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mc:AlternateContent xmlns:mc="http://schemas.openxmlformats.org/markup-compatibility/2006">
    <mc:Choice Requires="x15">
      <x15ac:absPath xmlns:x15ac="http://schemas.microsoft.com/office/spreadsheetml/2010/11/ac" url="/Volumes/KINGSTON/"/>
    </mc:Choice>
  </mc:AlternateContent>
  <xr:revisionPtr revIDLastSave="0" documentId="13_ncr:1_{3A1786FB-528A-C74F-9CCD-3023699FF36D}" xr6:coauthVersionLast="47" xr6:coauthVersionMax="47" xr10:uidLastSave="{00000000-0000-0000-0000-000000000000}"/>
  <bookViews>
    <workbookView xWindow="0" yWindow="500" windowWidth="27660" windowHeight="17500" xr2:uid="{00000000-000D-0000-FFFF-FFFF00000000}"/>
  </bookViews>
  <sheets>
    <sheet name="SEGUIMIENTO EJE 2 2023" sheetId="1" r:id="rId1"/>
    <sheet name="Instrucciones" sheetId="3"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65" i="1" l="1"/>
  <c r="P67" i="1" l="1"/>
  <c r="S98" i="1" l="1"/>
  <c r="O98" i="1"/>
  <c r="S97" i="1"/>
  <c r="O97" i="1"/>
  <c r="S96" i="1"/>
  <c r="O96" i="1"/>
  <c r="S95" i="1"/>
  <c r="O95" i="1"/>
  <c r="S94" i="1"/>
  <c r="O94" i="1"/>
  <c r="S93" i="1"/>
  <c r="O93" i="1"/>
  <c r="S92" i="1"/>
  <c r="O92" i="1"/>
  <c r="S91" i="1"/>
  <c r="O91" i="1"/>
  <c r="S90" i="1"/>
  <c r="O90" i="1"/>
  <c r="S89" i="1"/>
  <c r="O89" i="1"/>
  <c r="S88" i="1"/>
  <c r="O88" i="1"/>
  <c r="S87" i="1"/>
  <c r="O87" i="1"/>
  <c r="S86" i="1"/>
  <c r="O86" i="1"/>
  <c r="S85" i="1"/>
  <c r="O85" i="1"/>
  <c r="S84" i="1"/>
  <c r="O84" i="1"/>
  <c r="V68" i="1" l="1"/>
  <c r="U68" i="1"/>
  <c r="T68" i="1"/>
  <c r="S68" i="1"/>
  <c r="R68" i="1"/>
  <c r="Q68" i="1"/>
  <c r="P37" i="1" l="1"/>
  <c r="P16" i="1" l="1"/>
  <c r="P17" i="1"/>
  <c r="P18" i="1"/>
  <c r="P19" i="1"/>
  <c r="P20" i="1"/>
  <c r="P21" i="1"/>
  <c r="P22" i="1"/>
  <c r="P23" i="1"/>
  <c r="P24" i="1"/>
  <c r="P25" i="1"/>
  <c r="P26" i="1"/>
  <c r="P27" i="1"/>
  <c r="P28" i="1"/>
  <c r="P29" i="1"/>
  <c r="P30" i="1"/>
  <c r="P31" i="1"/>
  <c r="P32" i="1"/>
  <c r="P33" i="1"/>
  <c r="P34" i="1"/>
  <c r="P35" i="1"/>
  <c r="P36" i="1"/>
  <c r="P38" i="1"/>
  <c r="P39" i="1"/>
  <c r="P40" i="1"/>
  <c r="P41" i="1"/>
  <c r="P42" i="1"/>
  <c r="P43" i="1"/>
  <c r="P44" i="1"/>
  <c r="P45" i="1"/>
  <c r="P46" i="1"/>
  <c r="P47" i="1"/>
  <c r="P48" i="1"/>
  <c r="P49" i="1"/>
  <c r="P50" i="1"/>
  <c r="P51" i="1"/>
  <c r="P52" i="1"/>
  <c r="P53" i="1"/>
  <c r="P54" i="1"/>
  <c r="P55" i="1"/>
  <c r="P56" i="1"/>
  <c r="P57" i="1"/>
  <c r="P58" i="1"/>
  <c r="P59" i="1"/>
  <c r="P60" i="1"/>
  <c r="P61" i="1"/>
  <c r="P62" i="1"/>
  <c r="P63" i="1"/>
  <c r="P64" i="1"/>
  <c r="P66" i="1"/>
  <c r="P68" i="1" l="1"/>
  <c r="S79" i="1"/>
  <c r="U79" i="1"/>
  <c r="T79" i="1"/>
  <c r="R79" i="1"/>
  <c r="Q79" i="1"/>
  <c r="P79" i="1"/>
  <c r="O79" i="1"/>
  <c r="V79" i="1" s="1"/>
  <c r="V15" i="1" l="1"/>
  <c r="U15" i="1"/>
  <c r="T15" i="1"/>
  <c r="S15" i="1"/>
  <c r="R15" i="1"/>
  <c r="Q15" i="1"/>
  <c r="P15" i="1"/>
  <c r="S81" i="1"/>
  <c r="O81" i="1"/>
  <c r="S80" i="1"/>
  <c r="O80" i="1"/>
  <c r="P14" i="1"/>
  <c r="P13" i="1" l="1"/>
</calcChain>
</file>

<file path=xl/sharedStrings.xml><?xml version="1.0" encoding="utf-8"?>
<sst xmlns="http://schemas.openxmlformats.org/spreadsheetml/2006/main" count="415" uniqueCount="289">
  <si>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</si>
  <si>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</si>
  <si>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</si>
  <si>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</si>
  <si>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</si>
  <si>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</si>
  <si>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</si>
  <si>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</si>
  <si>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</si>
  <si>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</si>
  <si>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</si>
  <si>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</si>
  <si>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</si>
  <si>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</si>
  <si>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</si>
  <si>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Fin
( DGPM )</t>
  </si>
  <si>
    <r>
      <rPr>
        <b/>
        <sz val="11"/>
        <color theme="1"/>
        <rFont val="Arial"/>
        <family val="2"/>
      </rPr>
      <t xml:space="preserve"> 2.XX.1 </t>
    </r>
    <r>
      <rPr>
        <sz val="11"/>
        <color theme="1"/>
        <rFont val="Arial"/>
        <family val="2"/>
      </rPr>
      <t>Contribuir a cerrar las brechas de desigualdad reactivando y diversificando la economía y poniendo fin a la exclusión social para fortalecer a las familias y mejorar la calidad de vida de la población mediante…</t>
    </r>
  </si>
  <si>
    <t>Bienal</t>
  </si>
  <si>
    <r>
      <rPr>
        <b/>
        <sz val="11"/>
        <color theme="1"/>
        <rFont val="Arial"/>
        <family val="2"/>
      </rPr>
      <t xml:space="preserve">IEE: </t>
    </r>
    <r>
      <rPr>
        <sz val="11"/>
        <color theme="1"/>
        <rFont val="Arial"/>
        <family val="2"/>
      </rPr>
      <t xml:space="preserve">Índice de Economía Estable. </t>
    </r>
  </si>
  <si>
    <r>
      <rPr>
        <b/>
        <sz val="11"/>
        <color theme="1"/>
        <rFont val="Arial"/>
        <family val="2"/>
      </rPr>
      <t xml:space="preserve">CdG: </t>
    </r>
    <r>
      <rPr>
        <sz val="11"/>
        <color theme="1"/>
        <rFont val="Arial"/>
        <family val="2"/>
      </rPr>
      <t xml:space="preserve">Coeficiente de Gini. </t>
    </r>
  </si>
  <si>
    <t>Actividad</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</si>
  <si>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Puntaje</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</si>
  <si>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Puntuación entre 0 y 1</t>
    </r>
  </si>
  <si>
    <t>SEGUIMIENTO DE AVANCE EN CUMPLIMIENTO DE METAS Y OBJETIVOS 2023</t>
  </si>
  <si>
    <t>META PROGRAMADA 2023</t>
  </si>
  <si>
    <t>META REALIZADA 2023</t>
  </si>
  <si>
    <t>PORCENTAJE DE AVANCE TRIMESTRAL 2023</t>
  </si>
  <si>
    <t>JUSTIFICACION TRIMESTRAL Y ANUAL DE AVANCE DE RESULTADOS 2023</t>
  </si>
  <si>
    <r>
      <t xml:space="preserve">El Instituto Mexicano para la Competitividad A. C. IMCO actualiza y publica los índices y subíndices de manera bienal. </t>
    </r>
    <r>
      <rPr>
        <b/>
        <sz val="11"/>
        <rFont val="Arial"/>
        <family val="2"/>
      </rPr>
      <t>En 2022 se obtuvo un puntaje de 57</t>
    </r>
  </si>
  <si>
    <r>
      <t xml:space="preserve">Según datos de la Secretaría Técnica Hacendaria de la SEFIPLAN  sitúa al Coeficiente Gini para el Municipio de Benito Juárez en </t>
    </r>
    <r>
      <rPr>
        <b/>
        <sz val="11"/>
        <rFont val="Arial"/>
        <family val="2"/>
      </rPr>
      <t>0.397 con la última actualización en Agosto 2021.</t>
    </r>
    <r>
      <rPr>
        <sz val="11"/>
        <rFont val="Arial"/>
        <family val="2"/>
      </rPr>
      <t xml:space="preserve"> . El coeficiente de Gini toma valores entre 0 y 1; un valor que tiende a 1 refleja mayor desigualdad en la distribución del ingreso.</t>
    </r>
  </si>
  <si>
    <t>SEGUIMIENTO A LA EJECUCIÓN DEL PRESUPUESTO AUTORIZADO</t>
  </si>
  <si>
    <t>UNIDAD ADMINISTRATIVA</t>
  </si>
  <si>
    <t>TRIMESTRE 1 2023</t>
  </si>
  <si>
    <t>TRIMESTRE 2 2023</t>
  </si>
  <si>
    <t>TRIMESTRE 3 2023</t>
  </si>
  <si>
    <t>TRIMESTRE 4 2023</t>
  </si>
  <si>
    <t>EJE 2: PROSPERIDAD COMPARTIDAD</t>
  </si>
  <si>
    <t>AVANCE EN CUMPLIMIENTO DE METAS TRIMESTRAL Y ANUAL ACUMULADO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</si>
  <si>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</si>
  <si>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</si>
  <si>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</si>
  <si>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</si>
  <si>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</si>
  <si>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EJEMPLO</t>
  </si>
  <si>
    <t>Propósito
(Secretaría Municipal de Desarrollo Social y Económico )</t>
  </si>
  <si>
    <t>Anual</t>
  </si>
  <si>
    <r>
      <rPr>
        <b/>
        <sz val="11"/>
        <color rgb="FFFFFFFF"/>
        <rFont val="Arial"/>
        <family val="2"/>
      </rPr>
      <t>2.08.1.1</t>
    </r>
    <r>
      <rPr>
        <sz val="11"/>
        <color rgb="FFFFFFFF"/>
        <rFont val="Arial"/>
        <family val="2"/>
      </rPr>
      <t xml:space="preserve"> La población que habita en el municipio mejora su economía, educación y salud para incrementar su bienestar social.</t>
    </r>
  </si>
  <si>
    <r>
      <rPr>
        <b/>
        <sz val="11"/>
        <color rgb="FFFFFFFF"/>
        <rFont val="Arial"/>
        <family val="2"/>
      </rPr>
      <t>PAEESR:</t>
    </r>
    <r>
      <rPr>
        <sz val="11"/>
        <color rgb="FFFFFFFF"/>
        <rFont val="Arial"/>
        <family val="2"/>
      </rPr>
      <t xml:space="preserve"> Porcentaje de Acciones Educativas,  Económicas y de Salud realizadas.</t>
    </r>
  </si>
  <si>
    <r>
      <t xml:space="preserve">UNIDAD DE MEDIDA DEL INDICADOR: </t>
    </r>
    <r>
      <rPr>
        <sz val="11"/>
        <color rgb="FFFFFFFF"/>
        <rFont val="Arial"/>
        <family val="2"/>
      </rPr>
      <t>Porcentaje</t>
    </r>
    <r>
      <rPr>
        <b/>
        <sz val="11"/>
        <color rgb="FFFFFFFF"/>
        <rFont val="Arial"/>
        <family val="2"/>
      </rPr>
      <t xml:space="preserve">
UNIDAD DE MEDIDA DE LAS VARIABLES: 
</t>
    </r>
    <r>
      <rPr>
        <sz val="11"/>
        <color rgb="FFFFFFFF"/>
        <rFont val="Arial"/>
        <family val="2"/>
      </rPr>
      <t xml:space="preserve">Acciones </t>
    </r>
  </si>
  <si>
    <t>Componente  
(Secretaría Municipal de Desarrollo Social y Económico )</t>
  </si>
  <si>
    <t>Trimestral</t>
  </si>
  <si>
    <r>
      <rPr>
        <b/>
        <sz val="11"/>
        <rFont val="Arial"/>
        <family val="2"/>
      </rPr>
      <t>2.08.1.1.1</t>
    </r>
    <r>
      <rPr>
        <sz val="11"/>
        <rFont val="Arial"/>
        <family val="2"/>
      </rPr>
      <t xml:space="preserve"> Reuniones de coordinación administrativa y económica con las Direcciones Generales de la Secretaría de Desarrollo Social y Económico implementadas.</t>
    </r>
  </si>
  <si>
    <r>
      <rPr>
        <b/>
        <sz val="11"/>
        <rFont val="Arial"/>
        <family val="2"/>
      </rPr>
      <t xml:space="preserve">PRCAEI: </t>
    </r>
    <r>
      <rPr>
        <sz val="11"/>
        <rFont val="Arial"/>
        <family val="2"/>
      </rPr>
      <t>Porcentaje de Reuniones de Coordinación administrativa y económica  implementadas.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</si>
  <si>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Reuniones</t>
    </r>
  </si>
  <si>
    <r>
      <rPr>
        <b/>
        <sz val="11"/>
        <color theme="1"/>
        <rFont val="Arial"/>
        <family val="2"/>
      </rPr>
      <t>2.08.1.1.1.1</t>
    </r>
    <r>
      <rPr>
        <sz val="11"/>
        <color theme="1"/>
        <rFont val="Arial"/>
        <family val="2"/>
      </rPr>
      <t xml:space="preserve"> Realización de reuniones de coordinación con enfoque administrativo y económico con las Direcciones Generales de la SMDSyE.</t>
    </r>
  </si>
  <si>
    <r>
      <rPr>
        <b/>
        <sz val="11"/>
        <rFont val="Arial"/>
        <family val="2"/>
      </rPr>
      <t>PRAEI:</t>
    </r>
    <r>
      <rPr>
        <sz val="11"/>
        <rFont val="Arial"/>
        <family val="2"/>
      </rPr>
      <t xml:space="preserve"> Porcentaje de Reuniones con enfoque administrativo y económico implementadas</t>
    </r>
  </si>
  <si>
    <t>Componente  
(Dirección General de Desarrollo Social)</t>
  </si>
  <si>
    <r>
      <rPr>
        <b/>
        <sz val="11"/>
        <color theme="1"/>
        <rFont val="Arial"/>
        <family val="2"/>
      </rPr>
      <t xml:space="preserve">2.08.1.1.2 </t>
    </r>
    <r>
      <rPr>
        <sz val="11"/>
        <color theme="1"/>
        <rFont val="Arial"/>
        <family val="2"/>
      </rPr>
      <t>Actividades de coordinación interinstitucional de política social y humana realizadas.</t>
    </r>
  </si>
  <si>
    <r>
      <rPr>
        <b/>
        <sz val="11"/>
        <color theme="1"/>
        <rFont val="Arial"/>
        <family val="2"/>
      </rPr>
      <t xml:space="preserve">PACIPSH: </t>
    </r>
    <r>
      <rPr>
        <sz val="11"/>
        <color theme="1"/>
        <rFont val="Arial"/>
        <family val="2"/>
      </rPr>
      <t>Porcentaje de Actividades de Coordinación Interinstitucional de Política Social y Humana ejecutadas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</si>
  <si>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</si>
  <si>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color theme="1"/>
        <rFont val="Arial"/>
        <family val="2"/>
      </rPr>
      <t>2.08.1.1.2.1</t>
    </r>
    <r>
      <rPr>
        <sz val="11"/>
        <color theme="1"/>
        <rFont val="Arial"/>
        <family val="2"/>
      </rPr>
      <t xml:space="preserve"> Generación de acciones sociales para mejorar el desarrollo social y comunitario de la población del municipio de Benito Juárez.</t>
    </r>
  </si>
  <si>
    <r>
      <rPr>
        <b/>
        <sz val="11"/>
        <color theme="1"/>
        <rFont val="Arial"/>
        <family val="2"/>
      </rPr>
      <t xml:space="preserve">PASR: </t>
    </r>
    <r>
      <rPr>
        <sz val="11"/>
        <color theme="1"/>
        <rFont val="Arial"/>
        <family val="2"/>
      </rPr>
      <t>Porcentaje de Acciones Sociales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</si>
  <si>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Acciones</t>
    </r>
  </si>
  <si>
    <r>
      <rPr>
        <b/>
        <sz val="11"/>
        <color theme="1"/>
        <rFont val="Arial"/>
        <family val="2"/>
      </rPr>
      <t>2.08.1.1.2.2</t>
    </r>
    <r>
      <rPr>
        <sz val="11"/>
        <color theme="1"/>
        <rFont val="Arial"/>
        <family val="2"/>
      </rPr>
      <t xml:space="preserve"> Realización de brigadas de asistencia social para acercar a la ciudadanía a los diversos servicios que ofrecen las instituciones del municipio de Benito Juárez.</t>
    </r>
  </si>
  <si>
    <r>
      <rPr>
        <b/>
        <sz val="11"/>
        <color theme="1"/>
        <rFont val="Arial"/>
        <family val="2"/>
      </rPr>
      <t xml:space="preserve">PBSR: </t>
    </r>
    <r>
      <rPr>
        <sz val="11"/>
        <color theme="1"/>
        <rFont val="Arial"/>
        <family val="2"/>
      </rPr>
      <t>Porcentaje de Brigadas Sociales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</si>
  <si>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Brigadas </t>
    </r>
  </si>
  <si>
    <r>
      <rPr>
        <b/>
        <sz val="11"/>
        <color theme="1"/>
        <rFont val="Arial"/>
        <family val="2"/>
      </rPr>
      <t>2.08.1.1.2.3</t>
    </r>
    <r>
      <rPr>
        <sz val="11"/>
        <color theme="1"/>
        <rFont val="Arial"/>
        <family val="2"/>
      </rPr>
      <t xml:space="preserve"> Realización de actividades sociales y de concientización en coordinación con dependencias gubernamentales y la sociedad civil para acercar a la ciudadanía a los diversos servicios.</t>
    </r>
  </si>
  <si>
    <r>
      <rPr>
        <b/>
        <sz val="11"/>
        <color theme="1"/>
        <rFont val="Arial"/>
        <family val="2"/>
      </rPr>
      <t xml:space="preserve">PECR: </t>
    </r>
    <r>
      <rPr>
        <sz val="11"/>
        <color theme="1"/>
        <rFont val="Arial"/>
        <family val="2"/>
      </rPr>
      <t>Porcentaje de Eventos de Coordinación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</si>
  <si>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 </t>
    </r>
  </si>
  <si>
    <t>Componente
(Dirección de Organización Comunitaria)</t>
  </si>
  <si>
    <t>Componente
(Dirección de Programas Sociales)</t>
  </si>
  <si>
    <t>Componente
(Dirección General de Educación Municipal)</t>
  </si>
  <si>
    <t>Componente
(Coordinación de Becas)</t>
  </si>
  <si>
    <t>Componente
(Coordinación de Infraestructura Educativa y Servicios Educativos)</t>
  </si>
  <si>
    <t>Componente
(Coordinación del Centro Municipal de Atención contra el Acoso Escolar)</t>
  </si>
  <si>
    <t>Componente
(Coordinación de Bibliotecas Públicas )</t>
  </si>
  <si>
    <t>Componente
(Dirección General de Salud)</t>
  </si>
  <si>
    <t>Componente
(Dirección de Salud Humana)</t>
  </si>
  <si>
    <t>Componente
(Dirección de Salud Ambiental)</t>
  </si>
  <si>
    <t>Componente
(Dirección de Salud Mental)</t>
  </si>
  <si>
    <t>Componente
(Dirección General de Desarrollo Económico)</t>
  </si>
  <si>
    <t>Componente
(Dirección de Fomento a las Microempresas y el Desarrollo Rural)</t>
  </si>
  <si>
    <t>Componente
(Dirección de Fomento al Desarrollo de la Industria, Comercio y Servicios)</t>
  </si>
  <si>
    <t>Componente
(Dirección de Fomento al Desarrollo Agropecuario, Pesquero y Forestal)</t>
  </si>
  <si>
    <t>Componente
(Dirección Municipal de Empleo y Capacitación Laboral)</t>
  </si>
  <si>
    <r>
      <rPr>
        <b/>
        <sz val="11"/>
        <color theme="1"/>
        <rFont val="Arial"/>
        <family val="2"/>
      </rPr>
      <t xml:space="preserve">2.08.1.1.2.4 </t>
    </r>
    <r>
      <rPr>
        <sz val="11"/>
        <color theme="1"/>
        <rFont val="Arial"/>
        <family val="2"/>
      </rPr>
      <t>Generación de actividades sociales para fomentar la inclusión en la población del municipio de Benito Juárez.</t>
    </r>
  </si>
  <si>
    <r>
      <rPr>
        <b/>
        <sz val="11"/>
        <color theme="1"/>
        <rFont val="Arial"/>
        <family val="2"/>
      </rPr>
      <t xml:space="preserve">PASIR: </t>
    </r>
    <r>
      <rPr>
        <sz val="11"/>
        <color theme="1"/>
        <rFont val="Arial"/>
        <family val="2"/>
      </rPr>
      <t>Porcentaje de Actividades Sociales Inclusivas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</si>
  <si>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</si>
  <si>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color theme="1"/>
        <rFont val="Arial"/>
        <family val="2"/>
      </rPr>
      <t>2.08.1.1.3</t>
    </r>
    <r>
      <rPr>
        <sz val="11"/>
        <color theme="1"/>
        <rFont val="Arial"/>
        <family val="2"/>
      </rPr>
      <t xml:space="preserve"> Mecanismos de participación a través de comités ciudadanos para el mejoramiento de la calidad de vida de la población de Benito Juárez.</t>
    </r>
  </si>
  <si>
    <r>
      <rPr>
        <b/>
        <sz val="11"/>
        <color theme="1"/>
        <rFont val="Arial"/>
        <family val="2"/>
      </rPr>
      <t xml:space="preserve">PMPCE: </t>
    </r>
    <r>
      <rPr>
        <sz val="11"/>
        <color theme="1"/>
        <rFont val="Arial"/>
        <family val="2"/>
      </rPr>
      <t>Porcentaje de Mecanismos de Participación Ciudadana ejecutados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</si>
  <si>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Mecanismos </t>
    </r>
  </si>
  <si>
    <r>
      <rPr>
        <b/>
        <sz val="11"/>
        <color theme="1"/>
        <rFont val="Arial"/>
        <family val="2"/>
      </rPr>
      <t xml:space="preserve">2.08.1.1.3.1 </t>
    </r>
    <r>
      <rPr>
        <sz val="11"/>
        <color theme="1"/>
        <rFont val="Arial"/>
        <family val="2"/>
      </rPr>
      <t>Realización de acciones de integración y seguimiento de las actividades con los comités de electríficación en las zonas o colonias irregulares para la gestión de servicios públicos.</t>
    </r>
  </si>
  <si>
    <r>
      <rPr>
        <b/>
        <sz val="11"/>
        <color theme="1"/>
        <rFont val="Arial"/>
        <family val="2"/>
      </rPr>
      <t xml:space="preserve">PACEI: </t>
    </r>
    <r>
      <rPr>
        <sz val="11"/>
        <color theme="1"/>
        <rFont val="Arial"/>
        <family val="2"/>
      </rPr>
      <t>Porcentaje de Acciones con los Comités de Electrificación Integrados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</si>
  <si>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Comités</t>
    </r>
  </si>
  <si>
    <r>
      <rPr>
        <b/>
        <sz val="11"/>
        <color theme="1"/>
        <rFont val="Arial"/>
        <family val="2"/>
      </rPr>
      <t>2.08.1.1.3.2</t>
    </r>
    <r>
      <rPr>
        <sz val="11"/>
        <color theme="1"/>
        <rFont val="Arial"/>
        <family val="2"/>
      </rPr>
      <t xml:space="preserve"> Gestión de  anuencias vecinales para realizar las aperturas de negocios.</t>
    </r>
  </si>
  <si>
    <r>
      <rPr>
        <b/>
        <sz val="11"/>
        <color theme="1"/>
        <rFont val="Arial"/>
        <family val="2"/>
      </rPr>
      <t xml:space="preserve">PAVS: </t>
    </r>
    <r>
      <rPr>
        <sz val="11"/>
        <color theme="1"/>
        <rFont val="Arial"/>
        <family val="2"/>
      </rPr>
      <t>Porcentaje de  Anuencias Vecinales Solicitadas.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</si>
  <si>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Anuencias</t>
    </r>
  </si>
  <si>
    <r>
      <rPr>
        <b/>
        <sz val="11"/>
        <color theme="1"/>
        <rFont val="Arial"/>
        <family val="2"/>
      </rPr>
      <t>2.08.1.1.3.3</t>
    </r>
    <r>
      <rPr>
        <sz val="11"/>
        <color theme="1"/>
        <rFont val="Arial"/>
        <family val="2"/>
      </rPr>
      <t xml:space="preserve"> Integración de Comités Vecinales a través de la participación ciudadana, para lograr la comunicación bilateral entre la ciudadanía y el municipio para poder atender sus demandas.</t>
    </r>
  </si>
  <si>
    <r>
      <rPr>
        <b/>
        <sz val="11"/>
        <color theme="1"/>
        <rFont val="Arial"/>
        <family val="2"/>
      </rPr>
      <t xml:space="preserve">PCVI: </t>
    </r>
    <r>
      <rPr>
        <sz val="11"/>
        <color theme="1"/>
        <rFont val="Arial"/>
        <family val="2"/>
      </rPr>
      <t>Porcentaje de Comités Vecinales Integrados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</si>
  <si>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Comités</t>
    </r>
  </si>
  <si>
    <r>
      <rPr>
        <b/>
        <sz val="11"/>
        <color theme="1"/>
        <rFont val="Arial"/>
        <family val="2"/>
      </rPr>
      <t>2.08.1.1.3.4</t>
    </r>
    <r>
      <rPr>
        <sz val="11"/>
        <color theme="1"/>
        <rFont val="Arial"/>
        <family val="2"/>
      </rPr>
      <t xml:space="preserve"> Realización de cursos y talleres en los Módulos y Centros de Desarrollo Comunitarios para el mejoramiento de la calidad de vida de la población del municipio de Benito Juárez.</t>
    </r>
  </si>
  <si>
    <r>
      <rPr>
        <b/>
        <sz val="11"/>
        <color theme="1"/>
        <rFont val="Arial"/>
        <family val="2"/>
      </rPr>
      <t xml:space="preserve">PCTR: </t>
    </r>
    <r>
      <rPr>
        <sz val="11"/>
        <color theme="1"/>
        <rFont val="Arial"/>
        <family val="2"/>
      </rPr>
      <t>Porcentaje de Cursos y Talleres realizados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</si>
  <si>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Cursos y Talleres</t>
    </r>
  </si>
  <si>
    <r>
      <rPr>
        <b/>
        <sz val="11"/>
        <color theme="1"/>
        <rFont val="Arial"/>
        <family val="2"/>
      </rPr>
      <t xml:space="preserve">2.08.1.1.4 </t>
    </r>
    <r>
      <rPr>
        <sz val="11"/>
        <color theme="1"/>
        <rFont val="Arial"/>
        <family val="2"/>
      </rPr>
      <t>Política social del municipio basada en la Planeación, elaboración, gestión y proyección de programas sociales ejecutados.</t>
    </r>
  </si>
  <si>
    <r>
      <rPr>
        <b/>
        <sz val="11"/>
        <color theme="1"/>
        <rFont val="Arial"/>
        <family val="2"/>
      </rPr>
      <t xml:space="preserve">PAPSE: </t>
    </r>
    <r>
      <rPr>
        <sz val="11"/>
        <color theme="1"/>
        <rFont val="Arial"/>
        <family val="2"/>
      </rPr>
      <t>Porcentaje de Acciones de Política social ejecutada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</si>
  <si>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 </t>
    </r>
  </si>
  <si>
    <r>
      <rPr>
        <b/>
        <sz val="11"/>
        <color theme="1"/>
        <rFont val="Arial"/>
        <family val="2"/>
      </rPr>
      <t>2.08.1.1.4.1</t>
    </r>
    <r>
      <rPr>
        <sz val="11"/>
        <color theme="1"/>
        <rFont val="Arial"/>
        <family val="2"/>
      </rPr>
      <t xml:space="preserve"> Integración y organización de comités de contraloría social para la correcta supervisión de las obras públicas.</t>
    </r>
  </si>
  <si>
    <r>
      <rPr>
        <b/>
        <sz val="11"/>
        <color theme="1"/>
        <rFont val="Arial"/>
        <family val="2"/>
      </rPr>
      <t xml:space="preserve">PCCSC: </t>
    </r>
    <r>
      <rPr>
        <sz val="11"/>
        <color theme="1"/>
        <rFont val="Arial"/>
        <family val="2"/>
      </rPr>
      <t>Porcentaje de los Comités de Contraloría Social conformados</t>
    </r>
  </si>
  <si>
    <r>
      <rPr>
        <b/>
        <sz val="11"/>
        <color theme="1"/>
        <rFont val="Arial"/>
        <family val="2"/>
      </rPr>
      <t>2.08.1.1.4.2</t>
    </r>
    <r>
      <rPr>
        <sz val="11"/>
        <color theme="1"/>
        <rFont val="Arial"/>
        <family val="2"/>
      </rPr>
      <t xml:space="preserve"> Integración y capacitación de los comités de Contraloría Social para la correcta supervisión de las obras públicas.</t>
    </r>
  </si>
  <si>
    <r>
      <rPr>
        <b/>
        <sz val="11"/>
        <color theme="1"/>
        <rFont val="Arial"/>
        <family val="2"/>
      </rPr>
      <t>PCCCS:</t>
    </r>
    <r>
      <rPr>
        <sz val="11"/>
        <color theme="1"/>
        <rFont val="Arial"/>
        <family val="2"/>
      </rPr>
      <t xml:space="preserve"> Porcentaje de Capacitaciones de Comités de Contraloría Social realizados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</si>
  <si>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Capacitaciones</t>
    </r>
  </si>
  <si>
    <r>
      <rPr>
        <b/>
        <sz val="11"/>
        <color theme="1"/>
        <rFont val="Arial"/>
        <family val="2"/>
      </rPr>
      <t>2.08.1.1.4.3</t>
    </r>
    <r>
      <rPr>
        <sz val="11"/>
        <color theme="1"/>
        <rFont val="Arial"/>
        <family val="2"/>
      </rPr>
      <t xml:space="preserve"> Realización de cursos y talleres para sensibilizar el tema de dispacidad y fomentar la creación de proyectos e iniciativas.</t>
    </r>
  </si>
  <si>
    <r>
      <rPr>
        <b/>
        <sz val="11"/>
        <color theme="1"/>
        <rFont val="Arial"/>
        <family val="2"/>
      </rPr>
      <t>PCTR:</t>
    </r>
    <r>
      <rPr>
        <sz val="11"/>
        <color theme="1"/>
        <rFont val="Arial"/>
        <family val="2"/>
      </rPr>
      <t xml:space="preserve"> Porcentaje de Cursos y Talleres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</si>
  <si>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Cursos y Talleres</t>
    </r>
  </si>
  <si>
    <r>
      <rPr>
        <b/>
        <sz val="11"/>
        <color theme="1"/>
        <rFont val="Arial"/>
        <family val="2"/>
      </rPr>
      <t>2.08.1.1.4.4</t>
    </r>
    <r>
      <rPr>
        <sz val="11"/>
        <color theme="1"/>
        <rFont val="Arial"/>
        <family val="2"/>
      </rPr>
      <t xml:space="preserve"> Realización de actividades de coordinación con Gobierno Federal y Estatal para el seguimiento de programas sociales.</t>
    </r>
  </si>
  <si>
    <r>
      <rPr>
        <b/>
        <sz val="11"/>
        <color theme="1"/>
        <rFont val="Arial"/>
        <family val="2"/>
      </rPr>
      <t>PAC:</t>
    </r>
    <r>
      <rPr>
        <sz val="11"/>
        <color theme="1"/>
        <rFont val="Arial"/>
        <family val="2"/>
      </rPr>
      <t xml:space="preserve"> Porcentaje de Actividades de Coordinación</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</si>
  <si>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Actividades</t>
    </r>
  </si>
  <si>
    <r>
      <rPr>
        <b/>
        <sz val="11"/>
        <color theme="1"/>
        <rFont val="Arial"/>
        <family val="2"/>
      </rPr>
      <t>2.08.1.1.5</t>
    </r>
    <r>
      <rPr>
        <sz val="11"/>
        <color theme="1"/>
        <rFont val="Arial"/>
        <family val="2"/>
      </rPr>
      <t xml:space="preserve"> Política municipal en materia educativa en coordinación con instituciones gubernamentales y privadas ejecutada.</t>
    </r>
  </si>
  <si>
    <r>
      <rPr>
        <b/>
        <sz val="11"/>
        <color theme="1"/>
        <rFont val="Arial"/>
        <family val="2"/>
      </rPr>
      <t xml:space="preserve">PAPE: </t>
    </r>
    <r>
      <rPr>
        <sz val="11"/>
        <color theme="1"/>
        <rFont val="Arial"/>
        <family val="2"/>
      </rPr>
      <t>Porcentaje de Acciones de Política Educativa ejecutada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</si>
  <si>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t>
    </r>
  </si>
  <si>
    <r>
      <rPr>
        <b/>
        <sz val="11"/>
        <color theme="1"/>
        <rFont val="Arial"/>
        <family val="2"/>
      </rPr>
      <t>2.08.1.1.5.1</t>
    </r>
    <r>
      <rPr>
        <sz val="11"/>
        <color theme="1"/>
        <rFont val="Arial"/>
        <family val="2"/>
      </rPr>
      <t xml:space="preserve"> Realización de actividades que apoyen el desarrollo educativo en beneficio de la comunidad escolar.</t>
    </r>
  </si>
  <si>
    <r>
      <rPr>
        <b/>
        <sz val="11"/>
        <color theme="1"/>
        <rFont val="Arial"/>
        <family val="2"/>
      </rPr>
      <t xml:space="preserve">PADER: </t>
    </r>
    <r>
      <rPr>
        <sz val="11"/>
        <color theme="1"/>
        <rFont val="Arial"/>
        <family val="2"/>
      </rPr>
      <t>Porcentaje de Actividades de Desarrollo Educativo realizadas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</si>
  <si>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Actividades</t>
    </r>
  </si>
  <si>
    <r>
      <rPr>
        <b/>
        <sz val="11"/>
        <color theme="1"/>
        <rFont val="Arial"/>
        <family val="2"/>
      </rPr>
      <t>2.08.1.1.6</t>
    </r>
    <r>
      <rPr>
        <sz val="11"/>
        <color theme="1"/>
        <rFont val="Arial"/>
        <family val="2"/>
      </rPr>
      <t xml:space="preserve"> Acciones para impulsar y fortalecer las actividades que promuevan una educación de calidad en beneficio de los alumnos en situación de vulnerabilidad.</t>
    </r>
  </si>
  <si>
    <r>
      <rPr>
        <b/>
        <sz val="11"/>
        <color theme="1"/>
        <rFont val="Arial"/>
        <family val="2"/>
      </rPr>
      <t>PAPB:</t>
    </r>
    <r>
      <rPr>
        <sz val="11"/>
        <color theme="1"/>
        <rFont val="Arial"/>
        <family val="2"/>
      </rPr>
      <t xml:space="preserve"> Porcentaje de Acciones para las Becas ejecutadas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</si>
  <si>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Acciones</t>
    </r>
  </si>
  <si>
    <r>
      <rPr>
        <b/>
        <sz val="11"/>
        <color theme="1"/>
        <rFont val="Arial"/>
        <family val="2"/>
      </rPr>
      <t xml:space="preserve">2.08.1.1.6.1 </t>
    </r>
    <r>
      <rPr>
        <sz val="11"/>
        <color theme="1"/>
        <rFont val="Arial"/>
        <family val="2"/>
      </rPr>
      <t xml:space="preserve"> Realización de entrega de becas de “Calidad Educativa e Impulso al Desarrollo Humano” para una educación de calidad y en beneficio de los alumnos en situación de vulnerabilidad.</t>
    </r>
  </si>
  <si>
    <r>
      <rPr>
        <b/>
        <sz val="11"/>
        <color theme="1"/>
        <rFont val="Arial"/>
        <family val="2"/>
      </rPr>
      <t xml:space="preserve">PBE: </t>
    </r>
    <r>
      <rPr>
        <sz val="11"/>
        <color theme="1"/>
        <rFont val="Arial"/>
        <family val="2"/>
      </rPr>
      <t>Porcentaje de Becas Entregadas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</si>
  <si>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Becas</t>
    </r>
  </si>
  <si>
    <r>
      <rPr>
        <b/>
        <sz val="11"/>
        <color theme="1"/>
        <rFont val="Arial"/>
        <family val="2"/>
      </rPr>
      <t>2.08.1.1.6.2</t>
    </r>
    <r>
      <rPr>
        <sz val="11"/>
        <color theme="1"/>
        <rFont val="Arial"/>
        <family val="2"/>
      </rPr>
      <t xml:space="preserve"> Realización de eventos educativos y sociales inclusivos en apoyo a los becarios y becarias para el seguimiento del programa municipal de becas.</t>
    </r>
  </si>
  <si>
    <r>
      <rPr>
        <b/>
        <sz val="11"/>
        <color theme="1"/>
        <rFont val="Arial"/>
        <family val="2"/>
      </rPr>
      <t xml:space="preserve">PEIBR: </t>
    </r>
    <r>
      <rPr>
        <sz val="11"/>
        <color theme="1"/>
        <rFont val="Arial"/>
        <family val="2"/>
      </rPr>
      <t>Porcentaje de Eventos para la Inclusión de becarias y becarios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</si>
  <si>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t>
    </r>
  </si>
  <si>
    <r>
      <rPr>
        <b/>
        <sz val="11"/>
        <color theme="1"/>
        <rFont val="Arial"/>
        <family val="2"/>
      </rPr>
      <t>2.08.1.1.7</t>
    </r>
    <r>
      <rPr>
        <sz val="11"/>
        <color theme="1"/>
        <rFont val="Arial"/>
        <family val="2"/>
      </rPr>
      <t xml:space="preserve">  Actividades a favor del desarrollo educativo en instituciones públicas atendidas.</t>
    </r>
  </si>
  <si>
    <r>
      <rPr>
        <b/>
        <sz val="11"/>
        <color theme="1"/>
        <rFont val="Arial"/>
        <family val="2"/>
      </rPr>
      <t xml:space="preserve">PADE: </t>
    </r>
    <r>
      <rPr>
        <sz val="11"/>
        <color theme="1"/>
        <rFont val="Arial"/>
        <family val="2"/>
      </rPr>
      <t>Porcentaje de Actividades con enfoque de desarrollo educativo ejecutadas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</si>
  <si>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</si>
  <si>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color theme="1"/>
        <rFont val="Arial"/>
        <family val="2"/>
      </rPr>
      <t xml:space="preserve">2.08.1.1.7.1 </t>
    </r>
    <r>
      <rPr>
        <sz val="11"/>
        <color theme="1"/>
        <rFont val="Arial"/>
        <family val="2"/>
      </rPr>
      <t xml:space="preserve"> Ejecución de actividades  de  prevención  y  promoción  en materia de salud,  medio ambiente, cultura y fomento a los valores cívicos dirigido a niños, niñas y adolescentes del municipio de Benito Juárez.</t>
    </r>
  </si>
  <si>
    <r>
      <rPr>
        <b/>
        <sz val="11"/>
        <color theme="1"/>
        <rFont val="Arial"/>
        <family val="2"/>
      </rPr>
      <t>PAPPE:</t>
    </r>
    <r>
      <rPr>
        <sz val="11"/>
        <color theme="1"/>
        <rFont val="Arial"/>
        <family val="2"/>
      </rPr>
      <t xml:space="preserve"> Porcentaje de Actividades de Prevención y Promoción ejecutadas</t>
    </r>
  </si>
  <si>
    <r>
      <rPr>
        <b/>
        <sz val="11"/>
        <color theme="1"/>
        <rFont val="Arial"/>
        <family val="2"/>
      </rPr>
      <t>2.08.1.1.8</t>
    </r>
    <r>
      <rPr>
        <sz val="11"/>
        <color theme="1"/>
        <rFont val="Arial"/>
        <family val="2"/>
      </rPr>
      <t xml:space="preserve"> Pláticas de sensibilización, orientación y prevención del Acoso Escolar (Bullying) en instituciones de educación públicas y privadas ejecutadas.</t>
    </r>
  </si>
  <si>
    <r>
      <rPr>
        <b/>
        <sz val="11"/>
        <color theme="1"/>
        <rFont val="Arial"/>
        <family val="2"/>
      </rPr>
      <t>PPCAE:</t>
    </r>
    <r>
      <rPr>
        <sz val="11"/>
        <color theme="1"/>
        <rFont val="Arial"/>
        <family val="2"/>
      </rPr>
      <t xml:space="preserve"> Porcentaje de Pláticas de Combate al Acoso Escolar ejecutadas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</si>
  <si>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Pláticas</t>
    </r>
  </si>
  <si>
    <r>
      <rPr>
        <b/>
        <sz val="11"/>
        <color theme="1"/>
        <rFont val="Arial"/>
        <family val="2"/>
      </rPr>
      <t>2.08.1.1.8.1</t>
    </r>
    <r>
      <rPr>
        <sz val="11"/>
        <color theme="1"/>
        <rFont val="Arial"/>
        <family val="2"/>
      </rPr>
      <t xml:space="preserve"> Realización pláticas de prevención de violencia y valores en los centros educativos del municipio de Benito Juárez.</t>
    </r>
  </si>
  <si>
    <r>
      <rPr>
        <b/>
        <sz val="11"/>
        <color theme="1"/>
        <rFont val="Arial"/>
        <family val="2"/>
      </rPr>
      <t xml:space="preserve">PPPFVR: </t>
    </r>
    <r>
      <rPr>
        <sz val="11"/>
        <color theme="1"/>
        <rFont val="Arial"/>
        <family val="2"/>
      </rPr>
      <t>Porcentaje de Pláticas de Prevención y Fomento de Valores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</si>
  <si>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Pláticas</t>
    </r>
  </si>
  <si>
    <r>
      <rPr>
        <b/>
        <sz val="11"/>
        <color theme="1"/>
        <rFont val="Arial"/>
        <family val="2"/>
      </rPr>
      <t>2.08.1.1.9</t>
    </r>
    <r>
      <rPr>
        <sz val="11"/>
        <color theme="1"/>
        <rFont val="Arial"/>
        <family val="2"/>
      </rPr>
      <t xml:space="preserve"> Actividades de fomento e impulso a la Lectura en las bibliotecas públicas municipales ejecutadas en beneficio de la población del municipio de Benito Juárez.</t>
    </r>
  </si>
  <si>
    <r>
      <rPr>
        <b/>
        <sz val="11"/>
        <color theme="1"/>
        <rFont val="Arial"/>
        <family val="2"/>
      </rPr>
      <t xml:space="preserve">PEADL: </t>
    </r>
    <r>
      <rPr>
        <sz val="11"/>
        <color theme="1"/>
        <rFont val="Arial"/>
        <family val="2"/>
      </rPr>
      <t xml:space="preserve">Porcentaje ejecutado de Actividades para el Desarrollo de Lectura </t>
    </r>
  </si>
  <si>
    <r>
      <rPr>
        <b/>
        <sz val="11"/>
        <color theme="1"/>
        <rFont val="Arial"/>
        <family val="2"/>
      </rPr>
      <t xml:space="preserve">2.08.1.1.9.1 </t>
    </r>
    <r>
      <rPr>
        <sz val="11"/>
        <color theme="1"/>
        <rFont val="Arial"/>
        <family val="2"/>
      </rPr>
      <t xml:space="preserve">Organización de actividades y servicios bibliotecarios para incentivar y fomentar a la lectura en beneficio de la población del municipio de Benito Juárez.. </t>
    </r>
  </si>
  <si>
    <r>
      <rPr>
        <b/>
        <sz val="11"/>
        <color theme="1"/>
        <rFont val="Arial"/>
        <family val="2"/>
      </rPr>
      <t xml:space="preserve">PEASB: </t>
    </r>
    <r>
      <rPr>
        <sz val="11"/>
        <color theme="1"/>
        <rFont val="Arial"/>
        <family val="2"/>
      </rPr>
      <t xml:space="preserve">Porcentaje Ejecutado de Actividades y Servicios Bibliotecarios </t>
    </r>
  </si>
  <si>
    <r>
      <rPr>
        <b/>
        <sz val="11"/>
        <color theme="1"/>
        <rFont val="Arial"/>
        <family val="2"/>
      </rPr>
      <t>2.08.1.1.10</t>
    </r>
    <r>
      <rPr>
        <sz val="11"/>
        <color theme="1"/>
        <rFont val="Arial"/>
        <family val="2"/>
      </rPr>
      <t xml:space="preserve"> Acciones de Servicios de salud que mejoren la calidad de vida de la población del municipio de Benito Juárez realizadas.</t>
    </r>
  </si>
  <si>
    <r>
      <rPr>
        <b/>
        <sz val="11"/>
        <color theme="1"/>
        <rFont val="Arial"/>
        <family val="2"/>
      </rPr>
      <t xml:space="preserve">PASSR: </t>
    </r>
    <r>
      <rPr>
        <sz val="11"/>
        <color theme="1"/>
        <rFont val="Arial"/>
        <family val="2"/>
      </rPr>
      <t>Porcentaje de Acciones de Servicios de Salud realizados</t>
    </r>
  </si>
  <si>
    <r>
      <rPr>
        <b/>
        <sz val="11"/>
        <color theme="1"/>
        <rFont val="Arial"/>
        <family val="2"/>
      </rPr>
      <t>2.08.1.1.10.1</t>
    </r>
    <r>
      <rPr>
        <sz val="11"/>
        <color theme="1"/>
        <rFont val="Arial"/>
        <family val="2"/>
      </rPr>
      <t xml:space="preserve"> Realización de brigadas médicas con servicios de salud gratuitos en beneficio de la ciudadanía en situación de vulnerabilidad y de escasos recursos del municipio de Benito Juárez.</t>
    </r>
  </si>
  <si>
    <r>
      <rPr>
        <b/>
        <sz val="11"/>
        <color theme="1"/>
        <rFont val="Arial"/>
        <family val="2"/>
      </rPr>
      <t xml:space="preserve">PBMR: </t>
    </r>
    <r>
      <rPr>
        <sz val="11"/>
        <color theme="1"/>
        <rFont val="Arial"/>
        <family val="2"/>
      </rPr>
      <t>Porcentaje de brigadas médicas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</si>
  <si>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Brigadas</t>
    </r>
  </si>
  <si>
    <r>
      <rPr>
        <b/>
        <sz val="11"/>
        <color theme="1"/>
        <rFont val="Arial"/>
        <family val="2"/>
      </rPr>
      <t>2.08.1.1.10.2</t>
    </r>
    <r>
      <rPr>
        <sz val="11"/>
        <color theme="1"/>
        <rFont val="Arial"/>
        <family val="2"/>
      </rPr>
      <t xml:space="preserve"> Realización de eventos de coordinación con instituciones públicas y privadas para ofrecer una mayor variedad de servicios de salud abarcando diferentes puntos del municipio de Benito Juárez.</t>
    </r>
  </si>
  <si>
    <r>
      <rPr>
        <b/>
        <sz val="11"/>
        <color theme="1"/>
        <rFont val="Arial"/>
        <family val="2"/>
      </rPr>
      <t xml:space="preserve">PECIG: </t>
    </r>
    <r>
      <rPr>
        <sz val="11"/>
        <color theme="1"/>
        <rFont val="Arial"/>
        <family val="2"/>
      </rPr>
      <t>Porcentaje de Eventos de Coordinación Interinstitucional y Gubernamental</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</si>
  <si>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Eventos</t>
    </r>
  </si>
  <si>
    <r>
      <rPr>
        <b/>
        <sz val="11"/>
        <color theme="1"/>
        <rFont val="Arial"/>
        <family val="2"/>
      </rPr>
      <t xml:space="preserve">2.08.1.1.11 </t>
    </r>
    <r>
      <rPr>
        <sz val="11"/>
        <color theme="1"/>
        <rFont val="Arial"/>
        <family val="2"/>
      </rPr>
      <t>Atenciones médicas en materia de salud preventiva para mejorar la salud de la población del municipio de Benito Juárez realizadas.</t>
    </r>
  </si>
  <si>
    <r>
      <rPr>
        <b/>
        <sz val="11"/>
        <color theme="1"/>
        <rFont val="Arial"/>
        <family val="2"/>
      </rPr>
      <t>PAMPR:</t>
    </r>
    <r>
      <rPr>
        <sz val="11"/>
        <color theme="1"/>
        <rFont val="Arial"/>
        <family val="2"/>
      </rPr>
      <t xml:space="preserve"> Porcentaje de Atenciones Médicas Preventivas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</si>
  <si>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Atenciones</t>
    </r>
  </si>
  <si>
    <r>
      <rPr>
        <b/>
        <sz val="11"/>
        <color theme="1"/>
        <rFont val="Arial"/>
        <family val="2"/>
      </rPr>
      <t>2.08.1.1.11.1</t>
    </r>
    <r>
      <rPr>
        <sz val="11"/>
        <color theme="1"/>
        <rFont val="Arial"/>
        <family val="2"/>
      </rPr>
      <t xml:space="preserve"> Realización de atenciones y consultas médicas gratuitas para el cuidado de la salud de la población del municipio de Benito Juárez.</t>
    </r>
  </si>
  <si>
    <r>
      <rPr>
        <b/>
        <sz val="11"/>
        <color theme="1"/>
        <rFont val="Arial"/>
        <family val="2"/>
      </rPr>
      <t xml:space="preserve">PCMR: </t>
    </r>
    <r>
      <rPr>
        <sz val="11"/>
        <color theme="1"/>
        <rFont val="Arial"/>
        <family val="2"/>
      </rPr>
      <t>Porcentaje de Consultas Médicas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</si>
  <si>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Consultas</t>
    </r>
  </si>
  <si>
    <r>
      <rPr>
        <b/>
        <sz val="11"/>
        <color theme="1"/>
        <rFont val="Arial"/>
        <family val="2"/>
      </rPr>
      <t>2.08.1.1.11.2</t>
    </r>
    <r>
      <rPr>
        <sz val="11"/>
        <color theme="1"/>
        <rFont val="Arial"/>
        <family val="2"/>
      </rPr>
      <t xml:space="preserve"> Realización de pláticas de prevención de la salud para orientar a la población en el ciudado de su salud para el mejoramiento de su calidad de vida. </t>
    </r>
  </si>
  <si>
    <r>
      <rPr>
        <b/>
        <sz val="11"/>
        <color theme="1"/>
        <rFont val="Arial"/>
        <family val="2"/>
      </rPr>
      <t xml:space="preserve">PRPPS: </t>
    </r>
    <r>
      <rPr>
        <sz val="11"/>
        <color theme="1"/>
        <rFont val="Arial"/>
        <family val="2"/>
      </rPr>
      <t xml:space="preserve">Porcentaje realizado de Pláticas de Prevención de la Salud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</si>
  <si>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Pláticas</t>
    </r>
  </si>
  <si>
    <r>
      <rPr>
        <b/>
        <sz val="11"/>
        <color theme="1"/>
        <rFont val="Arial"/>
        <family val="2"/>
      </rPr>
      <t>2.08.1.1.12</t>
    </r>
    <r>
      <rPr>
        <sz val="11"/>
        <color theme="1"/>
        <rFont val="Arial"/>
        <family val="2"/>
      </rPr>
      <t xml:space="preserve"> Acciones de salud pública en beneficio de la población del municipio de Benito Juárez para tener entornos saludables.</t>
    </r>
  </si>
  <si>
    <r>
      <rPr>
        <b/>
        <sz val="11"/>
        <color theme="1"/>
        <rFont val="Arial"/>
        <family val="2"/>
      </rPr>
      <t xml:space="preserve">PASPR: </t>
    </r>
    <r>
      <rPr>
        <sz val="11"/>
        <color theme="1"/>
        <rFont val="Arial"/>
        <family val="2"/>
      </rPr>
      <t>Porcentaje de Acciones de Salud Pública realizados.</t>
    </r>
  </si>
  <si>
    <r>
      <rPr>
        <b/>
        <sz val="11"/>
        <color theme="1"/>
        <rFont val="Arial"/>
        <family val="2"/>
      </rPr>
      <t>2.08.1.1.12.1</t>
    </r>
    <r>
      <rPr>
        <sz val="11"/>
        <color theme="1"/>
        <rFont val="Arial"/>
        <family val="2"/>
      </rPr>
      <t xml:space="preserve"> Implementación de acciones para mantener entornos saludables para el beneficio de la población del municipio de Benito Juárez.</t>
    </r>
  </si>
  <si>
    <r>
      <rPr>
        <b/>
        <sz val="11"/>
        <color theme="1"/>
        <rFont val="Arial"/>
        <family val="2"/>
      </rPr>
      <t xml:space="preserve">PAESR: </t>
    </r>
    <r>
      <rPr>
        <sz val="11"/>
        <color theme="1"/>
        <rFont val="Arial"/>
        <family val="2"/>
      </rPr>
      <t>Porcentaje de Acciones para mantener entornos Saludables realizados</t>
    </r>
  </si>
  <si>
    <r>
      <rPr>
        <b/>
        <sz val="11"/>
        <color theme="1"/>
        <rFont val="Arial"/>
        <family val="2"/>
      </rPr>
      <t>2.08.1.1.13</t>
    </r>
    <r>
      <rPr>
        <sz val="11"/>
        <color theme="1"/>
        <rFont val="Arial"/>
        <family val="2"/>
      </rPr>
      <t xml:space="preserve"> Atenciones de salud mental para concientizar a la población del municipio de Benito Juárez en preventivos de la salud otorgadas.</t>
    </r>
  </si>
  <si>
    <r>
      <rPr>
        <b/>
        <sz val="11"/>
        <color theme="1"/>
        <rFont val="Arial"/>
        <family val="2"/>
      </rPr>
      <t xml:space="preserve">PASMO: </t>
    </r>
    <r>
      <rPr>
        <sz val="11"/>
        <color theme="1"/>
        <rFont val="Arial"/>
        <family val="2"/>
      </rPr>
      <t>Porcentaje de Atenciones de Salud Mental Otorgadas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</si>
  <si>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Atenciones</t>
    </r>
  </si>
  <si>
    <r>
      <rPr>
        <b/>
        <sz val="11"/>
        <color theme="1"/>
        <rFont val="Arial"/>
        <family val="2"/>
      </rPr>
      <t xml:space="preserve">2.08.1.1.13.1 </t>
    </r>
    <r>
      <rPr>
        <sz val="11"/>
        <color theme="1"/>
        <rFont val="Arial"/>
        <family val="2"/>
      </rPr>
      <t>Realización de</t>
    </r>
    <r>
      <rPr>
        <b/>
        <sz val="11"/>
        <color theme="1"/>
        <rFont val="Arial"/>
        <family val="2"/>
      </rPr>
      <t xml:space="preserve"> </t>
    </r>
    <r>
      <rPr>
        <sz val="11"/>
        <color theme="1"/>
        <rFont val="Arial"/>
        <family val="2"/>
      </rPr>
      <t>Atenciones psicológicas gratuitas en beneficio de la población para la concientización en temas de salud mental.</t>
    </r>
  </si>
  <si>
    <r>
      <rPr>
        <b/>
        <sz val="11"/>
        <color theme="1"/>
        <rFont val="Arial"/>
        <family val="2"/>
      </rPr>
      <t xml:space="preserve">PAPR: </t>
    </r>
    <r>
      <rPr>
        <sz val="11"/>
        <color theme="1"/>
        <rFont val="Arial"/>
        <family val="2"/>
      </rPr>
      <t>Porcentaje de atenciones psicológicas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</si>
  <si>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 </t>
    </r>
  </si>
  <si>
    <r>
      <rPr>
        <b/>
        <sz val="11"/>
        <color theme="1"/>
        <rFont val="Arial"/>
        <family val="2"/>
      </rPr>
      <t>2.08.1.1.14</t>
    </r>
    <r>
      <rPr>
        <sz val="11"/>
        <color theme="1"/>
        <rFont val="Arial"/>
        <family val="2"/>
      </rPr>
      <t xml:space="preserve">  Acciones de coordinación para el emprendimiento, desarrollo rural y fomento al empleo impulsadas. </t>
    </r>
  </si>
  <si>
    <r>
      <rPr>
        <b/>
        <sz val="11"/>
        <rFont val="Arial"/>
        <family val="2"/>
      </rPr>
      <t>PARIDE:</t>
    </r>
    <r>
      <rPr>
        <sz val="11"/>
        <rFont val="Arial"/>
        <family val="2"/>
      </rPr>
      <t xml:space="preserve"> Porcentaje de Acciones realizadas que Impulsan el Desarrollo Económico </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</si>
  <si>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 xml:space="preserve">Acciones </t>
    </r>
  </si>
  <si>
    <r>
      <rPr>
        <b/>
        <sz val="11"/>
        <color theme="1"/>
        <rFont val="Arial"/>
        <family val="2"/>
      </rPr>
      <t>2.08.1.1.14.1</t>
    </r>
    <r>
      <rPr>
        <sz val="11"/>
        <color theme="1"/>
        <rFont val="Arial"/>
        <family val="2"/>
      </rPr>
      <t xml:space="preserve"> Coordinación de Reuniones con dependencias de los tres niveles de gobierno e iniciativa privada en materia económica para el cumplimiento de los reglamentos establecidos.</t>
    </r>
  </si>
  <si>
    <r>
      <rPr>
        <b/>
        <sz val="11"/>
        <rFont val="Arial"/>
        <family val="2"/>
      </rPr>
      <t xml:space="preserve">PRC: </t>
    </r>
    <r>
      <rPr>
        <sz val="11"/>
        <rFont val="Arial"/>
        <family val="2"/>
      </rPr>
      <t>Porcentaje de Reuniones coordinadas</t>
    </r>
  </si>
  <si>
    <r>
      <rPr>
        <b/>
        <sz val="11"/>
        <color theme="1"/>
        <rFont val="Arial"/>
        <family val="2"/>
      </rPr>
      <t>2.08.1.1.15</t>
    </r>
    <r>
      <rPr>
        <sz val="11"/>
        <color theme="1"/>
        <rFont val="Arial"/>
        <family val="2"/>
      </rPr>
      <t xml:space="preserve"> Acciones de educación financiera, innovación, impulso y promoción en beneficio de los emprendedores y las emprendedoras del municipio de Benito Juárez ejecutadas.</t>
    </r>
  </si>
  <si>
    <r>
      <rPr>
        <b/>
        <sz val="11"/>
        <rFont val="Arial"/>
        <family val="2"/>
      </rPr>
      <t xml:space="preserve">PEAEF: </t>
    </r>
    <r>
      <rPr>
        <sz val="11"/>
        <rFont val="Arial"/>
        <family val="2"/>
      </rPr>
      <t xml:space="preserve">Porcentaje ejecutado de Acciones de Educación Financiera </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</si>
  <si>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Acciones </t>
    </r>
  </si>
  <si>
    <r>
      <rPr>
        <b/>
        <sz val="11"/>
        <color theme="1"/>
        <rFont val="Arial"/>
        <family val="2"/>
      </rPr>
      <t>2.08.1.1.15.1</t>
    </r>
    <r>
      <rPr>
        <sz val="11"/>
        <color theme="1"/>
        <rFont val="Arial"/>
        <family val="2"/>
      </rPr>
      <t xml:space="preserve"> Realización capacitaciones en temas de comercio, industria y de servicios para impulsar el emprendimiento.</t>
    </r>
  </si>
  <si>
    <r>
      <rPr>
        <b/>
        <sz val="11"/>
        <color theme="1"/>
        <rFont val="Arial"/>
        <family val="2"/>
      </rPr>
      <t xml:space="preserve">PCCISR: </t>
    </r>
    <r>
      <rPr>
        <sz val="11"/>
        <color theme="1"/>
        <rFont val="Arial"/>
        <family val="2"/>
      </rPr>
      <t>Porcentaje de Capacitaciones en temas de comercio, industria y de servicios  realizados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</si>
  <si>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Capacitaciones </t>
    </r>
  </si>
  <si>
    <r>
      <rPr>
        <b/>
        <sz val="11"/>
        <color theme="1"/>
        <rFont val="Arial"/>
        <family val="2"/>
      </rPr>
      <t xml:space="preserve"> 2.08.1.1.16</t>
    </r>
    <r>
      <rPr>
        <sz val="11"/>
        <color theme="1"/>
        <rFont val="Arial"/>
        <family val="2"/>
      </rPr>
      <t xml:space="preserve"> Acciones para promover proyectos para las PYMES (Pequeñas y medianas Empresas) desarrollados.</t>
    </r>
  </si>
  <si>
    <r>
      <rPr>
        <b/>
        <sz val="11"/>
        <rFont val="Arial"/>
        <family val="2"/>
      </rPr>
      <t xml:space="preserve">PAPPE: </t>
    </r>
    <r>
      <rPr>
        <sz val="11"/>
        <rFont val="Arial"/>
        <family val="2"/>
      </rPr>
      <t>Porcentaje de Acciones de Promoción de Proyectos ejecutados</t>
    </r>
  </si>
  <si>
    <r>
      <rPr>
        <b/>
        <sz val="11"/>
        <color theme="1"/>
        <rFont val="Arial"/>
        <family val="2"/>
      </rPr>
      <t>2.08.1.1.16.1</t>
    </r>
    <r>
      <rPr>
        <sz val="11"/>
        <color theme="1"/>
        <rFont val="Arial"/>
        <family val="2"/>
      </rPr>
      <t xml:space="preserve"> Realización de vinculaciones a programas de apoyo financiero, tutoría empresarial y capacitación en beneficio de los emprendedores.</t>
    </r>
  </si>
  <si>
    <r>
      <rPr>
        <b/>
        <sz val="11"/>
        <color theme="1"/>
        <rFont val="Arial"/>
        <family val="2"/>
      </rPr>
      <t xml:space="preserve">PVPAFTEC: </t>
    </r>
    <r>
      <rPr>
        <sz val="11"/>
        <color theme="1"/>
        <rFont val="Arial"/>
        <family val="2"/>
      </rPr>
      <t>Porcentaje de Vinculaciones a Programas de Apoyo financiero, tutoria empresarial y capaciación</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</si>
  <si>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Vinculaciones</t>
    </r>
  </si>
  <si>
    <r>
      <rPr>
        <b/>
        <sz val="11"/>
        <color theme="1"/>
        <rFont val="Arial"/>
        <family val="2"/>
      </rPr>
      <t xml:space="preserve">2.08.1.1.16.2 </t>
    </r>
    <r>
      <rPr>
        <sz val="11"/>
        <color theme="1"/>
        <rFont val="Arial"/>
        <family val="2"/>
      </rPr>
      <t>Realización de acciones para fomentar el emprendimiento en beneficio de la población jóven del municipio de Benito Juárez.</t>
    </r>
  </si>
  <si>
    <r>
      <rPr>
        <b/>
        <sz val="11"/>
        <rFont val="Arial"/>
        <family val="2"/>
      </rPr>
      <t xml:space="preserve">PAEJ: </t>
    </r>
    <r>
      <rPr>
        <sz val="11"/>
        <rFont val="Arial"/>
        <family val="2"/>
      </rPr>
      <t>Porcentaje de Acciones de Emprendimiento para la juventud</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</si>
  <si>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t>
    </r>
  </si>
  <si>
    <r>
      <t xml:space="preserve">2.08.1.1.16.3 </t>
    </r>
    <r>
      <rPr>
        <sz val="11"/>
        <color theme="1"/>
        <rFont val="Arial"/>
        <family val="2"/>
      </rPr>
      <t>Realización de  acciones para el beneficio de la ciudadanía vulnerable, cuidando su economía y estilo de vida.</t>
    </r>
  </si>
  <si>
    <r>
      <t xml:space="preserve">PABVC: </t>
    </r>
    <r>
      <rPr>
        <sz val="11"/>
        <rFont val="Arial"/>
        <family val="2"/>
      </rPr>
      <t>Porcentaje de Acciones para el Beneficio de la Ciudadanía Vulnerable</t>
    </r>
  </si>
  <si>
    <r>
      <rPr>
        <b/>
        <sz val="11"/>
        <color theme="1"/>
        <rFont val="Arial"/>
        <family val="2"/>
      </rPr>
      <t>2.08.1.1.17</t>
    </r>
    <r>
      <rPr>
        <sz val="11"/>
        <color theme="1"/>
        <rFont val="Arial"/>
        <family val="2"/>
      </rPr>
      <t xml:space="preserve"> Acciones de profesionalización sobre herramientas de mejora y comercialización de productos para el desarrollo rural otorgadas</t>
    </r>
  </si>
  <si>
    <r>
      <rPr>
        <b/>
        <sz val="11"/>
        <rFont val="Arial"/>
        <family val="2"/>
      </rPr>
      <t xml:space="preserve">PADR: </t>
    </r>
    <r>
      <rPr>
        <sz val="11"/>
        <rFont val="Arial"/>
        <family val="2"/>
      </rPr>
      <t>Porcentaje de Acciones de Desarrollo Rural ejecutados</t>
    </r>
  </si>
  <si>
    <r>
      <rPr>
        <b/>
        <sz val="11"/>
        <color theme="1"/>
        <rFont val="Arial"/>
        <family val="2"/>
      </rPr>
      <t xml:space="preserve">2.08.1.1.17.1 </t>
    </r>
    <r>
      <rPr>
        <sz val="11"/>
        <color theme="1"/>
        <rFont val="Arial"/>
        <family val="2"/>
      </rPr>
      <t>Realización de capacitaciones en beneficio del sector productivo para el mejoramiento de comercio de los productores.</t>
    </r>
  </si>
  <si>
    <r>
      <rPr>
        <b/>
        <sz val="11"/>
        <color theme="1"/>
        <rFont val="Arial"/>
        <family val="2"/>
      </rPr>
      <t xml:space="preserve">PCSP: </t>
    </r>
    <r>
      <rPr>
        <sz val="11"/>
        <color theme="1"/>
        <rFont val="Arial"/>
        <family val="2"/>
      </rPr>
      <t>Porcentaje de Capacitaciones  al Sector Productivo ejecutadas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</si>
  <si>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Capacitaciones </t>
    </r>
  </si>
  <si>
    <r>
      <rPr>
        <b/>
        <sz val="11"/>
        <color theme="1"/>
        <rFont val="Arial"/>
        <family val="2"/>
      </rPr>
      <t xml:space="preserve"> 2.08.1.1.17.2</t>
    </r>
    <r>
      <rPr>
        <sz val="11"/>
        <color theme="1"/>
        <rFont val="Arial"/>
        <family val="2"/>
      </rPr>
      <t xml:space="preserve"> Implementación de eventos en beneficio de la población del municipio de Benito Juárez para inventivar al sector productivo y empresarial.</t>
    </r>
  </si>
  <si>
    <r>
      <rPr>
        <b/>
        <sz val="11"/>
        <rFont val="Arial"/>
        <family val="2"/>
      </rPr>
      <t xml:space="preserve">PEISPE: </t>
    </r>
    <r>
      <rPr>
        <sz val="11"/>
        <rFont val="Arial"/>
        <family val="2"/>
      </rPr>
      <t>Porcentaje de Eventos que Incentivan al Sector Productivo y empresarial ejecutados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</si>
  <si>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Eventos</t>
    </r>
  </si>
  <si>
    <r>
      <rPr>
        <b/>
        <sz val="11"/>
        <color theme="1"/>
        <rFont val="Arial"/>
        <family val="2"/>
      </rPr>
      <t>2.08.1.1.18</t>
    </r>
    <r>
      <rPr>
        <sz val="11"/>
        <color theme="1"/>
        <rFont val="Arial"/>
        <family val="2"/>
      </rPr>
      <t xml:space="preserve"> Vinculaciones laborales con empresas empleadoras ejecutadas en apoyo a la población del municipio de Benito Juárez.</t>
    </r>
  </si>
  <si>
    <r>
      <rPr>
        <b/>
        <sz val="11"/>
        <rFont val="Arial"/>
        <family val="2"/>
      </rPr>
      <t>PAVL:</t>
    </r>
    <r>
      <rPr>
        <sz val="11"/>
        <rFont val="Arial"/>
        <family val="2"/>
      </rPr>
      <t xml:space="preserve"> Porcentaje de Atenciones para Vinculación Laboral ejecutadas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</si>
  <si>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Atenciones</t>
    </r>
  </si>
  <si>
    <r>
      <rPr>
        <b/>
        <sz val="11"/>
        <color theme="1"/>
        <rFont val="Arial"/>
        <family val="2"/>
      </rPr>
      <t>2.08.1.1.18.1</t>
    </r>
    <r>
      <rPr>
        <sz val="11"/>
        <color theme="1"/>
        <rFont val="Arial"/>
        <family val="2"/>
      </rPr>
      <t xml:space="preserve"> Atención de solicitudes de vinculación laboral entre los candidatos y las empresas participantes del municipio de Benito Juárez.</t>
    </r>
  </si>
  <si>
    <r>
      <rPr>
        <b/>
        <sz val="11"/>
        <color theme="1"/>
        <rFont val="Arial"/>
        <family val="2"/>
      </rPr>
      <t>PALE:</t>
    </r>
    <r>
      <rPr>
        <sz val="11"/>
        <color theme="1"/>
        <rFont val="Arial"/>
        <family val="2"/>
      </rPr>
      <t xml:space="preserve"> Porcentaje de Atenciones Laborales ejecutadas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</si>
  <si>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 </t>
    </r>
  </si>
  <si>
    <t>ANUAL</t>
  </si>
  <si>
    <t>Justificacion Trimestral: Se realizaròn 2614 acciones a favor  de la población que habita en el municipio mejora su economía, educación y salud para incrementar su bienestar social, logrando un 100% de la meta trimestral.</t>
  </si>
  <si>
    <t>Justificacion Trimestral: Se realizarón 6 reuniones de coordinación administrativa y económica con las Direcciones de la SMDSyE, con la finalidad de seguir fortaleciendo las acciones a implementar a favor de los ciudadanos del municipio, obteniendo un 100% de la tema trimestral.</t>
  </si>
  <si>
    <t>Justificacion Trimestral:  Se realizarón 6 reuniones de coordinación  con enfoque administrativo y económico con las Direcciones Generales, para seguir fortaleciendo el trabajo que  realiza  la SMDSyE.</t>
  </si>
  <si>
    <t xml:space="preserve">Justificacion Trimestral: Se superó la meta propuesta con 16  actividades de 14 planeadas, debido a  a la gran demanda que surgió a travé de las Jornadas de Atención Cuidadana, donde acude la ciudadanía para hacer manifiesto de todas sus inquietudes o dudas que puedan llegar a tener; así como el gran impacto que han tenido todas las Brigadas de asistencia social.
</t>
  </si>
  <si>
    <t>Justificacion Trimestral: Se realizarón  8 brigadas asistencia social para acercar a la ciudadanía a los diversos servicios que ofrecen las instituciones del municipio de Benito Juárez de 9 plaenadasde , de las cuales 4 son brigadas de "Cancùn nos Une" alcanzado a 11,006 beneficiarios.</t>
  </si>
  <si>
    <t xml:space="preserve">Justificacion Trimestral: Se superó la  meta  realizando 3 actividades de 1 planeada, debido a la demanda que existe, ya que se les está dando impulso y realce a los Centros de Desarrollo Comunitario, para que den a conocer sus Cursos y talleres que se imparten en cada uno.
</t>
  </si>
  <si>
    <t xml:space="preserve">Justificacion Trimestral: Se cumplió la meta planeada con 2 actividades sociales para fomentar la inclusión en la población del municipio de Benito Juárez, esto debido a que se llevaron a cabo de acuerdo al Calendario de Actividades de la Dirección. </t>
  </si>
  <si>
    <t xml:space="preserve">Justificacion Trimestral: Este componente superó la meta, realizando 243 Mecanismos de participación a través de comités ciudadanos para el mejoramiento de la calidad de vida. Debido al gran impacto que han tenido los Cursos y talleres de los Centros de Desarrollo Comunitario; así como las Capacitaciones que solicitaron los Comités vecinales. </t>
  </si>
  <si>
    <t>Justificacion Trimestral: Se superó la meta con 81 acciones de integración y seguimiento de las actividades con los comités de electríficación en las zonas o colonias irregulares para la gestión de servicios públicos. Debido a las peticiones de la ciudadanía y las atenciones que se les realizaron. Se le dio seguimiento y se realizaron integraciones de Comités de electrificación que solicitaron las Colonias que acudieron a las oficinas de la Coordinación de Electrificación; todo esto para poder mejorar la calidad de vida de las personas.</t>
  </si>
  <si>
    <t>Justificacion Trimestral: Se llevaron a cabo 2 anuencias vecinales debido a que la Ciudadanía las solicitó y se le debe de dar seguimiento. Esto con el fin de recabar las encuestas y darles contestación; así mismo poder pasarle por medio de oficio a Desarrollo Urbano el trámite.</t>
  </si>
  <si>
    <t>Justificacion Trimestral: Se superó la meta definida para esta Actividad con 90   cursos y talleres, para el mejoramiento de la calidad de vida, debido al gran alcance que ha tenido la publicidad que se les está haciendo a través del volanteo. De igual manera se les da realce por medio de las Brigadas de "Jornadas Comunitarias", donde se puede atraer a más personas para que se inscriban en los Cursos y Talleres que se imparten en cada uno de los en los Módulos y Centros de Desarrollo Comunitarios.</t>
  </si>
  <si>
    <t>Justificacion Trimestral: En cuanto a este componente; no se logró la meta propuesta debido a que  se depende de otras Direcciones y/o programas para poder llevar a cabo nuestras actividades.</t>
  </si>
  <si>
    <t>Justificacion Trimestral: Los comités de Contraloría Social no se llevaron a cabo durante este trimestre debido a que la Dirección de Planeación y Obras Públicas no hicieron ningún expediente técnico de obras nuevas.</t>
  </si>
  <si>
    <t>Justificacion Trimestral: Debido a que no se llevaron a cabo los Comités de Contraloría Social no se realizó ésta actividad, que va de la mano, pues se necesita la Integración y organización de comités de contraloría social, para poder realizar la capacitación a los mismos.</t>
  </si>
  <si>
    <t xml:space="preserve">Justificacion Trimestral: Se realiazarán  los cursos y talleres para sensibilizar el tema de dispacidad y fomentar la creación de proyectos e iniciativas, en el siguiente trimestre. Debido al apoyo a brigadas, este no se pudo realizar.
</t>
  </si>
  <si>
    <t>Justificacion Trimestral: Se realiazarán actividades de coordinación con Gobierno Federal y Estatal para el seguimiento de programas sociales, en el transcurso del siguiente trimestre.</t>
  </si>
  <si>
    <t>Justificacion Trimestral: No hay actividades programadas, en el meta planeada para este trimestre.</t>
  </si>
  <si>
    <t>Justificacion Trimestral: Se realizaron más acciones para impulsar y promover educación de calidad en beneficio de los alumnos, debido a una mayor demanda de solicitudes para la entrega de becas, con el fin de apoyar  alumnos en situación de vulnerabilidad.</t>
  </si>
  <si>
    <t>Justificacion Trimestral: No se tenía programado la entrega de becas de “Calidad Educativa e Impulso al Desarrollo Humano”, pero debido a una mayor demanda de solicitudes para la entrega de la misma, se entregaron 2,608 becas, con el fin de generar  una educación de calidad y en beneficio de los alumnos en situación de vulnerabilidad.</t>
  </si>
  <si>
    <t>Justificacion Trimestral: No se tenía programado la entrega de becas de “Calidad Educativa e Impulso al Desarrollo Humano”, pero debido a una mayor demanda de solicitudes para la entrega de la misma, se entregaron 2,608 becas. Por tal motivo se realizarón más actividades de inclusión de becarios para garantizar puedan aprovechar al máximo los programas que junto con otras dependencias realizamos a favor de su desarrollo personal y profesional.</t>
  </si>
  <si>
    <t>Justificacion Trimestral: Se desarrollaron 5 actividades más de las planeadas, a favor del desarrollo educativo en instituciones públicas atendidas, debido a la gran solicitud de instituciones educativas, que solicitaban el servicio.</t>
  </si>
  <si>
    <t>Justificacion Trimestral: Trimestral: Se desarrollaron 5 actividades más de las planeadas, a favor de actividades  de  prevención  y  promoción  en materia de salud,  medio ambiente, cultura y fomento a los valores cívicos dirigido a niños, niñas y adolescentes, para cubrir las demandas de nuestra sociedad en el municipio de Benito Juárez.</t>
  </si>
  <si>
    <t>Justificacion Trimestral: Se realizaron 20 pláticas de 12 plenadas, debido a las altas solicitudes de casos que se han presentado de acoso escolar en las escuelas, de igual manera se adelantaron pláticas por la temporada de vacaciones.</t>
  </si>
  <si>
    <t>Justificacion Trimestral: Se realizaron 20 pláticas de 12 plenadas, debido a las altas solicitudes de casos que se han presentado de acoso escolar en las escuelas, de igual manera se adelantaron pláticas por la temporada de vacaciones, por lo cual tuvimos  adelantar las pláticas del período que sigue, ya que contamos con menos tiempo de atención.</t>
  </si>
  <si>
    <t>Justificacion Trimestral: Se realizarón 23 actividades  de fomento e impulso a la Lectura en las bibliotecas públicas municipales ejecutadas en beneficio de la población de 2 planeadas, debido a una mayor demanda para incentivar actividades de carácter artístico y cultural que son una necesidad para la ciudadanía del municipio de Benito Juárez.</t>
  </si>
  <si>
    <t>Justificacion Trimestral: Se realizarón 23 actividades  y servicios bibliotecarios de 2 planeados, debido a una mayor demanda para  incentivar y fomentar a la lecturra la ciudadanía del municipio de Benito Juárez.</t>
  </si>
  <si>
    <t>Justificacion Trimestral: Se realiarón 34 de 35 acciones de Servicios de salud que mejoren la calidad de vida de la población planeadas, cumpliendo con un 97.14% de la meta trimestral.</t>
  </si>
  <si>
    <t xml:space="preserve">Justificacion Trimestral: Se realizaron 25 brigadas médicas con servicios de salud gratuitos en beneficio de la ciudadanía en situación de vulnerabilidad y de escasos recursos del municipio de Benito Juárez, faltando 5 para llegar a lo planeado, debido a la  falta de personal médico, nutriólogo y psicólogo, lo que  impidió continuar con lo programado. </t>
  </si>
  <si>
    <t>Justificacion Trimestral: Se realizaron 9 eventos debido a la solicitud de la ciudadanía, generando más platicas informativas, congresos, conferencias y campañas.</t>
  </si>
  <si>
    <t>Justificacion Trimestral: Se realizaròn 292 Atenciones médicas en materia de salud preventiva para mejorar la salud, de 295 planeadas, logrando un 98.32% de la meta trimestral</t>
  </si>
  <si>
    <t>Justificacion Trimestral: Se otorgaron 288 Consultas Médica, Consulta Dental y Consulta de Nutrición, nos faltó llegar a lo programado con 7 consultas generales, por falta de personal médico, nutriólogo.</t>
  </si>
  <si>
    <t xml:space="preserve">Justificacion Trimestral: Se realizarón 4 platicas debido a la solicitud de la ciudadanía, se implementó el programa de cumple tu reto y platicas de salud visual. </t>
  </si>
  <si>
    <t>Justificacion Trimestral: Se cumplió con la meta programada realizando 15 acciones de salud pública en beneficio de la población.</t>
  </si>
  <si>
    <t>Justificacion Trimestral: Se cumplió con la meta trimestral, realizando 15 acciones para mantener entornos saludables, otorgando platicas de promocion, concienciará y sensibilizará a la ciudadania, sobre  medidas de higiene dentro y fuera del hogar, limpieza de playas, el efecto negativo de la contaminación y disposición no regulada de residuos sobre la salud ambiental.</t>
  </si>
  <si>
    <t>Justificacion Trimestral: Se realizaron 305 atenciones de salud mental, Servicio de Trabajo Social y Psicología, realizando 265 atenciones de más, debido al aumentó de situaciones emocionales  de pareja familiares y duelos, que demandaba la población.  Otorgando pláticas a nivel básico, universidades y adultos mayores.</t>
  </si>
  <si>
    <t>Justificacion Trimestral: Se realizaron 305 atenciones psicológicas  gratuitas, sobrepasando la meta, debido al aumentó de situaciones emocionales  de pareja familiares y duelos que presenta la población, y así poder generar concientización en temas de salud mental.</t>
  </si>
  <si>
    <t>Justificacion Trimestral: Se realizarón 8 de 10 acciones de educación financiera, innovación, impulso y promoción en beneficio de los emprendedores y las emprendedoras, faltando 2 acciones, para alcanzar la meta, debido a la falta de logistica para conseguir un lugar para cumplir con lo antes mencionado.</t>
  </si>
  <si>
    <t>Justificacion Trimestral: Se realizaron 8 capacitaciones en Universidad del Sur, Universidad Aztlán, China Town, con la intención de apoyar e impulsar el emprendimiento. No se alcanzó la meta ya que no se lograron implementar más capacitaciones por temas de no contar con el lugar para realizarlas.</t>
  </si>
  <si>
    <t xml:space="preserve">Justificacion Trimestral:  Este componete se quedó a 1 acción de alcanzar se la meta, realizando 31 de 32 planeadas,  ya que influyó el tema del apoyo brindado para visitar colonias. </t>
  </si>
  <si>
    <t>Justificacion Trimestral: Se logró poyar a los empresarios y emprendedores a realizar una evaluacion de su situacion actual. Se pasó la meta, realizando 22 vinculaciones  a programas de apoyo financiero, aprovechando el interés de los emprendedores en querer desarrollar sus proyectos.</t>
  </si>
  <si>
    <t>Justificacion Trimestral: Se realizarón 2 capacitaciones en la Biblioteca "Dr. Enrique Barrocio". Incialmente, no se tenía contemplada el desarrollo de esta actividad, en este trimestre, sin embragó se le dio impulso debido a la necesidad de la juventud de capacitarse.</t>
  </si>
  <si>
    <t>Justificacion Trimestral: Se visitaron las colonias "Generación 2000", "Emiliano Zapata", Col. "El Porvenir", "La Chiapaneca", "Alfredo V. Bonfil", Col. "Cuna Maya" y Col. "Los Tres Garcias". No se logró el objetivo, debido a que, hubieron colonias que se visitaron más de una vez y no dío oportunidad de realizar visitas a otras colonias.</t>
  </si>
  <si>
    <t>Justificacion Trimestral: Se pasó la meta, con 6 de 4, acciones de profesionalización sobre herramientas de mejora y comercialización de productos para el desarrollo rural planeadas,  porque se echo mano de los diferentes programas que se tienen de apoyo para la ciudadanía, y en conjunto con el interés que mostró la población.</t>
  </si>
  <si>
    <t>Justificacion Trimestral: Se realizaron capacitaciones de "Composta en Casa", "Plantas de Ornato", "Pollos en Engorda" en la Biblioteca "Dr. Enrique Barrocio". Este trimestre se pasó la meta con 6 de 4 capacitaciones plaenadas, debido a que se aprovechó a capacitar sobre los diferentes programas que se tienen para la ciudadanía y poder bajar los recursos.</t>
  </si>
  <si>
    <t>Justificacion Trimestral: Se realizarón 1801 de 2100 Vinculaciones laborales con empresas empleadoras ejecutadas en apoyo a la población, debido a los beneficiados que no se contabilizaron de los último días del mes, pero que estarán sumando para el mes de abril.</t>
  </si>
  <si>
    <t>Justificacion Trimestral: Se realizaron los eventos de empleo en oficina con las empresas "SAFETIMX" Y "ROYALTON RIVIERA CANCUN" , Breathless Riviera Cancun, Secret Riviera Cancun, así mismo en las instalaciones de Chedraui Selecto Kabah,  Domo Deportivo 247, Plaza China Town, Toro Valenzuela. No sé logró alcanzar la meta, ya que faltaron ingresar los números de los eventos de los últimos días del mes. Se sumarán en Abril</t>
  </si>
  <si>
    <t>ELABORÓ
Mtra. Sheyla Martin del Campo Cuadros
Enlace de la SMDSyE</t>
  </si>
  <si>
    <t>AUTORIZÓ
Mtra. Paola Elizabeth Moreno Cordova
Secretaria Municipal de Desarrollo Social y Económico</t>
  </si>
  <si>
    <t>Direccion General de Desarrollo Social</t>
  </si>
  <si>
    <t xml:space="preserve">Justificacion Trimestral:   Se tuvo un avance trimestral del 0.00% debido a que en este periodo no se tuvo presupuesto autorizado en el sistema de la Dirección General de Desarrollo Social; así como de sus dos Direcciones, Dirección de organización Comunitaria y Dirección de Programas Sociales.                                                                                                                                                         Justificacion Anual:  En este lapso de tiempo se obtuvo un 0.00% de avance anual de la ejecución del presupuesto. </t>
  </si>
  <si>
    <t>Dirección de Organización Comunitaria</t>
  </si>
  <si>
    <t>Dirección de Programas Sociales</t>
  </si>
  <si>
    <t xml:space="preserve">Justificacion Trimestral: Se tuvo un avance trimestral del 0.00% debido a que en este periodo no se tuvo presupuesto autorizado en el sistema de la Dirección General de Desarrollo Social; así como de sus dos Direcciones, Dirección de organización Comunitaria y Dirección de Programas Sociales.                                                                                                                                                          Justificacion Anual:  En este lapso de tiempo se obtuvo un 0.00% de avance anual de la ejecución del presupuesto. </t>
  </si>
  <si>
    <t xml:space="preserve">Dirección general de Educación </t>
  </si>
  <si>
    <t xml:space="preserve">Justificacion Trimestral: Se tuvo un avance trimestral del 0.00% debido a que en este periodo no se tuvo presupuesto autorizado en el sistema.                                                                                                                                                           Justificacion Anual: En este lapso de tiempo se obtuvo un 0.00% de avance anual de la ejecución del presupuesto. </t>
  </si>
  <si>
    <t>Becas</t>
  </si>
  <si>
    <t>Bibliotecas</t>
  </si>
  <si>
    <t xml:space="preserve">Justificacion Trimestral:  Se tuvo un avance trimestral del 0.00% debido a que en este periodo no se tuvo presupuesto autorizado en el sistema.                                                                                                                                                         Justificacion Anual: En este lapso de tiempo se obtuvo un 0.00% de avance anual de la ejecución del presupuesto. </t>
  </si>
  <si>
    <t xml:space="preserve">DIRECCION GENERAL </t>
  </si>
  <si>
    <t xml:space="preserve">Justificacion Trimestral: Se tuvo un avance trimestral del 0.00% debido a que en este periodo no hubo disponibilidad de los recursos en las diferentes direcciones de la secretaría de desarrollo social y económico.                                                                                                                                                          Justificacion Anual: En este lapso de tiempo se obtuvo un 0.00% de avance anual de la ejecución del presupuesto. </t>
  </si>
  <si>
    <t>DIRECCION DE SALUD HUMANA</t>
  </si>
  <si>
    <t xml:space="preserve">Justificacion Trimestral: Se tuvo un avance trimestral del 0.00% debido a que en este periodo no hubo disponibilidad de los recursos en las diferentes direcciones de la secretaría de desarrollo social y económico.                                                                                                                                                         Justificacion Anual: En este lapso de tiempo se obtuvo un 0.00% de avance anual de la ejecución del presupuesto. </t>
  </si>
  <si>
    <t>DIRECCION DE SALUD MENTAL</t>
  </si>
  <si>
    <t xml:space="preserve">Justificacion Trimestral:  Se tuvo un avance trimestral del 0.00% debido a que en este periodo no hubo disponibilidad de los recursos en las diferentes direcciones de la secretaría de desarrollo social y económico.                                                                                                                                                        Justificacion Anual: En este lapso de tiempo se obtuvo un 0.00% de avance anual de la ejecución del presupuesto. </t>
  </si>
  <si>
    <t xml:space="preserve">DIRECCION DE SALUD AMBIENTAL </t>
  </si>
  <si>
    <t xml:space="preserve">Justificacion Trimestral: Se tuvo un avance trimestral del 0.00% debido a que en este periodo no hubo disponibilidad de los recursos en las diferentes direcciones de la secretaría de desarrollo social y económico.                                                                                                                                                      Justificacion Anual: En este lapso de tiempo se obtuvo un 0.00% de avance anual de la ejecución del presupuesto. </t>
  </si>
  <si>
    <t xml:space="preserve">DIRECCION GENERAL DE DESARROLLO ECONOMICO </t>
  </si>
  <si>
    <t xml:space="preserve">Justificacion Trimestral: No se obtuvo resultado en el primer trimestre, ya que no nos autorizaron presupuesto, sin embargo se tiene en lista unos reembolsos por actividades en la direccion general de desarrollo economico.                                                                                                                                                    Justificacion Anual: En este lapso de tiempo se obtuvo un 0.00% de avance anual de la ejecución del presupuesto. </t>
  </si>
  <si>
    <t>DIRECCION DE FOMENTO AL DESARROLLO AGROPECUARIO, PESQUERO Y FORESTAL</t>
  </si>
  <si>
    <t xml:space="preserve">Justificacion Trimestral: No se obtuvo resultado en el primer trimestre, por la cual no hubo una solicitud para requerir de ello.                                                                                                                                                   Justificacion Anual: En este lapso de tiempo se obtuvo un 0.00% de avance anual de la ejecución del presupuesto. </t>
  </si>
  <si>
    <t>DIRECCION DE FOMENTO AL DESARROLLO DE LA INDUSTRIA, COMERCIO Y SERVICIOS</t>
  </si>
  <si>
    <t xml:space="preserve">Justificacion Trimestral: No se obtuvo resultado en el primer trimestre, por la cual no hubo una solicitud para requerir de ello.                                                                                                                                                  Justificacion Anual: </t>
  </si>
  <si>
    <t>DIRECCION DE FOMENTO AL DESARROLLO A LAS MICROEMPRESAS Y AL DESARROLLO RURAL</t>
  </si>
  <si>
    <t xml:space="preserve">Justificacion Trimestral: Se obtuvo un avance trimestral del 22.37% debido a que se utilizó $70,449.78   en la dirección de fomento al desarrollo a las microempresas y al desarrollo rural.                                                            Justificacion Anual: Se obtuvo un avance anual del 22.37%  debido a que se utilizó $70,449.78   en la dirección de fomento al desarrollo a las microempresas y al desarrollo rural.                                                          </t>
  </si>
  <si>
    <t xml:space="preserve">DIRECCION DEL SERVICIO MUNICIPAL DE EMPLEO Y CAPACITACION </t>
  </si>
  <si>
    <t xml:space="preserve">Justificacion Trimestral: No se obtuvo resultado en el primer trimestre, por la cual no hubo una solicitud para requerir de ello.                                                                                                                                                    Justificacion Anual: En este lapso de tiempo se obtuvo un 0.00% de avance anual de la ejecución del presupuesto. </t>
  </si>
  <si>
    <t>E-PPA 2.08 IMPULSO A LA ECONOMÍA Y AL DESARROLLO SOCIAL</t>
  </si>
  <si>
    <t>SECRETARÍA MUNICIPAL DE DESARROLLO SOCIAL Y ECONÓMICO</t>
  </si>
  <si>
    <t>Justificacion Trimestral: Se realizarón 3  acciones sociales para mejorar el desarrollo social y comunitario de la población del municipio de Benito Juárez, superando por 1 acción, lo planeado, debido a la difusiòn de flyers distribuidos a la pobalción.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</si>
</sst>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00"/>
  </numFmts>
  <fonts count="19"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2"/>
      <color theme="1"/>
      <name val="Calibri"/>
      <family val="2"/>
      <scheme val="minor"/>
    </font>
    <font>
      <b/>
      <sz val="11"/>
      <color theme="1"/>
      <name val="Calibri"/>
      <family val="2"/>
      <scheme val="minor"/>
    </font>
    <font>
      <b/>
      <sz val="11"/>
      <color rgb="FFFFFFFF"/>
      <name val="Arial"/>
      <family val="2"/>
    </font>
    <font>
      <sz val="11"/>
      <color rgb="FFFFFFFF"/>
      <name val="Arial"/>
      <family val="2"/>
    </font>
    <font>
      <b/>
      <sz val="14"/>
      <color theme="0"/>
      <name val="Calibri"/>
      <family val="2"/>
      <scheme val="minor"/>
    </font>
    <font>
      <b/>
      <sz val="14"/>
      <name val="Arial"/>
      <family val="2"/>
    </font>
    <font>
      <sz val="11"/>
      <color theme="0"/>
      <name val="Arial"/>
      <family val="2"/>
    </font>
  </fonts>
  <fills count="17">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rgb="FFFFEFF3"/>
        <bgColor indexed="64"/>
      </patternFill>
    </fill>
    <fill>
      <patternFill patternType="solid">
        <fgColor theme="0" tint="-0.499984740745262"/>
        <bgColor indexed="64"/>
      </patternFill>
    </fill>
    <fill>
      <patternFill patternType="solid">
        <fgColor rgb="FFFDE9EB"/>
        <bgColor rgb="FF000000"/>
      </patternFill>
    </fill>
  </fills>
  <borders count="98">
    <border>
      <left/>
      <right/>
      <top/>
      <bottom/>
      <diagonal/>
    </border>
    <border>
      <left style="dashed">
        <color theme="1"/>
      </left>
      <right style="dashed">
        <color theme="1"/>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diagonal/>
    </border>
    <border>
      <left style="dashed">
        <color theme="1"/>
      </left>
      <right/>
      <top style="thin">
        <color indexed="64"/>
      </top>
      <bottom style="dashed">
        <color theme="1"/>
      </bottom>
      <diagonal/>
    </border>
    <border>
      <left style="dashed">
        <color theme="1"/>
      </left>
      <right style="dashed">
        <color theme="1"/>
      </right>
      <top style="dash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bottom/>
      <diagonal/>
    </border>
    <border>
      <left style="dotted">
        <color indexed="64"/>
      </left>
      <right style="dashed">
        <color theme="1"/>
      </right>
      <top/>
      <bottom style="dotted">
        <color indexed="64"/>
      </bottom>
      <diagonal/>
    </border>
    <border>
      <left style="medium">
        <color indexed="64"/>
      </left>
      <right/>
      <top/>
      <bottom/>
      <diagonal/>
    </border>
    <border>
      <left style="dashed">
        <color theme="1"/>
      </left>
      <right/>
      <top style="dashed">
        <color theme="1"/>
      </top>
      <bottom style="dashed">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top style="thin">
        <color indexed="64"/>
      </top>
      <bottom style="thin">
        <color indexed="64"/>
      </bottom>
      <diagonal/>
    </border>
    <border>
      <left style="dotted">
        <color indexed="64"/>
      </left>
      <right style="dashed">
        <color rgb="FF000000"/>
      </right>
      <top style="dotted">
        <color indexed="64"/>
      </top>
      <bottom/>
      <diagonal/>
    </border>
    <border>
      <left style="dashed">
        <color rgb="FF000000"/>
      </left>
      <right style="dashed">
        <color rgb="FF000000"/>
      </right>
      <top style="dashed">
        <color rgb="FF000000"/>
      </top>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ashed">
        <color theme="1"/>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dashed">
        <color rgb="FF000000"/>
      </left>
      <right/>
      <top style="dashed">
        <color rgb="FF000000"/>
      </top>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ashed">
        <color theme="1"/>
      </left>
      <right style="dashed">
        <color theme="1"/>
      </right>
      <top/>
      <bottom style="dashed">
        <color theme="1"/>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dashed">
        <color theme="1"/>
      </left>
      <right/>
      <top/>
      <bottom style="dashed">
        <color theme="1"/>
      </bottom>
      <diagonal/>
    </border>
    <border>
      <left style="medium">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medium">
        <color indexed="64"/>
      </right>
      <top/>
      <bottom style="hair">
        <color indexed="64"/>
      </bottom>
      <diagonal/>
    </border>
    <border>
      <left/>
      <right style="thin">
        <color indexed="64"/>
      </right>
      <top style="medium">
        <color indexed="64"/>
      </top>
      <bottom style="medium">
        <color indexed="64"/>
      </bottom>
      <diagonal/>
    </border>
    <border>
      <left style="dotted">
        <color indexed="64"/>
      </left>
      <right style="dashed">
        <color theme="1"/>
      </right>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medium">
        <color theme="1"/>
      </right>
      <top style="thin">
        <color indexed="64"/>
      </top>
      <bottom style="medium">
        <color indexed="64"/>
      </bottom>
      <diagonal/>
    </border>
  </borders>
  <cellStyleXfs count="3">
    <xf numFmtId="0" fontId="0" fillId="0" borderId="0"/>
    <xf numFmtId="9" fontId="7" fillId="0" borderId="0" applyFont="0" applyFill="0" applyBorder="0" applyAlignment="0" applyProtection="0"/>
    <xf numFmtId="44" fontId="7" fillId="0" borderId="0" applyFont="0" applyFill="0" applyBorder="0" applyAlignment="0" applyProtection="0"/>
  </cellStyleXfs>
  <cellXfs count="228">
    <xf numFmtId="0" fontId="0" fillId="0" borderId="0" xfId="0"/>
    <xf numFmtId="0" fontId="0" fillId="7" borderId="0" xfId="0" applyFill="1"/>
    <xf numFmtId="0" fontId="3" fillId="5" borderId="18" xfId="0" applyFont="1" applyFill="1" applyBorder="1" applyAlignment="1">
      <alignment horizontal="left" vertical="center" wrapText="1"/>
    </xf>
    <xf numFmtId="0" fontId="3" fillId="5" borderId="19"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4" fillId="5" borderId="28" xfId="0" applyFont="1" applyFill="1" applyBorder="1" applyAlignment="1">
      <alignment horizontal="center" vertical="center" wrapText="1"/>
    </xf>
    <xf numFmtId="164" fontId="4" fillId="5" borderId="29" xfId="0" applyNumberFormat="1" applyFont="1" applyFill="1" applyBorder="1" applyAlignment="1">
      <alignment horizontal="center" vertical="center" wrapText="1"/>
    </xf>
    <xf numFmtId="0" fontId="3" fillId="0" borderId="30" xfId="0" applyFont="1" applyBorder="1" applyAlignment="1">
      <alignment horizontal="center" vertical="center" wrapText="1"/>
    </xf>
    <xf numFmtId="0" fontId="4" fillId="5" borderId="31" xfId="0" applyFont="1" applyFill="1" applyBorder="1" applyAlignment="1">
      <alignment horizontal="center" vertical="center" wrapText="1"/>
    </xf>
    <xf numFmtId="164" fontId="4" fillId="5" borderId="16" xfId="0" applyNumberFormat="1" applyFont="1" applyFill="1" applyBorder="1" applyAlignment="1">
      <alignment horizontal="center" vertical="center" wrapText="1"/>
    </xf>
    <xf numFmtId="0" fontId="3" fillId="0" borderId="16" xfId="0" applyFont="1" applyBorder="1" applyAlignment="1">
      <alignment horizontal="center" vertical="center" wrapText="1"/>
    </xf>
    <xf numFmtId="164" fontId="6" fillId="5" borderId="32" xfId="2" applyNumberFormat="1" applyFont="1" applyFill="1" applyBorder="1" applyAlignment="1">
      <alignment horizontal="center" vertical="center" wrapText="1"/>
    </xf>
    <xf numFmtId="164" fontId="4" fillId="5" borderId="20" xfId="0" applyNumberFormat="1" applyFont="1" applyFill="1" applyBorder="1" applyAlignment="1">
      <alignment horizontal="center" vertical="center" wrapText="1"/>
    </xf>
    <xf numFmtId="0" fontId="3" fillId="0" borderId="20" xfId="0" applyFont="1" applyBorder="1" applyAlignment="1">
      <alignment horizontal="center" vertical="center" wrapText="1"/>
    </xf>
    <xf numFmtId="3" fontId="3" fillId="10" borderId="26" xfId="0" applyNumberFormat="1" applyFont="1" applyFill="1" applyBorder="1" applyAlignment="1">
      <alignment horizontal="center" vertical="center" wrapText="1"/>
    </xf>
    <xf numFmtId="0" fontId="3" fillId="5" borderId="26" xfId="0" applyFont="1" applyFill="1" applyBorder="1" applyAlignment="1">
      <alignment horizontal="center" vertical="center" wrapText="1"/>
    </xf>
    <xf numFmtId="3" fontId="3" fillId="10" borderId="27" xfId="0" applyNumberFormat="1" applyFont="1" applyFill="1" applyBorder="1" applyAlignment="1">
      <alignment horizontal="center" vertical="center" wrapText="1"/>
    </xf>
    <xf numFmtId="10" fontId="0" fillId="6" borderId="40" xfId="0" applyNumberFormat="1" applyFill="1" applyBorder="1" applyAlignment="1">
      <alignment horizontal="center" vertical="center" wrapText="1"/>
    </xf>
    <xf numFmtId="10" fontId="0" fillId="6" borderId="41" xfId="0" applyNumberFormat="1" applyFill="1" applyBorder="1" applyAlignment="1">
      <alignment horizontal="center" vertical="center" wrapText="1"/>
    </xf>
    <xf numFmtId="0" fontId="13" fillId="0" borderId="0" xfId="0" applyFont="1"/>
    <xf numFmtId="0" fontId="0" fillId="12" borderId="0" xfId="0" applyFill="1"/>
    <xf numFmtId="0" fontId="0" fillId="0" borderId="0" xfId="0" applyAlignment="1">
      <alignment wrapText="1"/>
    </xf>
    <xf numFmtId="0" fontId="0" fillId="11" borderId="0" xfId="0" applyFill="1"/>
    <xf numFmtId="44" fontId="3" fillId="4" borderId="47" xfId="2" applyFont="1" applyFill="1" applyBorder="1" applyAlignment="1">
      <alignment horizontal="center" vertical="center" wrapText="1"/>
    </xf>
    <xf numFmtId="44" fontId="3" fillId="4" borderId="48" xfId="2" applyFont="1" applyFill="1" applyBorder="1" applyAlignment="1">
      <alignment horizontal="center" vertical="center" wrapText="1"/>
    </xf>
    <xf numFmtId="44" fontId="3" fillId="4" borderId="49" xfId="2" applyFont="1" applyFill="1" applyBorder="1" applyAlignment="1">
      <alignment horizontal="center" vertical="center" wrapText="1"/>
    </xf>
    <xf numFmtId="44" fontId="3" fillId="4" borderId="50" xfId="2" applyFont="1" applyFill="1" applyBorder="1" applyAlignment="1">
      <alignment horizontal="center" vertical="center" wrapText="1"/>
    </xf>
    <xf numFmtId="44" fontId="3" fillId="4" borderId="51" xfId="2" applyFont="1" applyFill="1" applyBorder="1" applyAlignment="1">
      <alignment horizontal="center" vertical="center" wrapText="1"/>
    </xf>
    <xf numFmtId="3" fontId="3" fillId="4" borderId="5" xfId="0" applyNumberFormat="1" applyFont="1" applyFill="1" applyBorder="1" applyAlignment="1">
      <alignment horizontal="center" vertical="center" wrapText="1"/>
    </xf>
    <xf numFmtId="3" fontId="3" fillId="4" borderId="6" xfId="0" applyNumberFormat="1" applyFont="1" applyFill="1" applyBorder="1" applyAlignment="1">
      <alignment horizontal="center" vertical="center" wrapText="1"/>
    </xf>
    <xf numFmtId="44" fontId="3" fillId="4" borderId="52" xfId="2" applyFont="1" applyFill="1" applyBorder="1" applyAlignment="1">
      <alignment horizontal="center" vertical="center" wrapText="1"/>
    </xf>
    <xf numFmtId="44" fontId="3" fillId="4" borderId="2" xfId="2" applyFont="1" applyFill="1" applyBorder="1" applyAlignment="1">
      <alignment horizontal="center" vertical="center" wrapText="1"/>
    </xf>
    <xf numFmtId="44" fontId="3" fillId="4" borderId="39" xfId="2" applyFont="1" applyFill="1" applyBorder="1" applyAlignment="1">
      <alignment horizontal="center" vertical="center" wrapText="1"/>
    </xf>
    <xf numFmtId="44" fontId="3" fillId="4" borderId="53" xfId="2" applyFont="1" applyFill="1" applyBorder="1" applyAlignment="1">
      <alignment horizontal="center" vertical="center" wrapText="1"/>
    </xf>
    <xf numFmtId="44" fontId="3" fillId="4" borderId="54" xfId="2" applyFont="1" applyFill="1" applyBorder="1" applyAlignment="1">
      <alignment horizontal="center" vertical="center" wrapText="1"/>
    </xf>
    <xf numFmtId="3" fontId="3" fillId="4" borderId="42" xfId="0" applyNumberFormat="1" applyFont="1" applyFill="1" applyBorder="1" applyAlignment="1">
      <alignment horizontal="center" vertical="center" wrapText="1"/>
    </xf>
    <xf numFmtId="3" fontId="3" fillId="4" borderId="55" xfId="0" applyNumberFormat="1" applyFont="1" applyFill="1" applyBorder="1" applyAlignment="1">
      <alignment horizontal="center" vertical="center" wrapText="1"/>
    </xf>
    <xf numFmtId="44" fontId="3" fillId="4" borderId="56" xfId="2" applyFont="1" applyFill="1" applyBorder="1" applyAlignment="1">
      <alignment horizontal="center" vertical="center" wrapText="1"/>
    </xf>
    <xf numFmtId="44" fontId="3" fillId="4" borderId="43" xfId="2" applyFont="1" applyFill="1" applyBorder="1" applyAlignment="1">
      <alignment horizontal="center" vertical="center" wrapText="1"/>
    </xf>
    <xf numFmtId="44" fontId="3" fillId="4" borderId="44" xfId="2" applyFont="1" applyFill="1" applyBorder="1" applyAlignment="1">
      <alignment horizontal="center" vertical="center" wrapText="1"/>
    </xf>
    <xf numFmtId="44" fontId="3" fillId="4" borderId="57" xfId="2" applyFont="1" applyFill="1" applyBorder="1" applyAlignment="1">
      <alignment horizontal="center" vertical="center" wrapText="1"/>
    </xf>
    <xf numFmtId="44" fontId="3" fillId="4" borderId="58" xfId="2" applyFont="1" applyFill="1" applyBorder="1" applyAlignment="1">
      <alignment horizontal="center" vertical="center" wrapText="1"/>
    </xf>
    <xf numFmtId="3" fontId="3" fillId="4" borderId="45" xfId="0" applyNumberFormat="1" applyFont="1" applyFill="1" applyBorder="1" applyAlignment="1">
      <alignment horizontal="center" vertical="center" wrapText="1"/>
    </xf>
    <xf numFmtId="3" fontId="3" fillId="4" borderId="46" xfId="0" applyNumberFormat="1" applyFont="1" applyFill="1" applyBorder="1" applyAlignment="1">
      <alignment horizontal="center" vertical="center" wrapText="1"/>
    </xf>
    <xf numFmtId="3" fontId="3" fillId="4" borderId="59" xfId="0" applyNumberFormat="1" applyFont="1" applyFill="1" applyBorder="1" applyAlignment="1">
      <alignment horizontal="center" vertical="center" wrapText="1"/>
    </xf>
    <xf numFmtId="3" fontId="3" fillId="4" borderId="13" xfId="0" applyNumberFormat="1" applyFont="1" applyFill="1" applyBorder="1" applyAlignment="1">
      <alignment horizontal="center" vertical="center" wrapText="1"/>
    </xf>
    <xf numFmtId="10" fontId="0" fillId="6" borderId="42" xfId="0" applyNumberFormat="1" applyFill="1" applyBorder="1" applyAlignment="1">
      <alignment horizontal="center" vertical="center" wrapText="1"/>
    </xf>
    <xf numFmtId="0" fontId="6" fillId="10" borderId="60" xfId="0" applyFont="1" applyFill="1" applyBorder="1" applyAlignment="1">
      <alignment horizontal="justify" vertical="center" wrapText="1"/>
    </xf>
    <xf numFmtId="0" fontId="6" fillId="10" borderId="61" xfId="0" applyFont="1" applyFill="1" applyBorder="1" applyAlignment="1">
      <alignment horizontal="justify" vertical="center" wrapText="1"/>
    </xf>
    <xf numFmtId="0" fontId="6" fillId="10" borderId="0" xfId="0" applyFont="1" applyFill="1" applyAlignment="1">
      <alignment horizontal="justify" vertical="center" wrapText="1"/>
    </xf>
    <xf numFmtId="3" fontId="3" fillId="7" borderId="38" xfId="0" applyNumberFormat="1" applyFont="1" applyFill="1" applyBorder="1" applyAlignment="1">
      <alignment horizontal="center" vertical="center" wrapText="1"/>
    </xf>
    <xf numFmtId="3" fontId="3" fillId="7" borderId="2" xfId="0" applyNumberFormat="1" applyFont="1" applyFill="1" applyBorder="1" applyAlignment="1">
      <alignment horizontal="center" vertical="center" wrapText="1"/>
    </xf>
    <xf numFmtId="3" fontId="3" fillId="7" borderId="24" xfId="0" applyNumberFormat="1" applyFont="1" applyFill="1" applyBorder="1" applyAlignment="1">
      <alignment horizontal="center" vertical="center" wrapText="1"/>
    </xf>
    <xf numFmtId="3" fontId="3" fillId="7" borderId="39" xfId="0" applyNumberFormat="1" applyFont="1" applyFill="1" applyBorder="1" applyAlignment="1">
      <alignment horizontal="center" vertical="center" wrapText="1"/>
    </xf>
    <xf numFmtId="10" fontId="0" fillId="6" borderId="64" xfId="0" applyNumberFormat="1" applyFill="1" applyBorder="1" applyAlignment="1">
      <alignment horizontal="center" vertical="center" wrapText="1"/>
    </xf>
    <xf numFmtId="0" fontId="5" fillId="7" borderId="33" xfId="0" applyFont="1" applyFill="1" applyBorder="1" applyAlignment="1">
      <alignment horizontal="center" vertical="center" wrapText="1"/>
    </xf>
    <xf numFmtId="10" fontId="0" fillId="6" borderId="26" xfId="0" applyNumberFormat="1" applyFill="1" applyBorder="1" applyAlignment="1">
      <alignment horizontal="center" vertical="center" wrapText="1"/>
    </xf>
    <xf numFmtId="0" fontId="14" fillId="8" borderId="17" xfId="0" applyFont="1" applyFill="1" applyBorder="1" applyAlignment="1">
      <alignment horizontal="center" vertical="center" wrapText="1"/>
    </xf>
    <xf numFmtId="0" fontId="15" fillId="8" borderId="65" xfId="0" applyFont="1" applyFill="1" applyBorder="1" applyAlignment="1">
      <alignment horizontal="justify" vertical="center" wrapText="1"/>
    </xf>
    <xf numFmtId="0" fontId="15" fillId="8" borderId="66" xfId="0" applyFont="1" applyFill="1" applyBorder="1" applyAlignment="1">
      <alignment horizontal="center" vertical="center" wrapText="1"/>
    </xf>
    <xf numFmtId="0" fontId="4" fillId="14" borderId="52" xfId="0" applyFont="1" applyFill="1" applyBorder="1" applyAlignment="1">
      <alignment horizontal="center" vertical="center" wrapText="1"/>
    </xf>
    <xf numFmtId="0" fontId="6" fillId="14" borderId="67" xfId="0" applyFont="1" applyFill="1" applyBorder="1" applyAlignment="1">
      <alignment horizontal="justify" vertical="center" wrapText="1"/>
    </xf>
    <xf numFmtId="0" fontId="6" fillId="14" borderId="67" xfId="0" applyFont="1" applyFill="1" applyBorder="1" applyAlignment="1">
      <alignment horizontal="center" vertical="center" wrapText="1"/>
    </xf>
    <xf numFmtId="0" fontId="4" fillId="5" borderId="52" xfId="0" applyFont="1" applyFill="1" applyBorder="1" applyAlignment="1">
      <alignment horizontal="center" vertical="center" wrapText="1"/>
    </xf>
    <xf numFmtId="0" fontId="3" fillId="5" borderId="67" xfId="0" applyFont="1" applyFill="1" applyBorder="1" applyAlignment="1">
      <alignment horizontal="justify" vertical="center" wrapText="1"/>
    </xf>
    <xf numFmtId="0" fontId="6" fillId="5" borderId="67" xfId="0" applyFont="1" applyFill="1" applyBorder="1" applyAlignment="1">
      <alignment horizontal="justify" vertical="center" wrapText="1"/>
    </xf>
    <xf numFmtId="0" fontId="3" fillId="5" borderId="67" xfId="0" applyFont="1" applyFill="1" applyBorder="1" applyAlignment="1">
      <alignment horizontal="center" vertical="center" wrapText="1"/>
    </xf>
    <xf numFmtId="0" fontId="3" fillId="14" borderId="67" xfId="0" applyFont="1" applyFill="1" applyBorder="1" applyAlignment="1">
      <alignment horizontal="justify" vertical="center" wrapText="1"/>
    </xf>
    <xf numFmtId="0" fontId="3" fillId="14" borderId="67" xfId="0" applyFont="1" applyFill="1" applyBorder="1" applyAlignment="1">
      <alignment horizontal="center" vertical="center" wrapText="1"/>
    </xf>
    <xf numFmtId="0" fontId="4" fillId="5" borderId="67" xfId="0" applyFont="1" applyFill="1" applyBorder="1" applyAlignment="1">
      <alignment horizontal="justify" vertical="center" wrapText="1"/>
    </xf>
    <xf numFmtId="0" fontId="1" fillId="5" borderId="67" xfId="0" applyFont="1" applyFill="1" applyBorder="1" applyAlignment="1">
      <alignment horizontal="justify" vertical="center" wrapText="1"/>
    </xf>
    <xf numFmtId="0" fontId="3" fillId="5" borderId="67" xfId="0" applyFont="1" applyFill="1" applyBorder="1" applyAlignment="1">
      <alignment horizontal="left" vertical="center" wrapText="1"/>
    </xf>
    <xf numFmtId="0" fontId="4" fillId="5" borderId="68" xfId="0" applyFont="1" applyFill="1" applyBorder="1" applyAlignment="1">
      <alignment horizontal="center" vertical="center" wrapText="1"/>
    </xf>
    <xf numFmtId="0" fontId="3" fillId="5" borderId="69" xfId="0" applyFont="1" applyFill="1" applyBorder="1" applyAlignment="1">
      <alignment horizontal="justify" vertical="center" wrapText="1"/>
    </xf>
    <xf numFmtId="0" fontId="3" fillId="7" borderId="71" xfId="0" applyFont="1" applyFill="1" applyBorder="1" applyAlignment="1">
      <alignment horizontal="center" vertical="center" wrapText="1"/>
    </xf>
    <xf numFmtId="0" fontId="3" fillId="7" borderId="72" xfId="0" applyFont="1" applyFill="1" applyBorder="1" applyAlignment="1">
      <alignment horizontal="center" vertical="center" wrapText="1"/>
    </xf>
    <xf numFmtId="3" fontId="3" fillId="7" borderId="72" xfId="0" applyNumberFormat="1" applyFont="1" applyFill="1" applyBorder="1" applyAlignment="1">
      <alignment horizontal="center" vertical="center" wrapText="1"/>
    </xf>
    <xf numFmtId="3" fontId="3" fillId="4" borderId="72" xfId="0" applyNumberFormat="1" applyFont="1" applyFill="1" applyBorder="1" applyAlignment="1">
      <alignment horizontal="center" vertical="center" wrapText="1"/>
    </xf>
    <xf numFmtId="3" fontId="3" fillId="7" borderId="71" xfId="0" applyNumberFormat="1" applyFont="1" applyFill="1" applyBorder="1" applyAlignment="1">
      <alignment horizontal="center" vertical="center" wrapText="1"/>
    </xf>
    <xf numFmtId="0" fontId="14" fillId="8" borderId="74" xfId="0" applyFont="1" applyFill="1" applyBorder="1" applyAlignment="1">
      <alignment vertical="center" wrapText="1"/>
    </xf>
    <xf numFmtId="0" fontId="6" fillId="14" borderId="75" xfId="0" applyFont="1" applyFill="1" applyBorder="1" applyAlignment="1">
      <alignment horizontal="left" vertical="center" wrapText="1"/>
    </xf>
    <xf numFmtId="0" fontId="6" fillId="5" borderId="75" xfId="0" applyFont="1" applyFill="1" applyBorder="1" applyAlignment="1">
      <alignment horizontal="left" vertical="center" wrapText="1"/>
    </xf>
    <xf numFmtId="0" fontId="3" fillId="14" borderId="75" xfId="0" applyFont="1" applyFill="1" applyBorder="1" applyAlignment="1">
      <alignment horizontal="left" vertical="center" wrapText="1"/>
    </xf>
    <xf numFmtId="0" fontId="3" fillId="5" borderId="75" xfId="0" applyFont="1" applyFill="1" applyBorder="1" applyAlignment="1">
      <alignment horizontal="left" vertical="center" wrapText="1"/>
    </xf>
    <xf numFmtId="0" fontId="4" fillId="5" borderId="75" xfId="0" applyFont="1" applyFill="1" applyBorder="1" applyAlignment="1">
      <alignment horizontal="left" vertical="center" wrapText="1"/>
    </xf>
    <xf numFmtId="0" fontId="6" fillId="5" borderId="76" xfId="0" applyFont="1" applyFill="1" applyBorder="1" applyAlignment="1">
      <alignment horizontal="left" vertical="center" wrapText="1"/>
    </xf>
    <xf numFmtId="0" fontId="3" fillId="7" borderId="78" xfId="0" applyFont="1" applyFill="1" applyBorder="1" applyAlignment="1">
      <alignment horizontal="center" vertical="center" wrapText="1"/>
    </xf>
    <xf numFmtId="3" fontId="3" fillId="7" borderId="78" xfId="0" applyNumberFormat="1" applyFont="1" applyFill="1" applyBorder="1" applyAlignment="1">
      <alignment horizontal="center" vertical="center" wrapText="1"/>
    </xf>
    <xf numFmtId="0" fontId="3" fillId="7" borderId="79" xfId="0" applyFont="1" applyFill="1" applyBorder="1" applyAlignment="1">
      <alignment horizontal="center" vertical="center" wrapText="1"/>
    </xf>
    <xf numFmtId="0" fontId="3" fillId="7" borderId="80" xfId="0" applyFont="1" applyFill="1" applyBorder="1" applyAlignment="1">
      <alignment horizontal="center" vertical="center" wrapText="1"/>
    </xf>
    <xf numFmtId="0" fontId="3" fillId="7" borderId="81" xfId="0" applyFont="1" applyFill="1" applyBorder="1" applyAlignment="1">
      <alignment horizontal="center" vertical="center" wrapText="1"/>
    </xf>
    <xf numFmtId="165" fontId="6" fillId="5" borderId="71" xfId="1" applyNumberFormat="1" applyFont="1" applyFill="1" applyBorder="1" applyAlignment="1">
      <alignment horizontal="center" vertical="center" wrapText="1"/>
    </xf>
    <xf numFmtId="165" fontId="3" fillId="10" borderId="72" xfId="1" applyNumberFormat="1" applyFont="1" applyFill="1" applyBorder="1" applyAlignment="1">
      <alignment horizontal="center" vertical="center" wrapText="1"/>
    </xf>
    <xf numFmtId="165" fontId="3" fillId="5" borderId="72" xfId="1" applyNumberFormat="1" applyFont="1" applyFill="1" applyBorder="1" applyAlignment="1">
      <alignment horizontal="center" vertical="center" wrapText="1"/>
    </xf>
    <xf numFmtId="165" fontId="3" fillId="10" borderId="78" xfId="1" applyNumberFormat="1" applyFont="1" applyFill="1" applyBorder="1" applyAlignment="1">
      <alignment horizontal="center" vertical="center" wrapText="1"/>
    </xf>
    <xf numFmtId="165" fontId="6" fillId="5" borderId="71" xfId="0" applyNumberFormat="1" applyFont="1" applyFill="1" applyBorder="1" applyAlignment="1">
      <alignment horizontal="center" vertical="center" wrapText="1"/>
    </xf>
    <xf numFmtId="10" fontId="0" fillId="6" borderId="72" xfId="0" applyNumberFormat="1" applyFill="1" applyBorder="1" applyAlignment="1">
      <alignment horizontal="center" vertical="center" wrapText="1"/>
    </xf>
    <xf numFmtId="10" fontId="0" fillId="13" borderId="72" xfId="0" applyNumberFormat="1" applyFill="1" applyBorder="1" applyAlignment="1">
      <alignment horizontal="center" vertical="center" wrapText="1"/>
    </xf>
    <xf numFmtId="3" fontId="3" fillId="4" borderId="71" xfId="0" applyNumberFormat="1" applyFont="1" applyFill="1" applyBorder="1" applyAlignment="1">
      <alignment horizontal="center" vertical="center" wrapText="1"/>
    </xf>
    <xf numFmtId="3" fontId="3" fillId="4" borderId="78" xfId="0" applyNumberFormat="1" applyFont="1" applyFill="1" applyBorder="1" applyAlignment="1">
      <alignment horizontal="center" vertical="center" wrapText="1"/>
    </xf>
    <xf numFmtId="3" fontId="3" fillId="7" borderId="79" xfId="0" applyNumberFormat="1" applyFont="1" applyFill="1" applyBorder="1" applyAlignment="1">
      <alignment horizontal="center" vertical="center" wrapText="1"/>
    </xf>
    <xf numFmtId="3" fontId="3" fillId="4" borderId="80" xfId="0" applyNumberFormat="1" applyFont="1" applyFill="1" applyBorder="1" applyAlignment="1">
      <alignment horizontal="center" vertical="center" wrapText="1"/>
    </xf>
    <xf numFmtId="3" fontId="3" fillId="4" borderId="81" xfId="0" applyNumberFormat="1" applyFont="1" applyFill="1" applyBorder="1" applyAlignment="1">
      <alignment horizontal="center" vertical="center" wrapText="1"/>
    </xf>
    <xf numFmtId="10" fontId="0" fillId="13" borderId="77" xfId="0" applyNumberFormat="1" applyFill="1" applyBorder="1" applyAlignment="1">
      <alignment horizontal="center" vertical="center" wrapText="1"/>
    </xf>
    <xf numFmtId="10" fontId="0" fillId="6" borderId="71" xfId="0" applyNumberFormat="1" applyFill="1" applyBorder="1" applyAlignment="1">
      <alignment horizontal="center" vertical="center" wrapText="1"/>
    </xf>
    <xf numFmtId="10" fontId="0" fillId="13" borderId="78" xfId="0" applyNumberFormat="1" applyFill="1" applyBorder="1" applyAlignment="1">
      <alignment horizontal="center" vertical="center" wrapText="1"/>
    </xf>
    <xf numFmtId="10" fontId="0" fillId="6" borderId="78" xfId="0" applyNumberFormat="1" applyFill="1" applyBorder="1" applyAlignment="1">
      <alignment horizontal="center" vertical="center" wrapText="1"/>
    </xf>
    <xf numFmtId="10" fontId="0" fillId="6" borderId="79" xfId="0" applyNumberFormat="1" applyFill="1" applyBorder="1" applyAlignment="1">
      <alignment horizontal="center" vertical="center" wrapText="1"/>
    </xf>
    <xf numFmtId="10" fontId="0" fillId="13" borderId="80" xfId="0" applyNumberFormat="1" applyFill="1" applyBorder="1" applyAlignment="1">
      <alignment horizontal="center" vertical="center" wrapText="1"/>
    </xf>
    <xf numFmtId="10" fontId="0" fillId="13" borderId="81" xfId="0" applyNumberFormat="1" applyFill="1" applyBorder="1" applyAlignment="1">
      <alignment horizontal="center" vertical="center" wrapText="1"/>
    </xf>
    <xf numFmtId="10" fontId="0" fillId="13" borderId="71" xfId="0" applyNumberFormat="1" applyFill="1" applyBorder="1" applyAlignment="1">
      <alignment horizontal="center" vertical="center" wrapText="1"/>
    </xf>
    <xf numFmtId="10" fontId="0" fillId="13" borderId="79" xfId="0" applyNumberFormat="1" applyFill="1" applyBorder="1" applyAlignment="1">
      <alignment horizontal="center" vertical="center" wrapText="1"/>
    </xf>
    <xf numFmtId="0" fontId="3" fillId="5" borderId="82" xfId="0" applyFont="1" applyFill="1" applyBorder="1" applyAlignment="1">
      <alignment horizontal="center" vertical="center" wrapText="1"/>
    </xf>
    <xf numFmtId="0" fontId="3" fillId="5" borderId="85" xfId="0" applyFont="1" applyFill="1" applyBorder="1" applyAlignment="1">
      <alignment horizontal="left" vertical="center" wrapText="1"/>
    </xf>
    <xf numFmtId="1" fontId="6" fillId="5" borderId="86" xfId="1" applyNumberFormat="1" applyFont="1" applyFill="1" applyBorder="1" applyAlignment="1">
      <alignment horizontal="center" vertical="center" wrapText="1"/>
    </xf>
    <xf numFmtId="1" fontId="3" fillId="10" borderId="87" xfId="1" applyNumberFormat="1" applyFont="1" applyFill="1" applyBorder="1" applyAlignment="1">
      <alignment horizontal="center" vertical="center" wrapText="1"/>
    </xf>
    <xf numFmtId="1" fontId="3" fillId="5" borderId="87" xfId="1" applyNumberFormat="1" applyFont="1" applyFill="1" applyBorder="1" applyAlignment="1">
      <alignment horizontal="center" vertical="center" wrapText="1"/>
    </xf>
    <xf numFmtId="1" fontId="3" fillId="10" borderId="88" xfId="1" applyNumberFormat="1" applyFont="1" applyFill="1" applyBorder="1" applyAlignment="1">
      <alignment horizontal="center" vertical="center" wrapText="1"/>
    </xf>
    <xf numFmtId="1" fontId="6" fillId="5" borderId="70" xfId="0" applyNumberFormat="1" applyFont="1" applyFill="1" applyBorder="1" applyAlignment="1">
      <alignment horizontal="center" vertical="center" wrapText="1"/>
    </xf>
    <xf numFmtId="3" fontId="3" fillId="7" borderId="83" xfId="0" applyNumberFormat="1" applyFont="1" applyFill="1" applyBorder="1" applyAlignment="1">
      <alignment horizontal="center" vertical="center" wrapText="1"/>
    </xf>
    <xf numFmtId="3" fontId="3" fillId="7" borderId="84" xfId="0" applyNumberFormat="1" applyFont="1" applyFill="1" applyBorder="1" applyAlignment="1">
      <alignment horizontal="center" vertical="center" wrapText="1"/>
    </xf>
    <xf numFmtId="10" fontId="0" fillId="6" borderId="70" xfId="0" applyNumberFormat="1" applyFill="1" applyBorder="1" applyAlignment="1">
      <alignment horizontal="center" vertical="center" wrapText="1"/>
    </xf>
    <xf numFmtId="10" fontId="0" fillId="13" borderId="83" xfId="0" applyNumberFormat="1" applyFill="1" applyBorder="1" applyAlignment="1">
      <alignment horizontal="center" vertical="center" wrapText="1"/>
    </xf>
    <xf numFmtId="10" fontId="0" fillId="13" borderId="84" xfId="0" applyNumberFormat="1" applyFill="1" applyBorder="1" applyAlignment="1">
      <alignment horizontal="center" vertical="center" wrapText="1"/>
    </xf>
    <xf numFmtId="10" fontId="0" fillId="13" borderId="70" xfId="0" applyNumberFormat="1" applyFill="1" applyBorder="1" applyAlignment="1">
      <alignment horizontal="center" vertical="center" wrapText="1"/>
    </xf>
    <xf numFmtId="0" fontId="1" fillId="5" borderId="25" xfId="0" applyFont="1" applyFill="1" applyBorder="1" applyAlignment="1">
      <alignment horizontal="center" vertical="center" wrapText="1"/>
    </xf>
    <xf numFmtId="0" fontId="4" fillId="10" borderId="26"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1" fillId="5" borderId="89"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3" fillId="5" borderId="82" xfId="0" applyFont="1" applyFill="1" applyBorder="1" applyAlignment="1">
      <alignment horizontal="left" vertical="center" wrapText="1"/>
    </xf>
    <xf numFmtId="0" fontId="9" fillId="8" borderId="73" xfId="0" applyFont="1" applyFill="1" applyBorder="1" applyAlignment="1">
      <alignment horizontal="center" vertical="center" wrapText="1"/>
    </xf>
    <xf numFmtId="10" fontId="16" fillId="15" borderId="42" xfId="0" applyNumberFormat="1" applyFont="1" applyFill="1" applyBorder="1" applyAlignment="1">
      <alignment horizontal="center" vertical="center"/>
    </xf>
    <xf numFmtId="0" fontId="3" fillId="7" borderId="0" xfId="0" applyFont="1" applyFill="1" applyAlignment="1">
      <alignment horizontal="center" vertical="center" wrapText="1"/>
    </xf>
    <xf numFmtId="0" fontId="12" fillId="0" borderId="0" xfId="0" applyFont="1" applyAlignment="1">
      <alignment horizontal="center" vertical="center"/>
    </xf>
    <xf numFmtId="0" fontId="17" fillId="16" borderId="7" xfId="0" applyFont="1" applyFill="1" applyBorder="1" applyAlignment="1">
      <alignment horizontal="center" vertical="center" wrapText="1"/>
    </xf>
    <xf numFmtId="0" fontId="1" fillId="7" borderId="93" xfId="0" applyFont="1" applyFill="1" applyBorder="1" applyAlignment="1">
      <alignment horizontal="center" vertical="center" wrapText="1"/>
    </xf>
    <xf numFmtId="0" fontId="3" fillId="10" borderId="92" xfId="0" applyFont="1" applyFill="1" applyBorder="1" applyAlignment="1">
      <alignment horizontal="center" vertical="center" wrapText="1"/>
    </xf>
    <xf numFmtId="0" fontId="3" fillId="10" borderId="93" xfId="0" applyFont="1" applyFill="1" applyBorder="1" applyAlignment="1">
      <alignment horizontal="center" vertical="center" wrapText="1"/>
    </xf>
    <xf numFmtId="0" fontId="14" fillId="8" borderId="93" xfId="0" applyFont="1" applyFill="1" applyBorder="1" applyAlignment="1">
      <alignment horizontal="center" vertical="center" wrapText="1"/>
    </xf>
    <xf numFmtId="0" fontId="6" fillId="14" borderId="93" xfId="0" applyFont="1" applyFill="1" applyBorder="1" applyAlignment="1">
      <alignment horizontal="center" vertical="center" wrapText="1"/>
    </xf>
    <xf numFmtId="0" fontId="6" fillId="5" borderId="93" xfId="0" applyFont="1" applyFill="1" applyBorder="1" applyAlignment="1">
      <alignment horizontal="center" vertical="center" wrapText="1"/>
    </xf>
    <xf numFmtId="0" fontId="3" fillId="14" borderId="93" xfId="0" applyFont="1" applyFill="1" applyBorder="1" applyAlignment="1">
      <alignment horizontal="center" vertical="center" wrapText="1"/>
    </xf>
    <xf numFmtId="0" fontId="3" fillId="5" borderId="93" xfId="0" applyFont="1" applyFill="1" applyBorder="1" applyAlignment="1">
      <alignment horizontal="center" vertical="center" wrapText="1"/>
    </xf>
    <xf numFmtId="0" fontId="4" fillId="5" borderId="93" xfId="0" applyFont="1" applyFill="1" applyBorder="1" applyAlignment="1">
      <alignment horizontal="center" vertical="center" wrapText="1"/>
    </xf>
    <xf numFmtId="0" fontId="6" fillId="5" borderId="91" xfId="0" applyFont="1" applyFill="1" applyBorder="1" applyAlignment="1">
      <alignment horizontal="center" vertical="center" wrapText="1"/>
    </xf>
    <xf numFmtId="0" fontId="18" fillId="9" borderId="29" xfId="0" applyFont="1" applyFill="1" applyBorder="1" applyAlignment="1">
      <alignment horizontal="left" vertical="center" wrapText="1"/>
    </xf>
    <xf numFmtId="0" fontId="3" fillId="10" borderId="16" xfId="0" applyFont="1" applyFill="1" applyBorder="1" applyAlignment="1">
      <alignment horizontal="left" vertical="center" wrapText="1"/>
    </xf>
    <xf numFmtId="0" fontId="6" fillId="5" borderId="16" xfId="0" applyFont="1" applyFill="1" applyBorder="1" applyAlignment="1">
      <alignment horizontal="left" vertical="center" wrapText="1"/>
    </xf>
    <xf numFmtId="0" fontId="6" fillId="10" borderId="16" xfId="0" applyFont="1" applyFill="1" applyBorder="1" applyAlignment="1">
      <alignment horizontal="left" vertical="center" wrapText="1"/>
    </xf>
    <xf numFmtId="0" fontId="6" fillId="5" borderId="20" xfId="0" applyFont="1" applyFill="1" applyBorder="1" applyAlignment="1">
      <alignment horizontal="left" vertical="center" wrapText="1"/>
    </xf>
    <xf numFmtId="0" fontId="3" fillId="5" borderId="94" xfId="0" applyFont="1" applyFill="1" applyBorder="1" applyAlignment="1">
      <alignment horizontal="center" vertical="center" wrapText="1"/>
    </xf>
    <xf numFmtId="164" fontId="3" fillId="5" borderId="5" xfId="0" applyNumberFormat="1" applyFont="1" applyFill="1" applyBorder="1" applyAlignment="1">
      <alignment horizontal="center" vertical="center" wrapText="1"/>
    </xf>
    <xf numFmtId="44" fontId="3" fillId="4" borderId="5" xfId="2" applyFont="1" applyFill="1" applyBorder="1" applyAlignment="1">
      <alignment horizontal="center" vertical="center" wrapText="1"/>
    </xf>
    <xf numFmtId="10" fontId="0" fillId="6" borderId="5" xfId="0" applyNumberFormat="1" applyFill="1" applyBorder="1" applyAlignment="1">
      <alignment horizontal="center" vertical="center" wrapText="1"/>
    </xf>
    <xf numFmtId="0" fontId="6" fillId="5" borderId="95" xfId="0" applyFont="1" applyFill="1" applyBorder="1" applyAlignment="1">
      <alignment horizontal="left" vertical="center" wrapText="1"/>
    </xf>
    <xf numFmtId="0" fontId="3" fillId="5" borderId="41" xfId="0" applyFont="1" applyFill="1" applyBorder="1" applyAlignment="1">
      <alignment horizontal="center" vertical="center" wrapText="1"/>
    </xf>
    <xf numFmtId="164" fontId="3" fillId="5" borderId="42" xfId="0" applyNumberFormat="1" applyFont="1" applyFill="1" applyBorder="1" applyAlignment="1">
      <alignment horizontal="center" vertical="center" wrapText="1"/>
    </xf>
    <xf numFmtId="44" fontId="3" fillId="4" borderId="42" xfId="2" applyFont="1" applyFill="1" applyBorder="1" applyAlignment="1">
      <alignment horizontal="center" vertical="center" wrapText="1"/>
    </xf>
    <xf numFmtId="0" fontId="6" fillId="5" borderId="96" xfId="0" applyFont="1" applyFill="1" applyBorder="1" applyAlignment="1">
      <alignment horizontal="left" vertical="center" wrapText="1"/>
    </xf>
    <xf numFmtId="164" fontId="6" fillId="5" borderId="41" xfId="2" applyNumberFormat="1" applyFont="1" applyFill="1" applyBorder="1" applyAlignment="1">
      <alignment horizontal="center" vertical="center" wrapText="1"/>
    </xf>
    <xf numFmtId="44" fontId="3" fillId="4" borderId="42" xfId="2" applyFont="1" applyFill="1" applyBorder="1" applyAlignment="1">
      <alignment horizontal="right" vertical="center" wrapText="1"/>
    </xf>
    <xf numFmtId="0" fontId="0" fillId="5" borderId="41" xfId="0" applyFill="1" applyBorder="1" applyAlignment="1">
      <alignment horizontal="center" vertical="center" wrapText="1"/>
    </xf>
    <xf numFmtId="0" fontId="0" fillId="5" borderId="45" xfId="0" applyFill="1" applyBorder="1" applyAlignment="1">
      <alignment horizontal="center" vertical="center" wrapText="1"/>
    </xf>
    <xf numFmtId="164" fontId="3" fillId="5" borderId="46" xfId="0" applyNumberFormat="1" applyFont="1" applyFill="1" applyBorder="1" applyAlignment="1">
      <alignment horizontal="center" vertical="center" wrapText="1"/>
    </xf>
    <xf numFmtId="44" fontId="3" fillId="4" borderId="46" xfId="2" applyFont="1" applyFill="1" applyBorder="1" applyAlignment="1">
      <alignment horizontal="center" vertical="center" wrapText="1"/>
    </xf>
    <xf numFmtId="10" fontId="0" fillId="6" borderId="46" xfId="0" applyNumberFormat="1" applyFill="1" applyBorder="1" applyAlignment="1">
      <alignment horizontal="center" vertical="center" wrapText="1"/>
    </xf>
    <xf numFmtId="0" fontId="6" fillId="5" borderId="97" xfId="0" applyFont="1" applyFill="1" applyBorder="1" applyAlignment="1">
      <alignment horizontal="left" vertical="center" wrapText="1"/>
    </xf>
    <xf numFmtId="0" fontId="8" fillId="9" borderId="14" xfId="0" applyFont="1" applyFill="1" applyBorder="1" applyAlignment="1">
      <alignment horizontal="center" vertical="center" wrapText="1"/>
    </xf>
    <xf numFmtId="0" fontId="8" fillId="9" borderId="34"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8" fillId="9" borderId="11"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9" fillId="8" borderId="7" xfId="0" applyFont="1" applyFill="1" applyBorder="1" applyAlignment="1">
      <alignment horizontal="center" vertical="center"/>
    </xf>
    <xf numFmtId="0" fontId="9" fillId="8" borderId="8" xfId="0" applyFont="1" applyFill="1" applyBorder="1" applyAlignment="1">
      <alignment horizontal="center" vertical="center"/>
    </xf>
    <xf numFmtId="0" fontId="9" fillId="8" borderId="9" xfId="0" applyFont="1" applyFill="1" applyBorder="1" applyAlignment="1">
      <alignment horizontal="center" vertical="center"/>
    </xf>
    <xf numFmtId="0" fontId="10" fillId="8" borderId="11"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34" xfId="0" applyFont="1" applyFill="1" applyBorder="1" applyAlignment="1">
      <alignment horizontal="center" vertical="center" wrapText="1"/>
    </xf>
    <xf numFmtId="0" fontId="10" fillId="8" borderId="35" xfId="0" applyFont="1" applyFill="1" applyBorder="1" applyAlignment="1">
      <alignment horizontal="center" vertical="center" wrapText="1"/>
    </xf>
    <xf numFmtId="0" fontId="10" fillId="8" borderId="36"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37" xfId="0" applyFont="1" applyBorder="1" applyAlignment="1">
      <alignment horizontal="center" vertical="center"/>
    </xf>
    <xf numFmtId="0" fontId="12" fillId="0" borderId="37" xfId="0" applyFont="1" applyBorder="1" applyAlignment="1">
      <alignment horizontal="center" vertical="top" wrapText="1"/>
    </xf>
    <xf numFmtId="0" fontId="12" fillId="0" borderId="37" xfId="0" applyFont="1" applyBorder="1" applyAlignment="1">
      <alignment horizontal="center" vertical="top"/>
    </xf>
    <xf numFmtId="0" fontId="2" fillId="5" borderId="21"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3" fillId="5" borderId="90" xfId="0" applyFont="1" applyFill="1" applyBorder="1" applyAlignment="1">
      <alignment horizontal="justify" vertical="center" wrapText="1"/>
    </xf>
    <xf numFmtId="0" fontId="3" fillId="5" borderId="22" xfId="0" applyFont="1" applyFill="1" applyBorder="1" applyAlignment="1">
      <alignment horizontal="justify" vertical="center" wrapText="1"/>
    </xf>
    <xf numFmtId="0" fontId="1" fillId="7" borderId="62" xfId="0" applyFont="1" applyFill="1" applyBorder="1" applyAlignment="1">
      <alignment horizontal="center" vertical="center" wrapText="1"/>
    </xf>
    <xf numFmtId="0" fontId="1" fillId="7" borderId="63"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15" xfId="0" applyFont="1" applyFill="1" applyBorder="1" applyAlignment="1">
      <alignment horizontal="center" vertical="center" wrapText="1"/>
    </xf>
    <xf numFmtId="3" fontId="4" fillId="10" borderId="7" xfId="0" applyNumberFormat="1" applyFont="1" applyFill="1" applyBorder="1" applyAlignment="1">
      <alignment horizontal="center" vertical="center" wrapText="1"/>
    </xf>
    <xf numFmtId="3" fontId="4" fillId="10" borderId="8" xfId="0" applyNumberFormat="1" applyFont="1" applyFill="1" applyBorder="1" applyAlignment="1">
      <alignment horizontal="center" vertical="center" wrapText="1"/>
    </xf>
    <xf numFmtId="3" fontId="4" fillId="10" borderId="9" xfId="0" applyNumberFormat="1" applyFont="1" applyFill="1" applyBorder="1" applyAlignment="1">
      <alignment horizontal="center" vertical="center" wrapText="1"/>
    </xf>
    <xf numFmtId="0" fontId="0" fillId="0" borderId="0" xfId="0" applyAlignment="1">
      <alignment horizontal="justify" vertical="center" wrapText="1"/>
    </xf>
    <xf numFmtId="0" fontId="12" fillId="7" borderId="37" xfId="0" applyFont="1" applyFill="1" applyBorder="1" applyAlignment="1">
      <alignment horizontal="center" vertical="center" wrapText="1"/>
    </xf>
    <xf numFmtId="0" fontId="12" fillId="7" borderId="37" xfId="0" applyFont="1" applyFill="1" applyBorder="1" applyAlignment="1">
      <alignment horizontal="center" vertical="center"/>
    </xf>
  </cellXfs>
  <cellStyles count="3">
    <cellStyle name="Moneda" xfId="2" builtinId="4"/>
    <cellStyle name="Normal" xfId="0" builtinId="0"/>
    <cellStyle name="Porcentaje" xfId="1" builtinId="5"/>
  </cellStyles>
  <dxfs count="71">
    <dxf>
      <fill>
        <patternFill>
          <bgColor rgb="FF00B050"/>
        </patternFill>
      </fill>
    </dxf>
    <dxf>
      <font>
        <color rgb="FF9C5700"/>
      </font>
      <fill>
        <patternFill>
          <bgColor rgb="FFFFEB9C"/>
        </patternFill>
      </fill>
    </dxf>
    <dxf>
      <fill>
        <patternFill>
          <bgColor rgb="FFFF0000"/>
        </patternFill>
      </fill>
    </dxf>
    <dxf>
      <fill>
        <patternFill>
          <bgColor rgb="FF00B050"/>
        </patternFill>
      </fill>
    </dxf>
    <dxf>
      <fill>
        <patternFill>
          <bgColor rgb="FF00B050"/>
        </patternFill>
      </fill>
    </dxf>
    <dxf>
      <fill>
        <patternFill>
          <bgColor rgb="FFFFFF0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ont>
        <color rgb="FF9C5700"/>
      </font>
      <fill>
        <patternFill>
          <bgColor rgb="FFFFEB9C"/>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FF0000"/>
        </patternFill>
      </fill>
    </dxf>
    <dxf>
      <fill>
        <patternFill>
          <bgColor rgb="FF00B050"/>
        </patternFill>
      </fill>
    </dxf>
    <dxf>
      <fill>
        <patternFill>
          <bgColor rgb="FF00B050"/>
        </patternFill>
      </fill>
    </dxf>
    <dxf>
      <fill>
        <patternFill>
          <bgColor rgb="FFFFFF00"/>
        </patternFill>
      </fill>
    </dxf>
    <dxf>
      <font>
        <color rgb="FF9C5700"/>
      </font>
      <fill>
        <patternFill>
          <bgColor rgb="FFFFEB9C"/>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ont>
        <color rgb="FF9C5700"/>
      </font>
      <fill>
        <patternFill>
          <bgColor rgb="FFFFEB9C"/>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2058864</xdr:colOff>
      <xdr:row>1</xdr:row>
      <xdr:rowOff>263483</xdr:rowOff>
    </xdr:from>
    <xdr:to>
      <xdr:col>3</xdr:col>
      <xdr:colOff>1682779</xdr:colOff>
      <xdr:row>5</xdr:row>
      <xdr:rowOff>365316</xdr:rowOff>
    </xdr:to>
    <xdr:pic>
      <xdr:nvPicPr>
        <xdr:cNvPr id="6" name="Imagen 5">
          <a:extLst>
            <a:ext uri="{FF2B5EF4-FFF2-40B4-BE49-F238E27FC236}">
              <a16:creationId xmlns:a16="http://schemas.microsoft.com/office/drawing/2014/main" id="{4D2433F1-B09D-4236-B727-7362F0C80E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67971" y="453983"/>
          <a:ext cx="2018772" cy="2006833"/>
        </a:xfrm>
        <a:prstGeom prst="rect">
          <a:avLst/>
        </a:prstGeom>
      </xdr:spPr>
    </xdr:pic>
    <xdr:clientData/>
  </xdr:twoCellAnchor>
  <xdr:twoCellAnchor editAs="oneCell">
    <xdr:from>
      <xdr:col>1</xdr:col>
      <xdr:colOff>18143</xdr:colOff>
      <xdr:row>1</xdr:row>
      <xdr:rowOff>374021</xdr:rowOff>
    </xdr:from>
    <xdr:to>
      <xdr:col>2</xdr:col>
      <xdr:colOff>1206828</xdr:colOff>
      <xdr:row>5</xdr:row>
      <xdr:rowOff>350565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0143" y="564521"/>
          <a:ext cx="2916792" cy="1881544"/>
        </a:xfrm>
        <a:prstGeom prst="rect">
          <a:avLst/>
        </a:prstGeom>
      </xdr:spPr>
    </xdr:pic>
    <xdr:clientData/>
  </xdr:twoCellAnchor>
  <xdr:twoCellAnchor editAs="oneCell">
    <xdr:from>
      <xdr:col>21</xdr:col>
      <xdr:colOff>136072</xdr:colOff>
      <xdr:row>1</xdr:row>
      <xdr:rowOff>108857</xdr:rowOff>
    </xdr:from>
    <xdr:to>
      <xdr:col>23</xdr:col>
      <xdr:colOff>13608</xdr:colOff>
      <xdr:row>6</xdr:row>
      <xdr:rowOff>27214</xdr:rowOff>
    </xdr:to>
    <xdr:pic>
      <xdr:nvPicPr>
        <xdr:cNvPr id="3" name="Imagen 2">
          <a:extLst>
            <a:ext uri="{FF2B5EF4-FFF2-40B4-BE49-F238E27FC236}">
              <a16:creationId xmlns:a16="http://schemas.microsoft.com/office/drawing/2014/main" id="{50DEE7F2-7F19-F403-24AF-B10DA3F5ABBC}"/>
            </a:ext>
          </a:extLst>
        </xdr:cNvPr>
        <xdr:cNvPicPr>
          <a:picLocks noChangeAspect="1"/>
        </xdr:cNvPicPr>
      </xdr:nvPicPr>
      <xdr:blipFill>
        <a:blip xmlns:r="http://schemas.openxmlformats.org/officeDocument/2006/relationships" r:embed="rId3"/>
        <a:stretch>
          <a:fillRect/>
        </a:stretch>
      </xdr:blipFill>
      <xdr:spPr>
        <a:xfrm>
          <a:off x="29200929" y="312964"/>
          <a:ext cx="5783036" cy="221796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98"/>
  <sheetViews>
    <sheetView tabSelected="1" topLeftCell="F61" zoomScale="63" zoomScaleNormal="75" zoomScaleSheetLayoutView="25" workbookViewId="0">
      <selection activeCell="AA67" sqref="AA67"/>
    </sheetView>
  </sheetViews>
  <sheetFormatPr baseColWidth="10" defaultRowHeight="15" x14ac:dyDescent="0.2"/>
  <cols>
    <col min="2" max="2" width="25.83203125" customWidth="1"/>
    <col min="3" max="3" width="35.83203125" customWidth="1"/>
    <col min="4" max="4" width="33.83203125" customWidth="1"/>
    <col min="5" max="5" width="31.5" customWidth="1"/>
    <col min="6" max="6" width="37.1640625" customWidth="1"/>
    <col min="7" max="22" width="17.33203125" customWidth="1"/>
    <col min="23" max="23" width="71.33203125" customWidth="1"/>
  </cols>
  <sheetData>
    <row r="1" spans="1:23" ht="16" thickBot="1" x14ac:dyDescent="0.25"/>
    <row r="2" spans="1:23" ht="63" customHeight="1" x14ac:dyDescent="0.2">
      <c r="A2" s="1"/>
      <c r="B2" s="1"/>
      <c r="C2" s="1"/>
      <c r="D2" s="1"/>
      <c r="E2" s="194" t="s">
        <v>23</v>
      </c>
      <c r="F2" s="195"/>
      <c r="G2" s="195"/>
      <c r="H2" s="195"/>
      <c r="I2" s="195"/>
      <c r="J2" s="195"/>
      <c r="K2" s="195"/>
      <c r="L2" s="195"/>
      <c r="M2" s="195"/>
      <c r="N2" s="195"/>
      <c r="O2" s="195"/>
      <c r="P2" s="195"/>
      <c r="Q2" s="195"/>
      <c r="R2" s="195"/>
      <c r="S2" s="195"/>
      <c r="T2" s="195"/>
      <c r="U2" s="196"/>
    </row>
    <row r="3" spans="1:23" ht="30" customHeight="1" x14ac:dyDescent="0.2">
      <c r="A3" s="1"/>
      <c r="B3" s="1"/>
      <c r="C3" s="1"/>
      <c r="D3" s="1"/>
      <c r="E3" s="197" t="s">
        <v>36</v>
      </c>
      <c r="F3" s="198"/>
      <c r="G3" s="198"/>
      <c r="H3" s="198"/>
      <c r="I3" s="198"/>
      <c r="J3" s="198"/>
      <c r="K3" s="198"/>
      <c r="L3" s="198"/>
      <c r="M3" s="198"/>
      <c r="N3" s="198"/>
      <c r="O3" s="198"/>
      <c r="P3" s="198"/>
      <c r="Q3" s="198"/>
      <c r="R3" s="198"/>
      <c r="S3" s="198"/>
      <c r="T3" s="198"/>
      <c r="U3" s="199"/>
    </row>
    <row r="4" spans="1:23" ht="26.25" customHeight="1" x14ac:dyDescent="0.2">
      <c r="A4" s="1"/>
      <c r="B4" s="1"/>
      <c r="C4" s="1"/>
      <c r="D4" s="1"/>
      <c r="E4" s="197" t="s">
        <v>286</v>
      </c>
      <c r="F4" s="198"/>
      <c r="G4" s="198"/>
      <c r="H4" s="198"/>
      <c r="I4" s="198"/>
      <c r="J4" s="198"/>
      <c r="K4" s="198"/>
      <c r="L4" s="198"/>
      <c r="M4" s="198"/>
      <c r="N4" s="198"/>
      <c r="O4" s="198"/>
      <c r="P4" s="198"/>
      <c r="Q4" s="198"/>
      <c r="R4" s="198"/>
      <c r="S4" s="198"/>
      <c r="T4" s="198"/>
      <c r="U4" s="199"/>
    </row>
    <row r="5" spans="1:23" ht="30" customHeight="1" x14ac:dyDescent="0.2">
      <c r="A5" s="1"/>
      <c r="B5" s="1"/>
      <c r="C5" s="1"/>
      <c r="D5" s="1"/>
      <c r="E5" s="197" t="s">
        <v>287</v>
      </c>
      <c r="F5" s="198"/>
      <c r="G5" s="198"/>
      <c r="H5" s="198"/>
      <c r="I5" s="198"/>
      <c r="J5" s="198"/>
      <c r="K5" s="198"/>
      <c r="L5" s="198"/>
      <c r="M5" s="198"/>
      <c r="N5" s="198"/>
      <c r="O5" s="198"/>
      <c r="P5" s="198"/>
      <c r="Q5" s="198"/>
      <c r="R5" s="198"/>
      <c r="S5" s="198"/>
      <c r="T5" s="198"/>
      <c r="U5" s="199"/>
    </row>
    <row r="6" spans="1:23" ht="31" thickBot="1" x14ac:dyDescent="0.25">
      <c r="A6" s="1"/>
      <c r="B6" s="1"/>
      <c r="C6" s="1"/>
      <c r="D6" s="1"/>
      <c r="E6" s="200"/>
      <c r="F6" s="201"/>
      <c r="G6" s="201"/>
      <c r="H6" s="201"/>
      <c r="I6" s="201"/>
      <c r="J6" s="201"/>
      <c r="K6" s="201"/>
      <c r="L6" s="201"/>
      <c r="M6" s="201"/>
      <c r="N6" s="201"/>
      <c r="O6" s="201"/>
      <c r="P6" s="201"/>
      <c r="Q6" s="201"/>
      <c r="R6" s="201"/>
      <c r="S6" s="201"/>
      <c r="T6" s="201"/>
      <c r="U6" s="202"/>
    </row>
    <row r="7" spans="1:23" x14ac:dyDescent="0.2">
      <c r="A7" s="1"/>
      <c r="B7" s="1"/>
      <c r="C7" s="1"/>
      <c r="D7" s="1"/>
      <c r="E7" s="1"/>
      <c r="F7" s="1"/>
      <c r="G7" s="1"/>
      <c r="H7" s="1"/>
      <c r="I7" s="1"/>
      <c r="J7" s="1"/>
      <c r="K7" s="1"/>
      <c r="L7" s="1"/>
      <c r="M7" s="1"/>
      <c r="N7" s="1"/>
      <c r="O7" s="1"/>
      <c r="P7" s="1"/>
      <c r="Q7" s="1"/>
      <c r="R7" s="1"/>
      <c r="S7" s="1"/>
    </row>
    <row r="9" spans="1:23" ht="4.5" customHeight="1" thickBot="1" x14ac:dyDescent="0.25"/>
    <row r="10" spans="1:23" ht="33.75" customHeight="1" thickBot="1" x14ac:dyDescent="0.25">
      <c r="G10" s="188" t="s">
        <v>37</v>
      </c>
      <c r="H10" s="189"/>
      <c r="I10" s="189"/>
      <c r="J10" s="189"/>
      <c r="K10" s="189"/>
      <c r="L10" s="189"/>
      <c r="M10" s="189"/>
      <c r="N10" s="189"/>
      <c r="O10" s="189"/>
      <c r="P10" s="189"/>
      <c r="Q10" s="189"/>
      <c r="R10" s="189"/>
      <c r="S10" s="189"/>
      <c r="T10" s="189"/>
      <c r="U10" s="189"/>
      <c r="V10" s="190"/>
      <c r="W10" s="176" t="s">
        <v>27</v>
      </c>
    </row>
    <row r="11" spans="1:23" ht="47.25" customHeight="1" thickBot="1" x14ac:dyDescent="0.25">
      <c r="B11" s="179" t="s">
        <v>0</v>
      </c>
      <c r="C11" s="179" t="s">
        <v>1</v>
      </c>
      <c r="D11" s="181" t="s">
        <v>2</v>
      </c>
      <c r="E11" s="181"/>
      <c r="F11" s="182"/>
      <c r="G11" s="191" t="s">
        <v>24</v>
      </c>
      <c r="H11" s="192"/>
      <c r="I11" s="192"/>
      <c r="J11" s="192"/>
      <c r="K11" s="193"/>
      <c r="L11" s="183" t="s">
        <v>25</v>
      </c>
      <c r="M11" s="183"/>
      <c r="N11" s="183"/>
      <c r="O11" s="184"/>
      <c r="P11" s="185" t="s">
        <v>26</v>
      </c>
      <c r="Q11" s="186"/>
      <c r="R11" s="186"/>
      <c r="S11" s="187"/>
      <c r="T11" s="185"/>
      <c r="U11" s="186"/>
      <c r="V11" s="187"/>
      <c r="W11" s="177"/>
    </row>
    <row r="12" spans="1:23" ht="143.25" customHeight="1" thickBot="1" x14ac:dyDescent="0.25">
      <c r="B12" s="180"/>
      <c r="C12" s="180"/>
      <c r="D12" s="139" t="s">
        <v>3</v>
      </c>
      <c r="E12" s="139" t="s">
        <v>4</v>
      </c>
      <c r="F12" s="139" t="s">
        <v>5</v>
      </c>
      <c r="G12" s="143" t="s">
        <v>209</v>
      </c>
      <c r="H12" s="127" t="s">
        <v>6</v>
      </c>
      <c r="I12" s="128" t="s">
        <v>7</v>
      </c>
      <c r="J12" s="129" t="s">
        <v>8</v>
      </c>
      <c r="K12" s="130" t="s">
        <v>9</v>
      </c>
      <c r="L12" s="131" t="s">
        <v>6</v>
      </c>
      <c r="M12" s="128" t="s">
        <v>7</v>
      </c>
      <c r="N12" s="129" t="s">
        <v>8</v>
      </c>
      <c r="O12" s="130" t="s">
        <v>9</v>
      </c>
      <c r="P12" s="132" t="s">
        <v>6</v>
      </c>
      <c r="Q12" s="129" t="s">
        <v>7</v>
      </c>
      <c r="R12" s="133" t="s">
        <v>8</v>
      </c>
      <c r="S12" s="134" t="s">
        <v>9</v>
      </c>
      <c r="T12" s="135" t="s">
        <v>7</v>
      </c>
      <c r="U12" s="136" t="s">
        <v>8</v>
      </c>
      <c r="V12" s="137" t="s">
        <v>9</v>
      </c>
      <c r="W12" s="178"/>
    </row>
    <row r="13" spans="1:23" ht="161" customHeight="1" x14ac:dyDescent="0.2">
      <c r="B13" s="209" t="s">
        <v>15</v>
      </c>
      <c r="C13" s="211" t="s">
        <v>16</v>
      </c>
      <c r="D13" s="138" t="s">
        <v>18</v>
      </c>
      <c r="E13" s="114" t="s">
        <v>17</v>
      </c>
      <c r="F13" s="115" t="s">
        <v>21</v>
      </c>
      <c r="G13" s="145">
        <v>57</v>
      </c>
      <c r="H13" s="116">
        <v>57</v>
      </c>
      <c r="I13" s="117">
        <v>57</v>
      </c>
      <c r="J13" s="118">
        <v>57</v>
      </c>
      <c r="K13" s="119">
        <v>57</v>
      </c>
      <c r="L13" s="120">
        <v>57</v>
      </c>
      <c r="M13" s="121"/>
      <c r="N13" s="121"/>
      <c r="O13" s="122"/>
      <c r="P13" s="123">
        <f t="shared" ref="P13" si="0">IFERROR(L13/H13,"NO APLICA")</f>
        <v>1</v>
      </c>
      <c r="Q13" s="124"/>
      <c r="R13" s="124"/>
      <c r="S13" s="125"/>
      <c r="T13" s="126"/>
      <c r="U13" s="124"/>
      <c r="V13" s="125"/>
      <c r="W13" s="49" t="s">
        <v>28</v>
      </c>
    </row>
    <row r="14" spans="1:23" ht="161" customHeight="1" thickBot="1" x14ac:dyDescent="0.25">
      <c r="B14" s="210"/>
      <c r="C14" s="212"/>
      <c r="D14" s="4" t="s">
        <v>19</v>
      </c>
      <c r="E14" s="5" t="s">
        <v>17</v>
      </c>
      <c r="F14" s="2" t="s">
        <v>22</v>
      </c>
      <c r="G14" s="146">
        <v>0.39700000000000002</v>
      </c>
      <c r="H14" s="93">
        <v>0.39700000000000002</v>
      </c>
      <c r="I14" s="94">
        <v>0.39700000000000002</v>
      </c>
      <c r="J14" s="95">
        <v>0.39700000000000002</v>
      </c>
      <c r="K14" s="96">
        <v>0.39700000000000002</v>
      </c>
      <c r="L14" s="97">
        <v>0.39700000000000002</v>
      </c>
      <c r="M14" s="78"/>
      <c r="N14" s="78"/>
      <c r="O14" s="89"/>
      <c r="P14" s="106">
        <f>IFERROR(L14/H14,"NO APLICA")</f>
        <v>1</v>
      </c>
      <c r="Q14" s="99"/>
      <c r="R14" s="99"/>
      <c r="S14" s="107"/>
      <c r="T14" s="112"/>
      <c r="U14" s="99"/>
      <c r="V14" s="107"/>
      <c r="W14" s="50" t="s">
        <v>29</v>
      </c>
    </row>
    <row r="15" spans="1:23" ht="55.5" hidden="1" customHeight="1" x14ac:dyDescent="0.2">
      <c r="B15" s="213" t="s">
        <v>43</v>
      </c>
      <c r="C15" s="214"/>
      <c r="D15" s="214"/>
      <c r="E15" s="214"/>
      <c r="F15" s="214"/>
      <c r="G15" s="144">
        <v>16903</v>
      </c>
      <c r="H15" s="80">
        <v>25</v>
      </c>
      <c r="I15" s="78">
        <v>25</v>
      </c>
      <c r="J15" s="78"/>
      <c r="K15" s="89">
        <v>25</v>
      </c>
      <c r="L15" s="80">
        <v>25</v>
      </c>
      <c r="M15" s="78">
        <v>20</v>
      </c>
      <c r="N15" s="78">
        <v>10</v>
      </c>
      <c r="O15" s="89">
        <v>50</v>
      </c>
      <c r="P15" s="106">
        <f t="shared" ref="P15:S30" si="1">IFERROR((L15/H15),"100%")</f>
        <v>1</v>
      </c>
      <c r="Q15" s="98">
        <f t="shared" si="1"/>
        <v>0.8</v>
      </c>
      <c r="R15" s="98" t="str">
        <f t="shared" si="1"/>
        <v>100%</v>
      </c>
      <c r="S15" s="108">
        <f t="shared" si="1"/>
        <v>2</v>
      </c>
      <c r="T15" s="106">
        <f>IFERROR(((L15+M15)/(H15+I15)),"100%")</f>
        <v>0.9</v>
      </c>
      <c r="U15" s="98">
        <f>IFERROR(((L15+M15+N15)/(H15+I15+J15)),"100%")</f>
        <v>1.1000000000000001</v>
      </c>
      <c r="V15" s="108">
        <f>IFERROR(((L15+M15+N15+O15)/(H15+I15+J15+K15)),"100%")</f>
        <v>1.4</v>
      </c>
      <c r="W15" s="51"/>
    </row>
    <row r="16" spans="1:23" ht="118" customHeight="1" x14ac:dyDescent="0.2">
      <c r="B16" s="59" t="s">
        <v>44</v>
      </c>
      <c r="C16" s="60" t="s">
        <v>46</v>
      </c>
      <c r="D16" s="61" t="s">
        <v>47</v>
      </c>
      <c r="E16" s="61" t="s">
        <v>45</v>
      </c>
      <c r="F16" s="81" t="s">
        <v>48</v>
      </c>
      <c r="G16" s="147">
        <v>16903</v>
      </c>
      <c r="H16" s="76">
        <v>2614</v>
      </c>
      <c r="I16" s="77">
        <v>5905</v>
      </c>
      <c r="J16" s="77">
        <v>2058</v>
      </c>
      <c r="K16" s="88">
        <v>6326</v>
      </c>
      <c r="L16" s="80">
        <v>2614</v>
      </c>
      <c r="M16" s="78"/>
      <c r="N16" s="78"/>
      <c r="O16" s="89"/>
      <c r="P16" s="106">
        <f t="shared" si="1"/>
        <v>1</v>
      </c>
      <c r="Q16" s="99"/>
      <c r="R16" s="99"/>
      <c r="S16" s="107"/>
      <c r="T16" s="112"/>
      <c r="U16" s="99"/>
      <c r="V16" s="107"/>
      <c r="W16" s="154" t="s">
        <v>210</v>
      </c>
    </row>
    <row r="17" spans="2:23" ht="92" customHeight="1" x14ac:dyDescent="0.2">
      <c r="B17" s="62" t="s">
        <v>49</v>
      </c>
      <c r="C17" s="63" t="s">
        <v>51</v>
      </c>
      <c r="D17" s="63" t="s">
        <v>52</v>
      </c>
      <c r="E17" s="64" t="s">
        <v>50</v>
      </c>
      <c r="F17" s="82" t="s">
        <v>53</v>
      </c>
      <c r="G17" s="148">
        <v>24</v>
      </c>
      <c r="H17" s="76">
        <v>6</v>
      </c>
      <c r="I17" s="77">
        <v>6</v>
      </c>
      <c r="J17" s="77">
        <v>6</v>
      </c>
      <c r="K17" s="88">
        <v>6</v>
      </c>
      <c r="L17" s="80">
        <v>6</v>
      </c>
      <c r="M17" s="79"/>
      <c r="N17" s="79"/>
      <c r="O17" s="101"/>
      <c r="P17" s="106">
        <f t="shared" si="1"/>
        <v>1</v>
      </c>
      <c r="Q17" s="99"/>
      <c r="R17" s="99"/>
      <c r="S17" s="107"/>
      <c r="T17" s="105"/>
      <c r="U17" s="99"/>
      <c r="V17" s="107"/>
      <c r="W17" s="155" t="s">
        <v>211</v>
      </c>
    </row>
    <row r="18" spans="2:23" ht="92" customHeight="1" x14ac:dyDescent="0.2">
      <c r="B18" s="65" t="s">
        <v>20</v>
      </c>
      <c r="C18" s="66" t="s">
        <v>54</v>
      </c>
      <c r="D18" s="67" t="s">
        <v>55</v>
      </c>
      <c r="E18" s="68" t="s">
        <v>50</v>
      </c>
      <c r="F18" s="83" t="s">
        <v>53</v>
      </c>
      <c r="G18" s="149">
        <v>24</v>
      </c>
      <c r="H18" s="76">
        <v>6</v>
      </c>
      <c r="I18" s="77">
        <v>6</v>
      </c>
      <c r="J18" s="77">
        <v>6</v>
      </c>
      <c r="K18" s="88">
        <v>6</v>
      </c>
      <c r="L18" s="80">
        <v>6</v>
      </c>
      <c r="M18" s="79"/>
      <c r="N18" s="79"/>
      <c r="O18" s="101"/>
      <c r="P18" s="106">
        <f t="shared" si="1"/>
        <v>1</v>
      </c>
      <c r="Q18" s="99"/>
      <c r="R18" s="99"/>
      <c r="S18" s="107"/>
      <c r="T18" s="105"/>
      <c r="U18" s="99"/>
      <c r="V18" s="107"/>
      <c r="W18" s="156" t="s">
        <v>212</v>
      </c>
    </row>
    <row r="19" spans="2:23" ht="91" customHeight="1" x14ac:dyDescent="0.2">
      <c r="B19" s="62" t="s">
        <v>56</v>
      </c>
      <c r="C19" s="69" t="s">
        <v>57</v>
      </c>
      <c r="D19" s="69" t="s">
        <v>58</v>
      </c>
      <c r="E19" s="70" t="s">
        <v>50</v>
      </c>
      <c r="F19" s="84" t="s">
        <v>59</v>
      </c>
      <c r="G19" s="150">
        <v>54</v>
      </c>
      <c r="H19" s="76">
        <v>14</v>
      </c>
      <c r="I19" s="77">
        <v>13</v>
      </c>
      <c r="J19" s="77">
        <v>13</v>
      </c>
      <c r="K19" s="88">
        <v>14</v>
      </c>
      <c r="L19" s="80">
        <v>16</v>
      </c>
      <c r="M19" s="79"/>
      <c r="N19" s="79"/>
      <c r="O19" s="101"/>
      <c r="P19" s="106">
        <f t="shared" si="1"/>
        <v>1.1428571428571428</v>
      </c>
      <c r="Q19" s="99"/>
      <c r="R19" s="99"/>
      <c r="S19" s="107"/>
      <c r="T19" s="105"/>
      <c r="U19" s="99"/>
      <c r="V19" s="107"/>
      <c r="W19" s="157" t="s">
        <v>213</v>
      </c>
    </row>
    <row r="20" spans="2:23" ht="91" customHeight="1" x14ac:dyDescent="0.2">
      <c r="B20" s="65" t="s">
        <v>20</v>
      </c>
      <c r="C20" s="66" t="s">
        <v>60</v>
      </c>
      <c r="D20" s="66" t="s">
        <v>61</v>
      </c>
      <c r="E20" s="68" t="s">
        <v>50</v>
      </c>
      <c r="F20" s="85" t="s">
        <v>62</v>
      </c>
      <c r="G20" s="151">
        <v>6</v>
      </c>
      <c r="H20" s="76">
        <v>2</v>
      </c>
      <c r="I20" s="77">
        <v>1</v>
      </c>
      <c r="J20" s="77">
        <v>1</v>
      </c>
      <c r="K20" s="88">
        <v>2</v>
      </c>
      <c r="L20" s="80">
        <v>3</v>
      </c>
      <c r="M20" s="79"/>
      <c r="N20" s="79"/>
      <c r="O20" s="101"/>
      <c r="P20" s="106">
        <f t="shared" si="1"/>
        <v>1.5</v>
      </c>
      <c r="Q20" s="99"/>
      <c r="R20" s="99"/>
      <c r="S20" s="107"/>
      <c r="T20" s="112"/>
      <c r="U20" s="99"/>
      <c r="V20" s="107"/>
      <c r="W20" s="156" t="s">
        <v>288</v>
      </c>
    </row>
    <row r="21" spans="2:23" ht="91" customHeight="1" x14ac:dyDescent="0.2">
      <c r="B21" s="65" t="s">
        <v>20</v>
      </c>
      <c r="C21" s="66" t="s">
        <v>63</v>
      </c>
      <c r="D21" s="66" t="s">
        <v>64</v>
      </c>
      <c r="E21" s="68" t="s">
        <v>50</v>
      </c>
      <c r="F21" s="85" t="s">
        <v>65</v>
      </c>
      <c r="G21" s="151">
        <v>36</v>
      </c>
      <c r="H21" s="76">
        <v>9</v>
      </c>
      <c r="I21" s="77">
        <v>9</v>
      </c>
      <c r="J21" s="77">
        <v>9</v>
      </c>
      <c r="K21" s="88">
        <v>9</v>
      </c>
      <c r="L21" s="80">
        <v>8</v>
      </c>
      <c r="M21" s="79"/>
      <c r="N21" s="79"/>
      <c r="O21" s="101"/>
      <c r="P21" s="106">
        <f t="shared" si="1"/>
        <v>0.88888888888888884</v>
      </c>
      <c r="Q21" s="99"/>
      <c r="R21" s="99"/>
      <c r="S21" s="107"/>
      <c r="T21" s="112"/>
      <c r="U21" s="99"/>
      <c r="V21" s="107"/>
      <c r="W21" s="156" t="s">
        <v>214</v>
      </c>
    </row>
    <row r="22" spans="2:23" ht="91" customHeight="1" x14ac:dyDescent="0.2">
      <c r="B22" s="65" t="s">
        <v>20</v>
      </c>
      <c r="C22" s="66" t="s">
        <v>66</v>
      </c>
      <c r="D22" s="66" t="s">
        <v>67</v>
      </c>
      <c r="E22" s="68" t="s">
        <v>50</v>
      </c>
      <c r="F22" s="85" t="s">
        <v>68</v>
      </c>
      <c r="G22" s="151">
        <v>4</v>
      </c>
      <c r="H22" s="76">
        <v>1</v>
      </c>
      <c r="I22" s="77">
        <v>1</v>
      </c>
      <c r="J22" s="77">
        <v>1</v>
      </c>
      <c r="K22" s="88">
        <v>1</v>
      </c>
      <c r="L22" s="80">
        <v>3</v>
      </c>
      <c r="M22" s="79"/>
      <c r="N22" s="79"/>
      <c r="O22" s="101"/>
      <c r="P22" s="106">
        <f t="shared" si="1"/>
        <v>3</v>
      </c>
      <c r="Q22" s="99"/>
      <c r="R22" s="99"/>
      <c r="S22" s="107"/>
      <c r="T22" s="112"/>
      <c r="U22" s="99"/>
      <c r="V22" s="107"/>
      <c r="W22" s="156" t="s">
        <v>215</v>
      </c>
    </row>
    <row r="23" spans="2:23" ht="91" customHeight="1" x14ac:dyDescent="0.2">
      <c r="B23" s="65" t="s">
        <v>20</v>
      </c>
      <c r="C23" s="66" t="s">
        <v>85</v>
      </c>
      <c r="D23" s="66" t="s">
        <v>86</v>
      </c>
      <c r="E23" s="68" t="s">
        <v>50</v>
      </c>
      <c r="F23" s="85" t="s">
        <v>87</v>
      </c>
      <c r="G23" s="151">
        <v>8</v>
      </c>
      <c r="H23" s="76">
        <v>2</v>
      </c>
      <c r="I23" s="77">
        <v>2</v>
      </c>
      <c r="J23" s="77">
        <v>2</v>
      </c>
      <c r="K23" s="88">
        <v>2</v>
      </c>
      <c r="L23" s="80">
        <v>2</v>
      </c>
      <c r="M23" s="79"/>
      <c r="N23" s="79"/>
      <c r="O23" s="101"/>
      <c r="P23" s="106">
        <f t="shared" si="1"/>
        <v>1</v>
      </c>
      <c r="Q23" s="99"/>
      <c r="R23" s="99"/>
      <c r="S23" s="107"/>
      <c r="T23" s="112"/>
      <c r="U23" s="99"/>
      <c r="V23" s="107"/>
      <c r="W23" s="156" t="s">
        <v>216</v>
      </c>
    </row>
    <row r="24" spans="2:23" ht="91" customHeight="1" x14ac:dyDescent="0.2">
      <c r="B24" s="62" t="s">
        <v>69</v>
      </c>
      <c r="C24" s="69" t="s">
        <v>88</v>
      </c>
      <c r="D24" s="69" t="s">
        <v>89</v>
      </c>
      <c r="E24" s="70" t="s">
        <v>50</v>
      </c>
      <c r="F24" s="84" t="s">
        <v>90</v>
      </c>
      <c r="G24" s="150">
        <v>118</v>
      </c>
      <c r="H24" s="76">
        <v>30</v>
      </c>
      <c r="I24" s="77">
        <v>25</v>
      </c>
      <c r="J24" s="77">
        <v>31</v>
      </c>
      <c r="K24" s="88">
        <v>32</v>
      </c>
      <c r="L24" s="80">
        <v>243</v>
      </c>
      <c r="M24" s="79"/>
      <c r="N24" s="79"/>
      <c r="O24" s="101"/>
      <c r="P24" s="106">
        <f t="shared" si="1"/>
        <v>8.1</v>
      </c>
      <c r="Q24" s="99"/>
      <c r="R24" s="99"/>
      <c r="S24" s="107"/>
      <c r="T24" s="112"/>
      <c r="U24" s="99"/>
      <c r="V24" s="107"/>
      <c r="W24" s="157" t="s">
        <v>217</v>
      </c>
    </row>
    <row r="25" spans="2:23" ht="115" customHeight="1" x14ac:dyDescent="0.2">
      <c r="B25" s="65" t="s">
        <v>20</v>
      </c>
      <c r="C25" s="66" t="s">
        <v>91</v>
      </c>
      <c r="D25" s="66" t="s">
        <v>92</v>
      </c>
      <c r="E25" s="68" t="s">
        <v>50</v>
      </c>
      <c r="F25" s="85" t="s">
        <v>93</v>
      </c>
      <c r="G25" s="151">
        <v>38</v>
      </c>
      <c r="H25" s="76">
        <v>9</v>
      </c>
      <c r="I25" s="77">
        <v>8</v>
      </c>
      <c r="J25" s="77">
        <v>10</v>
      </c>
      <c r="K25" s="88">
        <v>11</v>
      </c>
      <c r="L25" s="80">
        <v>81</v>
      </c>
      <c r="M25" s="79"/>
      <c r="N25" s="79"/>
      <c r="O25" s="101"/>
      <c r="P25" s="106">
        <f t="shared" si="1"/>
        <v>9</v>
      </c>
      <c r="Q25" s="99"/>
      <c r="R25" s="99"/>
      <c r="S25" s="107"/>
      <c r="T25" s="112"/>
      <c r="U25" s="99"/>
      <c r="V25" s="107"/>
      <c r="W25" s="156" t="s">
        <v>218</v>
      </c>
    </row>
    <row r="26" spans="2:23" ht="91" customHeight="1" x14ac:dyDescent="0.2">
      <c r="B26" s="65" t="s">
        <v>20</v>
      </c>
      <c r="C26" s="66" t="s">
        <v>94</v>
      </c>
      <c r="D26" s="66" t="s">
        <v>95</v>
      </c>
      <c r="E26" s="68" t="s">
        <v>50</v>
      </c>
      <c r="F26" s="85" t="s">
        <v>96</v>
      </c>
      <c r="G26" s="151">
        <v>4</v>
      </c>
      <c r="H26" s="76">
        <v>1</v>
      </c>
      <c r="I26" s="77">
        <v>1</v>
      </c>
      <c r="J26" s="77">
        <v>1</v>
      </c>
      <c r="K26" s="88">
        <v>1</v>
      </c>
      <c r="L26" s="80">
        <v>2</v>
      </c>
      <c r="M26" s="79"/>
      <c r="N26" s="79"/>
      <c r="O26" s="101"/>
      <c r="P26" s="106">
        <f t="shared" si="1"/>
        <v>2</v>
      </c>
      <c r="Q26" s="99"/>
      <c r="R26" s="99"/>
      <c r="S26" s="107"/>
      <c r="T26" s="112"/>
      <c r="U26" s="99"/>
      <c r="V26" s="107"/>
      <c r="W26" s="156" t="s">
        <v>219</v>
      </c>
    </row>
    <row r="27" spans="2:23" ht="91" customHeight="1" x14ac:dyDescent="0.2">
      <c r="B27" s="65" t="s">
        <v>20</v>
      </c>
      <c r="C27" s="66" t="s">
        <v>97</v>
      </c>
      <c r="D27" s="66" t="s">
        <v>98</v>
      </c>
      <c r="E27" s="68" t="s">
        <v>50</v>
      </c>
      <c r="F27" s="85" t="s">
        <v>99</v>
      </c>
      <c r="G27" s="151">
        <v>0</v>
      </c>
      <c r="H27" s="80"/>
      <c r="I27" s="78"/>
      <c r="J27" s="78"/>
      <c r="K27" s="89"/>
      <c r="L27" s="80"/>
      <c r="M27" s="79"/>
      <c r="N27" s="79"/>
      <c r="O27" s="101"/>
      <c r="P27" s="106" t="str">
        <f t="shared" si="1"/>
        <v>100%</v>
      </c>
      <c r="Q27" s="99"/>
      <c r="R27" s="99"/>
      <c r="S27" s="107"/>
      <c r="T27" s="112"/>
      <c r="U27" s="99"/>
      <c r="V27" s="107"/>
      <c r="W27" s="156" t="s">
        <v>226</v>
      </c>
    </row>
    <row r="28" spans="2:23" ht="108" customHeight="1" x14ac:dyDescent="0.2">
      <c r="B28" s="65" t="s">
        <v>20</v>
      </c>
      <c r="C28" s="66" t="s">
        <v>100</v>
      </c>
      <c r="D28" s="66" t="s">
        <v>101</v>
      </c>
      <c r="E28" s="68" t="s">
        <v>50</v>
      </c>
      <c r="F28" s="86" t="s">
        <v>102</v>
      </c>
      <c r="G28" s="152">
        <v>76</v>
      </c>
      <c r="H28" s="76">
        <v>20</v>
      </c>
      <c r="I28" s="77">
        <v>16</v>
      </c>
      <c r="J28" s="77">
        <v>20</v>
      </c>
      <c r="K28" s="88">
        <v>20</v>
      </c>
      <c r="L28" s="80">
        <v>90</v>
      </c>
      <c r="M28" s="79"/>
      <c r="N28" s="79"/>
      <c r="O28" s="101"/>
      <c r="P28" s="106">
        <f t="shared" si="1"/>
        <v>4.5</v>
      </c>
      <c r="Q28" s="99"/>
      <c r="R28" s="99"/>
      <c r="S28" s="107"/>
      <c r="T28" s="112"/>
      <c r="U28" s="99"/>
      <c r="V28" s="107"/>
      <c r="W28" s="156" t="s">
        <v>220</v>
      </c>
    </row>
    <row r="29" spans="2:23" ht="91" customHeight="1" x14ac:dyDescent="0.2">
      <c r="B29" s="62" t="s">
        <v>70</v>
      </c>
      <c r="C29" s="69" t="s">
        <v>103</v>
      </c>
      <c r="D29" s="69" t="s">
        <v>104</v>
      </c>
      <c r="E29" s="70" t="s">
        <v>50</v>
      </c>
      <c r="F29" s="84" t="s">
        <v>105</v>
      </c>
      <c r="G29" s="150">
        <v>46</v>
      </c>
      <c r="H29" s="76">
        <v>7</v>
      </c>
      <c r="I29" s="77">
        <v>16</v>
      </c>
      <c r="J29" s="77">
        <v>15</v>
      </c>
      <c r="K29" s="88">
        <v>8</v>
      </c>
      <c r="L29" s="100"/>
      <c r="M29" s="79"/>
      <c r="N29" s="79"/>
      <c r="O29" s="101"/>
      <c r="P29" s="106">
        <f t="shared" si="1"/>
        <v>0</v>
      </c>
      <c r="Q29" s="99"/>
      <c r="R29" s="99"/>
      <c r="S29" s="107"/>
      <c r="T29" s="112"/>
      <c r="U29" s="99"/>
      <c r="V29" s="107"/>
      <c r="W29" s="157" t="s">
        <v>221</v>
      </c>
    </row>
    <row r="30" spans="2:23" ht="91" customHeight="1" x14ac:dyDescent="0.2">
      <c r="B30" s="65" t="s">
        <v>20</v>
      </c>
      <c r="C30" s="66" t="s">
        <v>106</v>
      </c>
      <c r="D30" s="66" t="s">
        <v>107</v>
      </c>
      <c r="E30" s="68" t="s">
        <v>50</v>
      </c>
      <c r="F30" s="85" t="s">
        <v>93</v>
      </c>
      <c r="G30" s="151">
        <v>26</v>
      </c>
      <c r="H30" s="76">
        <v>3</v>
      </c>
      <c r="I30" s="77">
        <v>10</v>
      </c>
      <c r="J30" s="77">
        <v>10</v>
      </c>
      <c r="K30" s="88">
        <v>3</v>
      </c>
      <c r="L30" s="100"/>
      <c r="M30" s="79"/>
      <c r="N30" s="79"/>
      <c r="O30" s="101"/>
      <c r="P30" s="106">
        <f t="shared" si="1"/>
        <v>0</v>
      </c>
      <c r="Q30" s="99"/>
      <c r="R30" s="99"/>
      <c r="S30" s="107"/>
      <c r="T30" s="112"/>
      <c r="U30" s="99"/>
      <c r="V30" s="107"/>
      <c r="W30" s="156" t="s">
        <v>222</v>
      </c>
    </row>
    <row r="31" spans="2:23" ht="91" customHeight="1" x14ac:dyDescent="0.2">
      <c r="B31" s="65" t="s">
        <v>20</v>
      </c>
      <c r="C31" s="66" t="s">
        <v>108</v>
      </c>
      <c r="D31" s="66" t="s">
        <v>109</v>
      </c>
      <c r="E31" s="68" t="s">
        <v>50</v>
      </c>
      <c r="F31" s="85" t="s">
        <v>110</v>
      </c>
      <c r="G31" s="151">
        <v>2</v>
      </c>
      <c r="H31" s="80"/>
      <c r="I31" s="77">
        <v>1</v>
      </c>
      <c r="J31" s="77">
        <v>1</v>
      </c>
      <c r="K31" s="89"/>
      <c r="L31" s="100"/>
      <c r="M31" s="79"/>
      <c r="N31" s="79"/>
      <c r="O31" s="101"/>
      <c r="P31" s="106" t="str">
        <f t="shared" ref="P31:P67" si="2">IFERROR((L31/H31),"100%")</f>
        <v>100%</v>
      </c>
      <c r="Q31" s="99"/>
      <c r="R31" s="99"/>
      <c r="S31" s="107"/>
      <c r="T31" s="112"/>
      <c r="U31" s="99"/>
      <c r="V31" s="107"/>
      <c r="W31" s="156" t="s">
        <v>223</v>
      </c>
    </row>
    <row r="32" spans="2:23" ht="91" customHeight="1" x14ac:dyDescent="0.2">
      <c r="B32" s="65" t="s">
        <v>20</v>
      </c>
      <c r="C32" s="66" t="s">
        <v>111</v>
      </c>
      <c r="D32" s="66" t="s">
        <v>112</v>
      </c>
      <c r="E32" s="68" t="s">
        <v>50</v>
      </c>
      <c r="F32" s="85" t="s">
        <v>113</v>
      </c>
      <c r="G32" s="151">
        <v>16</v>
      </c>
      <c r="H32" s="76">
        <v>4</v>
      </c>
      <c r="I32" s="77">
        <v>4</v>
      </c>
      <c r="J32" s="77">
        <v>4</v>
      </c>
      <c r="K32" s="88">
        <v>4</v>
      </c>
      <c r="L32" s="100"/>
      <c r="M32" s="79"/>
      <c r="N32" s="79"/>
      <c r="O32" s="101"/>
      <c r="P32" s="106">
        <f t="shared" si="2"/>
        <v>0</v>
      </c>
      <c r="Q32" s="99"/>
      <c r="R32" s="99"/>
      <c r="S32" s="107"/>
      <c r="T32" s="112"/>
      <c r="U32" s="99"/>
      <c r="V32" s="107"/>
      <c r="W32" s="156" t="s">
        <v>224</v>
      </c>
    </row>
    <row r="33" spans="2:23" ht="91" customHeight="1" x14ac:dyDescent="0.2">
      <c r="B33" s="65" t="s">
        <v>20</v>
      </c>
      <c r="C33" s="66" t="s">
        <v>114</v>
      </c>
      <c r="D33" s="66" t="s">
        <v>115</v>
      </c>
      <c r="E33" s="68" t="s">
        <v>50</v>
      </c>
      <c r="F33" s="85" t="s">
        <v>116</v>
      </c>
      <c r="G33" s="151">
        <v>2</v>
      </c>
      <c r="H33" s="80"/>
      <c r="I33" s="77">
        <v>1</v>
      </c>
      <c r="J33" s="78"/>
      <c r="K33" s="88">
        <v>1</v>
      </c>
      <c r="L33" s="100"/>
      <c r="M33" s="79"/>
      <c r="N33" s="79"/>
      <c r="O33" s="101"/>
      <c r="P33" s="106" t="str">
        <f t="shared" si="2"/>
        <v>100%</v>
      </c>
      <c r="Q33" s="99"/>
      <c r="R33" s="99"/>
      <c r="S33" s="107"/>
      <c r="T33" s="112"/>
      <c r="U33" s="99"/>
      <c r="V33" s="107"/>
      <c r="W33" s="156" t="s">
        <v>225</v>
      </c>
    </row>
    <row r="34" spans="2:23" ht="91" customHeight="1" x14ac:dyDescent="0.2">
      <c r="B34" s="62" t="s">
        <v>71</v>
      </c>
      <c r="C34" s="69" t="s">
        <v>117</v>
      </c>
      <c r="D34" s="69" t="s">
        <v>118</v>
      </c>
      <c r="E34" s="70" t="s">
        <v>50</v>
      </c>
      <c r="F34" s="84" t="s">
        <v>119</v>
      </c>
      <c r="G34" s="150">
        <v>2</v>
      </c>
      <c r="H34" s="80"/>
      <c r="I34" s="77">
        <v>1</v>
      </c>
      <c r="J34" s="78"/>
      <c r="K34" s="88">
        <v>1</v>
      </c>
      <c r="L34" s="100"/>
      <c r="M34" s="79"/>
      <c r="N34" s="79"/>
      <c r="O34" s="101"/>
      <c r="P34" s="106" t="str">
        <f t="shared" si="2"/>
        <v>100%</v>
      </c>
      <c r="Q34" s="99"/>
      <c r="R34" s="99"/>
      <c r="S34" s="107"/>
      <c r="T34" s="112"/>
      <c r="U34" s="99"/>
      <c r="V34" s="107"/>
      <c r="W34" s="157" t="s">
        <v>226</v>
      </c>
    </row>
    <row r="35" spans="2:23" ht="91" customHeight="1" x14ac:dyDescent="0.2">
      <c r="B35" s="65" t="s">
        <v>20</v>
      </c>
      <c r="C35" s="66" t="s">
        <v>120</v>
      </c>
      <c r="D35" s="66" t="s">
        <v>121</v>
      </c>
      <c r="E35" s="68" t="s">
        <v>50</v>
      </c>
      <c r="F35" s="85" t="s">
        <v>122</v>
      </c>
      <c r="G35" s="151">
        <v>2</v>
      </c>
      <c r="H35" s="80"/>
      <c r="I35" s="77">
        <v>1</v>
      </c>
      <c r="J35" s="78"/>
      <c r="K35" s="88">
        <v>1</v>
      </c>
      <c r="L35" s="100"/>
      <c r="M35" s="79"/>
      <c r="N35" s="79"/>
      <c r="O35" s="101"/>
      <c r="P35" s="106" t="str">
        <f t="shared" si="2"/>
        <v>100%</v>
      </c>
      <c r="Q35" s="99"/>
      <c r="R35" s="99"/>
      <c r="S35" s="107"/>
      <c r="T35" s="112"/>
      <c r="U35" s="99"/>
      <c r="V35" s="107"/>
      <c r="W35" s="156" t="s">
        <v>226</v>
      </c>
    </row>
    <row r="36" spans="2:23" ht="91" customHeight="1" x14ac:dyDescent="0.2">
      <c r="B36" s="62" t="s">
        <v>72</v>
      </c>
      <c r="C36" s="69" t="s">
        <v>123</v>
      </c>
      <c r="D36" s="69" t="s">
        <v>124</v>
      </c>
      <c r="E36" s="70" t="s">
        <v>50</v>
      </c>
      <c r="F36" s="84" t="s">
        <v>125</v>
      </c>
      <c r="G36" s="150">
        <v>6538</v>
      </c>
      <c r="H36" s="76">
        <v>5</v>
      </c>
      <c r="I36" s="77">
        <v>3264</v>
      </c>
      <c r="J36" s="77">
        <v>5</v>
      </c>
      <c r="K36" s="88">
        <v>3264</v>
      </c>
      <c r="L36" s="80">
        <v>36</v>
      </c>
      <c r="M36" s="79"/>
      <c r="N36" s="79"/>
      <c r="O36" s="101"/>
      <c r="P36" s="106">
        <f t="shared" si="2"/>
        <v>7.2</v>
      </c>
      <c r="Q36" s="99"/>
      <c r="R36" s="99"/>
      <c r="S36" s="107"/>
      <c r="T36" s="112"/>
      <c r="U36" s="99"/>
      <c r="V36" s="107"/>
      <c r="W36" s="157" t="s">
        <v>227</v>
      </c>
    </row>
    <row r="37" spans="2:23" ht="91" customHeight="1" x14ac:dyDescent="0.2">
      <c r="B37" s="65" t="s">
        <v>20</v>
      </c>
      <c r="C37" s="66" t="s">
        <v>126</v>
      </c>
      <c r="D37" s="66" t="s">
        <v>127</v>
      </c>
      <c r="E37" s="68" t="s">
        <v>50</v>
      </c>
      <c r="F37" s="85" t="s">
        <v>128</v>
      </c>
      <c r="G37" s="151">
        <v>6516</v>
      </c>
      <c r="H37" s="80"/>
      <c r="I37" s="77">
        <v>3258</v>
      </c>
      <c r="J37" s="78"/>
      <c r="K37" s="88">
        <v>3258</v>
      </c>
      <c r="L37" s="80">
        <v>2608</v>
      </c>
      <c r="M37" s="79"/>
      <c r="N37" s="79"/>
      <c r="O37" s="101"/>
      <c r="P37" s="106" t="str">
        <f t="shared" si="2"/>
        <v>100%</v>
      </c>
      <c r="Q37" s="99"/>
      <c r="R37" s="99"/>
      <c r="S37" s="107"/>
      <c r="T37" s="112"/>
      <c r="U37" s="99"/>
      <c r="V37" s="107"/>
      <c r="W37" s="156" t="s">
        <v>228</v>
      </c>
    </row>
    <row r="38" spans="2:23" ht="91" customHeight="1" x14ac:dyDescent="0.2">
      <c r="B38" s="65" t="s">
        <v>20</v>
      </c>
      <c r="C38" s="66" t="s">
        <v>129</v>
      </c>
      <c r="D38" s="66" t="s">
        <v>130</v>
      </c>
      <c r="E38" s="68" t="s">
        <v>50</v>
      </c>
      <c r="F38" s="85" t="s">
        <v>131</v>
      </c>
      <c r="G38" s="151">
        <v>22</v>
      </c>
      <c r="H38" s="76">
        <v>5</v>
      </c>
      <c r="I38" s="77">
        <v>6</v>
      </c>
      <c r="J38" s="77">
        <v>5</v>
      </c>
      <c r="K38" s="88">
        <v>6</v>
      </c>
      <c r="L38" s="80">
        <v>35</v>
      </c>
      <c r="M38" s="79"/>
      <c r="N38" s="79"/>
      <c r="O38" s="101"/>
      <c r="P38" s="106">
        <f t="shared" si="2"/>
        <v>7</v>
      </c>
      <c r="Q38" s="99"/>
      <c r="R38" s="99"/>
      <c r="S38" s="107"/>
      <c r="T38" s="112"/>
      <c r="U38" s="99"/>
      <c r="V38" s="107"/>
      <c r="W38" s="156" t="s">
        <v>229</v>
      </c>
    </row>
    <row r="39" spans="2:23" ht="91" customHeight="1" x14ac:dyDescent="0.2">
      <c r="B39" s="62" t="s">
        <v>73</v>
      </c>
      <c r="C39" s="69" t="s">
        <v>132</v>
      </c>
      <c r="D39" s="69" t="s">
        <v>133</v>
      </c>
      <c r="E39" s="70" t="s">
        <v>50</v>
      </c>
      <c r="F39" s="84" t="s">
        <v>134</v>
      </c>
      <c r="G39" s="150">
        <v>20</v>
      </c>
      <c r="H39" s="76">
        <v>5</v>
      </c>
      <c r="I39" s="77">
        <v>5</v>
      </c>
      <c r="J39" s="77">
        <v>5</v>
      </c>
      <c r="K39" s="88">
        <v>5</v>
      </c>
      <c r="L39" s="80">
        <v>10</v>
      </c>
      <c r="M39" s="79"/>
      <c r="N39" s="79"/>
      <c r="O39" s="101"/>
      <c r="P39" s="106">
        <f t="shared" si="2"/>
        <v>2</v>
      </c>
      <c r="Q39" s="99"/>
      <c r="R39" s="99"/>
      <c r="S39" s="107"/>
      <c r="T39" s="112"/>
      <c r="U39" s="99"/>
      <c r="V39" s="107"/>
      <c r="W39" s="157" t="s">
        <v>230</v>
      </c>
    </row>
    <row r="40" spans="2:23" ht="91" customHeight="1" x14ac:dyDescent="0.2">
      <c r="B40" s="65" t="s">
        <v>20</v>
      </c>
      <c r="C40" s="66" t="s">
        <v>135</v>
      </c>
      <c r="D40" s="66" t="s">
        <v>136</v>
      </c>
      <c r="E40" s="68" t="s">
        <v>50</v>
      </c>
      <c r="F40" s="85" t="s">
        <v>87</v>
      </c>
      <c r="G40" s="151">
        <v>20</v>
      </c>
      <c r="H40" s="76">
        <v>5</v>
      </c>
      <c r="I40" s="77">
        <v>5</v>
      </c>
      <c r="J40" s="77">
        <v>5</v>
      </c>
      <c r="K40" s="88">
        <v>5</v>
      </c>
      <c r="L40" s="80">
        <v>10</v>
      </c>
      <c r="M40" s="79"/>
      <c r="N40" s="79"/>
      <c r="O40" s="101"/>
      <c r="P40" s="106">
        <f t="shared" si="2"/>
        <v>2</v>
      </c>
      <c r="Q40" s="99"/>
      <c r="R40" s="99"/>
      <c r="S40" s="107"/>
      <c r="T40" s="112"/>
      <c r="U40" s="99"/>
      <c r="V40" s="107"/>
      <c r="W40" s="156" t="s">
        <v>231</v>
      </c>
    </row>
    <row r="41" spans="2:23" ht="91" customHeight="1" x14ac:dyDescent="0.2">
      <c r="B41" s="62" t="s">
        <v>74</v>
      </c>
      <c r="C41" s="69" t="s">
        <v>137</v>
      </c>
      <c r="D41" s="69" t="s">
        <v>138</v>
      </c>
      <c r="E41" s="70" t="s">
        <v>50</v>
      </c>
      <c r="F41" s="84" t="s">
        <v>139</v>
      </c>
      <c r="G41" s="150">
        <v>48</v>
      </c>
      <c r="H41" s="76">
        <v>12</v>
      </c>
      <c r="I41" s="77">
        <v>12</v>
      </c>
      <c r="J41" s="77">
        <v>12</v>
      </c>
      <c r="K41" s="88">
        <v>12</v>
      </c>
      <c r="L41" s="80">
        <v>20</v>
      </c>
      <c r="M41" s="79"/>
      <c r="N41" s="79"/>
      <c r="O41" s="101"/>
      <c r="P41" s="106">
        <f t="shared" si="2"/>
        <v>1.6666666666666667</v>
      </c>
      <c r="Q41" s="99"/>
      <c r="R41" s="99"/>
      <c r="S41" s="107"/>
      <c r="T41" s="112"/>
      <c r="U41" s="99"/>
      <c r="V41" s="107"/>
      <c r="W41" s="157" t="s">
        <v>232</v>
      </c>
    </row>
    <row r="42" spans="2:23" ht="91" customHeight="1" x14ac:dyDescent="0.2">
      <c r="B42" s="65" t="s">
        <v>20</v>
      </c>
      <c r="C42" s="66" t="s">
        <v>140</v>
      </c>
      <c r="D42" s="66" t="s">
        <v>141</v>
      </c>
      <c r="E42" s="68" t="s">
        <v>50</v>
      </c>
      <c r="F42" s="85" t="s">
        <v>142</v>
      </c>
      <c r="G42" s="151">
        <v>48</v>
      </c>
      <c r="H42" s="76">
        <v>12</v>
      </c>
      <c r="I42" s="77">
        <v>12</v>
      </c>
      <c r="J42" s="77">
        <v>12</v>
      </c>
      <c r="K42" s="88">
        <v>12</v>
      </c>
      <c r="L42" s="80">
        <v>20</v>
      </c>
      <c r="M42" s="79"/>
      <c r="N42" s="79"/>
      <c r="O42" s="101"/>
      <c r="P42" s="106">
        <f t="shared" si="2"/>
        <v>1.6666666666666667</v>
      </c>
      <c r="Q42" s="99"/>
      <c r="R42" s="99"/>
      <c r="S42" s="107"/>
      <c r="T42" s="112"/>
      <c r="U42" s="99"/>
      <c r="V42" s="107"/>
      <c r="W42" s="156" t="s">
        <v>233</v>
      </c>
    </row>
    <row r="43" spans="2:23" ht="91" customHeight="1" x14ac:dyDescent="0.2">
      <c r="B43" s="62" t="s">
        <v>75</v>
      </c>
      <c r="C43" s="69" t="s">
        <v>143</v>
      </c>
      <c r="D43" s="69" t="s">
        <v>144</v>
      </c>
      <c r="E43" s="70" t="s">
        <v>50</v>
      </c>
      <c r="F43" s="84" t="s">
        <v>87</v>
      </c>
      <c r="G43" s="150">
        <v>10</v>
      </c>
      <c r="H43" s="76">
        <v>2</v>
      </c>
      <c r="I43" s="77">
        <v>3</v>
      </c>
      <c r="J43" s="77">
        <v>2</v>
      </c>
      <c r="K43" s="88">
        <v>3</v>
      </c>
      <c r="L43" s="80">
        <v>23</v>
      </c>
      <c r="M43" s="79"/>
      <c r="N43" s="79"/>
      <c r="O43" s="101"/>
      <c r="P43" s="106">
        <f t="shared" si="2"/>
        <v>11.5</v>
      </c>
      <c r="Q43" s="99"/>
      <c r="R43" s="99"/>
      <c r="S43" s="107"/>
      <c r="T43" s="112"/>
      <c r="U43" s="99"/>
      <c r="V43" s="107"/>
      <c r="W43" s="157" t="s">
        <v>234</v>
      </c>
    </row>
    <row r="44" spans="2:23" ht="91" customHeight="1" x14ac:dyDescent="0.2">
      <c r="B44" s="65" t="s">
        <v>20</v>
      </c>
      <c r="C44" s="66" t="s">
        <v>145</v>
      </c>
      <c r="D44" s="66" t="s">
        <v>146</v>
      </c>
      <c r="E44" s="68" t="s">
        <v>50</v>
      </c>
      <c r="F44" s="85" t="s">
        <v>122</v>
      </c>
      <c r="G44" s="151">
        <v>10</v>
      </c>
      <c r="H44" s="76">
        <v>2</v>
      </c>
      <c r="I44" s="77">
        <v>3</v>
      </c>
      <c r="J44" s="77">
        <v>2</v>
      </c>
      <c r="K44" s="88">
        <v>3</v>
      </c>
      <c r="L44" s="80">
        <v>23</v>
      </c>
      <c r="M44" s="79"/>
      <c r="N44" s="79"/>
      <c r="O44" s="101"/>
      <c r="P44" s="106">
        <f t="shared" si="2"/>
        <v>11.5</v>
      </c>
      <c r="Q44" s="99"/>
      <c r="R44" s="99"/>
      <c r="S44" s="107"/>
      <c r="T44" s="112"/>
      <c r="U44" s="99"/>
      <c r="V44" s="107"/>
      <c r="W44" s="156" t="s">
        <v>235</v>
      </c>
    </row>
    <row r="45" spans="2:23" ht="91" customHeight="1" x14ac:dyDescent="0.2">
      <c r="B45" s="62" t="s">
        <v>76</v>
      </c>
      <c r="C45" s="69" t="s">
        <v>147</v>
      </c>
      <c r="D45" s="69" t="s">
        <v>148</v>
      </c>
      <c r="E45" s="70" t="s">
        <v>50</v>
      </c>
      <c r="F45" s="84" t="s">
        <v>62</v>
      </c>
      <c r="G45" s="150">
        <v>172</v>
      </c>
      <c r="H45" s="76">
        <v>35</v>
      </c>
      <c r="I45" s="77">
        <v>45</v>
      </c>
      <c r="J45" s="77">
        <v>37</v>
      </c>
      <c r="K45" s="88">
        <v>55</v>
      </c>
      <c r="L45" s="80">
        <v>34</v>
      </c>
      <c r="M45" s="79"/>
      <c r="N45" s="79"/>
      <c r="O45" s="101"/>
      <c r="P45" s="106">
        <f t="shared" si="2"/>
        <v>0.97142857142857142</v>
      </c>
      <c r="Q45" s="99"/>
      <c r="R45" s="99"/>
      <c r="S45" s="107"/>
      <c r="T45" s="112"/>
      <c r="U45" s="99"/>
      <c r="V45" s="107"/>
      <c r="W45" s="157" t="s">
        <v>236</v>
      </c>
    </row>
    <row r="46" spans="2:23" ht="91" customHeight="1" x14ac:dyDescent="0.2">
      <c r="B46" s="65" t="s">
        <v>20</v>
      </c>
      <c r="C46" s="66" t="s">
        <v>149</v>
      </c>
      <c r="D46" s="66" t="s">
        <v>150</v>
      </c>
      <c r="E46" s="68" t="s">
        <v>50</v>
      </c>
      <c r="F46" s="85" t="s">
        <v>151</v>
      </c>
      <c r="G46" s="151">
        <v>150</v>
      </c>
      <c r="H46" s="76">
        <v>30</v>
      </c>
      <c r="I46" s="77">
        <v>40</v>
      </c>
      <c r="J46" s="77">
        <v>30</v>
      </c>
      <c r="K46" s="88">
        <v>50</v>
      </c>
      <c r="L46" s="80">
        <v>25</v>
      </c>
      <c r="M46" s="79"/>
      <c r="N46" s="79"/>
      <c r="O46" s="101"/>
      <c r="P46" s="106">
        <f t="shared" si="2"/>
        <v>0.83333333333333337</v>
      </c>
      <c r="Q46" s="99"/>
      <c r="R46" s="99"/>
      <c r="S46" s="107"/>
      <c r="T46" s="112"/>
      <c r="U46" s="99"/>
      <c r="V46" s="107"/>
      <c r="W46" s="156" t="s">
        <v>237</v>
      </c>
    </row>
    <row r="47" spans="2:23" ht="91" customHeight="1" x14ac:dyDescent="0.2">
      <c r="B47" s="65" t="s">
        <v>20</v>
      </c>
      <c r="C47" s="66" t="s">
        <v>152</v>
      </c>
      <c r="D47" s="66" t="s">
        <v>153</v>
      </c>
      <c r="E47" s="68" t="s">
        <v>50</v>
      </c>
      <c r="F47" s="85" t="s">
        <v>154</v>
      </c>
      <c r="G47" s="151">
        <v>22</v>
      </c>
      <c r="H47" s="76">
        <v>5</v>
      </c>
      <c r="I47" s="77">
        <v>5</v>
      </c>
      <c r="J47" s="77">
        <v>7</v>
      </c>
      <c r="K47" s="88">
        <v>5</v>
      </c>
      <c r="L47" s="80">
        <v>9</v>
      </c>
      <c r="M47" s="79"/>
      <c r="N47" s="79"/>
      <c r="O47" s="101"/>
      <c r="P47" s="106">
        <f t="shared" si="2"/>
        <v>1.8</v>
      </c>
      <c r="Q47" s="99"/>
      <c r="R47" s="99"/>
      <c r="S47" s="107"/>
      <c r="T47" s="112"/>
      <c r="U47" s="99"/>
      <c r="V47" s="107"/>
      <c r="W47" s="156" t="s">
        <v>238</v>
      </c>
    </row>
    <row r="48" spans="2:23" ht="91" customHeight="1" x14ac:dyDescent="0.2">
      <c r="B48" s="62" t="s">
        <v>77</v>
      </c>
      <c r="C48" s="69" t="s">
        <v>155</v>
      </c>
      <c r="D48" s="69" t="s">
        <v>156</v>
      </c>
      <c r="E48" s="70" t="s">
        <v>50</v>
      </c>
      <c r="F48" s="84" t="s">
        <v>157</v>
      </c>
      <c r="G48" s="150">
        <v>1187</v>
      </c>
      <c r="H48" s="76">
        <v>297</v>
      </c>
      <c r="I48" s="77">
        <v>295</v>
      </c>
      <c r="J48" s="77">
        <v>298</v>
      </c>
      <c r="K48" s="88">
        <v>297</v>
      </c>
      <c r="L48" s="80">
        <v>292</v>
      </c>
      <c r="M48" s="79"/>
      <c r="N48" s="79"/>
      <c r="O48" s="101"/>
      <c r="P48" s="106">
        <f t="shared" si="2"/>
        <v>0.98316498316498313</v>
      </c>
      <c r="Q48" s="99"/>
      <c r="R48" s="99"/>
      <c r="S48" s="107"/>
      <c r="T48" s="112"/>
      <c r="U48" s="99"/>
      <c r="V48" s="107"/>
      <c r="W48" s="157" t="s">
        <v>239</v>
      </c>
    </row>
    <row r="49" spans="2:23" ht="91" customHeight="1" x14ac:dyDescent="0.2">
      <c r="B49" s="65" t="s">
        <v>20</v>
      </c>
      <c r="C49" s="66" t="s">
        <v>158</v>
      </c>
      <c r="D49" s="66" t="s">
        <v>159</v>
      </c>
      <c r="E49" s="68" t="s">
        <v>50</v>
      </c>
      <c r="F49" s="85" t="s">
        <v>160</v>
      </c>
      <c r="G49" s="151">
        <v>1180</v>
      </c>
      <c r="H49" s="76">
        <v>295</v>
      </c>
      <c r="I49" s="77">
        <v>295</v>
      </c>
      <c r="J49" s="77">
        <v>295</v>
      </c>
      <c r="K49" s="88">
        <v>295</v>
      </c>
      <c r="L49" s="80">
        <v>288</v>
      </c>
      <c r="M49" s="79"/>
      <c r="N49" s="79"/>
      <c r="O49" s="101"/>
      <c r="P49" s="106">
        <f t="shared" si="2"/>
        <v>0.97627118644067801</v>
      </c>
      <c r="Q49" s="99"/>
      <c r="R49" s="99"/>
      <c r="S49" s="107"/>
      <c r="T49" s="112"/>
      <c r="U49" s="99"/>
      <c r="V49" s="107"/>
      <c r="W49" s="156" t="s">
        <v>240</v>
      </c>
    </row>
    <row r="50" spans="2:23" ht="91" customHeight="1" x14ac:dyDescent="0.2">
      <c r="B50" s="65" t="s">
        <v>20</v>
      </c>
      <c r="C50" s="66" t="s">
        <v>161</v>
      </c>
      <c r="D50" s="66" t="s">
        <v>162</v>
      </c>
      <c r="E50" s="68" t="s">
        <v>50</v>
      </c>
      <c r="F50" s="85" t="s">
        <v>163</v>
      </c>
      <c r="G50" s="151">
        <v>7</v>
      </c>
      <c r="H50" s="76">
        <v>2</v>
      </c>
      <c r="I50" s="78"/>
      <c r="J50" s="77">
        <v>3</v>
      </c>
      <c r="K50" s="88">
        <v>2</v>
      </c>
      <c r="L50" s="80">
        <v>4</v>
      </c>
      <c r="M50" s="79"/>
      <c r="N50" s="79"/>
      <c r="O50" s="101"/>
      <c r="P50" s="106">
        <f t="shared" si="2"/>
        <v>2</v>
      </c>
      <c r="Q50" s="99"/>
      <c r="R50" s="99"/>
      <c r="S50" s="107"/>
      <c r="T50" s="112"/>
      <c r="U50" s="99"/>
      <c r="V50" s="107"/>
      <c r="W50" s="156" t="s">
        <v>241</v>
      </c>
    </row>
    <row r="51" spans="2:23" ht="91" customHeight="1" x14ac:dyDescent="0.2">
      <c r="B51" s="62" t="s">
        <v>78</v>
      </c>
      <c r="C51" s="69" t="s">
        <v>164</v>
      </c>
      <c r="D51" s="69" t="s">
        <v>165</v>
      </c>
      <c r="E51" s="70" t="s">
        <v>50</v>
      </c>
      <c r="F51" s="84" t="s">
        <v>62</v>
      </c>
      <c r="G51" s="150">
        <v>60</v>
      </c>
      <c r="H51" s="76">
        <v>15</v>
      </c>
      <c r="I51" s="77">
        <v>15</v>
      </c>
      <c r="J51" s="77">
        <v>15</v>
      </c>
      <c r="K51" s="88">
        <v>15</v>
      </c>
      <c r="L51" s="80">
        <v>15</v>
      </c>
      <c r="M51" s="79"/>
      <c r="N51" s="79"/>
      <c r="O51" s="101"/>
      <c r="P51" s="106">
        <f t="shared" si="2"/>
        <v>1</v>
      </c>
      <c r="Q51" s="99"/>
      <c r="R51" s="99"/>
      <c r="S51" s="107"/>
      <c r="T51" s="112"/>
      <c r="U51" s="99"/>
      <c r="V51" s="107"/>
      <c r="W51" s="157" t="s">
        <v>242</v>
      </c>
    </row>
    <row r="52" spans="2:23" ht="91" customHeight="1" x14ac:dyDescent="0.2">
      <c r="B52" s="65" t="s">
        <v>20</v>
      </c>
      <c r="C52" s="66" t="s">
        <v>166</v>
      </c>
      <c r="D52" s="66" t="s">
        <v>167</v>
      </c>
      <c r="E52" s="68" t="s">
        <v>50</v>
      </c>
      <c r="F52" s="85" t="s">
        <v>62</v>
      </c>
      <c r="G52" s="151">
        <v>60</v>
      </c>
      <c r="H52" s="76">
        <v>15</v>
      </c>
      <c r="I52" s="77">
        <v>15</v>
      </c>
      <c r="J52" s="77">
        <v>15</v>
      </c>
      <c r="K52" s="88">
        <v>15</v>
      </c>
      <c r="L52" s="80">
        <v>15</v>
      </c>
      <c r="M52" s="79"/>
      <c r="N52" s="79"/>
      <c r="O52" s="101"/>
      <c r="P52" s="106">
        <f t="shared" si="2"/>
        <v>1</v>
      </c>
      <c r="Q52" s="99"/>
      <c r="R52" s="99"/>
      <c r="S52" s="107"/>
      <c r="T52" s="112"/>
      <c r="U52" s="99"/>
      <c r="V52" s="107"/>
      <c r="W52" s="156" t="s">
        <v>243</v>
      </c>
    </row>
    <row r="53" spans="2:23" ht="91" customHeight="1" x14ac:dyDescent="0.2">
      <c r="B53" s="62" t="s">
        <v>79</v>
      </c>
      <c r="C53" s="69" t="s">
        <v>168</v>
      </c>
      <c r="D53" s="69" t="s">
        <v>169</v>
      </c>
      <c r="E53" s="70" t="s">
        <v>50</v>
      </c>
      <c r="F53" s="84" t="s">
        <v>170</v>
      </c>
      <c r="G53" s="150">
        <v>200</v>
      </c>
      <c r="H53" s="76">
        <v>40</v>
      </c>
      <c r="I53" s="77">
        <v>50</v>
      </c>
      <c r="J53" s="77">
        <v>50</v>
      </c>
      <c r="K53" s="88">
        <v>60</v>
      </c>
      <c r="L53" s="80">
        <v>305</v>
      </c>
      <c r="M53" s="79"/>
      <c r="N53" s="79"/>
      <c r="O53" s="101"/>
      <c r="P53" s="106">
        <f t="shared" si="2"/>
        <v>7.625</v>
      </c>
      <c r="Q53" s="99"/>
      <c r="R53" s="99"/>
      <c r="S53" s="107"/>
      <c r="T53" s="112"/>
      <c r="U53" s="99"/>
      <c r="V53" s="107"/>
      <c r="W53" s="157" t="s">
        <v>244</v>
      </c>
    </row>
    <row r="54" spans="2:23" ht="91" customHeight="1" x14ac:dyDescent="0.2">
      <c r="B54" s="65" t="s">
        <v>20</v>
      </c>
      <c r="C54" s="66" t="s">
        <v>171</v>
      </c>
      <c r="D54" s="66" t="s">
        <v>172</v>
      </c>
      <c r="E54" s="68" t="s">
        <v>50</v>
      </c>
      <c r="F54" s="85" t="s">
        <v>173</v>
      </c>
      <c r="G54" s="151">
        <v>200</v>
      </c>
      <c r="H54" s="76">
        <v>40</v>
      </c>
      <c r="I54" s="77">
        <v>50</v>
      </c>
      <c r="J54" s="77">
        <v>50</v>
      </c>
      <c r="K54" s="88">
        <v>60</v>
      </c>
      <c r="L54" s="80">
        <v>305</v>
      </c>
      <c r="M54" s="79"/>
      <c r="N54" s="79"/>
      <c r="O54" s="101"/>
      <c r="P54" s="106">
        <f t="shared" si="2"/>
        <v>7.625</v>
      </c>
      <c r="Q54" s="99"/>
      <c r="R54" s="99"/>
      <c r="S54" s="107"/>
      <c r="T54" s="112"/>
      <c r="U54" s="99"/>
      <c r="V54" s="107"/>
      <c r="W54" s="156" t="s">
        <v>245</v>
      </c>
    </row>
    <row r="55" spans="2:23" ht="91" customHeight="1" x14ac:dyDescent="0.2">
      <c r="B55" s="62" t="s">
        <v>80</v>
      </c>
      <c r="C55" s="69" t="s">
        <v>174</v>
      </c>
      <c r="D55" s="63" t="s">
        <v>175</v>
      </c>
      <c r="E55" s="70" t="s">
        <v>50</v>
      </c>
      <c r="F55" s="82" t="s">
        <v>176</v>
      </c>
      <c r="G55" s="148">
        <v>3</v>
      </c>
      <c r="H55" s="80"/>
      <c r="I55" s="77">
        <v>1</v>
      </c>
      <c r="J55" s="77">
        <v>1</v>
      </c>
      <c r="K55" s="88">
        <v>1</v>
      </c>
      <c r="L55" s="100"/>
      <c r="M55" s="79"/>
      <c r="N55" s="79"/>
      <c r="O55" s="101"/>
      <c r="P55" s="106" t="str">
        <f t="shared" si="2"/>
        <v>100%</v>
      </c>
      <c r="Q55" s="99"/>
      <c r="R55" s="99"/>
      <c r="S55" s="107"/>
      <c r="T55" s="112"/>
      <c r="U55" s="99"/>
      <c r="V55" s="107"/>
      <c r="W55" s="157" t="s">
        <v>226</v>
      </c>
    </row>
    <row r="56" spans="2:23" ht="91" customHeight="1" x14ac:dyDescent="0.2">
      <c r="B56" s="65" t="s">
        <v>20</v>
      </c>
      <c r="C56" s="66" t="s">
        <v>177</v>
      </c>
      <c r="D56" s="67" t="s">
        <v>178</v>
      </c>
      <c r="E56" s="68" t="s">
        <v>50</v>
      </c>
      <c r="F56" s="83" t="s">
        <v>53</v>
      </c>
      <c r="G56" s="149">
        <v>3</v>
      </c>
      <c r="H56" s="80"/>
      <c r="I56" s="77">
        <v>1</v>
      </c>
      <c r="J56" s="77">
        <v>1</v>
      </c>
      <c r="K56" s="88">
        <v>1</v>
      </c>
      <c r="L56" s="100"/>
      <c r="M56" s="79"/>
      <c r="N56" s="79"/>
      <c r="O56" s="101"/>
      <c r="P56" s="106" t="str">
        <f t="shared" si="2"/>
        <v>100%</v>
      </c>
      <c r="Q56" s="99"/>
      <c r="R56" s="99"/>
      <c r="S56" s="107"/>
      <c r="T56" s="112"/>
      <c r="U56" s="99"/>
      <c r="V56" s="107"/>
      <c r="W56" s="156" t="s">
        <v>226</v>
      </c>
    </row>
    <row r="57" spans="2:23" ht="91" customHeight="1" x14ac:dyDescent="0.2">
      <c r="B57" s="62" t="s">
        <v>81</v>
      </c>
      <c r="C57" s="69" t="s">
        <v>179</v>
      </c>
      <c r="D57" s="63" t="s">
        <v>180</v>
      </c>
      <c r="E57" s="70" t="s">
        <v>50</v>
      </c>
      <c r="F57" s="82" t="s">
        <v>181</v>
      </c>
      <c r="G57" s="148">
        <v>50</v>
      </c>
      <c r="H57" s="76">
        <v>10</v>
      </c>
      <c r="I57" s="77">
        <v>15</v>
      </c>
      <c r="J57" s="77">
        <v>10</v>
      </c>
      <c r="K57" s="88">
        <v>15</v>
      </c>
      <c r="L57" s="80">
        <v>8</v>
      </c>
      <c r="M57" s="79"/>
      <c r="N57" s="79"/>
      <c r="O57" s="101"/>
      <c r="P57" s="106">
        <f t="shared" si="2"/>
        <v>0.8</v>
      </c>
      <c r="Q57" s="99"/>
      <c r="R57" s="99"/>
      <c r="S57" s="107"/>
      <c r="T57" s="112"/>
      <c r="U57" s="99"/>
      <c r="V57" s="107"/>
      <c r="W57" s="157" t="s">
        <v>246</v>
      </c>
    </row>
    <row r="58" spans="2:23" ht="91" customHeight="1" x14ac:dyDescent="0.2">
      <c r="B58" s="65" t="s">
        <v>20</v>
      </c>
      <c r="C58" s="66" t="s">
        <v>182</v>
      </c>
      <c r="D58" s="66" t="s">
        <v>183</v>
      </c>
      <c r="E58" s="68" t="s">
        <v>50</v>
      </c>
      <c r="F58" s="83" t="s">
        <v>184</v>
      </c>
      <c r="G58" s="149">
        <v>50</v>
      </c>
      <c r="H58" s="76">
        <v>10</v>
      </c>
      <c r="I58" s="77">
        <v>15</v>
      </c>
      <c r="J58" s="77">
        <v>10</v>
      </c>
      <c r="K58" s="88">
        <v>15</v>
      </c>
      <c r="L58" s="80">
        <v>8</v>
      </c>
      <c r="M58" s="79"/>
      <c r="N58" s="79"/>
      <c r="O58" s="101"/>
      <c r="P58" s="106">
        <f t="shared" si="2"/>
        <v>0.8</v>
      </c>
      <c r="Q58" s="99"/>
      <c r="R58" s="99"/>
      <c r="S58" s="107"/>
      <c r="T58" s="112"/>
      <c r="U58" s="99"/>
      <c r="V58" s="107"/>
      <c r="W58" s="156" t="s">
        <v>247</v>
      </c>
    </row>
    <row r="59" spans="2:23" ht="91" customHeight="1" x14ac:dyDescent="0.2">
      <c r="B59" s="62" t="s">
        <v>82</v>
      </c>
      <c r="C59" s="69" t="s">
        <v>185</v>
      </c>
      <c r="D59" s="63" t="s">
        <v>186</v>
      </c>
      <c r="E59" s="70" t="s">
        <v>50</v>
      </c>
      <c r="F59" s="82" t="s">
        <v>176</v>
      </c>
      <c r="G59" s="148">
        <v>129</v>
      </c>
      <c r="H59" s="76">
        <v>32</v>
      </c>
      <c r="I59" s="77">
        <v>33</v>
      </c>
      <c r="J59" s="77">
        <v>32</v>
      </c>
      <c r="K59" s="88">
        <v>32</v>
      </c>
      <c r="L59" s="80">
        <v>31</v>
      </c>
      <c r="M59" s="79"/>
      <c r="N59" s="79"/>
      <c r="O59" s="101"/>
      <c r="P59" s="106">
        <f t="shared" si="2"/>
        <v>0.96875</v>
      </c>
      <c r="Q59" s="99"/>
      <c r="R59" s="99"/>
      <c r="S59" s="107"/>
      <c r="T59" s="112"/>
      <c r="U59" s="99"/>
      <c r="V59" s="107"/>
      <c r="W59" s="157" t="s">
        <v>248</v>
      </c>
    </row>
    <row r="60" spans="2:23" ht="91" customHeight="1" x14ac:dyDescent="0.2">
      <c r="B60" s="65" t="s">
        <v>20</v>
      </c>
      <c r="C60" s="66" t="s">
        <v>187</v>
      </c>
      <c r="D60" s="66" t="s">
        <v>188</v>
      </c>
      <c r="E60" s="68" t="s">
        <v>50</v>
      </c>
      <c r="F60" s="83" t="s">
        <v>189</v>
      </c>
      <c r="G60" s="149">
        <v>80</v>
      </c>
      <c r="H60" s="76">
        <v>20</v>
      </c>
      <c r="I60" s="77">
        <v>20</v>
      </c>
      <c r="J60" s="77">
        <v>20</v>
      </c>
      <c r="K60" s="88">
        <v>20</v>
      </c>
      <c r="L60" s="80">
        <v>22</v>
      </c>
      <c r="M60" s="79"/>
      <c r="N60" s="79"/>
      <c r="O60" s="101"/>
      <c r="P60" s="106">
        <f t="shared" si="2"/>
        <v>1.1000000000000001</v>
      </c>
      <c r="Q60" s="99"/>
      <c r="R60" s="99"/>
      <c r="S60" s="107"/>
      <c r="T60" s="112"/>
      <c r="U60" s="99"/>
      <c r="V60" s="107"/>
      <c r="W60" s="156" t="s">
        <v>249</v>
      </c>
    </row>
    <row r="61" spans="2:23" ht="91" customHeight="1" x14ac:dyDescent="0.2">
      <c r="B61" s="65" t="s">
        <v>20</v>
      </c>
      <c r="C61" s="66" t="s">
        <v>190</v>
      </c>
      <c r="D61" s="67" t="s">
        <v>191</v>
      </c>
      <c r="E61" s="68" t="s">
        <v>50</v>
      </c>
      <c r="F61" s="83" t="s">
        <v>192</v>
      </c>
      <c r="G61" s="149">
        <v>1</v>
      </c>
      <c r="H61" s="80"/>
      <c r="I61" s="77">
        <v>1</v>
      </c>
      <c r="J61" s="78"/>
      <c r="K61" s="89"/>
      <c r="L61" s="80">
        <v>2</v>
      </c>
      <c r="M61" s="79"/>
      <c r="N61" s="79"/>
      <c r="O61" s="101"/>
      <c r="P61" s="106" t="str">
        <f t="shared" si="2"/>
        <v>100%</v>
      </c>
      <c r="Q61" s="99"/>
      <c r="R61" s="99"/>
      <c r="S61" s="107"/>
      <c r="T61" s="112"/>
      <c r="U61" s="99"/>
      <c r="V61" s="107"/>
      <c r="W61" s="156" t="s">
        <v>250</v>
      </c>
    </row>
    <row r="62" spans="2:23" ht="91" customHeight="1" x14ac:dyDescent="0.2">
      <c r="B62" s="65" t="s">
        <v>20</v>
      </c>
      <c r="C62" s="71" t="s">
        <v>193</v>
      </c>
      <c r="D62" s="72" t="s">
        <v>194</v>
      </c>
      <c r="E62" s="68" t="s">
        <v>50</v>
      </c>
      <c r="F62" s="83" t="s">
        <v>192</v>
      </c>
      <c r="G62" s="149">
        <v>48</v>
      </c>
      <c r="H62" s="76">
        <v>12</v>
      </c>
      <c r="I62" s="77">
        <v>12</v>
      </c>
      <c r="J62" s="77">
        <v>12</v>
      </c>
      <c r="K62" s="88">
        <v>12</v>
      </c>
      <c r="L62" s="80">
        <v>7</v>
      </c>
      <c r="M62" s="79"/>
      <c r="N62" s="79"/>
      <c r="O62" s="101"/>
      <c r="P62" s="106">
        <f t="shared" si="2"/>
        <v>0.58333333333333337</v>
      </c>
      <c r="Q62" s="99"/>
      <c r="R62" s="99"/>
      <c r="S62" s="107"/>
      <c r="T62" s="112"/>
      <c r="U62" s="99"/>
      <c r="V62" s="107"/>
      <c r="W62" s="156" t="s">
        <v>251</v>
      </c>
    </row>
    <row r="63" spans="2:23" ht="91" customHeight="1" x14ac:dyDescent="0.2">
      <c r="B63" s="62" t="s">
        <v>83</v>
      </c>
      <c r="C63" s="69" t="s">
        <v>195</v>
      </c>
      <c r="D63" s="63" t="s">
        <v>196</v>
      </c>
      <c r="E63" s="70" t="s">
        <v>50</v>
      </c>
      <c r="F63" s="82" t="s">
        <v>176</v>
      </c>
      <c r="G63" s="148">
        <v>22</v>
      </c>
      <c r="H63" s="76">
        <v>4</v>
      </c>
      <c r="I63" s="77">
        <v>6</v>
      </c>
      <c r="J63" s="77">
        <v>6</v>
      </c>
      <c r="K63" s="88">
        <v>6</v>
      </c>
      <c r="L63" s="80">
        <v>6</v>
      </c>
      <c r="M63" s="79"/>
      <c r="N63" s="79"/>
      <c r="O63" s="101"/>
      <c r="P63" s="106">
        <f t="shared" si="2"/>
        <v>1.5</v>
      </c>
      <c r="Q63" s="99"/>
      <c r="R63" s="99"/>
      <c r="S63" s="107"/>
      <c r="T63" s="112"/>
      <c r="U63" s="99"/>
      <c r="V63" s="107"/>
      <c r="W63" s="157" t="s">
        <v>252</v>
      </c>
    </row>
    <row r="64" spans="2:23" ht="91" customHeight="1" x14ac:dyDescent="0.2">
      <c r="B64" s="65" t="s">
        <v>20</v>
      </c>
      <c r="C64" s="66" t="s">
        <v>197</v>
      </c>
      <c r="D64" s="66" t="s">
        <v>198</v>
      </c>
      <c r="E64" s="68" t="s">
        <v>50</v>
      </c>
      <c r="F64" s="83" t="s">
        <v>199</v>
      </c>
      <c r="G64" s="149">
        <v>16</v>
      </c>
      <c r="H64" s="76">
        <v>4</v>
      </c>
      <c r="I64" s="77">
        <v>4</v>
      </c>
      <c r="J64" s="77">
        <v>4</v>
      </c>
      <c r="K64" s="88">
        <v>4</v>
      </c>
      <c r="L64" s="80">
        <v>6</v>
      </c>
      <c r="M64" s="79"/>
      <c r="N64" s="79"/>
      <c r="O64" s="101"/>
      <c r="P64" s="106">
        <f t="shared" si="2"/>
        <v>1.5</v>
      </c>
      <c r="Q64" s="99"/>
      <c r="R64" s="99"/>
      <c r="S64" s="107"/>
      <c r="T64" s="112"/>
      <c r="U64" s="99"/>
      <c r="V64" s="107"/>
      <c r="W64" s="156" t="s">
        <v>253</v>
      </c>
    </row>
    <row r="65" spans="2:23" ht="75" x14ac:dyDescent="0.2">
      <c r="B65" s="65" t="s">
        <v>20</v>
      </c>
      <c r="C65" s="73" t="s">
        <v>200</v>
      </c>
      <c r="D65" s="67" t="s">
        <v>201</v>
      </c>
      <c r="E65" s="68" t="s">
        <v>50</v>
      </c>
      <c r="F65" s="83" t="s">
        <v>202</v>
      </c>
      <c r="G65" s="149">
        <v>6</v>
      </c>
      <c r="H65" s="80"/>
      <c r="I65" s="77">
        <v>2</v>
      </c>
      <c r="J65" s="77">
        <v>2</v>
      </c>
      <c r="K65" s="88">
        <v>2</v>
      </c>
      <c r="L65" s="100"/>
      <c r="M65" s="79"/>
      <c r="N65" s="79"/>
      <c r="O65" s="101"/>
      <c r="P65" s="106" t="str">
        <f t="shared" si="2"/>
        <v>100%</v>
      </c>
      <c r="Q65" s="99"/>
      <c r="R65" s="99"/>
      <c r="S65" s="107"/>
      <c r="T65" s="112"/>
      <c r="U65" s="99"/>
      <c r="V65" s="107"/>
      <c r="W65" s="156" t="s">
        <v>226</v>
      </c>
    </row>
    <row r="66" spans="2:23" ht="75" x14ac:dyDescent="0.2">
      <c r="B66" s="62" t="s">
        <v>84</v>
      </c>
      <c r="C66" s="69" t="s">
        <v>203</v>
      </c>
      <c r="D66" s="63" t="s">
        <v>204</v>
      </c>
      <c r="E66" s="70" t="s">
        <v>50</v>
      </c>
      <c r="F66" s="82" t="s">
        <v>205</v>
      </c>
      <c r="G66" s="148">
        <v>8220</v>
      </c>
      <c r="H66" s="76">
        <v>2100</v>
      </c>
      <c r="I66" s="77">
        <v>2100</v>
      </c>
      <c r="J66" s="77">
        <v>1520</v>
      </c>
      <c r="K66" s="88">
        <v>2500</v>
      </c>
      <c r="L66" s="80">
        <v>1801</v>
      </c>
      <c r="M66" s="79"/>
      <c r="N66" s="79"/>
      <c r="O66" s="101"/>
      <c r="P66" s="106">
        <f t="shared" si="2"/>
        <v>0.85761904761904761</v>
      </c>
      <c r="Q66" s="99"/>
      <c r="R66" s="99"/>
      <c r="S66" s="107"/>
      <c r="T66" s="112"/>
      <c r="U66" s="99"/>
      <c r="V66" s="107"/>
      <c r="W66" s="157" t="s">
        <v>254</v>
      </c>
    </row>
    <row r="67" spans="2:23" ht="91" thickBot="1" x14ac:dyDescent="0.25">
      <c r="B67" s="74" t="s">
        <v>20</v>
      </c>
      <c r="C67" s="75" t="s">
        <v>206</v>
      </c>
      <c r="D67" s="75" t="s">
        <v>207</v>
      </c>
      <c r="E67" s="3" t="s">
        <v>50</v>
      </c>
      <c r="F67" s="87" t="s">
        <v>208</v>
      </c>
      <c r="G67" s="153">
        <v>8220</v>
      </c>
      <c r="H67" s="90">
        <v>2100</v>
      </c>
      <c r="I67" s="91">
        <v>2100</v>
      </c>
      <c r="J67" s="91">
        <v>1520</v>
      </c>
      <c r="K67" s="92">
        <v>2500</v>
      </c>
      <c r="L67" s="102">
        <v>1801</v>
      </c>
      <c r="M67" s="103"/>
      <c r="N67" s="103"/>
      <c r="O67" s="104"/>
      <c r="P67" s="109">
        <f t="shared" si="2"/>
        <v>0.85761904761904761</v>
      </c>
      <c r="Q67" s="110"/>
      <c r="R67" s="110"/>
      <c r="S67" s="111"/>
      <c r="T67" s="113"/>
      <c r="U67" s="110"/>
      <c r="V67" s="111"/>
      <c r="W67" s="158" t="s">
        <v>255</v>
      </c>
    </row>
    <row r="68" spans="2:23" ht="19" x14ac:dyDescent="0.2">
      <c r="H68" s="141"/>
      <c r="I68" s="141"/>
      <c r="J68" s="141"/>
      <c r="K68" s="141"/>
      <c r="P68" s="140">
        <f>AVERAGE((P18),(P20:P23),(P25:P28),(P30:P33),(P35),(P37:P38),(P40),(P42),(P44),(P46:P47),(P49:P50),(P52),(P54),(P56),(P58),(P60:P62),(P64:P65),(P67))</f>
        <v>2.5652444982512783</v>
      </c>
      <c r="Q68" s="140" t="e">
        <f t="shared" ref="Q68:S68" si="3">AVERAGE(Q66:Q67)</f>
        <v>#DIV/0!</v>
      </c>
      <c r="R68" s="140" t="e">
        <f t="shared" si="3"/>
        <v>#DIV/0!</v>
      </c>
      <c r="S68" s="140" t="e">
        <f t="shared" si="3"/>
        <v>#DIV/0!</v>
      </c>
      <c r="T68" s="140" t="e">
        <f>AVERAGE(T66:T67)</f>
        <v>#DIV/0!</v>
      </c>
      <c r="U68" s="140" t="e">
        <f t="shared" ref="U68:V68" si="4">AVERAGE(U66:U67)</f>
        <v>#DIV/0!</v>
      </c>
      <c r="V68" s="140" t="e">
        <f t="shared" si="4"/>
        <v>#DIV/0!</v>
      </c>
    </row>
    <row r="69" spans="2:23" ht="82" customHeight="1" x14ac:dyDescent="0.2">
      <c r="T69" s="1"/>
      <c r="U69" s="1"/>
      <c r="V69" s="1"/>
      <c r="W69" s="1"/>
    </row>
    <row r="70" spans="2:23" x14ac:dyDescent="0.2">
      <c r="T70" s="1"/>
      <c r="U70" s="1"/>
      <c r="V70" s="1"/>
      <c r="W70" s="1"/>
    </row>
    <row r="71" spans="2:23" ht="48.75" customHeight="1" x14ac:dyDescent="0.2">
      <c r="C71" s="205" t="s">
        <v>256</v>
      </c>
      <c r="D71" s="206"/>
      <c r="E71" s="206"/>
      <c r="F71" s="206"/>
      <c r="G71" s="142"/>
      <c r="L71" s="207" t="s">
        <v>38</v>
      </c>
      <c r="M71" s="208"/>
      <c r="N71" s="208"/>
      <c r="O71" s="208"/>
      <c r="P71" s="208"/>
      <c r="Q71" s="208"/>
      <c r="T71" s="1"/>
      <c r="U71" s="226" t="s">
        <v>257</v>
      </c>
      <c r="V71" s="227"/>
      <c r="W71" s="227"/>
    </row>
    <row r="72" spans="2:23" ht="31.5" customHeight="1" x14ac:dyDescent="0.2">
      <c r="T72" s="1"/>
      <c r="U72" s="1"/>
      <c r="V72" s="1"/>
      <c r="W72" s="1"/>
    </row>
    <row r="73" spans="2:23" x14ac:dyDescent="0.2">
      <c r="T73" s="1"/>
      <c r="U73" s="1"/>
      <c r="V73" s="1"/>
      <c r="W73" s="1"/>
    </row>
    <row r="74" spans="2:23" ht="16" customHeight="1" x14ac:dyDescent="0.2">
      <c r="T74" s="1"/>
      <c r="U74" s="1"/>
      <c r="V74" s="1"/>
      <c r="W74" s="1"/>
    </row>
    <row r="75" spans="2:23" ht="15.75" customHeight="1" thickBot="1" x14ac:dyDescent="0.25">
      <c r="T75" s="1"/>
      <c r="U75" s="1"/>
      <c r="V75" s="1"/>
      <c r="W75" s="1"/>
    </row>
    <row r="76" spans="2:23" ht="33" customHeight="1" thickBot="1" x14ac:dyDescent="0.25">
      <c r="E76" s="215" t="s">
        <v>30</v>
      </c>
      <c r="F76" s="216"/>
      <c r="G76" s="216"/>
      <c r="H76" s="216"/>
      <c r="I76" s="216"/>
      <c r="J76" s="216"/>
      <c r="K76" s="216"/>
      <c r="L76" s="216"/>
      <c r="M76" s="216"/>
      <c r="N76" s="216"/>
      <c r="O76" s="216"/>
      <c r="P76" s="216"/>
      <c r="Q76" s="216"/>
      <c r="R76" s="216"/>
      <c r="S76" s="216"/>
      <c r="T76" s="216"/>
      <c r="U76" s="216"/>
      <c r="V76" s="216"/>
      <c r="W76" s="217"/>
    </row>
    <row r="77" spans="2:23" ht="15.75" customHeight="1" thickBot="1" x14ac:dyDescent="0.25">
      <c r="E77" s="218" t="s">
        <v>31</v>
      </c>
      <c r="F77" s="220" t="s">
        <v>10</v>
      </c>
      <c r="G77" s="222" t="s">
        <v>11</v>
      </c>
      <c r="H77" s="223"/>
      <c r="I77" s="223"/>
      <c r="J77" s="224"/>
      <c r="K77" s="222" t="s">
        <v>12</v>
      </c>
      <c r="L77" s="223"/>
      <c r="M77" s="223"/>
      <c r="N77" s="224"/>
      <c r="O77" s="222" t="s">
        <v>13</v>
      </c>
      <c r="P77" s="223"/>
      <c r="Q77" s="223"/>
      <c r="R77" s="224"/>
      <c r="S77" s="222" t="s">
        <v>14</v>
      </c>
      <c r="T77" s="223"/>
      <c r="U77" s="223"/>
      <c r="V77" s="224"/>
      <c r="W77" s="218" t="s">
        <v>27</v>
      </c>
    </row>
    <row r="78" spans="2:23" ht="31" thickBot="1" x14ac:dyDescent="0.25">
      <c r="E78" s="219"/>
      <c r="F78" s="221"/>
      <c r="G78" s="6" t="s">
        <v>32</v>
      </c>
      <c r="H78" s="16" t="s">
        <v>33</v>
      </c>
      <c r="I78" s="17" t="s">
        <v>34</v>
      </c>
      <c r="J78" s="18" t="s">
        <v>35</v>
      </c>
      <c r="K78" s="6" t="s">
        <v>32</v>
      </c>
      <c r="L78" s="16" t="s">
        <v>33</v>
      </c>
      <c r="M78" s="17" t="s">
        <v>34</v>
      </c>
      <c r="N78" s="18" t="s">
        <v>35</v>
      </c>
      <c r="O78" s="6" t="s">
        <v>6</v>
      </c>
      <c r="P78" s="16" t="s">
        <v>7</v>
      </c>
      <c r="Q78" s="17" t="s">
        <v>8</v>
      </c>
      <c r="R78" s="18" t="s">
        <v>9</v>
      </c>
      <c r="S78" s="6" t="s">
        <v>6</v>
      </c>
      <c r="T78" s="16" t="s">
        <v>7</v>
      </c>
      <c r="U78" s="17" t="s">
        <v>8</v>
      </c>
      <c r="V78" s="18" t="s">
        <v>9</v>
      </c>
      <c r="W78" s="219"/>
    </row>
    <row r="79" spans="2:23" ht="17" hidden="1" thickBot="1" x14ac:dyDescent="0.25">
      <c r="E79" s="203"/>
      <c r="F79" s="204"/>
      <c r="G79" s="52"/>
      <c r="H79" s="53"/>
      <c r="I79" s="53"/>
      <c r="J79" s="54"/>
      <c r="K79" s="52"/>
      <c r="L79" s="53"/>
      <c r="M79" s="53"/>
      <c r="N79" s="55"/>
      <c r="O79" s="56" t="str">
        <f t="shared" ref="O79" si="5">IFERROR((K79/G79),"100%")</f>
        <v>100%</v>
      </c>
      <c r="P79" s="48" t="str">
        <f t="shared" ref="P79" si="6">IFERROR((L79/H79),"100%")</f>
        <v>100%</v>
      </c>
      <c r="Q79" s="48" t="str">
        <f t="shared" ref="Q79" si="7">IFERROR((M79/I79),"100%")</f>
        <v>100%</v>
      </c>
      <c r="R79" s="19" t="str">
        <f t="shared" ref="R79" si="8">IFERROR((N79/J79),"100%")</f>
        <v>100%</v>
      </c>
      <c r="S79" s="56" t="str">
        <f>IFERROR(((K79)/(G79)),"100%")</f>
        <v>100%</v>
      </c>
      <c r="T79" s="58" t="str">
        <f>IFERROR(((L79+M79)/(H79+I79)),"100%")</f>
        <v>100%</v>
      </c>
      <c r="U79" s="48" t="str">
        <f>IFERROR(((L79+M79+N79)/(H79+I79+J79)),"100%")</f>
        <v>100%</v>
      </c>
      <c r="V79" s="19" t="str">
        <f>IFERROR(((L79+M79+N79+O79)/(H79+I79+J79+K79)),"100%")</f>
        <v>100%</v>
      </c>
      <c r="W79" s="57"/>
    </row>
    <row r="80" spans="2:23" hidden="1" x14ac:dyDescent="0.2">
      <c r="E80" s="7"/>
      <c r="F80" s="8">
        <v>400</v>
      </c>
      <c r="G80" s="25">
        <v>100</v>
      </c>
      <c r="H80" s="26">
        <v>100</v>
      </c>
      <c r="I80" s="26">
        <v>100</v>
      </c>
      <c r="J80" s="27">
        <v>100</v>
      </c>
      <c r="K80" s="25">
        <v>90</v>
      </c>
      <c r="L80" s="28"/>
      <c r="M80" s="28"/>
      <c r="N80" s="29"/>
      <c r="O80" s="19">
        <f t="shared" ref="O80:O81" si="9">IFERROR(K80/G80,"100"%)</f>
        <v>0.9</v>
      </c>
      <c r="P80" s="30"/>
      <c r="Q80" s="30"/>
      <c r="R80" s="31"/>
      <c r="S80" s="20">
        <f>IFERROR(K80/F80,"100%")</f>
        <v>0.22500000000000001</v>
      </c>
      <c r="T80" s="30"/>
      <c r="U80" s="30"/>
      <c r="V80" s="31"/>
      <c r="W80" s="9"/>
    </row>
    <row r="81" spans="5:23" hidden="1" x14ac:dyDescent="0.2">
      <c r="E81" s="10"/>
      <c r="F81" s="11">
        <v>1500</v>
      </c>
      <c r="G81" s="32">
        <v>500</v>
      </c>
      <c r="H81" s="33">
        <v>250</v>
      </c>
      <c r="I81" s="33">
        <v>550</v>
      </c>
      <c r="J81" s="34">
        <v>200</v>
      </c>
      <c r="K81" s="32">
        <v>450</v>
      </c>
      <c r="L81" s="35"/>
      <c r="M81" s="35"/>
      <c r="N81" s="36"/>
      <c r="O81" s="19">
        <f t="shared" si="9"/>
        <v>0.9</v>
      </c>
      <c r="P81" s="37"/>
      <c r="Q81" s="37"/>
      <c r="R81" s="38"/>
      <c r="S81" s="20">
        <f>IFERROR(K81/F81,"100%")</f>
        <v>0.3</v>
      </c>
      <c r="T81" s="37"/>
      <c r="U81" s="37"/>
      <c r="V81" s="38"/>
      <c r="W81" s="12"/>
    </row>
    <row r="82" spans="5:23" ht="16" hidden="1" thickBot="1" x14ac:dyDescent="0.25">
      <c r="E82" s="13"/>
      <c r="F82" s="14"/>
      <c r="G82" s="39"/>
      <c r="H82" s="40"/>
      <c r="I82" s="40"/>
      <c r="J82" s="41"/>
      <c r="K82" s="39"/>
      <c r="L82" s="42"/>
      <c r="M82" s="42"/>
      <c r="N82" s="43"/>
      <c r="O82" s="44"/>
      <c r="P82" s="45"/>
      <c r="Q82" s="45"/>
      <c r="R82" s="46"/>
      <c r="S82" s="47"/>
      <c r="T82" s="45"/>
      <c r="U82" s="45"/>
      <c r="V82" s="46"/>
      <c r="W82" s="15"/>
    </row>
    <row r="83" spans="5:23" ht="16" hidden="1" thickBot="1" x14ac:dyDescent="0.25">
      <c r="E83" s="13"/>
      <c r="F83" s="14"/>
      <c r="G83" s="39"/>
      <c r="H83" s="40"/>
      <c r="I83" s="40"/>
      <c r="J83" s="41"/>
      <c r="K83" s="39"/>
      <c r="L83" s="42"/>
      <c r="M83" s="42"/>
      <c r="N83" s="43"/>
      <c r="O83" s="44"/>
      <c r="P83" s="45"/>
      <c r="Q83" s="45"/>
      <c r="R83" s="46"/>
      <c r="S83" s="47"/>
      <c r="T83" s="45"/>
      <c r="U83" s="45"/>
      <c r="V83" s="46"/>
      <c r="W83" s="15"/>
    </row>
    <row r="84" spans="5:23" ht="90" x14ac:dyDescent="0.2">
      <c r="E84" s="159" t="s">
        <v>258</v>
      </c>
      <c r="F84" s="160">
        <v>3311973</v>
      </c>
      <c r="G84" s="161">
        <v>827993.25</v>
      </c>
      <c r="H84" s="161">
        <v>827993.25</v>
      </c>
      <c r="I84" s="161">
        <v>827993.25</v>
      </c>
      <c r="J84" s="161">
        <v>827993.25</v>
      </c>
      <c r="K84" s="161">
        <v>0</v>
      </c>
      <c r="L84" s="161"/>
      <c r="M84" s="161"/>
      <c r="N84" s="161"/>
      <c r="O84" s="162">
        <f t="shared" ref="O84:O86" si="10">IFERROR(K84/G84,"100"%)</f>
        <v>0</v>
      </c>
      <c r="P84" s="30"/>
      <c r="Q84" s="30"/>
      <c r="R84" s="30"/>
      <c r="S84" s="162">
        <f>IFERROR(K84/F84,"100%")</f>
        <v>0</v>
      </c>
      <c r="T84" s="30"/>
      <c r="U84" s="30"/>
      <c r="V84" s="30"/>
      <c r="W84" s="163" t="s">
        <v>259</v>
      </c>
    </row>
    <row r="85" spans="5:23" ht="90" x14ac:dyDescent="0.2">
      <c r="E85" s="164" t="s">
        <v>260</v>
      </c>
      <c r="F85" s="165">
        <v>17792599</v>
      </c>
      <c r="G85" s="166">
        <v>4448149.75</v>
      </c>
      <c r="H85" s="166">
        <v>4448149.75</v>
      </c>
      <c r="I85" s="166">
        <v>4448149.75</v>
      </c>
      <c r="J85" s="166">
        <v>4448149.75</v>
      </c>
      <c r="K85" s="166">
        <v>0</v>
      </c>
      <c r="L85" s="166"/>
      <c r="M85" s="166"/>
      <c r="N85" s="166"/>
      <c r="O85" s="48">
        <f t="shared" si="10"/>
        <v>0</v>
      </c>
      <c r="P85" s="37"/>
      <c r="Q85" s="37"/>
      <c r="R85" s="37"/>
      <c r="S85" s="48">
        <f>IFERROR(K85/F85,"100%")</f>
        <v>0</v>
      </c>
      <c r="T85" s="37"/>
      <c r="U85" s="37"/>
      <c r="V85" s="37"/>
      <c r="W85" s="167" t="s">
        <v>259</v>
      </c>
    </row>
    <row r="86" spans="5:23" ht="90" x14ac:dyDescent="0.2">
      <c r="E86" s="168" t="s">
        <v>261</v>
      </c>
      <c r="F86" s="165">
        <v>2804760</v>
      </c>
      <c r="G86" s="166">
        <v>701190</v>
      </c>
      <c r="H86" s="166">
        <v>701190</v>
      </c>
      <c r="I86" s="166">
        <v>701190</v>
      </c>
      <c r="J86" s="166">
        <v>701190</v>
      </c>
      <c r="K86" s="166">
        <v>0</v>
      </c>
      <c r="L86" s="166"/>
      <c r="M86" s="166"/>
      <c r="N86" s="166"/>
      <c r="O86" s="48">
        <f t="shared" si="10"/>
        <v>0</v>
      </c>
      <c r="P86" s="37"/>
      <c r="Q86" s="37"/>
      <c r="R86" s="37"/>
      <c r="S86" s="48">
        <f>IFERROR(K86/F86,"100%")</f>
        <v>0</v>
      </c>
      <c r="T86" s="37"/>
      <c r="U86" s="37"/>
      <c r="V86" s="37"/>
      <c r="W86" s="167" t="s">
        <v>262</v>
      </c>
    </row>
    <row r="87" spans="5:23" ht="60" x14ac:dyDescent="0.2">
      <c r="E87" s="164" t="s">
        <v>263</v>
      </c>
      <c r="F87" s="165">
        <v>30012818</v>
      </c>
      <c r="G87" s="169">
        <v>7503204.5</v>
      </c>
      <c r="H87" s="166"/>
      <c r="I87" s="166"/>
      <c r="J87" s="166"/>
      <c r="K87" s="166">
        <v>0</v>
      </c>
      <c r="L87" s="166"/>
      <c r="M87" s="166"/>
      <c r="N87" s="166"/>
      <c r="O87" s="48">
        <f t="shared" ref="O87:O98" si="11">IFERROR((K87/G87),"100%")</f>
        <v>0</v>
      </c>
      <c r="P87" s="37"/>
      <c r="Q87" s="37"/>
      <c r="R87" s="37"/>
      <c r="S87" s="48">
        <f t="shared" ref="S87:S98" si="12">IFERROR(((K87)/(G87)),"100%")</f>
        <v>0</v>
      </c>
      <c r="T87" s="37"/>
      <c r="U87" s="37"/>
      <c r="V87" s="37"/>
      <c r="W87" s="167" t="s">
        <v>264</v>
      </c>
    </row>
    <row r="88" spans="5:23" ht="60" x14ac:dyDescent="0.2">
      <c r="E88" s="164" t="s">
        <v>265</v>
      </c>
      <c r="F88" s="165">
        <v>25810000</v>
      </c>
      <c r="G88" s="169">
        <v>6452500</v>
      </c>
      <c r="H88" s="166"/>
      <c r="I88" s="166"/>
      <c r="J88" s="166"/>
      <c r="K88" s="166">
        <v>0</v>
      </c>
      <c r="L88" s="166"/>
      <c r="M88" s="166"/>
      <c r="N88" s="166"/>
      <c r="O88" s="48">
        <f t="shared" si="11"/>
        <v>0</v>
      </c>
      <c r="P88" s="37"/>
      <c r="Q88" s="37"/>
      <c r="R88" s="37"/>
      <c r="S88" s="48">
        <f t="shared" si="12"/>
        <v>0</v>
      </c>
      <c r="T88" s="37"/>
      <c r="U88" s="37"/>
      <c r="V88" s="37"/>
      <c r="W88" s="167" t="s">
        <v>264</v>
      </c>
    </row>
    <row r="89" spans="5:23" ht="60" x14ac:dyDescent="0.2">
      <c r="E89" s="168" t="s">
        <v>266</v>
      </c>
      <c r="F89" s="165">
        <v>100000</v>
      </c>
      <c r="G89" s="169">
        <v>25000</v>
      </c>
      <c r="H89" s="166"/>
      <c r="I89" s="166"/>
      <c r="J89" s="166"/>
      <c r="K89" s="166">
        <v>0</v>
      </c>
      <c r="L89" s="166"/>
      <c r="M89" s="166"/>
      <c r="N89" s="166"/>
      <c r="O89" s="48">
        <f t="shared" si="11"/>
        <v>0</v>
      </c>
      <c r="P89" s="37"/>
      <c r="Q89" s="37"/>
      <c r="R89" s="37"/>
      <c r="S89" s="48">
        <f t="shared" si="12"/>
        <v>0</v>
      </c>
      <c r="T89" s="37"/>
      <c r="U89" s="37"/>
      <c r="V89" s="37"/>
      <c r="W89" s="167" t="s">
        <v>267</v>
      </c>
    </row>
    <row r="90" spans="5:23" ht="75" x14ac:dyDescent="0.2">
      <c r="E90" s="164" t="s">
        <v>268</v>
      </c>
      <c r="F90" s="165">
        <v>1300000</v>
      </c>
      <c r="G90" s="166">
        <v>325000</v>
      </c>
      <c r="H90" s="166">
        <v>325000</v>
      </c>
      <c r="I90" s="166">
        <v>325000</v>
      </c>
      <c r="J90" s="166">
        <v>325000</v>
      </c>
      <c r="K90" s="166">
        <v>0</v>
      </c>
      <c r="L90" s="166"/>
      <c r="M90" s="166"/>
      <c r="N90" s="166"/>
      <c r="O90" s="48">
        <f t="shared" si="11"/>
        <v>0</v>
      </c>
      <c r="P90" s="37"/>
      <c r="Q90" s="37"/>
      <c r="R90" s="37"/>
      <c r="S90" s="48">
        <f t="shared" si="12"/>
        <v>0</v>
      </c>
      <c r="T90" s="37"/>
      <c r="U90" s="37"/>
      <c r="V90" s="37"/>
      <c r="W90" s="167" t="s">
        <v>269</v>
      </c>
    </row>
    <row r="91" spans="5:23" ht="75" x14ac:dyDescent="0.2">
      <c r="E91" s="164" t="s">
        <v>270</v>
      </c>
      <c r="F91" s="165">
        <v>1100000</v>
      </c>
      <c r="G91" s="166">
        <v>275000</v>
      </c>
      <c r="H91" s="166">
        <v>275000</v>
      </c>
      <c r="I91" s="166">
        <v>275000</v>
      </c>
      <c r="J91" s="166">
        <v>275000</v>
      </c>
      <c r="K91" s="166">
        <v>0</v>
      </c>
      <c r="L91" s="166"/>
      <c r="M91" s="166"/>
      <c r="N91" s="166"/>
      <c r="O91" s="48">
        <f t="shared" si="11"/>
        <v>0</v>
      </c>
      <c r="P91" s="37"/>
      <c r="Q91" s="37"/>
      <c r="R91" s="37"/>
      <c r="S91" s="48">
        <f t="shared" si="12"/>
        <v>0</v>
      </c>
      <c r="T91" s="37"/>
      <c r="U91" s="37"/>
      <c r="V91" s="37"/>
      <c r="W91" s="167" t="s">
        <v>271</v>
      </c>
    </row>
    <row r="92" spans="5:23" ht="75" x14ac:dyDescent="0.2">
      <c r="E92" s="164" t="s">
        <v>272</v>
      </c>
      <c r="F92" s="165">
        <v>100000</v>
      </c>
      <c r="G92" s="166">
        <v>25000</v>
      </c>
      <c r="H92" s="166">
        <v>25000</v>
      </c>
      <c r="I92" s="166">
        <v>25000</v>
      </c>
      <c r="J92" s="166">
        <v>25000</v>
      </c>
      <c r="K92" s="166">
        <v>0</v>
      </c>
      <c r="L92" s="166"/>
      <c r="M92" s="166"/>
      <c r="N92" s="166"/>
      <c r="O92" s="48">
        <f t="shared" si="11"/>
        <v>0</v>
      </c>
      <c r="P92" s="37"/>
      <c r="Q92" s="37"/>
      <c r="R92" s="37"/>
      <c r="S92" s="48">
        <f t="shared" si="12"/>
        <v>0</v>
      </c>
      <c r="T92" s="37"/>
      <c r="U92" s="37"/>
      <c r="V92" s="37"/>
      <c r="W92" s="167" t="s">
        <v>273</v>
      </c>
    </row>
    <row r="93" spans="5:23" ht="75" x14ac:dyDescent="0.2">
      <c r="E93" s="164" t="s">
        <v>274</v>
      </c>
      <c r="F93" s="165">
        <v>100000</v>
      </c>
      <c r="G93" s="166">
        <v>25000</v>
      </c>
      <c r="H93" s="166">
        <v>25000</v>
      </c>
      <c r="I93" s="166">
        <v>25000</v>
      </c>
      <c r="J93" s="166">
        <v>25000</v>
      </c>
      <c r="K93" s="166">
        <v>0</v>
      </c>
      <c r="L93" s="166"/>
      <c r="M93" s="166"/>
      <c r="N93" s="166"/>
      <c r="O93" s="48">
        <f t="shared" si="11"/>
        <v>0</v>
      </c>
      <c r="P93" s="37"/>
      <c r="Q93" s="37"/>
      <c r="R93" s="37"/>
      <c r="S93" s="48">
        <f t="shared" si="12"/>
        <v>0</v>
      </c>
      <c r="T93" s="37"/>
      <c r="U93" s="37"/>
      <c r="V93" s="37"/>
      <c r="W93" s="167" t="s">
        <v>275</v>
      </c>
    </row>
    <row r="94" spans="5:23" ht="75" x14ac:dyDescent="0.2">
      <c r="E94" s="170" t="s">
        <v>276</v>
      </c>
      <c r="F94" s="165">
        <v>600000</v>
      </c>
      <c r="G94" s="166">
        <v>140500</v>
      </c>
      <c r="H94" s="166">
        <v>162000</v>
      </c>
      <c r="I94" s="166">
        <v>152500</v>
      </c>
      <c r="J94" s="166">
        <v>145000</v>
      </c>
      <c r="K94" s="166">
        <v>0</v>
      </c>
      <c r="L94" s="166"/>
      <c r="M94" s="166"/>
      <c r="N94" s="166"/>
      <c r="O94" s="48">
        <f t="shared" si="11"/>
        <v>0</v>
      </c>
      <c r="P94" s="37"/>
      <c r="Q94" s="37"/>
      <c r="R94" s="37"/>
      <c r="S94" s="48">
        <f t="shared" si="12"/>
        <v>0</v>
      </c>
      <c r="T94" s="37"/>
      <c r="U94" s="37"/>
      <c r="V94" s="37"/>
      <c r="W94" s="167" t="s">
        <v>277</v>
      </c>
    </row>
    <row r="95" spans="5:23" ht="60" x14ac:dyDescent="0.2">
      <c r="E95" s="170" t="s">
        <v>278</v>
      </c>
      <c r="F95" s="165">
        <v>100000</v>
      </c>
      <c r="G95" s="166">
        <v>60000</v>
      </c>
      <c r="H95" s="166">
        <v>20000</v>
      </c>
      <c r="I95" s="166">
        <v>10000</v>
      </c>
      <c r="J95" s="166">
        <v>10000</v>
      </c>
      <c r="K95" s="166">
        <v>0</v>
      </c>
      <c r="L95" s="166"/>
      <c r="M95" s="166"/>
      <c r="N95" s="166"/>
      <c r="O95" s="48">
        <f t="shared" si="11"/>
        <v>0</v>
      </c>
      <c r="P95" s="37"/>
      <c r="Q95" s="37"/>
      <c r="R95" s="37"/>
      <c r="S95" s="48">
        <f t="shared" si="12"/>
        <v>0</v>
      </c>
      <c r="T95" s="37"/>
      <c r="U95" s="37"/>
      <c r="V95" s="37"/>
      <c r="W95" s="167" t="s">
        <v>279</v>
      </c>
    </row>
    <row r="96" spans="5:23" ht="48" x14ac:dyDescent="0.2">
      <c r="E96" s="170" t="s">
        <v>280</v>
      </c>
      <c r="F96" s="165">
        <v>100000</v>
      </c>
      <c r="G96" s="166">
        <v>30000</v>
      </c>
      <c r="H96" s="166">
        <v>30000</v>
      </c>
      <c r="I96" s="166">
        <v>23000</v>
      </c>
      <c r="J96" s="166">
        <v>17000</v>
      </c>
      <c r="K96" s="166">
        <v>0</v>
      </c>
      <c r="L96" s="166"/>
      <c r="M96" s="166"/>
      <c r="N96" s="166"/>
      <c r="O96" s="48">
        <f t="shared" si="11"/>
        <v>0</v>
      </c>
      <c r="P96" s="37"/>
      <c r="Q96" s="37"/>
      <c r="R96" s="37"/>
      <c r="S96" s="48">
        <f t="shared" si="12"/>
        <v>0</v>
      </c>
      <c r="T96" s="37"/>
      <c r="U96" s="37"/>
      <c r="V96" s="37"/>
      <c r="W96" s="167" t="s">
        <v>281</v>
      </c>
    </row>
    <row r="97" spans="5:23" ht="75" x14ac:dyDescent="0.2">
      <c r="E97" s="170" t="s">
        <v>282</v>
      </c>
      <c r="F97" s="165">
        <v>1000000</v>
      </c>
      <c r="G97" s="166">
        <v>315000</v>
      </c>
      <c r="H97" s="166">
        <v>230000</v>
      </c>
      <c r="I97" s="166">
        <v>265000</v>
      </c>
      <c r="J97" s="166">
        <v>190000</v>
      </c>
      <c r="K97" s="166">
        <v>70449.78</v>
      </c>
      <c r="L97" s="166"/>
      <c r="M97" s="166"/>
      <c r="N97" s="166"/>
      <c r="O97" s="48">
        <f t="shared" si="11"/>
        <v>0.22365009523809523</v>
      </c>
      <c r="P97" s="37"/>
      <c r="Q97" s="37"/>
      <c r="R97" s="37"/>
      <c r="S97" s="48">
        <f t="shared" si="12"/>
        <v>0.22365009523809523</v>
      </c>
      <c r="T97" s="37"/>
      <c r="U97" s="37"/>
      <c r="V97" s="37"/>
      <c r="W97" s="167" t="s">
        <v>283</v>
      </c>
    </row>
    <row r="98" spans="5:23" ht="61" thickBot="1" x14ac:dyDescent="0.25">
      <c r="E98" s="171" t="s">
        <v>284</v>
      </c>
      <c r="F98" s="172">
        <v>250000</v>
      </c>
      <c r="G98" s="173">
        <v>62000</v>
      </c>
      <c r="H98" s="173">
        <v>59000</v>
      </c>
      <c r="I98" s="173">
        <v>80000</v>
      </c>
      <c r="J98" s="173">
        <v>49000</v>
      </c>
      <c r="K98" s="173">
        <v>0</v>
      </c>
      <c r="L98" s="173"/>
      <c r="M98" s="173"/>
      <c r="N98" s="173"/>
      <c r="O98" s="174">
        <f t="shared" si="11"/>
        <v>0</v>
      </c>
      <c r="P98" s="45"/>
      <c r="Q98" s="45"/>
      <c r="R98" s="45"/>
      <c r="S98" s="174">
        <f t="shared" si="12"/>
        <v>0</v>
      </c>
      <c r="T98" s="45"/>
      <c r="U98" s="45"/>
      <c r="V98" s="45"/>
      <c r="W98" s="175" t="s">
        <v>285</v>
      </c>
    </row>
  </sheetData>
  <mergeCells count="29">
    <mergeCell ref="E79:F79"/>
    <mergeCell ref="C71:F71"/>
    <mergeCell ref="L71:Q71"/>
    <mergeCell ref="U71:W71"/>
    <mergeCell ref="B13:B14"/>
    <mergeCell ref="C13:C14"/>
    <mergeCell ref="B15:F15"/>
    <mergeCell ref="E76:W76"/>
    <mergeCell ref="E77:E78"/>
    <mergeCell ref="F77:F78"/>
    <mergeCell ref="G77:J77"/>
    <mergeCell ref="K77:N77"/>
    <mergeCell ref="O77:R77"/>
    <mergeCell ref="S77:V77"/>
    <mergeCell ref="W77:W78"/>
    <mergeCell ref="E2:U2"/>
    <mergeCell ref="E3:U3"/>
    <mergeCell ref="E4:U4"/>
    <mergeCell ref="E5:U5"/>
    <mergeCell ref="E6:U6"/>
    <mergeCell ref="W10:W12"/>
    <mergeCell ref="B11:B12"/>
    <mergeCell ref="C11:C12"/>
    <mergeCell ref="D11:F11"/>
    <mergeCell ref="L11:O11"/>
    <mergeCell ref="P11:S11"/>
    <mergeCell ref="T11:V11"/>
    <mergeCell ref="G10:V10"/>
    <mergeCell ref="G11:K11"/>
  </mergeCells>
  <phoneticPr fontId="11" type="noConversion"/>
  <conditionalFormatting sqref="G79:J98">
    <cfRule type="containsBlanks" dxfId="70" priority="9">
      <formula>LEN(TRIM(G79))=0</formula>
    </cfRule>
  </conditionalFormatting>
  <conditionalFormatting sqref="H31:H38">
    <cfRule type="containsBlanks" dxfId="69" priority="71">
      <formula>LEN(TRIM(H31))=0</formula>
    </cfRule>
  </conditionalFormatting>
  <conditionalFormatting sqref="H15:K16 H17:H18">
    <cfRule type="containsBlanks" dxfId="68" priority="696">
      <formula>LEN(TRIM(H15))=0</formula>
    </cfRule>
  </conditionalFormatting>
  <conditionalFormatting sqref="H19:K67">
    <cfRule type="containsBlanks" dxfId="67" priority="63">
      <formula>LEN(TRIM(H19))=0</formula>
    </cfRule>
  </conditionalFormatting>
  <conditionalFormatting sqref="I17:K38">
    <cfRule type="containsBlanks" dxfId="66" priority="70">
      <formula>LEN(TRIM(I17))=0</formula>
    </cfRule>
  </conditionalFormatting>
  <conditionalFormatting sqref="K79:N98">
    <cfRule type="containsBlanks" dxfId="65" priority="2">
      <formula>LEN(TRIM(K79))=0</formula>
    </cfRule>
  </conditionalFormatting>
  <conditionalFormatting sqref="L15:O67">
    <cfRule type="containsBlanks" dxfId="64" priority="81">
      <formula>LEN(TRIM(L15))=0</formula>
    </cfRule>
  </conditionalFormatting>
  <conditionalFormatting sqref="M13:V14">
    <cfRule type="containsBlanks" dxfId="63" priority="619">
      <formula>LEN(TRIM(M13))=0</formula>
    </cfRule>
  </conditionalFormatting>
  <conditionalFormatting sqref="O80:O81">
    <cfRule type="cellIs" dxfId="62" priority="689" stopIfTrue="1" operator="equal">
      <formula>"100%"</formula>
    </cfRule>
    <cfRule type="containsBlanks" dxfId="61" priority="694" stopIfTrue="1">
      <formula>LEN(TRIM(O80))=0</formula>
    </cfRule>
    <cfRule type="cellIs" dxfId="60" priority="693" stopIfTrue="1" operator="greaterThanOrEqual">
      <formula>1.2</formula>
    </cfRule>
    <cfRule type="cellIs" dxfId="59" priority="692" stopIfTrue="1" operator="between">
      <formula>0.7</formula>
      <formula>1.2</formula>
    </cfRule>
    <cfRule type="cellIs" dxfId="58" priority="691" stopIfTrue="1" operator="between">
      <formula>0.5</formula>
      <formula>0.7</formula>
    </cfRule>
    <cfRule type="cellIs" dxfId="57" priority="690" stopIfTrue="1" operator="lessThan">
      <formula>0.5</formula>
    </cfRule>
  </conditionalFormatting>
  <conditionalFormatting sqref="O84:O98">
    <cfRule type="cellIs" dxfId="56" priority="6" stopIfTrue="1" operator="between">
      <formula>0.7</formula>
      <formula>1.2</formula>
    </cfRule>
    <cfRule type="cellIs" dxfId="55" priority="5" stopIfTrue="1" operator="between">
      <formula>0.5</formula>
      <formula>0.7</formula>
    </cfRule>
    <cfRule type="cellIs" dxfId="54" priority="7" stopIfTrue="1" operator="greaterThanOrEqual">
      <formula>1.2</formula>
    </cfRule>
    <cfRule type="containsBlanks" dxfId="53" priority="8" stopIfTrue="1">
      <formula>LEN(TRIM(O84))=0</formula>
    </cfRule>
    <cfRule type="cellIs" dxfId="52" priority="4" stopIfTrue="1" operator="lessThan">
      <formula>0.5</formula>
    </cfRule>
    <cfRule type="cellIs" dxfId="51" priority="3" stopIfTrue="1" operator="equal">
      <formula>"100%"</formula>
    </cfRule>
  </conditionalFormatting>
  <conditionalFormatting sqref="O79:V79">
    <cfRule type="containsBlanks" dxfId="50" priority="590" stopIfTrue="1">
      <formula>LEN(TRIM(O79))=0</formula>
    </cfRule>
    <cfRule type="cellIs" dxfId="49" priority="588" stopIfTrue="1" operator="between">
      <formula>0.7</formula>
      <formula>1.2</formula>
    </cfRule>
    <cfRule type="cellIs" dxfId="48" priority="587" stopIfTrue="1" operator="between">
      <formula>0.5</formula>
      <formula>0.7</formula>
    </cfRule>
    <cfRule type="cellIs" dxfId="47" priority="586" stopIfTrue="1" operator="lessThan">
      <formula>0.5</formula>
    </cfRule>
    <cfRule type="cellIs" dxfId="46" priority="585" stopIfTrue="1" operator="equal">
      <formula>"100%"</formula>
    </cfRule>
    <cfRule type="cellIs" dxfId="45" priority="589" stopIfTrue="1" operator="greaterThanOrEqual">
      <formula>1.2</formula>
    </cfRule>
  </conditionalFormatting>
  <conditionalFormatting sqref="O82:V83">
    <cfRule type="containsBlanks" dxfId="44" priority="60">
      <formula>LEN(TRIM(O82))=0</formula>
    </cfRule>
  </conditionalFormatting>
  <conditionalFormatting sqref="P13:P14">
    <cfRule type="cellIs" dxfId="43" priority="623" stopIfTrue="1" operator="between">
      <formula>0.7</formula>
      <formula>1.2</formula>
    </cfRule>
    <cfRule type="containsBlanks" dxfId="42" priority="625" stopIfTrue="1">
      <formula>LEN(TRIM(P13))=0</formula>
    </cfRule>
    <cfRule type="cellIs" dxfId="41" priority="622" stopIfTrue="1" operator="between">
      <formula>0.5</formula>
      <formula>0.7</formula>
    </cfRule>
    <cfRule type="cellIs" dxfId="40" priority="624" stopIfTrue="1" operator="greaterThanOrEqual">
      <formula>1.2</formula>
    </cfRule>
  </conditionalFormatting>
  <conditionalFormatting sqref="P16:P67 P15:S15">
    <cfRule type="cellIs" dxfId="39" priority="609" stopIfTrue="1" operator="between">
      <formula>0.7</formula>
      <formula>1.2</formula>
    </cfRule>
  </conditionalFormatting>
  <conditionalFormatting sqref="P16:P67">
    <cfRule type="cellIs" dxfId="38" priority="607" stopIfTrue="1" operator="lessThan">
      <formula>0.5</formula>
    </cfRule>
    <cfRule type="cellIs" dxfId="37" priority="608" stopIfTrue="1" operator="between">
      <formula>0.5</formula>
      <formula>0.7</formula>
    </cfRule>
    <cfRule type="cellIs" dxfId="36" priority="606" stopIfTrue="1" operator="equal">
      <formula>"100%"</formula>
    </cfRule>
  </conditionalFormatting>
  <conditionalFormatting sqref="P80:R81">
    <cfRule type="containsBlanks" dxfId="35" priority="682">
      <formula>LEN(TRIM(P80))=0</formula>
    </cfRule>
  </conditionalFormatting>
  <conditionalFormatting sqref="P15:S15 P16:P67">
    <cfRule type="cellIs" dxfId="34" priority="610" stopIfTrue="1" operator="greaterThanOrEqual">
      <formula>1.2</formula>
    </cfRule>
    <cfRule type="containsBlanks" dxfId="33" priority="611" stopIfTrue="1">
      <formula>LEN(TRIM(P15))=0</formula>
    </cfRule>
  </conditionalFormatting>
  <conditionalFormatting sqref="P13:V14">
    <cfRule type="cellIs" dxfId="32" priority="620" stopIfTrue="1" operator="equal">
      <formula>"100%"</formula>
    </cfRule>
    <cfRule type="cellIs" dxfId="31" priority="621" stopIfTrue="1" operator="lessThan">
      <formula>0.5</formula>
    </cfRule>
  </conditionalFormatting>
  <conditionalFormatting sqref="P15:V15">
    <cfRule type="cellIs" dxfId="30" priority="601" stopIfTrue="1" operator="lessThan">
      <formula>0.5</formula>
    </cfRule>
    <cfRule type="cellIs" dxfId="29" priority="600" stopIfTrue="1" operator="equal">
      <formula>"100%"</formula>
    </cfRule>
    <cfRule type="cellIs" dxfId="28" priority="602" stopIfTrue="1" operator="between">
      <formula>0.5</formula>
      <formula>0.7</formula>
    </cfRule>
  </conditionalFormatting>
  <conditionalFormatting sqref="S80:S81">
    <cfRule type="cellIs" dxfId="27" priority="685" stopIfTrue="1" operator="between">
      <formula>0.5</formula>
      <formula>0.7</formula>
    </cfRule>
    <cfRule type="cellIs" dxfId="26" priority="684" stopIfTrue="1" operator="lessThan">
      <formula>0.5</formula>
    </cfRule>
    <cfRule type="cellIs" dxfId="25" priority="686" stopIfTrue="1" operator="between">
      <formula>0.7</formula>
      <formula>1.2</formula>
    </cfRule>
    <cfRule type="cellIs" dxfId="24" priority="683" stopIfTrue="1" operator="equal">
      <formula>"100%"</formula>
    </cfRule>
    <cfRule type="cellIs" dxfId="23" priority="687" stopIfTrue="1" operator="greaterThanOrEqual">
      <formula>1.2</formula>
    </cfRule>
    <cfRule type="containsBlanks" dxfId="22" priority="688" stopIfTrue="1">
      <formula>LEN(TRIM(S80))=0</formula>
    </cfRule>
  </conditionalFormatting>
  <conditionalFormatting sqref="S84:S98">
    <cfRule type="cellIs" dxfId="21" priority="22" stopIfTrue="1" operator="between">
      <formula>0.5</formula>
      <formula>0.7</formula>
    </cfRule>
    <cfRule type="cellIs" dxfId="20" priority="23" stopIfTrue="1" operator="between">
      <formula>0.7</formula>
      <formula>1.2</formula>
    </cfRule>
    <cfRule type="cellIs" dxfId="19" priority="24" stopIfTrue="1" operator="greaterThanOrEqual">
      <formula>1.2</formula>
    </cfRule>
    <cfRule type="cellIs" dxfId="18" priority="21" stopIfTrue="1" operator="lessThan">
      <formula>0.5</formula>
    </cfRule>
    <cfRule type="containsBlanks" dxfId="17" priority="25" stopIfTrue="1">
      <formula>LEN(TRIM(S84))=0</formula>
    </cfRule>
    <cfRule type="cellIs" dxfId="16" priority="20" stopIfTrue="1" operator="equal">
      <formula>"100%"</formula>
    </cfRule>
  </conditionalFormatting>
  <conditionalFormatting sqref="S87:S98">
    <cfRule type="containsBlanks" dxfId="15" priority="19">
      <formula>LEN(TRIM(S87))=0</formula>
    </cfRule>
  </conditionalFormatting>
  <conditionalFormatting sqref="S79:V79">
    <cfRule type="containsBlanks" dxfId="14" priority="584">
      <formula>LEN(TRIM(S79))=0</formula>
    </cfRule>
  </conditionalFormatting>
  <conditionalFormatting sqref="T13:V14">
    <cfRule type="cellIs" dxfId="13" priority="643" stopIfTrue="1" operator="between">
      <formula>0.5</formula>
      <formula>0.7</formula>
    </cfRule>
    <cfRule type="cellIs" dxfId="12" priority="645" stopIfTrue="1" operator="greaterThanOrEqual">
      <formula>1.2</formula>
    </cfRule>
    <cfRule type="cellIs" dxfId="11" priority="644" stopIfTrue="1" operator="between">
      <formula>0.7</formula>
      <formula>1.2</formula>
    </cfRule>
    <cfRule type="containsBlanks" dxfId="10" priority="646" stopIfTrue="1">
      <formula>LEN(TRIM(T13))=0</formula>
    </cfRule>
  </conditionalFormatting>
  <conditionalFormatting sqref="T15:V15">
    <cfRule type="cellIs" dxfId="9" priority="603" stopIfTrue="1" operator="greaterThan">
      <formula>0.7</formula>
    </cfRule>
  </conditionalFormatting>
  <conditionalFormatting sqref="T15:V20">
    <cfRule type="cellIs" dxfId="8" priority="604" stopIfTrue="1" operator="greaterThanOrEqual">
      <formula>1.2</formula>
    </cfRule>
    <cfRule type="containsBlanks" dxfId="7" priority="605" stopIfTrue="1">
      <formula>LEN(TRIM(T15))=0</formula>
    </cfRule>
  </conditionalFormatting>
  <conditionalFormatting sqref="T15:V98 P84:R98">
    <cfRule type="containsBlanks" dxfId="6" priority="1">
      <formula>LEN(TRIM(P15))=0</formula>
    </cfRule>
  </conditionalFormatting>
  <conditionalFormatting sqref="T16:V67">
    <cfRule type="cellIs" dxfId="5" priority="164" stopIfTrue="1" operator="between">
      <formula>0.5</formula>
      <formula>0.7</formula>
    </cfRule>
    <cfRule type="cellIs" dxfId="4" priority="165" stopIfTrue="1" operator="between">
      <formula>0.7</formula>
      <formula>1.2</formula>
    </cfRule>
    <cfRule type="cellIs" dxfId="3" priority="162" stopIfTrue="1" operator="equal">
      <formula>"100%"</formula>
    </cfRule>
    <cfRule type="cellIs" dxfId="2" priority="163" stopIfTrue="1" operator="lessThan">
      <formula>0.5</formula>
    </cfRule>
  </conditionalFormatting>
  <conditionalFormatting sqref="T21:V67">
    <cfRule type="containsBlanks" dxfId="1" priority="167" stopIfTrue="1">
      <formula>LEN(TRIM(T21))=0</formula>
    </cfRule>
    <cfRule type="cellIs" dxfId="0" priority="166" stopIfTrue="1" operator="greaterThanOrEqual">
      <formula>1.2</formula>
    </cfRule>
  </conditionalFormatting>
  <pageMargins left="0.25" right="0.25" top="0.75" bottom="0.75" header="0.3" footer="0.3"/>
  <pageSetup paperSize="5" scale="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5" sqref="B5"/>
    </sheetView>
  </sheetViews>
  <sheetFormatPr baseColWidth="10" defaultRowHeight="15" x14ac:dyDescent="0.2"/>
  <cols>
    <col min="1" max="1" width="20.33203125" customWidth="1"/>
    <col min="2" max="2" width="34.6640625" customWidth="1"/>
  </cols>
  <sheetData>
    <row r="1" spans="1:2" x14ac:dyDescent="0.2">
      <c r="A1" s="21" t="s">
        <v>39</v>
      </c>
    </row>
    <row r="3" spans="1:2" ht="120" customHeight="1" x14ac:dyDescent="0.2">
      <c r="A3" s="225" t="s">
        <v>40</v>
      </c>
      <c r="B3" s="225"/>
    </row>
    <row r="5" spans="1:2" ht="48" x14ac:dyDescent="0.2">
      <c r="A5" s="22"/>
      <c r="B5" s="23" t="s">
        <v>41</v>
      </c>
    </row>
    <row r="6" spans="1:2" ht="48" x14ac:dyDescent="0.2">
      <c r="A6" s="24"/>
      <c r="B6" s="23" t="s">
        <v>42</v>
      </c>
    </row>
  </sheetData>
  <mergeCells count="1">
    <mergeCell ref="A3:B3"/>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SEGUIMIENTO EJE 2 2023</vt:lpstr>
      <vt:lpstr>Instrucciones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AGAA DPM</dc:creator>
  <cp:lastModifiedBy>Microsoft Office User</cp:lastModifiedBy>
  <cp:lastPrinted>2023-04-14T16:49:12Z</cp:lastPrinted>
  <dcterms:created xsi:type="dcterms:W3CDTF">2021-02-22T21:43:21Z</dcterms:created>
  <dcterms:modified xsi:type="dcterms:W3CDTF">2023-04-14T16:52:59Z</dcterms:modified>
</cp:coreProperties>
</file>