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cuments\IMM 2021-2024\MIR\seguimiento MIR 2023\EJE 2\"/>
    </mc:Choice>
  </mc:AlternateContent>
  <bookViews>
    <workbookView xWindow="0" yWindow="0" windowWidth="20490" windowHeight="7650"/>
  </bookViews>
  <sheets>
    <sheet name="SEGUIMIENTO EJE 2 2023" sheetId="1" r:id="rId1"/>
    <sheet name="Instrucciones" sheetId="3"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3" i="1" l="1"/>
  <c r="L40" i="1"/>
  <c r="P50" i="1"/>
  <c r="P49" i="1"/>
  <c r="P48" i="1"/>
  <c r="P47" i="1"/>
  <c r="P46" i="1"/>
  <c r="L30" i="1"/>
  <c r="L22" i="1"/>
  <c r="L18" i="1"/>
  <c r="L14" i="1"/>
  <c r="L13" i="1" l="1"/>
  <c r="P52" i="1" l="1"/>
  <c r="P51"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53" i="1"/>
  <c r="P14" i="1"/>
  <c r="P13" i="1"/>
  <c r="P54" i="1" l="1"/>
  <c r="V54" i="1"/>
  <c r="S64" i="1" l="1"/>
  <c r="U64" i="1"/>
  <c r="T64" i="1"/>
  <c r="R64" i="1"/>
  <c r="Q64" i="1"/>
  <c r="P64" i="1"/>
  <c r="O64" i="1"/>
  <c r="V64" i="1" s="1"/>
  <c r="U54" i="1" l="1"/>
  <c r="T54" i="1"/>
  <c r="S54" i="1"/>
  <c r="R54" i="1"/>
  <c r="Q54" i="1"/>
  <c r="P12" i="1"/>
  <c r="P11" i="1" l="1"/>
</calcChain>
</file>

<file path=xl/sharedStrings.xml><?xml version="1.0" encoding="utf-8"?>
<sst xmlns="http://schemas.openxmlformats.org/spreadsheetml/2006/main" count="321" uniqueCount="220">
  <si>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</si>
  <si>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</si>
  <si>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</si>
  <si>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</si>
  <si>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</si>
  <si>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</si>
  <si>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</si>
  <si>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</si>
  <si>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</si>
  <si>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</si>
  <si>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</si>
  <si>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</si>
  <si>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</si>
  <si>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</si>
  <si>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</si>
  <si>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Fin
( DGPM )</t>
  </si>
  <si>
    <t>Bienal</t>
  </si>
  <si>
    <r>
      <rPr>
        <b/>
        <sz val="11"/>
        <color theme="1"/>
        <rFont val="Arial"/>
        <family val="2"/>
      </rPr>
      <t xml:space="preserve">IEE: </t>
    </r>
    <r>
      <rPr>
        <sz val="11"/>
        <color theme="1"/>
        <rFont val="Arial"/>
        <family val="2"/>
      </rPr>
      <t xml:space="preserve">Índice de Economía Estable. </t>
    </r>
  </si>
  <si>
    <r>
      <rPr>
        <b/>
        <sz val="11"/>
        <color theme="1"/>
        <rFont val="Arial"/>
        <family val="2"/>
      </rPr>
      <t xml:space="preserve">CdG: </t>
    </r>
    <r>
      <rPr>
        <sz val="11"/>
        <color theme="1"/>
        <rFont val="Arial"/>
        <family val="2"/>
      </rPr>
      <t xml:space="preserve">Coeficiente de Gini. </t>
    </r>
  </si>
  <si>
    <t>CLAVE Y NOMBRE DEL PPA:</t>
  </si>
  <si>
    <t>Actividad</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</si>
  <si>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Puntaje</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</si>
  <si>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Puntuación entre 0 y 1</t>
    </r>
  </si>
  <si>
    <t>SEGUIMIENTO DE AVANCE EN CUMPLIMIENTO DE METAS Y OBJETIVOS 2023</t>
  </si>
  <si>
    <t>META PROGRAMADA 2023</t>
  </si>
  <si>
    <t>META REALIZADA 2023</t>
  </si>
  <si>
    <t>PORCENTAJE DE AVANCE TRIMESTRAL 2023</t>
  </si>
  <si>
    <t>JUSTIFICACION TRIMESTRAL Y ANUAL DE AVANCE DE RESULTADOS 2023</t>
  </si>
  <si>
    <r>
      <t xml:space="preserve">El Instituto Mexicano para la Competitividad A. C. IMCO actualiza y publica los índices y subíndices de manera bienal. </t>
    </r>
    <r>
      <rPr>
        <b/>
        <sz val="11"/>
        <rFont val="Arial"/>
        <family val="2"/>
      </rPr>
      <t>En 2022 se obtuvo un puntaje de 57</t>
    </r>
  </si>
  <si>
    <r>
      <t xml:space="preserve">Según datos de la Secretaría Técnica Hacendaria de la SEFIPLAN  sitúa al Coeficiente Gini para el Municipio de Benito Juárez en </t>
    </r>
    <r>
      <rPr>
        <b/>
        <sz val="11"/>
        <rFont val="Arial"/>
        <family val="2"/>
      </rPr>
      <t>0.397 con la última actualización en Agosto 2021.</t>
    </r>
    <r>
      <rPr>
        <sz val="11"/>
        <rFont val="Arial"/>
        <family val="2"/>
      </rPr>
      <t xml:space="preserve"> . El coeficiente de Gini toma valores entre 0 y 1; un valor que tiende a 1 refleja mayor desigualdad en la distribución del ingreso.</t>
    </r>
  </si>
  <si>
    <t>SEGUIMIENTO A LA EJECUCIÓN DEL PRESUPUESTO AUTORIZADO</t>
  </si>
  <si>
    <t>UNIDAD ADMINISTRATIVA</t>
  </si>
  <si>
    <t>TRIMESTRE 1 2023</t>
  </si>
  <si>
    <t>TRIMESTRE 2 2023</t>
  </si>
  <si>
    <t>TRIMESTRE 3 2023</t>
  </si>
  <si>
    <t>TRIMESTRE 4 2023</t>
  </si>
  <si>
    <t>EJE 2: PROSPERIDAD COMPARTIDAD</t>
  </si>
  <si>
    <t>AVANCE EN CUMPLIMIENTO DE METAS TRIMESTRAL Y ANUAL ACUMULADO 2023</t>
  </si>
  <si>
    <t>NOMBRE DE LA DEPENDENCIA QUE ATIENDE AL PROGRAMA</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</si>
  <si>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</si>
  <si>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</si>
  <si>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</si>
  <si>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</si>
  <si>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</si>
  <si>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ANUAL</t>
  </si>
  <si>
    <r>
      <rPr>
        <b/>
        <sz val="11"/>
        <color theme="1"/>
        <rFont val="Arial"/>
        <family val="2"/>
      </rPr>
      <t xml:space="preserve"> 2.10.1 </t>
    </r>
    <r>
      <rPr>
        <sz val="11"/>
        <color theme="1"/>
        <rFont val="Arial"/>
        <family val="2"/>
      </rPr>
      <t>Contribuir a cerrar las brechas de desigualdad reactivando y diversificando la economía y poner fin a la exclusión social para fortalecer a las familias y mejorar la calidad de vida de la población mediante la atención y  el acceso alderecho de una vida libre de violencia  al institucionalizar y transversalizarse la perspectiva de género en la administración pública.</t>
    </r>
  </si>
  <si>
    <t>Propósito
(DIRECCIÓN GENERAL IMM)</t>
  </si>
  <si>
    <t>2.10.1.1. Las mujeres del Municipio de Benito Juárez reciben atención y  acceden a su derecho de una vida libre de violencia  al institucionalizar y transversalizarse la perspectiva de género en la administración pública.</t>
  </si>
  <si>
    <t>Trimestral</t>
  </si>
  <si>
    <t>UNIDAD DE MEDIDA DEL INDICADOR: Porcentaje
UNIDAD DE MEDIDA DE LAS VARIABLES: Mujeres</t>
  </si>
  <si>
    <t>Componente
(Dirección General)</t>
  </si>
  <si>
    <t xml:space="preserve">2.10.1.1.1.   Representación, Coordinación y Dirección del Instituto Municipal de la Mujer.
</t>
  </si>
  <si>
    <r>
      <t xml:space="preserve">UNIDAD DE MEDIDA DEL INDICADOR:
</t>
    </r>
    <r>
      <rPr>
        <sz val="11"/>
        <color theme="1"/>
        <rFont val="Arial"/>
        <family val="2"/>
      </rPr>
      <t>Porcentaje.</t>
    </r>
    <r>
      <rPr>
        <b/>
        <sz val="11"/>
        <color theme="1"/>
        <rFont val="Arial"/>
        <family val="2"/>
      </rPr>
      <t xml:space="preserve">
UNIDAD DE MEDIDA DE LAS VARIABLES:
Reuniones</t>
    </r>
  </si>
  <si>
    <t>2.10.1.1.1.1 Realizar reuniones Ordinarias con Consejos y Junta Directiva.</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</si>
  <si>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</si>
  <si>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t>2.10.1.1.1.2 Realizar reuniones  con  Coordinadores.</t>
  </si>
  <si>
    <t xml:space="preserve">Actividad </t>
  </si>
  <si>
    <t>2.10.1.1.1.3. Presentación de Informes de actividades.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</si>
  <si>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Actas de sesiones.</t>
    </r>
  </si>
  <si>
    <t>Componente
(Coordinación Administrativa y de Gestión de Recursos)</t>
  </si>
  <si>
    <t xml:space="preserve">2.10.1.1.2.  Acciones de  gestión y  administración del presupuesto y  rendición de cuentas ante los entes fiscalizadores realizadas.
</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</si>
  <si>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Gestiones</t>
    </r>
  </si>
  <si>
    <t>2.10.1.1.2.1. Administración del sistema informático que permite el seguimiento del cumplimiento de metas y ejercicio del presupuesto con base en las Matrices de Indicadores para Resultados y el Presupuesto basado en resultados  con perspectiva de género</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</si>
  <si>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Informes</t>
    </r>
  </si>
  <si>
    <t>2.10.1.1.2.2.  Realización de mantenimiento de los equipos de cómputo, líneas telefónicas y la red informática de voz y datos.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</si>
  <si>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Reportes.</t>
    </r>
  </si>
  <si>
    <t>2.10.1.1.2.3. Implementación de un programa de sustitución de mobiliario, equipo de oficina y parque vehicular obsoleto.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</si>
  <si>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mobiliario, equipo de oficina y parque vehicular</t>
    </r>
  </si>
  <si>
    <t>Componente
(Coordinación Institucional de la Perspectiva de Género)</t>
  </si>
  <si>
    <t>2.10.1.1.3. Capacitaciones en temas de sensibilización y difusión de la transversalización de la perspectiva género realizadas.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</si>
  <si>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</si>
  <si>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t xml:space="preserve">2.10.1.1.3.1. Servicios de seguimiento y acompañamiento a víctimas indirectas de feminicidios. </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</si>
  <si>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Seguimiento y Acompañamiento </t>
    </r>
  </si>
  <si>
    <t>2.10.1.1.3.2. Procurar y evaluar la aplicación de la NOM 046-SSA2-2005 en los casos violencia familiar, sexual y contra las mujeres, a través de difusión y capacitación.</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</si>
  <si>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Capacitaciones</t>
    </r>
  </si>
  <si>
    <r>
      <t xml:space="preserve">2.10.1.1.3.3. </t>
    </r>
    <r>
      <rPr>
        <sz val="11"/>
        <color theme="1"/>
        <rFont val="Arial"/>
        <family val="2"/>
      </rPr>
      <t>Promoción de la erradicación de las diferentes violencias a través de campañas virtuales.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</si>
  <si>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Publicaciones</t>
    </r>
  </si>
  <si>
    <t>2.10.1.1.3.4. Realizar capacitaciones en torno a estrategias de prevención primaria, secundaria y terciaria en atención a mujeres, adolescencias y niñez en situación de vulnerabilidad, así como sensibilización en materia de violencia de género a servidoras y servidores públicos.</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</si>
  <si>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Capacitaciones</t>
    </r>
  </si>
  <si>
    <t xml:space="preserve">2.10.1.1.3.5. Realización de  eventos  academicos dirigidos a estudiantes  en temas de: Feminismo, Perspectiva de Género, Violencia de Género y Cultura de Paz. </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</si>
  <si>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Eventos</t>
    </r>
  </si>
  <si>
    <t>2.10.1.1.3.6. Realizar capacitaciones en temas de sensibilización, orientación intersectorial en materia de violencia de género, empoderamiento y derechos sexuales y reproductivos, por medio de distintos medios y canales de difusión e información a diversos sectores tanto público como privado de la ciudadanía en general.</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</si>
  <si>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Capacitaciones</t>
    </r>
  </si>
  <si>
    <r>
      <t>2.10.1.1.3.7.</t>
    </r>
    <r>
      <rPr>
        <sz val="11"/>
        <color theme="1"/>
        <rFont val="Arial"/>
        <family val="2"/>
      </rPr>
      <t xml:space="preserve"> Servicios de atención en la Casa de Asistencia Temporal para Mujeres “Christine de Pizán”  (CAT)</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</si>
  <si>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Atenciones</t>
    </r>
  </si>
  <si>
    <t>Componente
(Unidad de Atención Psicológica)</t>
  </si>
  <si>
    <t xml:space="preserve">2.10.1.1.4. Servicios de salud integral desde la Perspectiva de Género, especialmente en los Derechos Sexuales y Reproductivos, con trato diferenciado para mujeres, mujeres adolescentes y niñez, desde una perspectiva de género, victimológica y basado en el enfoque de los Derechos Humanos de las Mujeres benitojuarenses realizados. </t>
  </si>
  <si>
    <t>2.10.1.1.4.1. Brindar atención médica de primer nivel, orientación y consultas a mujeres,  brindándolos con trato digno, calidad y calidez en la atención.</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</si>
  <si>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Atenciones</t>
    </r>
  </si>
  <si>
    <t>2.10.1.1.4.2. Brindar atención médica de primer nivel, orientación y consultas a Mujeres Adolescentes y Niñas,  brindándolos con trato digno, calidad y calidez en la atención.</t>
  </si>
  <si>
    <t>2.10.1.1.4.3. Brindar servicios de intervención en crisis, orientación, terapia psicológica individual, grupal y seguimiento a mujeres, brindándolos con trato digno, calidad y calidez en la atención</t>
  </si>
  <si>
    <t>2.10.1.1.4.4. Brindar servicios de intervención en crisis, orientación, terapia psicológica individual, grupal y seguimiento a mujeres, con trato diferenciado para adolescentes y niñez brindándolos con trato digno, calidad y calidez en la atención</t>
  </si>
  <si>
    <t>2.10.1.1.4.5. Brindar servicios de capacitación y sensibilización para fomentar la autonomía y empoderamiento a las mujeres, mujeres adolescentes y niñas para que puedan afrontar y planear su proyecto de vida a corto, mediano y largo plazo promoviendo una vida libre de violencia.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</si>
  <si>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Capacitaciones</t>
    </r>
  </si>
  <si>
    <t>2.10.1.1.4.6. Coordinar y en su caso canalizar a las dependencias gubernamentales y organizaciones de la sociedad civil, que convergen con los objetivos del mismo para cumplir con las necesidades y demandas de las mujeres en situación de vulnerabilidad, con el fin de otorgarles atención integral, duradera y efectiva en todos los ámbitos de su vida.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</si>
  <si>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Canalizaciones</t>
    </r>
  </si>
  <si>
    <t>2.10.1.1.4.7. Crear convenios y acuerdos de coordinación interinstitucional (e interdisciplinaria) para apoyar el trabajo de las demás áreas (salud, legal, psicológica y social).</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</si>
  <si>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Convenios de coordinación interinstitucional.</t>
    </r>
  </si>
  <si>
    <t xml:space="preserve">2.10.1.1.4.8 Realización de  Brigadas de Salud Comunitaria y Desarrollo Integral de las Mujeres. </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</si>
  <si>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Brigadas</t>
    </r>
  </si>
  <si>
    <t xml:space="preserve">2.10.1.1.4.9. Emisión del Programa de Radio como espacio colectivo auditivo feminista y comunitario dirigido a las mujeres. </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</si>
  <si>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Programas de radio emitidos </t>
    </r>
  </si>
  <si>
    <t>Componente
(Unidad de Asistencia y Apoyo Jurídico)</t>
  </si>
  <si>
    <t xml:space="preserve">2.10.1.1.5. Servicios para facilitar  el acceso a la justicia, desde una perspectiva de género, victimológica y basado en el enfoque de los Derechos Humanos, a su vez fomentar el fortalecimiento de la capacidad de las mujeres para acceder a recursos y mecanismos institucionales en la defensa de sus Derechos Humanos. </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</si>
  <si>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Mujeres</t>
    </r>
  </si>
  <si>
    <t>2.10.1.1.5.1. Brindar atención jurídica, asesoramiento, orientación y seguimiento a mujeres,  brindándolos con trato digno, calidad y calidez en la atención.</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</si>
  <si>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Servicios de asesoramiento y orientación jurídica a mujeres</t>
    </r>
  </si>
  <si>
    <t>2.10.1.1.5.2. Brindar atención jurídica, asesoramiento, orientación y seguimiento a mujeres, con trato diferenciado para adolescentes y niñez brindándolos con trato digno, calidad y calidez en la atención.</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</si>
  <si>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asesoramiento y orientación jurídica a Mujeres Adolescentes y Niñas </t>
    </r>
  </si>
  <si>
    <t>Componente
(Unidad de Capacitación y Actividades Productivas)</t>
  </si>
  <si>
    <t xml:space="preserve">2.10.1.1.6. Talleres de capacitación, cursos y actividades que fortalecen e impulsan el empoderamiento económico, social, formación para el trabajo y la profesionalización de las mujeres. </t>
  </si>
  <si>
    <r>
      <t>UNIDAD DE MEDIDA DEL INDICADOR: Porcentaje</t>
    </r>
    <r>
      <rPr>
        <b/>
        <sz val="11"/>
        <color theme="1"/>
        <rFont val="Arial"/>
        <family val="2"/>
      </rPr>
      <t xml:space="preserve">
UNIDAD DE MEDIDA DE LAS VARIABLES: </t>
    </r>
    <r>
      <rPr>
        <sz val="11"/>
        <color theme="1"/>
        <rFont val="Arial"/>
        <family val="2"/>
      </rPr>
      <t>Talleres</t>
    </r>
  </si>
  <si>
    <t>2.10.1.1.6.1. Realizar talleres de empoderamiento económico y habilidades para la vida de las mujeres y adolescencias del Municipio de Benito Juárez.</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</si>
  <si>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Talleres</t>
    </r>
  </si>
  <si>
    <t>2.10.1.1.6.2. Impartición de talleres de Capacitacion en Planes y Estrategias de Negocios y Educación Financiera.</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</si>
  <si>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Talleres</t>
    </r>
  </si>
  <si>
    <t xml:space="preserve">2.10.1.1.6.3 Impartición de Talleres en temas de Empleos no tradicionales. </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</si>
  <si>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Talleres</t>
    </r>
  </si>
  <si>
    <t xml:space="preserve">2.10.1.1.6.4 Canalización a instituciones, con la finalidad de otorgar becas que favorezcan la profesionalización academica y laboral a favor de las mujeres. </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</si>
  <si>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canalizaciones</t>
    </r>
  </si>
  <si>
    <t xml:space="preserve">2.10.1.1.6.5. Realización del bazar "Mujeres que Crean" </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</si>
  <si>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 Bazares</t>
    </r>
  </si>
  <si>
    <r>
      <t xml:space="preserve">2.10.1.1.6.6. Distribucion de Tarjetas BIMM  
</t>
    </r>
    <r>
      <rPr>
        <b/>
        <sz val="11"/>
        <color theme="1"/>
        <rFont val="Arial"/>
        <family val="2"/>
      </rPr>
      <t>BIMM:</t>
    </r>
    <r>
      <rPr>
        <sz val="11"/>
        <color theme="1"/>
        <rFont val="Arial"/>
        <family val="2"/>
      </rPr>
      <t xml:space="preserve">  Beneficios Instituto Municipal de la Mujer</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</si>
  <si>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tarjetas entregadas</t>
    </r>
  </si>
  <si>
    <t>2.10.1.1.6.7. Realización del Evento internacional “Un Billón de Pie”</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</si>
  <si>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Eventos</t>
    </r>
  </si>
  <si>
    <t>Componente
(Coordinación de Mantenimiento e Infraestructura a las Instalaciones)</t>
  </si>
  <si>
    <t>2.10.1.1.7. Servicios de mantenimiento, rehabilitación u obra y mejoras necesarias a la infraestructura del Instituto Municipal de la Mujer, que sencuentren bajo la custodia o resguardo del mismo.</t>
  </si>
  <si>
    <r>
      <t>UNIDAD DE MEDIDA DEL INDICADOR: Porcentaje</t>
    </r>
    <r>
      <rPr>
        <b/>
        <sz val="11"/>
        <color theme="1"/>
        <rFont val="Arial"/>
        <family val="2"/>
      </rPr>
      <t xml:space="preserve">
UNIDAD DE MEDIDA DE LAS VARIABLES: </t>
    </r>
    <r>
      <rPr>
        <sz val="11"/>
        <color theme="1"/>
        <rFont val="Arial"/>
        <family val="2"/>
      </rPr>
      <t>total de Actividades programadas</t>
    </r>
  </si>
  <si>
    <t>2.10.1.1.7.1 Supervisión del mantenimiento a la infraestructura  del Instituto Municipal de la Mujer, que se ncuentren bajo la custodia o resguardo del mismo.</t>
  </si>
  <si>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Mantenimientos</t>
    </r>
  </si>
  <si>
    <t>2.10.1.1.7.1 supervisión de la rehabilitación a la infraestructura  del Instituto Municipal de la Mujer, que sencuentren bajo la custodia o resguardo del mismo.</t>
  </si>
  <si>
    <t>UNIDAD DE MEDIDA DEL INDICADOR: Porcentaje
UNIDAD DE MEDIDA DE LAS VARIABLES: rehabilitaciones</t>
  </si>
  <si>
    <t>N/A</t>
  </si>
  <si>
    <t>PMB: Porcentaje de  Mujeres Beneficiadas por el Instituto Municipal de la Mujer.</t>
  </si>
  <si>
    <t>PIA:  Porcentaje de Informes de actividades del Instituto Municipal de la Mujer.</t>
  </si>
  <si>
    <t>PROC: Porcentaje de Reuniones Ordinarias con Consejos y Junta Directiva.</t>
  </si>
  <si>
    <t xml:space="preserve">PRC: Porcentaje de Reuniones con  Coordinadores. </t>
  </si>
  <si>
    <t>PIAR: Porcentaje de  Informes de actividades Realizados.</t>
  </si>
  <si>
    <t>PGPR: Porcentaje de gestiones del presupuesto y  rendición de cuentas ante los entes fiscalizadores</t>
  </si>
  <si>
    <t>PICP: Porcentaje de informes administrativos  de cumplimiento de metas y ejercicio del presupuesto con base en la MIR y el PBR  con perspectiva de género.</t>
  </si>
  <si>
    <t>PMELR: Porcentaje de mantenimientos de los equipos de cómputo, líneas telefónicas y la red informática de voz y datos realizado.</t>
  </si>
  <si>
    <t>PMEVS: Porcentaje de  mobiliario, equipo de oficina y parque vehicular obsoleto sustituido.</t>
  </si>
  <si>
    <t>PCAC: Porcentaje de capacitaciones, acompañamientos y canalizaciones atendidas en temas de sensibilizacion y transverzalización de perspectiva de género.</t>
  </si>
  <si>
    <t>PSVF: Porcentaje de Servicios de Seguimiento y Acompañamiento a Víctimas indirectas de Feminicidios.</t>
  </si>
  <si>
    <t>PCIN: Porcentaje de Capacitaciones a Dependencias y Entidades con la información de la implementación de la  NOM 046-SSA2-2005.</t>
  </si>
  <si>
    <t>PPRS: Porcentaje de publicaciones promocionales a la población  sobre diferentes tematicas que coadyuven en la prevención y atención de la violencia de género en redes sociales.</t>
  </si>
  <si>
    <t>PCSP: Porcentaje de capacitaciones  a servidores públicos sobre estrategias de prevención primaria, secundaria y terciaria , así como sensibilización en materia de violencia de género.</t>
  </si>
  <si>
    <t xml:space="preserve">PEA: Porcentaje de  eventos  academicos dirigidos a estudiantes  en temas de: Feminismo, Perspectiva de Género, Violencia de Género y Cultura de Paz. </t>
  </si>
  <si>
    <t>PCVG: Porcentaje de capacitaciones en temas de sensibilización, orientación intersectorial en materia de violencia de género, empoderamiento y derechos sexuales y reproductivos</t>
  </si>
  <si>
    <t>PACAT: Porcentaje de atenciones en la Casa de Asistencia Temporal</t>
  </si>
  <si>
    <t>PSIS: Porcentaje deServicios Integrales de Salud  para la mujer.</t>
  </si>
  <si>
    <t xml:space="preserve">PASM: Porcentaje de Atenciones en Servicios Médicos </t>
  </si>
  <si>
    <t xml:space="preserve">PANSM: Porcentaje de Atenciones a Mujeres Adolescentes y niñas  en Servicios Médicos </t>
  </si>
  <si>
    <t xml:space="preserve">PATP: Porcentaje de Atenciones a  mujeres en servicios de intervención en crisis, orientación, terapia psicológica </t>
  </si>
  <si>
    <t>PANTP: Porcentaje de Atenciones a mujeres adolescentes y niñas atendidas en servicios de intervención en crisis, orientación, terapia psicológica</t>
  </si>
  <si>
    <t>PCAE: Porcentaje de Capacitaciones a Mujeres, Mujeres Adolescentes y Niñas  para fomentar la autonomía y empoderamiento.</t>
  </si>
  <si>
    <t>PCMD: Porcentaje de canalizaciones de mujeres a dependencias gubernamentales y/u organizaciones de la sociedad civil.</t>
  </si>
  <si>
    <t>PCAI: Porcentaje de convenios y acuerdos de coordinación interinstitucional para apoyar el trabajo de las áreas de salud, legal, psicológica y social.</t>
  </si>
  <si>
    <t>PBS: Porcentaje de Brigadas de Salud Comunitaria y Desarrollo Integral</t>
  </si>
  <si>
    <t>PPE: Porcentaje de programas emitidos</t>
  </si>
  <si>
    <t>PSAJ: Porcentaje de Servicios a la Mujer Para Facilitar el Acceso a la Justicia</t>
  </si>
  <si>
    <t>PSAOJ: Porcentaje de  Servicios a mujeres  de asesoramiento y orientación Jurídica.</t>
  </si>
  <si>
    <t>PSAAJ: Porcentaje de  Servicios a mujeres Adolescentes y Niñas en asesoramiento y orientación Jurídica.</t>
  </si>
  <si>
    <t>PTCA: Porcentaje de Talleres de capacitación, cursos y actividades.</t>
  </si>
  <si>
    <t>PTEE: Porcentaje de Talleres  de empoderamiento económico y habilidades para la vida de las mujeres y adolescencias.</t>
  </si>
  <si>
    <t>PTPEF: Porcentaje de  talleres de Capacitacion en Planes y Estrategias de Negocios y Educación Financiera.</t>
  </si>
  <si>
    <t>PTENT: Porcentaje de Talleres en temas de empleos no tradicionales.</t>
  </si>
  <si>
    <t>PCBA: Porcentaje de  canalizaciones de mujeres a instituciones con beneficios académicos</t>
  </si>
  <si>
    <t>PBMC: Porcentaje de Emisiones del Bazar "Mujeres que Crean"</t>
  </si>
  <si>
    <t>PTB: Porcentaje de Tarjeta BIMM entregadas a mujeres.</t>
  </si>
  <si>
    <t>PEBP: Porcentaje de eventos  “Un Billón de Pie” realizados</t>
  </si>
  <si>
    <t xml:space="preserve">PSMR: Porcentaje de avance de los servicios de mantenimiento, rehabilitación u obra y mejoras necesarias a la infraestructura del Instituto Municipal de la Mujer. </t>
  </si>
  <si>
    <t>PMan: Porcentaje de mantenimientos a la infraestructura  del Instituto Municipal de la Mujer, que sencuentren bajo la custodia o resguardo del mismo.</t>
  </si>
  <si>
    <t>PRIM: Porcentaje de rehabilitaciones a la infraestructura  del Instituto Municipal de la Mujer, que sencuentren bajo la custodia o resguardo del mismo.</t>
  </si>
  <si>
    <t xml:space="preserve">Meta Trimestral: Se tuvo un avance del 162.42% de atenciones a mujeres con 3138 atenciones de las 1932 programadas.
Meta Anual: Se logró un avance anual del 40.64% de atenciones del 100% con lo programado que es de 7722 </t>
  </si>
  <si>
    <r>
      <rPr>
        <b/>
        <sz val="11"/>
        <color theme="1"/>
        <rFont val="Calibri"/>
        <family val="2"/>
        <scheme val="minor"/>
      </rPr>
      <t xml:space="preserve">Meta Trimestral: </t>
    </r>
    <r>
      <rPr>
        <sz val="11"/>
        <color theme="1"/>
        <rFont val="Calibri"/>
        <family val="2"/>
        <scheme val="minor"/>
      </rPr>
      <t xml:space="preserve">Se tuvo un avance del 100% de reuniones para planeación con 12 de las 12 programadas.
</t>
    </r>
    <r>
      <rPr>
        <b/>
        <sz val="11"/>
        <color theme="1"/>
        <rFont val="Calibri"/>
        <family val="2"/>
        <scheme val="minor"/>
      </rPr>
      <t xml:space="preserve">
Meta Anual: </t>
    </r>
    <r>
      <rPr>
        <sz val="11"/>
        <color theme="1"/>
        <rFont val="Calibri"/>
        <family val="2"/>
        <scheme val="minor"/>
      </rPr>
      <t xml:space="preserve">Se logró un avance anual del 25% de reuniones para planeación del 100% con lo programado que es de 48. </t>
    </r>
  </si>
  <si>
    <r>
      <t xml:space="preserve">Meta Trimestral: </t>
    </r>
    <r>
      <rPr>
        <sz val="11"/>
        <color theme="1"/>
        <rFont val="Calibri"/>
        <family val="2"/>
        <scheme val="minor"/>
      </rPr>
      <t>Se tuvo un avance del 100% de Reuniones Ordinarias con Consejos y Junta Directiva.con 6 de las 6 programadas.</t>
    </r>
    <r>
      <rPr>
        <b/>
        <sz val="11"/>
        <color theme="1"/>
        <rFont val="Calibri"/>
        <family val="2"/>
        <scheme val="minor"/>
      </rPr>
      <t xml:space="preserve">
Meta Anual: </t>
    </r>
    <r>
      <rPr>
        <sz val="11"/>
        <color theme="1"/>
        <rFont val="Calibri"/>
        <family val="2"/>
        <scheme val="minor"/>
      </rPr>
      <t xml:space="preserve">Se logró un avance anual del 25 % de  Reuniones Ordinarias del 100% con lo programado que es de 24. </t>
    </r>
  </si>
  <si>
    <r>
      <rPr>
        <b/>
        <sz val="11"/>
        <color theme="1"/>
        <rFont val="Calibri"/>
        <family val="2"/>
        <scheme val="minor"/>
      </rPr>
      <t xml:space="preserve">Meta Trimestral: </t>
    </r>
    <r>
      <rPr>
        <sz val="11"/>
        <color theme="1"/>
        <rFont val="Calibri"/>
        <family val="2"/>
        <scheme val="minor"/>
      </rPr>
      <t>Se tuvo un avance del 100% de Reuniones con  Coordinadores con 3 de las 3 programadas.</t>
    </r>
    <r>
      <rPr>
        <b/>
        <sz val="11"/>
        <color theme="1"/>
        <rFont val="Calibri"/>
        <family val="2"/>
        <scheme val="minor"/>
      </rPr>
      <t xml:space="preserve">
Meta Anual: </t>
    </r>
    <r>
      <rPr>
        <sz val="11"/>
        <color theme="1"/>
        <rFont val="Calibri"/>
        <family val="2"/>
        <scheme val="minor"/>
      </rPr>
      <t xml:space="preserve">Se logró un avance anual del 25 % de Reuniones con  Coordinadores del 100% con lo programado que es de 12. </t>
    </r>
  </si>
  <si>
    <r>
      <rPr>
        <b/>
        <sz val="11"/>
        <color theme="1"/>
        <rFont val="Calibri"/>
        <family val="2"/>
        <scheme val="minor"/>
      </rPr>
      <t xml:space="preserve">Meta Trimestral: </t>
    </r>
    <r>
      <rPr>
        <sz val="11"/>
        <color theme="1"/>
        <rFont val="Calibri"/>
        <family val="2"/>
        <scheme val="minor"/>
      </rPr>
      <t>Se tuvo un avance del 100% de Informes de actividades Realizados con 3 de las 3 programadas.</t>
    </r>
    <r>
      <rPr>
        <b/>
        <sz val="11"/>
        <color theme="1"/>
        <rFont val="Calibri"/>
        <family val="2"/>
        <scheme val="minor"/>
      </rPr>
      <t xml:space="preserve">
Meta Anual: </t>
    </r>
    <r>
      <rPr>
        <sz val="11"/>
        <color theme="1"/>
        <rFont val="Calibri"/>
        <family val="2"/>
        <scheme val="minor"/>
      </rPr>
      <t xml:space="preserve">Se logró un avance anual del 25 % de Informes de actividades del 100% con lo programado que es de 12. </t>
    </r>
  </si>
  <si>
    <r>
      <rPr>
        <b/>
        <sz val="11"/>
        <color theme="1"/>
        <rFont val="Calibri"/>
        <family val="2"/>
        <scheme val="minor"/>
      </rPr>
      <t xml:space="preserve">Meta Trimestral: </t>
    </r>
    <r>
      <rPr>
        <sz val="11"/>
        <color theme="1"/>
        <rFont val="Calibri"/>
        <family val="2"/>
        <scheme val="minor"/>
      </rPr>
      <t>Se tuvo un avance del 100% de gestiones del presupuesto y  rendición de cuentas ante los entes fiscalizadores Realizados con 5 de las 5 programadas.</t>
    </r>
    <r>
      <rPr>
        <b/>
        <sz val="11"/>
        <color theme="1"/>
        <rFont val="Calibri"/>
        <family val="2"/>
        <scheme val="minor"/>
      </rPr>
      <t xml:space="preserve">
Meta Anual: </t>
    </r>
    <r>
      <rPr>
        <sz val="11"/>
        <color theme="1"/>
        <rFont val="Calibri"/>
        <family val="2"/>
        <scheme val="minor"/>
      </rPr>
      <t xml:space="preserve">Se logró un avance anual del 25% de  gestiones del presupuesto y  rendición de cuentas del 100% con lo programado que es de 20. </t>
    </r>
  </si>
  <si>
    <r>
      <rPr>
        <b/>
        <sz val="11"/>
        <color theme="1"/>
        <rFont val="Calibri"/>
        <family val="2"/>
        <scheme val="minor"/>
      </rPr>
      <t xml:space="preserve">Meta Trimestral: </t>
    </r>
    <r>
      <rPr>
        <sz val="11"/>
        <color theme="1"/>
        <rFont val="Calibri"/>
        <family val="2"/>
        <scheme val="minor"/>
      </rPr>
      <t>Se tuvo un avance del 100% de informes administrativos  de cumplimiento de metas y ejercicio del presupuesto con base en la MIR y el PBR  con perspectiva de género Realizados con 3 de las 3 programadas.</t>
    </r>
    <r>
      <rPr>
        <b/>
        <sz val="11"/>
        <color theme="1"/>
        <rFont val="Calibri"/>
        <family val="2"/>
        <scheme val="minor"/>
      </rPr>
      <t xml:space="preserve">
Meta Anual: </t>
    </r>
    <r>
      <rPr>
        <sz val="11"/>
        <color theme="1"/>
        <rFont val="Calibri"/>
        <family val="2"/>
        <scheme val="minor"/>
      </rPr>
      <t xml:space="preserve">Se logró un avance anual del 25 % de  informes administrativos  de cumplimiento de metas y ejercicio del presupuesto con base en la MIR y el PBR  con perspectiva de género del 100% con lo programado que es de 12. </t>
    </r>
  </si>
  <si>
    <r>
      <rPr>
        <b/>
        <sz val="11"/>
        <color theme="1"/>
        <rFont val="Calibri"/>
        <family val="2"/>
        <scheme val="minor"/>
      </rPr>
      <t xml:space="preserve">Meta Trimestral: </t>
    </r>
    <r>
      <rPr>
        <sz val="11"/>
        <color theme="1"/>
        <rFont val="Calibri"/>
        <family val="2"/>
        <scheme val="minor"/>
      </rPr>
      <t>Se tuvo un avance del 100% de mantenimientos de los equipos de cómputo, líneas telefónicas y la red informática de voz y datos  Realizados con 1 de las 1 programadas.</t>
    </r>
    <r>
      <rPr>
        <b/>
        <sz val="11"/>
        <color theme="1"/>
        <rFont val="Calibri"/>
        <family val="2"/>
        <scheme val="minor"/>
      </rPr>
      <t xml:space="preserve">
Meta Anual: </t>
    </r>
    <r>
      <rPr>
        <sz val="11"/>
        <color theme="1"/>
        <rFont val="Calibri"/>
        <family val="2"/>
        <scheme val="minor"/>
      </rPr>
      <t>Se logró un avance anual del 25 % de mantenimientos de los equipos de cómputo del 100% con lo programado que es de 4.</t>
    </r>
  </si>
  <si>
    <r>
      <rPr>
        <b/>
        <sz val="11"/>
        <color theme="1"/>
        <rFont val="Calibri"/>
        <family val="2"/>
        <scheme val="minor"/>
      </rPr>
      <t xml:space="preserve">Meta Trimestral: </t>
    </r>
    <r>
      <rPr>
        <sz val="11"/>
        <color theme="1"/>
        <rFont val="Calibri"/>
        <family val="2"/>
        <scheme val="minor"/>
      </rPr>
      <t>Se tuvo un avance del 100% de mobiliario, equipo de oficina y parque vehicular obsoleto sustituido Realizados con 1 de las 1 programadas.</t>
    </r>
    <r>
      <rPr>
        <b/>
        <sz val="11"/>
        <color theme="1"/>
        <rFont val="Calibri"/>
        <family val="2"/>
        <scheme val="minor"/>
      </rPr>
      <t xml:space="preserve">
Meta Anual: </t>
    </r>
    <r>
      <rPr>
        <sz val="11"/>
        <color theme="1"/>
        <rFont val="Calibri"/>
        <family val="2"/>
        <scheme val="minor"/>
      </rPr>
      <t>Se logró un avance anual del 25 %  de obiliario, equipo de oficina y parque vehicular obsoleto sustituido del 100% con lo programado que es de 4.</t>
    </r>
    <r>
      <rPr>
        <b/>
        <sz val="11"/>
        <color theme="1"/>
        <rFont val="Calibri"/>
        <family val="2"/>
        <scheme val="minor"/>
      </rPr>
      <t xml:space="preserve"> </t>
    </r>
  </si>
  <si>
    <r>
      <rPr>
        <b/>
        <sz val="11"/>
        <color theme="1"/>
        <rFont val="Calibri"/>
        <family val="2"/>
        <scheme val="minor"/>
      </rPr>
      <t xml:space="preserve">Meta Trimestral: </t>
    </r>
    <r>
      <rPr>
        <sz val="11"/>
        <color theme="1"/>
        <rFont val="Calibri"/>
        <family val="2"/>
        <scheme val="minor"/>
      </rPr>
      <t>Se tuvo un avance del 99.01 % de capacitaciones, acompañamientos y canalizaciones atendidas en temas de sensibilizacion y transverzalización de perspectiva de género Realizados con 200 de las 202 programadas. La Coordinación de Perspectiva de Género del IMM se encuentra realizando las gestiones pertinentes para conseguir los objetivos planteados.</t>
    </r>
    <r>
      <rPr>
        <b/>
        <sz val="11"/>
        <color theme="1"/>
        <rFont val="Calibri"/>
        <family val="2"/>
        <scheme val="minor"/>
      </rPr>
      <t xml:space="preserve">
Meta Anual: </t>
    </r>
    <r>
      <rPr>
        <sz val="11"/>
        <color theme="1"/>
        <rFont val="Calibri"/>
        <family val="2"/>
        <scheme val="minor"/>
      </rPr>
      <t>Se logró un avance anual del 24.75 % de capacitaciones, acompañamientos y canalizaciones atendidas  del 100% con lo programado que es de 808.</t>
    </r>
    <r>
      <rPr>
        <b/>
        <sz val="11"/>
        <color theme="1"/>
        <rFont val="Calibri"/>
        <family val="2"/>
        <scheme val="minor"/>
      </rPr>
      <t xml:space="preserve"> </t>
    </r>
  </si>
  <si>
    <r>
      <rPr>
        <b/>
        <sz val="11"/>
        <color theme="1"/>
        <rFont val="Calibri"/>
        <family val="2"/>
        <scheme val="minor"/>
      </rPr>
      <t xml:space="preserve">Meta Trimestral: </t>
    </r>
    <r>
      <rPr>
        <sz val="11"/>
        <color theme="1"/>
        <rFont val="Calibri"/>
        <family val="2"/>
        <scheme val="minor"/>
      </rPr>
      <t>Se tuvo un avance del 0% de servicios de Seguimiento y Acompañamiento a Víctimas indirectas de Feminicidios  Realizados con 0 de las 2 programadas. Es importante mencionar que esta actividad depende de que las usuarias lo soliciten, hasta este momento no ha sido así.</t>
    </r>
    <r>
      <rPr>
        <b/>
        <sz val="11"/>
        <color theme="1"/>
        <rFont val="Calibri"/>
        <family val="2"/>
        <scheme val="minor"/>
      </rPr>
      <t xml:space="preserve">
Meta Anual: </t>
    </r>
    <r>
      <rPr>
        <sz val="11"/>
        <color theme="1"/>
        <rFont val="Calibri"/>
        <family val="2"/>
        <scheme val="minor"/>
      </rPr>
      <t xml:space="preserve">Se logró un avance anual del 0% de servicios de Seguimiento y Acompañamiento a Víctimas indirectas de Feminicidios del 100% con lo programado que es de 8. </t>
    </r>
  </si>
  <si>
    <r>
      <rPr>
        <b/>
        <sz val="11"/>
        <color theme="1"/>
        <rFont val="Calibri"/>
        <family val="2"/>
        <scheme val="minor"/>
      </rPr>
      <t xml:space="preserve">Meta Trimestral: </t>
    </r>
    <r>
      <rPr>
        <sz val="11"/>
        <color theme="1"/>
        <rFont val="Calibri"/>
        <family val="2"/>
        <scheme val="minor"/>
      </rPr>
      <t>Se tuvo un avance del 100 % de Capacitaciones a Dependencias y Entidades con la información de la implementación de la  NOM 046-SSA2-2005  Realizados con 6 de las 6 programadas. Durante el periodo,  esto derivado de el incremento de actividades por parte de las diferentes dependencias del H. Ayuntamiento de Benito Juárez, lo que ha llevado a que no cuenten con disponibilidad para realizar los cursos y/o evaluaciones.</t>
    </r>
    <r>
      <rPr>
        <b/>
        <sz val="11"/>
        <color theme="1"/>
        <rFont val="Calibri"/>
        <family val="2"/>
        <scheme val="minor"/>
      </rPr>
      <t xml:space="preserve">
Meta Anual: </t>
    </r>
    <r>
      <rPr>
        <sz val="11"/>
        <color theme="1"/>
        <rFont val="Calibri"/>
        <family val="2"/>
        <scheme val="minor"/>
      </rPr>
      <t xml:space="preserve">Se logró un avance anual del 25% de Capacitaciones a Dependencias y Entidadesdel 100% con lo programado que es de 24. </t>
    </r>
  </si>
  <si>
    <r>
      <rPr>
        <b/>
        <sz val="11"/>
        <color theme="1"/>
        <rFont val="Calibri"/>
        <family val="2"/>
        <scheme val="minor"/>
      </rPr>
      <t xml:space="preserve">Meta Trimestral: </t>
    </r>
    <r>
      <rPr>
        <sz val="11"/>
        <color theme="1"/>
        <rFont val="Calibri"/>
        <family val="2"/>
        <scheme val="minor"/>
      </rPr>
      <t>Se tuvo un avance del 100 % de publicaciones promocionales a la población  sobre diferentes tematicas que coadyuven en la prevención y atención de la violencia de género en redes sociales  Realizados con 168 de las 168 programadas. Esta actividad se  vio afectada por intermitencias que se tuvieron en la pagina del Instituto, pero se soluciono lo más rápido posible.</t>
    </r>
    <r>
      <rPr>
        <b/>
        <sz val="11"/>
        <color theme="1"/>
        <rFont val="Calibri"/>
        <family val="2"/>
        <scheme val="minor"/>
      </rPr>
      <t xml:space="preserve">
Meta Anual: </t>
    </r>
    <r>
      <rPr>
        <sz val="11"/>
        <color theme="1"/>
        <rFont val="Calibri"/>
        <family val="2"/>
        <scheme val="minor"/>
      </rPr>
      <t xml:space="preserve">Se logró un avance anual del 25 % de publicaciones promocionales del 100% con lo programado que es de 672. </t>
    </r>
  </si>
  <si>
    <r>
      <rPr>
        <b/>
        <sz val="11"/>
        <color theme="1"/>
        <rFont val="Calibri"/>
        <family val="2"/>
        <scheme val="minor"/>
      </rPr>
      <t xml:space="preserve">Meta Trimestral: </t>
    </r>
    <r>
      <rPr>
        <sz val="11"/>
        <color theme="1"/>
        <rFont val="Calibri"/>
        <family val="2"/>
        <scheme val="minor"/>
      </rPr>
      <t xml:space="preserve">Se tuvo un avance del 100 % de capacitaciones  a servidores públicos sobre estrategias de prevención primaria, secundaria y terciaria , así como sensibilización en materia de violencia de género Realizados con 6 de las 6 programadas. </t>
    </r>
    <r>
      <rPr>
        <b/>
        <sz val="11"/>
        <color theme="1"/>
        <rFont val="Calibri"/>
        <family val="2"/>
        <scheme val="minor"/>
      </rPr>
      <t xml:space="preserve">
Meta Anual: </t>
    </r>
    <r>
      <rPr>
        <sz val="11"/>
        <color theme="1"/>
        <rFont val="Calibri"/>
        <family val="2"/>
        <scheme val="minor"/>
      </rPr>
      <t xml:space="preserve">Se logró un avance anual del 25% de capacitaciones  a servidores públicos del 100% con lo programado que es de 24. </t>
    </r>
  </si>
  <si>
    <r>
      <rPr>
        <b/>
        <sz val="11"/>
        <color theme="1"/>
        <rFont val="Calibri"/>
        <family val="2"/>
        <scheme val="minor"/>
      </rPr>
      <t xml:space="preserve">Meta Trimestral: </t>
    </r>
    <r>
      <rPr>
        <sz val="11"/>
        <color theme="1"/>
        <rFont val="Calibri"/>
        <family val="2"/>
        <scheme val="minor"/>
      </rPr>
      <t>Se tuvo un avance del 200% de eventos  academicos dirigidos a estudiantes  en temas de: Feminismo, Perspectiva de Género, Violencia de Género y Cultura de Paz Realizados con 6 de las 3 programadas.</t>
    </r>
    <r>
      <rPr>
        <b/>
        <sz val="11"/>
        <color theme="1"/>
        <rFont val="Calibri"/>
        <family val="2"/>
        <scheme val="minor"/>
      </rPr>
      <t xml:space="preserve">
Meta Anual: </t>
    </r>
    <r>
      <rPr>
        <sz val="11"/>
        <color theme="1"/>
        <rFont val="Calibri"/>
        <family val="2"/>
        <scheme val="minor"/>
      </rPr>
      <t>Se logró un avance anual del 50 % de  eventos  academicos  del 100% con lo programado que es de 12</t>
    </r>
  </si>
  <si>
    <r>
      <rPr>
        <b/>
        <sz val="11"/>
        <color theme="1"/>
        <rFont val="Calibri"/>
        <family val="2"/>
        <scheme val="minor"/>
      </rPr>
      <t xml:space="preserve">Meta Trimestral: </t>
    </r>
    <r>
      <rPr>
        <sz val="11"/>
        <color theme="1"/>
        <rFont val="Calibri"/>
        <family val="2"/>
        <scheme val="minor"/>
      </rPr>
      <t>Se tuvo un avance del 100 % de capacitaciones en temas de sensibilización, orientación intersectorial en materia de violencia de género, empoderamiento y derechos sexuales y reproductivos Realizados con 12 de las 12 programadas.</t>
    </r>
    <r>
      <rPr>
        <b/>
        <sz val="11"/>
        <color theme="1"/>
        <rFont val="Calibri"/>
        <family val="2"/>
        <scheme val="minor"/>
      </rPr>
      <t xml:space="preserve">
Meta Anual: </t>
    </r>
    <r>
      <rPr>
        <sz val="11"/>
        <color theme="1"/>
        <rFont val="Calibri"/>
        <family val="2"/>
        <scheme val="minor"/>
      </rPr>
      <t>Se logró un avance anual del 25% de rcapacitaciones en temas de sensibilización del 100% con lo programado que es de 48.</t>
    </r>
  </si>
  <si>
    <r>
      <rPr>
        <b/>
        <sz val="11"/>
        <color theme="1"/>
        <rFont val="Calibri"/>
        <family val="2"/>
        <scheme val="minor"/>
      </rPr>
      <t xml:space="preserve">Meta Trimestral: </t>
    </r>
    <r>
      <rPr>
        <sz val="11"/>
        <color theme="1"/>
        <rFont val="Calibri"/>
        <family val="2"/>
        <scheme val="minor"/>
      </rPr>
      <t xml:space="preserve">Se tuvo un avance del 40 % de  en Servicios de atención en la Casa de Asistencia Temporal para Mujeres “Christine de Pizán”  (CAT)  Realizados con 2 de las 5 programadas. Esta actividad depende de que una mujer se encuentre en riesgo para ser llevada a la casa de asistencia temporal. </t>
    </r>
    <r>
      <rPr>
        <b/>
        <sz val="11"/>
        <color theme="1"/>
        <rFont val="Calibri"/>
        <family val="2"/>
        <scheme val="minor"/>
      </rPr>
      <t xml:space="preserve">
Meta Anual: </t>
    </r>
    <r>
      <rPr>
        <sz val="11"/>
        <color theme="1"/>
        <rFont val="Calibri"/>
        <family val="2"/>
        <scheme val="minor"/>
      </rPr>
      <t xml:space="preserve">Se logró un avance anual del 10 % de Servicios de atención en la Casa de Asistencia Temporal para Mujeres “Christine de Pizán”  (CAT) del 100% con lo programado que es de 20. </t>
    </r>
  </si>
  <si>
    <r>
      <rPr>
        <b/>
        <sz val="11"/>
        <color theme="1"/>
        <rFont val="Calibri"/>
        <family val="2"/>
        <scheme val="minor"/>
      </rPr>
      <t xml:space="preserve">Meta Trimestral: </t>
    </r>
    <r>
      <rPr>
        <sz val="11"/>
        <color theme="1"/>
        <rFont val="Calibri"/>
        <family val="2"/>
        <scheme val="minor"/>
      </rPr>
      <t>Se tuvo un avance del 188.33 % de servicios Integrales de Salud  para la mujer Realizados con 2341 de las 1243 programadas.</t>
    </r>
    <r>
      <rPr>
        <b/>
        <sz val="11"/>
        <color theme="1"/>
        <rFont val="Calibri"/>
        <family val="2"/>
        <scheme val="minor"/>
      </rPr>
      <t xml:space="preserve">
Meta Anual: </t>
    </r>
    <r>
      <rPr>
        <sz val="11"/>
        <color theme="1"/>
        <rFont val="Calibri"/>
        <family val="2"/>
        <scheme val="minor"/>
      </rPr>
      <t xml:space="preserve">Se logró un avance anual del 47.08 % de servicios Integrales de Salud del 100% con lo programado que es de 4972. </t>
    </r>
  </si>
  <si>
    <r>
      <rPr>
        <b/>
        <sz val="11"/>
        <color theme="1"/>
        <rFont val="Calibri"/>
        <family val="2"/>
        <scheme val="minor"/>
      </rPr>
      <t xml:space="preserve">Meta Trimestral: </t>
    </r>
    <r>
      <rPr>
        <sz val="11"/>
        <color theme="1"/>
        <rFont val="Calibri"/>
        <family val="2"/>
        <scheme val="minor"/>
      </rPr>
      <t>Se tuvo un avance del 350.47 % de Atenciones en Servicios Médicos Realizados con 743 de las 212 programadas. Se ha rebasado la meta planeada ya que se realizó la contratación de más medicas y eso disparo el número de atenciones.</t>
    </r>
    <r>
      <rPr>
        <b/>
        <sz val="11"/>
        <color theme="1"/>
        <rFont val="Calibri"/>
        <family val="2"/>
        <scheme val="minor"/>
      </rPr>
      <t xml:space="preserve">
Meta Anual: </t>
    </r>
    <r>
      <rPr>
        <sz val="11"/>
        <color theme="1"/>
        <rFont val="Calibri"/>
        <family val="2"/>
        <scheme val="minor"/>
      </rPr>
      <t xml:space="preserve">Se logró un avance anual del 87.62 % deservicios Integrales de Salud del 100% con lo programado que es de 848. Se ha rebasado la meta planeada ya que se realizó la contratación de más medicas y eso disparo el número de atenciones. </t>
    </r>
  </si>
  <si>
    <r>
      <rPr>
        <b/>
        <sz val="11"/>
        <color theme="1"/>
        <rFont val="Calibri"/>
        <family val="2"/>
        <scheme val="minor"/>
      </rPr>
      <t xml:space="preserve">Meta Trimestral: </t>
    </r>
    <r>
      <rPr>
        <sz val="11"/>
        <color theme="1"/>
        <rFont val="Calibri"/>
        <family val="2"/>
        <scheme val="minor"/>
      </rPr>
      <t>Se tuvo un avance del 105.66 % de Atenciones a Mujeres Adolescentes y niñas  en Servicios Médicos  Realizados con 112 de las 106 programadas. Se ha rebasado la meta planeada ya que se realizó la contratación de más medicas y eso disparo el número de atenciones.</t>
    </r>
    <r>
      <rPr>
        <b/>
        <sz val="11"/>
        <color theme="1"/>
        <rFont val="Calibri"/>
        <family val="2"/>
        <scheme val="minor"/>
      </rPr>
      <t xml:space="preserve">
Meta Anual: </t>
    </r>
    <r>
      <rPr>
        <sz val="11"/>
        <color theme="1"/>
        <rFont val="Calibri"/>
        <family val="2"/>
        <scheme val="minor"/>
      </rPr>
      <t>Se logró un avance anual del 26.42 % de Atenciones a Mujeres Adolescentes y niñas  en Servicios Médicos   del 100% con lo programado que es de 424. Se ha rebasado la meta planeada ya que se realizó la contratación de más medicas y eso disparo el número de atenciones.</t>
    </r>
  </si>
  <si>
    <r>
      <rPr>
        <b/>
        <sz val="11"/>
        <color theme="1"/>
        <rFont val="Calibri"/>
        <family val="2"/>
        <scheme val="minor"/>
      </rPr>
      <t xml:space="preserve">Meta Trimestral: </t>
    </r>
    <r>
      <rPr>
        <sz val="11"/>
        <color theme="1"/>
        <rFont val="Calibri"/>
        <family val="2"/>
        <scheme val="minor"/>
      </rPr>
      <t>Se tuvo un avance del 207.62 % de Atenciones a  mujeres en servicios de intervención en crisis, orientación, terapia psicológica  Realizados con 1090 de las 525 programadas.</t>
    </r>
    <r>
      <rPr>
        <b/>
        <sz val="11"/>
        <color theme="1"/>
        <rFont val="Calibri"/>
        <family val="2"/>
        <scheme val="minor"/>
      </rPr>
      <t xml:space="preserve">
Meta Anual: </t>
    </r>
    <r>
      <rPr>
        <sz val="11"/>
        <color theme="1"/>
        <rFont val="Calibri"/>
        <family val="2"/>
        <scheme val="minor"/>
      </rPr>
      <t xml:space="preserve">Se logró un avance anual del 51.90 % de Atenciones a  mujeres en servicios de intervención en crisis, orientación, terapia psicológica  del 100% con lo programado que es de 2100. </t>
    </r>
  </si>
  <si>
    <r>
      <rPr>
        <b/>
        <sz val="11"/>
        <color theme="1"/>
        <rFont val="Calibri"/>
        <family val="2"/>
        <scheme val="minor"/>
      </rPr>
      <t xml:space="preserve">Meta Trimestral: </t>
    </r>
    <r>
      <rPr>
        <sz val="11"/>
        <color theme="1"/>
        <rFont val="Calibri"/>
        <family val="2"/>
        <scheme val="minor"/>
      </rPr>
      <t>Se tuvo un avance del 97.43 % de Atenciones a mujeres adolescentes y niñas atendidas en servicios de intervención en crisis, orientación, terapia psicológica Realizados con 341 de las 350 programadas. Se ha rebasado la meta planeada ya que se realizó la contratación de más psicologas y eso disparo el número de atenciones.</t>
    </r>
    <r>
      <rPr>
        <b/>
        <sz val="11"/>
        <color theme="1"/>
        <rFont val="Calibri"/>
        <family val="2"/>
        <scheme val="minor"/>
      </rPr>
      <t xml:space="preserve">
Meta Anual: </t>
    </r>
    <r>
      <rPr>
        <sz val="11"/>
        <color theme="1"/>
        <rFont val="Calibri"/>
        <family val="2"/>
        <scheme val="minor"/>
      </rPr>
      <t xml:space="preserve">Se logró un avance anual del 83.93 % de tenciones a mujeres adolescentes y niñas atendidas en servicios de intervención en crisis, orientación, terapia psicológica del 100% con lo programado que es de 1400. </t>
    </r>
  </si>
  <si>
    <r>
      <rPr>
        <b/>
        <sz val="11"/>
        <color theme="1"/>
        <rFont val="Calibri"/>
        <family val="2"/>
        <scheme val="minor"/>
      </rPr>
      <t xml:space="preserve">Meta Trimestral: </t>
    </r>
    <r>
      <rPr>
        <sz val="11"/>
        <color theme="1"/>
        <rFont val="Calibri"/>
        <family val="2"/>
        <scheme val="minor"/>
      </rPr>
      <t>Se tuvo un avance del 75 % de Capacitaciones a Mujeres, Mujeres Adolescentes y Niñas  para fomentar la autonomía y empoderamiento.Realizados con 3 de las 4  programadas. En este trimestre se tivo un incremento en las solicitudes de capacitaciones.</t>
    </r>
    <r>
      <rPr>
        <b/>
        <sz val="11"/>
        <color theme="1"/>
        <rFont val="Calibri"/>
        <family val="2"/>
        <scheme val="minor"/>
      </rPr>
      <t xml:space="preserve">
Meta Anual: </t>
    </r>
    <r>
      <rPr>
        <sz val="11"/>
        <color theme="1"/>
        <rFont val="Calibri"/>
        <family val="2"/>
        <scheme val="minor"/>
      </rPr>
      <t>Se logró un avance anual del 18.75 % de Capacitaciones a Mujeres, Mujeres Adolescentes y Niñas  para fomentar la autonomía y empoderamiento del 100% con lo programado que es de 16. Se  han dado más capacitaciones de las programadas por una alza en la demanda de las mismas por parte de las usuarias.</t>
    </r>
  </si>
  <si>
    <r>
      <rPr>
        <b/>
        <sz val="11"/>
        <color theme="1"/>
        <rFont val="Calibri"/>
        <family val="2"/>
        <scheme val="minor"/>
      </rPr>
      <t xml:space="preserve">Meta Trimestral: </t>
    </r>
    <r>
      <rPr>
        <sz val="11"/>
        <color theme="1"/>
        <rFont val="Calibri"/>
        <family val="2"/>
        <scheme val="minor"/>
      </rPr>
      <t>Se tuvo un avance del 83.33 % de canalizaciones de mujeres a dependencias gubernamentales y/u organizaciones de la sociedad civil Realizados con 10 de las 12  programadas. De las atenciones médicas en este trimestre, fue necesario canalizar a varias de las pacientes por diferentes temas de salud.</t>
    </r>
    <r>
      <rPr>
        <b/>
        <sz val="11"/>
        <color theme="1"/>
        <rFont val="Calibri"/>
        <family val="2"/>
        <scheme val="minor"/>
      </rPr>
      <t xml:space="preserve">
Meta Anual: </t>
    </r>
    <r>
      <rPr>
        <sz val="11"/>
        <color theme="1"/>
        <rFont val="Calibri"/>
        <family val="2"/>
        <scheme val="minor"/>
      </rPr>
      <t xml:space="preserve">Se logró un avance anual del 20.83 % de canalizaciones de mujeres del 100% con lo programado que es de 48. </t>
    </r>
  </si>
  <si>
    <r>
      <rPr>
        <b/>
        <sz val="11"/>
        <color theme="1"/>
        <rFont val="Calibri"/>
        <family val="2"/>
        <scheme val="minor"/>
      </rPr>
      <t xml:space="preserve">Meta Trimestral: </t>
    </r>
    <r>
      <rPr>
        <sz val="11"/>
        <color theme="1"/>
        <rFont val="Calibri"/>
        <family val="2"/>
        <scheme val="minor"/>
      </rPr>
      <t>Se tuvo un avance del  100 % de convenios y acuerdos de coordinación interinstitucional para apoyar el trabajo de las áreas de salud, legal, psicológica y social Realizados con 2 de las 2  programadas. Se han acercado principalmente hoteles buscando convenios para capacitación.</t>
    </r>
    <r>
      <rPr>
        <b/>
        <sz val="11"/>
        <color theme="1"/>
        <rFont val="Calibri"/>
        <family val="2"/>
        <scheme val="minor"/>
      </rPr>
      <t xml:space="preserve">
Meta Anual: </t>
    </r>
    <r>
      <rPr>
        <sz val="11"/>
        <color theme="1"/>
        <rFont val="Calibri"/>
        <family val="2"/>
        <scheme val="minor"/>
      </rPr>
      <t xml:space="preserve">Se logró un avance anual del 25 % de convenios y acuerdos de coordinación interinstitucional del 100% con lo programado que es de 8. </t>
    </r>
  </si>
  <si>
    <r>
      <rPr>
        <b/>
        <sz val="11"/>
        <color theme="1"/>
        <rFont val="Calibri"/>
        <family val="2"/>
        <scheme val="minor"/>
      </rPr>
      <t xml:space="preserve">Meta Trimestral: </t>
    </r>
    <r>
      <rPr>
        <sz val="11"/>
        <color theme="1"/>
        <rFont val="Calibri"/>
        <family val="2"/>
        <scheme val="minor"/>
      </rPr>
      <t>Se tuvo un avance del 200 % de Brigadas de Salud Comunitaria y Desarrollo Integral Realizados con 4 de las 2  programadas. Se tuvo la oportunidad de realizar más brigadas de las planeadas, esto derivado de los trabajos por el día internacional de la mujer. como parte de la firma de convenios se establece que el IMM pueda realizar brigadas para hacer llegar los servicios a los prestadores de servicios hoteleres, al incrementarse el número de convenios se sincremento el número de brigadas.</t>
    </r>
    <r>
      <rPr>
        <b/>
        <sz val="11"/>
        <color theme="1"/>
        <rFont val="Calibri"/>
        <family val="2"/>
        <scheme val="minor"/>
      </rPr>
      <t xml:space="preserve">
Meta Anual: </t>
    </r>
    <r>
      <rPr>
        <sz val="11"/>
        <color theme="1"/>
        <rFont val="Calibri"/>
        <family val="2"/>
        <scheme val="minor"/>
      </rPr>
      <t xml:space="preserve">Se logró un avance anual del 50 % de  Brigadas de Salud Comunitaria del 100% con lo programado que es de 8. </t>
    </r>
  </si>
  <si>
    <r>
      <rPr>
        <b/>
        <sz val="11"/>
        <color theme="1"/>
        <rFont val="Calibri"/>
        <family val="2"/>
        <scheme val="minor"/>
      </rPr>
      <t xml:space="preserve">Meta Trimestral: </t>
    </r>
    <r>
      <rPr>
        <sz val="11"/>
        <color theme="1"/>
        <rFont val="Calibri"/>
        <family val="2"/>
        <scheme val="minor"/>
      </rPr>
      <t xml:space="preserve">Se tuvo un avance del 120 % de  programas emitidos Realizados con 36 de las 30  programadas. </t>
    </r>
    <r>
      <rPr>
        <b/>
        <sz val="11"/>
        <color theme="1"/>
        <rFont val="Calibri"/>
        <family val="2"/>
        <scheme val="minor"/>
      </rPr>
      <t xml:space="preserve">
Meta Anual: </t>
    </r>
    <r>
      <rPr>
        <sz val="11"/>
        <color theme="1"/>
        <rFont val="Calibri"/>
        <family val="2"/>
        <scheme val="minor"/>
      </rPr>
      <t xml:space="preserve">Se logró un avance anual del  30 % de programas emitidos del 100% con lo programado que es de 120. </t>
    </r>
  </si>
  <si>
    <r>
      <rPr>
        <b/>
        <sz val="11"/>
        <color theme="1"/>
        <rFont val="Calibri"/>
        <family val="2"/>
        <scheme val="minor"/>
      </rPr>
      <t xml:space="preserve">Meta Trimestral: </t>
    </r>
    <r>
      <rPr>
        <sz val="11"/>
        <color theme="1"/>
        <rFont val="Calibri"/>
        <family val="2"/>
        <scheme val="minor"/>
      </rPr>
      <t>Se tuvo un avance del 138.96 % de  Servicios a la Mujer Para Facilitar el Acceso a la Justicia Realizados con 346 de las 247  programadas. Derivado de la contratación de más abogados para atender en elos diferentes módulos del IMM se ha visto un incrementeo en el número de atenciones de carácter jurídico.</t>
    </r>
    <r>
      <rPr>
        <b/>
        <sz val="11"/>
        <color theme="1"/>
        <rFont val="Calibri"/>
        <family val="2"/>
        <scheme val="minor"/>
      </rPr>
      <t xml:space="preserve">
Meta Anual: </t>
    </r>
    <r>
      <rPr>
        <sz val="11"/>
        <color theme="1"/>
        <rFont val="Calibri"/>
        <family val="2"/>
        <scheme val="minor"/>
      </rPr>
      <t xml:space="preserve">Se logró un avance anual del 34.95 % de Servicios a la Mujer Para Facilitar el Acceso a la Justicia  del 100% con lo programado que es de 990. </t>
    </r>
  </si>
  <si>
    <r>
      <t xml:space="preserve">Meta Trimestral: </t>
    </r>
    <r>
      <rPr>
        <sz val="11"/>
        <color theme="1"/>
        <rFont val="Calibri"/>
        <family val="2"/>
        <scheme val="minor"/>
      </rPr>
      <t>Se tuvo un avance del 147.23 % de  Servicios a mujeres  de asesoramiento y orientación Jurídica. Realizados con 346 de las 235  programadas. Derivado de la contratación de más abogados para atender en elos diferentes módulos del IMM se ha visto un incrementeo en el número de atenciones de carácter jurídico.</t>
    </r>
    <r>
      <rPr>
        <b/>
        <sz val="11"/>
        <color theme="1"/>
        <rFont val="Calibri"/>
        <family val="2"/>
        <scheme val="minor"/>
      </rPr>
      <t xml:space="preserve">
Meta Anual:</t>
    </r>
    <r>
      <rPr>
        <sz val="11"/>
        <color theme="1"/>
        <rFont val="Calibri"/>
        <family val="2"/>
        <scheme val="minor"/>
      </rPr>
      <t xml:space="preserve"> Se logró un avance anual del 36.81 % de Servicios a mujeres  de asesoramiento y orientación Jurídica del 100% con lo programado que es de 940. </t>
    </r>
  </si>
  <si>
    <r>
      <rPr>
        <b/>
        <sz val="11"/>
        <color theme="1"/>
        <rFont val="Calibri"/>
        <family val="2"/>
        <scheme val="minor"/>
      </rPr>
      <t xml:space="preserve">Meta Trimestral: </t>
    </r>
    <r>
      <rPr>
        <sz val="11"/>
        <color theme="1"/>
        <rFont val="Calibri"/>
        <family val="2"/>
        <scheme val="minor"/>
      </rPr>
      <t>Se tuvo un avance del 0 % de  Servicios a mujeres Adolescentes y Niñas en asesoramiento y orientación Jurídica.. Realizados con 0 de las 14  programadas. Este servicio requiere de que la ciudadania solicite el mismo, durante este trimestre no fue solicitado.</t>
    </r>
    <r>
      <rPr>
        <b/>
        <sz val="11"/>
        <color theme="1"/>
        <rFont val="Calibri"/>
        <family val="2"/>
        <scheme val="minor"/>
      </rPr>
      <t xml:space="preserve">
Meta Anual: </t>
    </r>
    <r>
      <rPr>
        <sz val="11"/>
        <color theme="1"/>
        <rFont val="Calibri"/>
        <family val="2"/>
        <scheme val="minor"/>
      </rPr>
      <t>Se logró un avance anual del 0% de Servicios a mujeres Adolescentes y Niñas en asesoramiento y orientación Jurídica. del 100% con lo programado que es de 50.  Es importante señalar que esta actividad no tuvo movimiento ya que la ciudadania no solicto el mismo, si bien se ha difundido el mismo, la mayor parte de solicitudes de este servicio es por parte de mujeres adultas.</t>
    </r>
  </si>
  <si>
    <r>
      <rPr>
        <b/>
        <sz val="11"/>
        <color theme="1"/>
        <rFont val="Calibri"/>
        <family val="2"/>
        <scheme val="minor"/>
      </rPr>
      <t xml:space="preserve">Meta Trimestral: </t>
    </r>
    <r>
      <rPr>
        <sz val="11"/>
        <color theme="1"/>
        <rFont val="Calibri"/>
        <family val="2"/>
        <scheme val="minor"/>
      </rPr>
      <t>Se tuvo un avance del 105.61 % de   Talleres de capacitación, cursos y actividades. Realizados con 226 de las 213  programadas.</t>
    </r>
    <r>
      <rPr>
        <b/>
        <sz val="11"/>
        <color theme="1"/>
        <rFont val="Calibri"/>
        <family val="2"/>
        <scheme val="minor"/>
      </rPr>
      <t xml:space="preserve"> 
Meta Anual: </t>
    </r>
    <r>
      <rPr>
        <sz val="11"/>
        <color theme="1"/>
        <rFont val="Calibri"/>
        <family val="2"/>
        <scheme val="minor"/>
      </rPr>
      <t xml:space="preserve">Se logró un avance anual del 26.49 % de Talleres de capacitación, cursos y actividades del 100% con lo programado que es de 853. </t>
    </r>
  </si>
  <si>
    <r>
      <rPr>
        <b/>
        <sz val="11"/>
        <color theme="1"/>
        <rFont val="Calibri"/>
        <family val="2"/>
        <scheme val="minor"/>
      </rPr>
      <t xml:space="preserve">Meta Trimestral: </t>
    </r>
    <r>
      <rPr>
        <sz val="11"/>
        <color theme="1"/>
        <rFont val="Calibri"/>
        <family val="2"/>
        <scheme val="minor"/>
      </rPr>
      <t xml:space="preserve">Se tuvo un avance del 200 % de   Talleres  de empoderamiento económico y habilidades para la vida de las mujeres y adolescencias Realizados con 6 de las 3  programadas. </t>
    </r>
    <r>
      <rPr>
        <b/>
        <sz val="11"/>
        <color theme="1"/>
        <rFont val="Calibri"/>
        <family val="2"/>
        <scheme val="minor"/>
      </rPr>
      <t xml:space="preserve">
Meta Anual: </t>
    </r>
    <r>
      <rPr>
        <sz val="11"/>
        <color theme="1"/>
        <rFont val="Calibri"/>
        <family val="2"/>
        <scheme val="minor"/>
      </rPr>
      <t xml:space="preserve">Se logró un avance anual del  50 % deTalleres  de empoderamiento económico y habilidades para la vida de las mujeres y adolescencias del 100% con lo programado que es de 12. </t>
    </r>
  </si>
  <si>
    <r>
      <rPr>
        <b/>
        <sz val="11"/>
        <color theme="1"/>
        <rFont val="Calibri"/>
        <family val="2"/>
        <scheme val="minor"/>
      </rPr>
      <t>Meta Trimestral:</t>
    </r>
    <r>
      <rPr>
        <sz val="11"/>
        <color theme="1"/>
        <rFont val="Calibri"/>
        <family val="2"/>
        <scheme val="minor"/>
      </rPr>
      <t xml:space="preserve"> Se tuvo un avance del 166.67 % de   talleres de Capacitacion en Planes y Estrategias de Negocios y Educación Financiera Realizados con 5 de las 3  programadas. </t>
    </r>
    <r>
      <rPr>
        <b/>
        <sz val="11"/>
        <color theme="1"/>
        <rFont val="Calibri"/>
        <family val="2"/>
        <scheme val="minor"/>
      </rPr>
      <t xml:space="preserve">
Meta Anual: </t>
    </r>
    <r>
      <rPr>
        <sz val="11"/>
        <color theme="1"/>
        <rFont val="Calibri"/>
        <family val="2"/>
        <scheme val="minor"/>
      </rPr>
      <t xml:space="preserve">Se logró un avance anual del 100 % de talleres de Capacitacion en Planes y Estrategias de Negocios y Educación Financiera del 100% con lo programado que es de 12. </t>
    </r>
  </si>
  <si>
    <r>
      <rPr>
        <b/>
        <sz val="11"/>
        <color theme="1"/>
        <rFont val="Calibri"/>
        <family val="2"/>
        <scheme val="minor"/>
      </rPr>
      <t xml:space="preserve">Meta Trimestral: </t>
    </r>
    <r>
      <rPr>
        <sz val="11"/>
        <color theme="1"/>
        <rFont val="Calibri"/>
        <family val="2"/>
        <scheme val="minor"/>
      </rPr>
      <t xml:space="preserve">Se tuvo un avance del 100 % de   Talleres en temas de empleos no tradicionales Realizados con 1 de las 1  programadas. </t>
    </r>
    <r>
      <rPr>
        <b/>
        <sz val="11"/>
        <color theme="1"/>
        <rFont val="Calibri"/>
        <family val="2"/>
        <scheme val="minor"/>
      </rPr>
      <t xml:space="preserve">
Meta Anual: </t>
    </r>
    <r>
      <rPr>
        <sz val="11"/>
        <color theme="1"/>
        <rFont val="Calibri"/>
        <family val="2"/>
        <scheme val="minor"/>
      </rPr>
      <t xml:space="preserve">Se logró un avance anual del 25 % de   Talleres en temas de empleos no tradicionales del 100% con lo programado que es de 4. </t>
    </r>
  </si>
  <si>
    <r>
      <rPr>
        <b/>
        <sz val="11"/>
        <color theme="1"/>
        <rFont val="Calibri"/>
        <family val="2"/>
        <scheme val="minor"/>
      </rPr>
      <t xml:space="preserve">Meta Trimestral: </t>
    </r>
    <r>
      <rPr>
        <sz val="11"/>
        <color theme="1"/>
        <rFont val="Calibri"/>
        <family val="2"/>
        <scheme val="minor"/>
      </rPr>
      <t xml:space="preserve">Se tuvo un avance del 100 % de   canalizaciones de mujeres a instituciones con beneficios académicos Realizados con 3 de las 3  programadas. hubo un incremento por el ingreso a las escuelas. </t>
    </r>
    <r>
      <rPr>
        <b/>
        <sz val="11"/>
        <color theme="1"/>
        <rFont val="Calibri"/>
        <family val="2"/>
        <scheme val="minor"/>
      </rPr>
      <t xml:space="preserve">
Meta Anual: </t>
    </r>
    <r>
      <rPr>
        <sz val="11"/>
        <color theme="1"/>
        <rFont val="Calibri"/>
        <family val="2"/>
        <scheme val="minor"/>
      </rPr>
      <t>Se logró un avance anual del 25 % de canalizaciones de mujeres a instituciones con beneficios académicos del 100% con lo programado que es de 12.</t>
    </r>
  </si>
  <si>
    <r>
      <rPr>
        <b/>
        <sz val="11"/>
        <color theme="1"/>
        <rFont val="Calibri"/>
        <family val="2"/>
        <scheme val="minor"/>
      </rPr>
      <t xml:space="preserve">Meta Trimestral: </t>
    </r>
    <r>
      <rPr>
        <sz val="11"/>
        <color theme="1"/>
        <rFont val="Calibri"/>
        <family val="2"/>
        <scheme val="minor"/>
      </rPr>
      <t xml:space="preserve">Se tuvo un avance del 66.67  % de   Emisiones del Bazar "Mujeres que Crean" Realizados con 6 de las 3  programadas. </t>
    </r>
    <r>
      <rPr>
        <b/>
        <sz val="11"/>
        <color theme="1"/>
        <rFont val="Calibri"/>
        <family val="2"/>
        <scheme val="minor"/>
      </rPr>
      <t xml:space="preserve">
Meta Anual: </t>
    </r>
    <r>
      <rPr>
        <sz val="11"/>
        <color theme="1"/>
        <rFont val="Calibri"/>
        <family val="2"/>
        <scheme val="minor"/>
      </rPr>
      <t xml:space="preserve">Se logró un avance anual del 16.67 % de Emisiones del Bazar "Mujeres que Crean" del 100% con lo programado que es de 12. </t>
    </r>
  </si>
  <si>
    <r>
      <rPr>
        <b/>
        <sz val="11"/>
        <color theme="1"/>
        <rFont val="Calibri"/>
        <family val="2"/>
        <scheme val="minor"/>
      </rPr>
      <t xml:space="preserve">Meta Trimestral: </t>
    </r>
    <r>
      <rPr>
        <sz val="11"/>
        <color theme="1"/>
        <rFont val="Calibri"/>
        <family val="2"/>
        <scheme val="minor"/>
      </rPr>
      <t>Se tuvo un avance del 104.50 % de   Tarjeta BIMM entregadas a mujeres Realizados con 209 de las 200  programadas.</t>
    </r>
    <r>
      <rPr>
        <b/>
        <sz val="11"/>
        <color theme="1"/>
        <rFont val="Calibri"/>
        <family val="2"/>
        <scheme val="minor"/>
      </rPr>
      <t xml:space="preserve"> 
Meta Anual: </t>
    </r>
    <r>
      <rPr>
        <sz val="11"/>
        <color theme="1"/>
        <rFont val="Calibri"/>
        <family val="2"/>
        <scheme val="minor"/>
      </rPr>
      <t xml:space="preserve">Se logró un avance anual del 26.13 % de entrega de Tarjeta BIMM   del 100% con lo programado que es de 800. </t>
    </r>
  </si>
  <si>
    <r>
      <rPr>
        <b/>
        <sz val="11"/>
        <color theme="1"/>
        <rFont val="Calibri"/>
        <family val="2"/>
        <scheme val="minor"/>
      </rPr>
      <t xml:space="preserve">Meta Trimestral: </t>
    </r>
    <r>
      <rPr>
        <sz val="11"/>
        <color theme="1"/>
        <rFont val="Calibri"/>
        <family val="2"/>
        <scheme val="minor"/>
      </rPr>
      <t>Esta actividad solo se realiza 1 vez al año</t>
    </r>
    <r>
      <rPr>
        <b/>
        <sz val="11"/>
        <color theme="1"/>
        <rFont val="Calibri"/>
        <family val="2"/>
        <scheme val="minor"/>
      </rPr>
      <t xml:space="preserve">
Meta Anual: </t>
    </r>
    <r>
      <rPr>
        <sz val="11"/>
        <color theme="1"/>
        <rFont val="Calibri"/>
        <family val="2"/>
        <scheme val="minor"/>
      </rPr>
      <t xml:space="preserve">Se logró un avance anual del 0% de del 100% con lo programado que es de 1. </t>
    </r>
  </si>
  <si>
    <r>
      <rPr>
        <b/>
        <sz val="11"/>
        <color theme="1"/>
        <rFont val="Calibri"/>
        <family val="2"/>
        <scheme val="minor"/>
      </rPr>
      <t xml:space="preserve">Meta Trimestral: </t>
    </r>
    <r>
      <rPr>
        <sz val="11"/>
        <color theme="1"/>
        <rFont val="Calibri"/>
        <family val="2"/>
        <scheme val="minor"/>
      </rPr>
      <t xml:space="preserve">Se tuvo un avance del 88.89 % de   servicios de mantenimiento, rehabilitación u obra y mejoras necesarias a la infraestructura del Instituto Municipal de la Mujer  Realizados con 8 de las 8  programadas. </t>
    </r>
    <r>
      <rPr>
        <b/>
        <sz val="11"/>
        <color theme="1"/>
        <rFont val="Calibri"/>
        <family val="2"/>
        <scheme val="minor"/>
      </rPr>
      <t xml:space="preserve">
Meta Anual: </t>
    </r>
    <r>
      <rPr>
        <sz val="11"/>
        <color theme="1"/>
        <rFont val="Calibri"/>
        <family val="2"/>
        <scheme val="minor"/>
      </rPr>
      <t xml:space="preserve">Se logró un avance anual del 24.24 % de servicios de mantenimiento, rehabilitación u obra y mejoras necesarias a la infraestructura del Instituto Municipal de la Mujer del 100% con lo programado que es de 33. </t>
    </r>
  </si>
  <si>
    <r>
      <rPr>
        <b/>
        <sz val="11"/>
        <color theme="1"/>
        <rFont val="Calibri"/>
        <family val="2"/>
        <scheme val="minor"/>
      </rPr>
      <t xml:space="preserve">Meta Trimestral: </t>
    </r>
    <r>
      <rPr>
        <sz val="11"/>
        <color theme="1"/>
        <rFont val="Calibri"/>
        <family val="2"/>
        <scheme val="minor"/>
      </rPr>
      <t>Se tuvo un avance del 100 % de   mantenimientos a la infraestructura  del Instituto Municipal de la Mujer, que sencuentren bajo la custodia o resguardo del mismo Realizados con 8 de las 8  programadas.</t>
    </r>
    <r>
      <rPr>
        <b/>
        <sz val="11"/>
        <color theme="1"/>
        <rFont val="Calibri"/>
        <family val="2"/>
        <scheme val="minor"/>
      </rPr>
      <t xml:space="preserve">
Meta Anual: </t>
    </r>
    <r>
      <rPr>
        <sz val="11"/>
        <color theme="1"/>
        <rFont val="Calibri"/>
        <family val="2"/>
        <scheme val="minor"/>
      </rPr>
      <t xml:space="preserve">Se logró un avance anual del 25 % demantenimientos a la infraestructura del 100% con lo programado que es de 32. </t>
    </r>
  </si>
  <si>
    <r>
      <rPr>
        <b/>
        <sz val="11"/>
        <color theme="1"/>
        <rFont val="Calibri"/>
        <family val="2"/>
        <scheme val="minor"/>
      </rPr>
      <t xml:space="preserve">Meta Trimestral: </t>
    </r>
    <r>
      <rPr>
        <sz val="11"/>
        <color theme="1"/>
        <rFont val="Calibri"/>
        <family val="2"/>
        <scheme val="minor"/>
      </rPr>
      <t>Se tuvo un avance del 0 % de   rehabilitaciones a la infraestructura  del Instituto Municipal de la Mujer, que sencuentren bajo la custodia o resguardo del mismo Realizados con 0 de las 1  programadas. Aún se encuentra pendiente la remodelación de uno de los módulos del IMM.</t>
    </r>
    <r>
      <rPr>
        <b/>
        <sz val="11"/>
        <color theme="1"/>
        <rFont val="Calibri"/>
        <family val="2"/>
        <scheme val="minor"/>
      </rPr>
      <t xml:space="preserve">
Meta Anual: </t>
    </r>
    <r>
      <rPr>
        <sz val="11"/>
        <color theme="1"/>
        <rFont val="Calibri"/>
        <family val="2"/>
        <scheme val="minor"/>
      </rPr>
      <t xml:space="preserve">Se logró un avance anual del 0 % de rehabilitaciones a la infraestructura  del Instituto Municipal de la Mujer del 100% con lo programado que es de 1. </t>
    </r>
  </si>
  <si>
    <t>DIRECCIÓN GENERAL/ COORDINACIÓN ADMINISTRATIVA Y DE GESTIÓN DE RECURSOS</t>
  </si>
  <si>
    <t>Derivado de las fechas de realización de las licitaciones para adquisiciones de este Instituto, no se ejercio el presupuesto estipulado, pero durante el segundo trimestre se contempla la utilización de dicho recurso.</t>
  </si>
  <si>
    <t>AUTORIZÓ
LCDA. MIROSLAVA ANDREA REGUERA MARTÍNEZ
DIRECTORA GENERAL DEL INSTITUTO MUNICIPAL DE LA MUJER</t>
  </si>
  <si>
    <t>ELABORÓ
C. MIGUEL ANGEL CHE POOT
COORDINADOR ADMINISTRATIVO Y DE GESTIÓN DE RECURSOS DEL INSTITUTO MUNICIPAL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</si>
</sst>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quot;$&quot;#,##0.00"/>
    <numFmt numFmtId="165" formatCode="0.000"/>
  </numFmts>
  <fonts count="16"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2"/>
      <color theme="1"/>
      <name val="Calibri"/>
      <family val="2"/>
      <scheme val="minor"/>
    </font>
    <font>
      <b/>
      <sz val="11"/>
      <color theme="1"/>
      <name val="Calibri"/>
      <family val="2"/>
      <scheme val="minor"/>
    </font>
    <font>
      <b/>
      <sz val="14"/>
      <color theme="0"/>
      <name val="Calibri"/>
      <family val="2"/>
      <scheme val="minor"/>
    </font>
    <font>
      <sz val="11"/>
      <color theme="0"/>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rgb="FFFDE9EB"/>
        <bgColor rgb="FF000000"/>
      </patternFill>
    </fill>
    <fill>
      <patternFill patternType="solid">
        <fgColor rgb="FFFFEFF3"/>
        <bgColor indexed="64"/>
      </patternFill>
    </fill>
  </fills>
  <borders count="102">
    <border>
      <left/>
      <right/>
      <top/>
      <bottom/>
      <diagonal/>
    </border>
    <border>
      <left style="dashed">
        <color theme="1"/>
      </left>
      <right style="dashed">
        <color theme="1"/>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dotted">
        <color indexed="64"/>
      </top>
      <bottom style="dotted">
        <color indexed="64"/>
      </bottom>
      <diagonal/>
    </border>
    <border>
      <left style="dashed">
        <color theme="1"/>
      </left>
      <right style="dashed">
        <color theme="1"/>
      </right>
      <top style="dashed">
        <color theme="1"/>
      </top>
      <bottom/>
      <diagonal/>
    </border>
    <border>
      <left/>
      <right style="dashed">
        <color theme="1"/>
      </right>
      <top style="dashed">
        <color theme="1"/>
      </top>
      <bottom style="dashed">
        <color theme="1"/>
      </bottom>
      <diagonal/>
    </border>
    <border>
      <left style="dashed">
        <color theme="1"/>
      </left>
      <right/>
      <top style="thin">
        <color indexed="64"/>
      </top>
      <bottom style="dashed">
        <color theme="1"/>
      </bottom>
      <diagonal/>
    </border>
    <border>
      <left style="dotted">
        <color indexed="64"/>
      </left>
      <right style="dotted">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dotted">
        <color indexed="64"/>
      </left>
      <right style="dotted">
        <color indexed="64"/>
      </right>
      <top/>
      <bottom/>
      <diagonal/>
    </border>
    <border>
      <left style="medium">
        <color indexed="64"/>
      </left>
      <right style="dotted">
        <color indexed="64"/>
      </right>
      <top/>
      <bottom/>
      <diagonal/>
    </border>
    <border>
      <left style="dotted">
        <color indexed="64"/>
      </left>
      <right style="dashed">
        <color theme="1"/>
      </right>
      <top/>
      <bottom style="dotted">
        <color indexed="64"/>
      </bottom>
      <diagonal/>
    </border>
    <border>
      <left style="medium">
        <color indexed="64"/>
      </left>
      <right/>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rgb="FF000000"/>
      </left>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dotted">
        <color indexed="64"/>
      </right>
      <top style="thin">
        <color indexed="64"/>
      </top>
      <bottom style="dotted">
        <color indexed="64"/>
      </bottom>
      <diagonal/>
    </border>
    <border>
      <left/>
      <right style="dotted">
        <color indexed="64"/>
      </right>
      <top/>
      <bottom/>
      <diagonal/>
    </border>
    <border>
      <left/>
      <right style="dashed">
        <color theme="1"/>
      </right>
      <top style="dashed">
        <color theme="1"/>
      </top>
      <bottom style="medium">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diagonal/>
    </border>
    <border>
      <left style="medium">
        <color indexed="64"/>
      </left>
      <right style="medium">
        <color indexed="64"/>
      </right>
      <top style="dashed">
        <color theme="1"/>
      </top>
      <bottom style="dotted">
        <color indexed="64"/>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dashed">
        <color theme="1"/>
      </right>
      <top style="dashed">
        <color theme="1"/>
      </top>
      <bottom/>
      <diagonal/>
    </border>
    <border>
      <left style="dashed">
        <color theme="1"/>
      </left>
      <right style="medium">
        <color indexed="64"/>
      </right>
      <top style="dashed">
        <color theme="1"/>
      </top>
      <bottom/>
      <diagonal/>
    </border>
    <border>
      <left style="dotted">
        <color indexed="64"/>
      </left>
      <right style="dashed">
        <color theme="1"/>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dotted">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3">
    <xf numFmtId="0" fontId="0" fillId="0" borderId="0"/>
    <xf numFmtId="9" fontId="7" fillId="0" borderId="0" applyFont="0" applyFill="0" applyBorder="0" applyAlignment="0" applyProtection="0"/>
    <xf numFmtId="44" fontId="7" fillId="0" borderId="0" applyFont="0" applyFill="0" applyBorder="0" applyAlignment="0" applyProtection="0"/>
  </cellStyleXfs>
  <cellXfs count="194">
    <xf numFmtId="0" fontId="0" fillId="0" borderId="0" xfId="0"/>
    <xf numFmtId="0" fontId="1" fillId="4"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0" fillId="7" borderId="0" xfId="0" applyFill="1"/>
    <xf numFmtId="0" fontId="4" fillId="5" borderId="11"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3" fillId="5" borderId="21" xfId="0" applyFont="1" applyFill="1" applyBorder="1" applyAlignment="1">
      <alignment horizontal="left" vertical="center" wrapText="1"/>
    </xf>
    <xf numFmtId="0" fontId="4" fillId="5" borderId="24"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1" fontId="3" fillId="5" borderId="22" xfId="1" applyNumberFormat="1" applyFont="1" applyFill="1" applyBorder="1" applyAlignment="1">
      <alignment horizontal="center" vertical="center" wrapText="1"/>
    </xf>
    <xf numFmtId="165" fontId="3" fillId="5" borderId="26" xfId="1" applyNumberFormat="1" applyFont="1" applyFill="1" applyBorder="1" applyAlignment="1">
      <alignment horizontal="center" vertical="center" wrapText="1"/>
    </xf>
    <xf numFmtId="0" fontId="6" fillId="5" borderId="31" xfId="0" applyFont="1" applyFill="1" applyBorder="1" applyAlignment="1">
      <alignment horizontal="center" vertical="center" wrapText="1"/>
    </xf>
    <xf numFmtId="0" fontId="4" fillId="5" borderId="34" xfId="0" applyFont="1" applyFill="1" applyBorder="1" applyAlignment="1">
      <alignment horizontal="center" vertical="center" wrapText="1"/>
    </xf>
    <xf numFmtId="164" fontId="4" fillId="5" borderId="35" xfId="0" applyNumberFormat="1" applyFont="1" applyFill="1" applyBorder="1" applyAlignment="1">
      <alignment horizontal="center" vertical="center" wrapText="1"/>
    </xf>
    <xf numFmtId="0" fontId="3" fillId="0" borderId="36" xfId="0" applyFont="1" applyBorder="1" applyAlignment="1">
      <alignment horizontal="center" vertical="center" wrapText="1"/>
    </xf>
    <xf numFmtId="0" fontId="4" fillId="5" borderId="37" xfId="0" applyFont="1" applyFill="1" applyBorder="1" applyAlignment="1">
      <alignment horizontal="center" vertical="center" wrapText="1"/>
    </xf>
    <xf numFmtId="164" fontId="4" fillId="5" borderId="18" xfId="0" applyNumberFormat="1" applyFont="1" applyFill="1" applyBorder="1" applyAlignment="1">
      <alignment horizontal="center" vertical="center" wrapText="1"/>
    </xf>
    <xf numFmtId="0" fontId="3" fillId="0" borderId="18" xfId="0" applyFont="1" applyBorder="1" applyAlignment="1">
      <alignment horizontal="center" vertical="center" wrapText="1"/>
    </xf>
    <xf numFmtId="164" fontId="6" fillId="5" borderId="38" xfId="2" applyNumberFormat="1" applyFont="1" applyFill="1" applyBorder="1" applyAlignment="1">
      <alignment horizontal="center" vertical="center" wrapText="1"/>
    </xf>
    <xf numFmtId="164" fontId="4" fillId="5" borderId="25" xfId="0" applyNumberFormat="1" applyFont="1" applyFill="1" applyBorder="1" applyAlignment="1">
      <alignment horizontal="center" vertical="center" wrapText="1"/>
    </xf>
    <xf numFmtId="0" fontId="3" fillId="0" borderId="25" xfId="0" applyFont="1" applyBorder="1" applyAlignment="1">
      <alignment horizontal="center" vertical="center" wrapText="1"/>
    </xf>
    <xf numFmtId="3" fontId="3" fillId="10" borderId="32" xfId="0" applyNumberFormat="1" applyFont="1" applyFill="1" applyBorder="1" applyAlignment="1">
      <alignment horizontal="center" vertical="center" wrapText="1"/>
    </xf>
    <xf numFmtId="0" fontId="3" fillId="5" borderId="32" xfId="0" applyFont="1" applyFill="1" applyBorder="1" applyAlignment="1">
      <alignment horizontal="center" vertical="center" wrapText="1"/>
    </xf>
    <xf numFmtId="3" fontId="3" fillId="10" borderId="33" xfId="0" applyNumberFormat="1" applyFont="1" applyFill="1" applyBorder="1" applyAlignment="1">
      <alignment horizontal="center" vertical="center" wrapText="1"/>
    </xf>
    <xf numFmtId="3" fontId="3" fillId="4" borderId="2" xfId="0" applyNumberFormat="1" applyFont="1" applyFill="1" applyBorder="1" applyAlignment="1">
      <alignment horizontal="center" vertical="center" wrapText="1"/>
    </xf>
    <xf numFmtId="3" fontId="3" fillId="4" borderId="45" xfId="0" applyNumberFormat="1" applyFont="1" applyFill="1" applyBorder="1" applyAlignment="1">
      <alignment horizontal="center" vertical="center" wrapText="1"/>
    </xf>
    <xf numFmtId="10" fontId="0" fillId="6" borderId="46" xfId="0" applyNumberFormat="1" applyFill="1" applyBorder="1" applyAlignment="1">
      <alignment horizontal="center" vertical="center" wrapText="1"/>
    </xf>
    <xf numFmtId="10" fontId="0" fillId="6" borderId="47" xfId="0" applyNumberFormat="1" applyFill="1" applyBorder="1" applyAlignment="1">
      <alignment horizontal="center" vertical="center" wrapText="1"/>
    </xf>
    <xf numFmtId="3" fontId="3" fillId="4" borderId="49" xfId="0" applyNumberFormat="1" applyFont="1" applyFill="1" applyBorder="1" applyAlignment="1">
      <alignment horizontal="center" vertical="center" wrapText="1"/>
    </xf>
    <xf numFmtId="3" fontId="3" fillId="4" borderId="50" xfId="0" applyNumberFormat="1" applyFont="1" applyFill="1" applyBorder="1" applyAlignment="1">
      <alignment horizontal="center" vertical="center" wrapText="1"/>
    </xf>
    <xf numFmtId="0" fontId="13" fillId="0" borderId="0" xfId="0" applyFont="1"/>
    <xf numFmtId="0" fontId="0" fillId="12" borderId="0" xfId="0" applyFill="1"/>
    <xf numFmtId="0" fontId="0" fillId="0" borderId="0" xfId="0" applyAlignment="1">
      <alignment wrapText="1"/>
    </xf>
    <xf numFmtId="0" fontId="0" fillId="11" borderId="0" xfId="0" applyFill="1"/>
    <xf numFmtId="44" fontId="3" fillId="4" borderId="53" xfId="2" applyFont="1" applyFill="1" applyBorder="1" applyAlignment="1">
      <alignment horizontal="center" vertical="center" wrapText="1"/>
    </xf>
    <xf numFmtId="44" fontId="3" fillId="4" borderId="54" xfId="2" applyFont="1" applyFill="1" applyBorder="1" applyAlignment="1">
      <alignment horizontal="center" vertical="center" wrapText="1"/>
    </xf>
    <xf numFmtId="44" fontId="3" fillId="4" borderId="55" xfId="2" applyFont="1" applyFill="1" applyBorder="1" applyAlignment="1">
      <alignment horizontal="center" vertical="center" wrapText="1"/>
    </xf>
    <xf numFmtId="44" fontId="3" fillId="4" borderId="56" xfId="2" applyFont="1" applyFill="1" applyBorder="1" applyAlignment="1">
      <alignment horizontal="center" vertical="center" wrapText="1"/>
    </xf>
    <xf numFmtId="44" fontId="3" fillId="4" borderId="57" xfId="2" applyFont="1" applyFill="1" applyBorder="1" applyAlignment="1">
      <alignment horizontal="center" vertical="center" wrapText="1"/>
    </xf>
    <xf numFmtId="3" fontId="3" fillId="4" borderId="6" xfId="0" applyNumberFormat="1" applyFont="1" applyFill="1" applyBorder="1" applyAlignment="1">
      <alignment horizontal="center" vertical="center" wrapText="1"/>
    </xf>
    <xf numFmtId="3" fontId="3" fillId="4" borderId="7" xfId="0" applyNumberFormat="1" applyFont="1" applyFill="1" applyBorder="1" applyAlignment="1">
      <alignment horizontal="center" vertical="center" wrapText="1"/>
    </xf>
    <xf numFmtId="44" fontId="3" fillId="4" borderId="58" xfId="2" applyFont="1" applyFill="1" applyBorder="1" applyAlignment="1">
      <alignment horizontal="center" vertical="center" wrapText="1"/>
    </xf>
    <xf numFmtId="44" fontId="3" fillId="4" borderId="2" xfId="2" applyFont="1" applyFill="1" applyBorder="1" applyAlignment="1">
      <alignment horizontal="center" vertical="center" wrapText="1"/>
    </xf>
    <xf numFmtId="44" fontId="3" fillId="4" borderId="45" xfId="2" applyFont="1" applyFill="1" applyBorder="1" applyAlignment="1">
      <alignment horizontal="center" vertical="center" wrapText="1"/>
    </xf>
    <xf numFmtId="44" fontId="3" fillId="4" borderId="59" xfId="2" applyFont="1" applyFill="1" applyBorder="1" applyAlignment="1">
      <alignment horizontal="center" vertical="center" wrapText="1"/>
    </xf>
    <xf numFmtId="44" fontId="3" fillId="4" borderId="60" xfId="2" applyFont="1" applyFill="1" applyBorder="1" applyAlignment="1">
      <alignment horizontal="center" vertical="center" wrapText="1"/>
    </xf>
    <xf numFmtId="3" fontId="3" fillId="4" borderId="48" xfId="0" applyNumberFormat="1" applyFont="1" applyFill="1" applyBorder="1" applyAlignment="1">
      <alignment horizontal="center" vertical="center" wrapText="1"/>
    </xf>
    <xf numFmtId="3" fontId="3" fillId="4" borderId="61" xfId="0" applyNumberFormat="1" applyFont="1" applyFill="1" applyBorder="1" applyAlignment="1">
      <alignment horizontal="center" vertical="center" wrapText="1"/>
    </xf>
    <xf numFmtId="44" fontId="3" fillId="4" borderId="62" xfId="2" applyFont="1" applyFill="1" applyBorder="1" applyAlignment="1">
      <alignment horizontal="center" vertical="center" wrapText="1"/>
    </xf>
    <xf numFmtId="44" fontId="3" fillId="4" borderId="49" xfId="2" applyFont="1" applyFill="1" applyBorder="1" applyAlignment="1">
      <alignment horizontal="center" vertical="center" wrapText="1"/>
    </xf>
    <xf numFmtId="44" fontId="3" fillId="4" borderId="50" xfId="2" applyFont="1" applyFill="1" applyBorder="1" applyAlignment="1">
      <alignment horizontal="center" vertical="center" wrapText="1"/>
    </xf>
    <xf numFmtId="44" fontId="3" fillId="4" borderId="63" xfId="2" applyFont="1" applyFill="1" applyBorder="1" applyAlignment="1">
      <alignment horizontal="center" vertical="center" wrapText="1"/>
    </xf>
    <xf numFmtId="44" fontId="3" fillId="4" borderId="64" xfId="2" applyFont="1" applyFill="1" applyBorder="1" applyAlignment="1">
      <alignment horizontal="center" vertical="center" wrapText="1"/>
    </xf>
    <xf numFmtId="3" fontId="3" fillId="4" borderId="51" xfId="0" applyNumberFormat="1" applyFont="1" applyFill="1" applyBorder="1" applyAlignment="1">
      <alignment horizontal="center" vertical="center" wrapText="1"/>
    </xf>
    <xf numFmtId="3" fontId="3" fillId="4" borderId="52" xfId="0" applyNumberFormat="1" applyFont="1" applyFill="1" applyBorder="1" applyAlignment="1">
      <alignment horizontal="center" vertical="center" wrapText="1"/>
    </xf>
    <xf numFmtId="3" fontId="3" fillId="4" borderId="65" xfId="0" applyNumberFormat="1" applyFont="1" applyFill="1" applyBorder="1" applyAlignment="1">
      <alignment horizontal="center" vertical="center" wrapText="1"/>
    </xf>
    <xf numFmtId="3" fontId="3" fillId="4" borderId="15" xfId="0" applyNumberFormat="1" applyFont="1" applyFill="1" applyBorder="1" applyAlignment="1">
      <alignment horizontal="center" vertical="center" wrapText="1"/>
    </xf>
    <xf numFmtId="10" fontId="0" fillId="6" borderId="48" xfId="0" applyNumberFormat="1" applyFill="1" applyBorder="1" applyAlignment="1">
      <alignment horizontal="center" vertical="center" wrapText="1"/>
    </xf>
    <xf numFmtId="0" fontId="1" fillId="2" borderId="66" xfId="0" applyFont="1" applyFill="1" applyBorder="1" applyAlignment="1">
      <alignment horizontal="center" vertical="center" wrapText="1"/>
    </xf>
    <xf numFmtId="0" fontId="1" fillId="3" borderId="67" xfId="0" applyFont="1" applyFill="1" applyBorder="1" applyAlignment="1">
      <alignment horizontal="center" vertical="center" wrapText="1"/>
    </xf>
    <xf numFmtId="0" fontId="1" fillId="2" borderId="68" xfId="0" applyFont="1" applyFill="1" applyBorder="1" applyAlignment="1">
      <alignment horizontal="center" vertical="center" wrapText="1"/>
    </xf>
    <xf numFmtId="3" fontId="3" fillId="7" borderId="44" xfId="0" applyNumberFormat="1" applyFont="1" applyFill="1" applyBorder="1" applyAlignment="1">
      <alignment horizontal="center" vertical="center" wrapText="1"/>
    </xf>
    <xf numFmtId="3" fontId="3" fillId="7" borderId="2" xfId="0" applyNumberFormat="1" applyFont="1" applyFill="1" applyBorder="1" applyAlignment="1">
      <alignment horizontal="center" vertical="center" wrapText="1"/>
    </xf>
    <xf numFmtId="3" fontId="3" fillId="7" borderId="30" xfId="0" applyNumberFormat="1" applyFont="1" applyFill="1" applyBorder="1" applyAlignment="1">
      <alignment horizontal="center" vertical="center" wrapText="1"/>
    </xf>
    <xf numFmtId="3" fontId="3" fillId="7" borderId="45" xfId="0" applyNumberFormat="1" applyFont="1" applyFill="1" applyBorder="1" applyAlignment="1">
      <alignment horizontal="center" vertical="center" wrapText="1"/>
    </xf>
    <xf numFmtId="10" fontId="0" fillId="6" borderId="69" xfId="0" applyNumberFormat="1" applyFill="1" applyBorder="1" applyAlignment="1">
      <alignment horizontal="center" vertical="center" wrapText="1"/>
    </xf>
    <xf numFmtId="10" fontId="0" fillId="13" borderId="69" xfId="0" applyNumberFormat="1" applyFill="1" applyBorder="1" applyAlignment="1">
      <alignment horizontal="center" vertical="center" wrapText="1"/>
    </xf>
    <xf numFmtId="10" fontId="0" fillId="13" borderId="48" xfId="0" applyNumberFormat="1" applyFill="1" applyBorder="1" applyAlignment="1">
      <alignment horizontal="center" vertical="center" wrapText="1"/>
    </xf>
    <xf numFmtId="10" fontId="0" fillId="6" borderId="32" xfId="0" applyNumberFormat="1" applyFill="1" applyBorder="1" applyAlignment="1">
      <alignment horizontal="center" vertical="center" wrapText="1"/>
    </xf>
    <xf numFmtId="0" fontId="12" fillId="0" borderId="0" xfId="0" applyFont="1" applyBorder="1" applyAlignment="1">
      <alignment horizontal="center" vertical="center"/>
    </xf>
    <xf numFmtId="0" fontId="1" fillId="5" borderId="73" xfId="0" applyFont="1" applyFill="1" applyBorder="1" applyAlignment="1">
      <alignment horizontal="center" vertical="center" wrapText="1"/>
    </xf>
    <xf numFmtId="3" fontId="3" fillId="7" borderId="20" xfId="0" applyNumberFormat="1" applyFont="1" applyFill="1" applyBorder="1" applyAlignment="1">
      <alignment horizontal="center" vertical="center" wrapText="1"/>
    </xf>
    <xf numFmtId="3" fontId="3" fillId="4" borderId="20" xfId="0" applyNumberFormat="1" applyFont="1" applyFill="1" applyBorder="1" applyAlignment="1">
      <alignment horizontal="center" vertical="center" wrapText="1"/>
    </xf>
    <xf numFmtId="3" fontId="3" fillId="4" borderId="76" xfId="0" applyNumberFormat="1" applyFont="1" applyFill="1" applyBorder="1" applyAlignment="1">
      <alignment horizontal="center" vertical="center" wrapText="1"/>
    </xf>
    <xf numFmtId="0" fontId="5" fillId="9" borderId="80" xfId="0" applyFont="1" applyFill="1" applyBorder="1" applyAlignment="1">
      <alignment horizontal="center" vertical="center" wrapText="1"/>
    </xf>
    <xf numFmtId="0" fontId="3" fillId="10" borderId="77" xfId="0" applyFont="1" applyFill="1" applyBorder="1" applyAlignment="1">
      <alignment horizontal="center" vertical="center" wrapText="1"/>
    </xf>
    <xf numFmtId="0" fontId="3" fillId="10" borderId="78" xfId="0" applyFont="1" applyFill="1" applyBorder="1" applyAlignment="1">
      <alignment horizontal="center" vertical="center" wrapText="1"/>
    </xf>
    <xf numFmtId="0" fontId="4" fillId="10" borderId="79" xfId="0" applyFont="1" applyFill="1" applyBorder="1" applyAlignment="1">
      <alignment horizontal="center" vertical="center" wrapText="1"/>
    </xf>
    <xf numFmtId="0" fontId="6" fillId="5" borderId="81"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3" fillId="5" borderId="82" xfId="0" applyFont="1" applyFill="1" applyBorder="1" applyAlignment="1">
      <alignment horizontal="left" vertical="center" wrapText="1"/>
    </xf>
    <xf numFmtId="0" fontId="3" fillId="5" borderId="82" xfId="0" applyFont="1" applyFill="1" applyBorder="1" applyAlignment="1">
      <alignment horizontal="center" vertical="center" wrapText="1"/>
    </xf>
    <xf numFmtId="0" fontId="3" fillId="5" borderId="83" xfId="0" applyFont="1" applyFill="1" applyBorder="1" applyAlignment="1">
      <alignment horizontal="left" vertical="center" wrapText="1"/>
    </xf>
    <xf numFmtId="0" fontId="9" fillId="8" borderId="72" xfId="0" applyFont="1" applyFill="1" applyBorder="1" applyAlignment="1">
      <alignment horizontal="center" vertical="center" wrapText="1"/>
    </xf>
    <xf numFmtId="3" fontId="3" fillId="4" borderId="84" xfId="0" applyNumberFormat="1" applyFont="1" applyFill="1" applyBorder="1" applyAlignment="1">
      <alignment horizontal="center" vertical="center" wrapText="1"/>
    </xf>
    <xf numFmtId="3" fontId="3" fillId="4" borderId="19" xfId="0" applyNumberFormat="1" applyFont="1" applyFill="1" applyBorder="1" applyAlignment="1">
      <alignment horizontal="center" vertical="center" wrapText="1"/>
    </xf>
    <xf numFmtId="3" fontId="3" fillId="4" borderId="85" xfId="0" applyNumberFormat="1" applyFont="1" applyFill="1" applyBorder="1" applyAlignment="1">
      <alignment horizontal="center" vertical="center" wrapText="1"/>
    </xf>
    <xf numFmtId="0" fontId="4" fillId="10" borderId="8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87" xfId="0" applyFont="1" applyFill="1" applyBorder="1" applyAlignment="1">
      <alignment horizontal="justify" vertical="center" wrapText="1"/>
    </xf>
    <xf numFmtId="0" fontId="5" fillId="9" borderId="87" xfId="0" applyFont="1" applyFill="1" applyBorder="1" applyAlignment="1">
      <alignment horizontal="left" vertical="center" wrapText="1"/>
    </xf>
    <xf numFmtId="0" fontId="5" fillId="9" borderId="87" xfId="0" applyFont="1" applyFill="1" applyBorder="1" applyAlignment="1">
      <alignment horizontal="center" vertical="center" wrapText="1"/>
    </xf>
    <xf numFmtId="0" fontId="3" fillId="16" borderId="87" xfId="0" applyFont="1" applyFill="1" applyBorder="1" applyAlignment="1">
      <alignment horizontal="justify" vertical="center" wrapText="1"/>
    </xf>
    <xf numFmtId="0" fontId="4" fillId="16" borderId="87" xfId="0" applyFont="1" applyFill="1" applyBorder="1" applyAlignment="1">
      <alignment horizontal="justify" vertical="center" wrapText="1"/>
    </xf>
    <xf numFmtId="0" fontId="3" fillId="16" borderId="87" xfId="0" applyFont="1" applyFill="1" applyBorder="1" applyAlignment="1">
      <alignment horizontal="center" vertical="center" wrapText="1"/>
    </xf>
    <xf numFmtId="0" fontId="3" fillId="5" borderId="87" xfId="0" applyFont="1" applyFill="1" applyBorder="1" applyAlignment="1">
      <alignment horizontal="justify" vertical="center" wrapText="1"/>
    </xf>
    <xf numFmtId="0" fontId="3" fillId="5" borderId="87" xfId="0" applyFont="1" applyFill="1" applyBorder="1" applyAlignment="1">
      <alignment horizontal="center" vertical="center" wrapText="1"/>
    </xf>
    <xf numFmtId="0" fontId="4" fillId="16" borderId="11" xfId="0" applyFont="1" applyFill="1" applyBorder="1" applyAlignment="1">
      <alignment horizontal="center" vertical="center" wrapText="1"/>
    </xf>
    <xf numFmtId="0" fontId="6" fillId="5" borderId="88" xfId="0" applyFont="1" applyFill="1" applyBorder="1" applyAlignment="1">
      <alignment horizontal="center" vertical="center" wrapText="1"/>
    </xf>
    <xf numFmtId="0" fontId="6" fillId="5" borderId="87" xfId="0" applyFont="1" applyFill="1" applyBorder="1" applyAlignment="1">
      <alignment horizontal="left" vertical="center" wrapText="1"/>
    </xf>
    <xf numFmtId="0" fontId="3" fillId="5" borderId="88" xfId="0" applyFont="1" applyFill="1" applyBorder="1" applyAlignment="1">
      <alignment horizontal="justify" vertical="center" wrapText="1"/>
    </xf>
    <xf numFmtId="0" fontId="6" fillId="5" borderId="88" xfId="0" applyFont="1" applyFill="1" applyBorder="1" applyAlignment="1">
      <alignment horizontal="justify" vertical="center" wrapText="1"/>
    </xf>
    <xf numFmtId="0" fontId="3" fillId="5" borderId="88" xfId="0" applyFont="1" applyFill="1" applyBorder="1" applyAlignment="1">
      <alignment horizontal="center" vertical="center" wrapText="1"/>
    </xf>
    <xf numFmtId="0" fontId="6" fillId="5" borderId="88" xfId="0" applyFont="1" applyFill="1" applyBorder="1" applyAlignment="1">
      <alignment horizontal="left" vertical="center" wrapText="1"/>
    </xf>
    <xf numFmtId="0" fontId="3" fillId="16" borderId="87" xfId="0" applyFont="1" applyFill="1" applyBorder="1" applyAlignment="1">
      <alignment horizontal="left" vertical="center" wrapText="1"/>
    </xf>
    <xf numFmtId="0" fontId="4" fillId="5" borderId="88" xfId="0" applyFont="1" applyFill="1" applyBorder="1" applyAlignment="1">
      <alignment horizontal="justify" vertical="center" wrapText="1"/>
    </xf>
    <xf numFmtId="0" fontId="3" fillId="5" borderId="89" xfId="0" applyFont="1" applyFill="1" applyBorder="1" applyAlignment="1">
      <alignment horizontal="justify" vertical="center" wrapText="1"/>
    </xf>
    <xf numFmtId="0" fontId="4" fillId="5" borderId="89" xfId="0" applyFont="1" applyFill="1" applyBorder="1" applyAlignment="1">
      <alignment horizontal="justify" vertical="center" wrapText="1"/>
    </xf>
    <xf numFmtId="0" fontId="3" fillId="5" borderId="89" xfId="0" applyFont="1" applyFill="1" applyBorder="1" applyAlignment="1">
      <alignment horizontal="center" vertical="center" wrapText="1"/>
    </xf>
    <xf numFmtId="0" fontId="1" fillId="15" borderId="90" xfId="0" applyFont="1" applyFill="1" applyBorder="1" applyAlignment="1">
      <alignment horizontal="center" vertical="center" wrapText="1"/>
    </xf>
    <xf numFmtId="1" fontId="6" fillId="5" borderId="23" xfId="1" applyNumberFormat="1" applyFont="1" applyFill="1" applyBorder="1" applyAlignment="1">
      <alignment horizontal="center" vertical="center" wrapText="1"/>
    </xf>
    <xf numFmtId="165" fontId="6" fillId="5" borderId="75" xfId="0" applyNumberFormat="1" applyFont="1" applyFill="1" applyBorder="1" applyAlignment="1">
      <alignment horizontal="center" vertical="center" wrapText="1"/>
    </xf>
    <xf numFmtId="1" fontId="3" fillId="10" borderId="91" xfId="1" applyNumberFormat="1" applyFont="1" applyFill="1" applyBorder="1" applyAlignment="1">
      <alignment horizontal="center" vertical="center" wrapText="1"/>
    </xf>
    <xf numFmtId="1" fontId="3" fillId="10" borderId="87" xfId="1" applyNumberFormat="1" applyFont="1" applyFill="1" applyBorder="1" applyAlignment="1">
      <alignment horizontal="center" vertical="center" wrapText="1"/>
    </xf>
    <xf numFmtId="1" fontId="3" fillId="10" borderId="92" xfId="1" applyNumberFormat="1" applyFont="1" applyFill="1" applyBorder="1" applyAlignment="1">
      <alignment horizontal="center" vertical="center" wrapText="1"/>
    </xf>
    <xf numFmtId="1" fontId="6" fillId="5" borderId="74" xfId="0" applyNumberFormat="1" applyFont="1" applyFill="1" applyBorder="1" applyAlignment="1">
      <alignment horizontal="center" vertical="center" wrapText="1"/>
    </xf>
    <xf numFmtId="165" fontId="6" fillId="5" borderId="27" xfId="1" applyNumberFormat="1" applyFont="1" applyFill="1" applyBorder="1" applyAlignment="1">
      <alignment horizontal="center" vertical="center" wrapText="1"/>
    </xf>
    <xf numFmtId="1" fontId="3" fillId="10" borderId="93" xfId="1" applyNumberFormat="1"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24" xfId="0" applyFont="1" applyFill="1" applyBorder="1" applyAlignment="1">
      <alignment horizontal="center" vertical="center" wrapText="1"/>
    </xf>
    <xf numFmtId="1" fontId="3" fillId="10" borderId="89" xfId="1" applyNumberFormat="1" applyFont="1" applyFill="1" applyBorder="1" applyAlignment="1">
      <alignment horizontal="center" vertical="center" wrapText="1"/>
    </xf>
    <xf numFmtId="1" fontId="3" fillId="10" borderId="94" xfId="1" applyNumberFormat="1" applyFont="1" applyFill="1" applyBorder="1" applyAlignment="1">
      <alignment horizontal="center" vertical="center" wrapText="1"/>
    </xf>
    <xf numFmtId="10" fontId="14" fillId="14" borderId="95" xfId="0" applyNumberFormat="1" applyFont="1" applyFill="1" applyBorder="1" applyAlignment="1">
      <alignment horizontal="center" vertical="center"/>
    </xf>
    <xf numFmtId="0" fontId="1" fillId="5" borderId="7" xfId="0" applyFont="1" applyFill="1" applyBorder="1" applyAlignment="1">
      <alignment horizontal="center" vertical="center" wrapText="1"/>
    </xf>
    <xf numFmtId="10" fontId="0" fillId="13" borderId="96" xfId="0" applyNumberFormat="1" applyFill="1" applyBorder="1" applyAlignment="1">
      <alignment horizontal="center" vertical="center" wrapText="1"/>
    </xf>
    <xf numFmtId="10" fontId="0" fillId="13" borderId="61" xfId="0" applyNumberFormat="1" applyFill="1" applyBorder="1" applyAlignment="1">
      <alignment horizontal="center" vertical="center" wrapText="1"/>
    </xf>
    <xf numFmtId="10" fontId="0" fillId="6" borderId="97" xfId="0" applyNumberFormat="1" applyFill="1" applyBorder="1" applyAlignment="1">
      <alignment horizontal="center" vertical="center" wrapText="1"/>
    </xf>
    <xf numFmtId="10" fontId="0" fillId="13" borderId="52" xfId="0" applyNumberFormat="1" applyFill="1" applyBorder="1" applyAlignment="1">
      <alignment horizontal="center" vertical="center" wrapText="1"/>
    </xf>
    <xf numFmtId="10" fontId="0" fillId="13" borderId="65" xfId="0" applyNumberFormat="1" applyFill="1" applyBorder="1" applyAlignment="1">
      <alignment horizontal="center" vertical="center" wrapText="1"/>
    </xf>
    <xf numFmtId="10" fontId="0" fillId="13" borderId="47" xfId="0" applyNumberFormat="1" applyFill="1" applyBorder="1" applyAlignment="1">
      <alignment horizontal="center" vertical="center" wrapText="1"/>
    </xf>
    <xf numFmtId="10" fontId="0" fillId="13" borderId="51" xfId="0" applyNumberFormat="1" applyFill="1" applyBorder="1" applyAlignment="1">
      <alignment horizontal="center" vertical="center" wrapText="1"/>
    </xf>
    <xf numFmtId="0" fontId="5" fillId="9" borderId="16"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10" xfId="0" applyFont="1" applyFill="1" applyBorder="1" applyAlignment="1">
      <alignment horizontal="center" vertical="center" wrapText="1"/>
    </xf>
    <xf numFmtId="3" fontId="4" fillId="10" borderId="8" xfId="0" applyNumberFormat="1" applyFont="1" applyFill="1" applyBorder="1" applyAlignment="1">
      <alignment horizontal="center" vertical="center" wrapText="1"/>
    </xf>
    <xf numFmtId="3" fontId="4" fillId="10" borderId="9" xfId="0" applyNumberFormat="1" applyFont="1" applyFill="1" applyBorder="1" applyAlignment="1">
      <alignment horizontal="center" vertical="center" wrapText="1"/>
    </xf>
    <xf numFmtId="3" fontId="4" fillId="10" borderId="10" xfId="0" applyNumberFormat="1"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39"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8" borderId="70"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8" fillId="9" borderId="41" xfId="0" applyFont="1" applyFill="1" applyBorder="1" applyAlignment="1">
      <alignment horizontal="center" vertical="center" wrapText="1"/>
    </xf>
    <xf numFmtId="0" fontId="8" fillId="9" borderId="42" xfId="0" applyFont="1" applyFill="1" applyBorder="1" applyAlignment="1">
      <alignment horizontal="center" vertical="center" wrapText="1"/>
    </xf>
    <xf numFmtId="0" fontId="9" fillId="8" borderId="0" xfId="0" applyFont="1" applyFill="1" applyBorder="1" applyAlignment="1">
      <alignment horizontal="center" vertical="center"/>
    </xf>
    <xf numFmtId="0" fontId="9" fillId="8" borderId="71" xfId="0" applyFont="1" applyFill="1" applyBorder="1" applyAlignment="1">
      <alignment horizontal="center" vertical="center"/>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29"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40" xfId="0" applyFont="1" applyFill="1" applyBorder="1" applyAlignment="1">
      <alignment horizontal="center" vertical="center" wrapText="1"/>
    </xf>
    <xf numFmtId="0" fontId="10" fillId="8" borderId="41" xfId="0" applyFont="1" applyFill="1" applyBorder="1" applyAlignment="1">
      <alignment horizontal="center" vertical="center" wrapText="1"/>
    </xf>
    <xf numFmtId="0" fontId="10" fillId="8" borderId="42"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2" fillId="0" borderId="43" xfId="0" applyFont="1" applyBorder="1" applyAlignment="1">
      <alignment horizontal="center" vertical="center"/>
    </xf>
    <xf numFmtId="0" fontId="12" fillId="0" borderId="43" xfId="0" applyFont="1" applyBorder="1" applyAlignment="1">
      <alignment horizontal="center" vertical="top" wrapText="1"/>
    </xf>
    <xf numFmtId="0" fontId="12" fillId="0" borderId="43" xfId="0" applyFont="1" applyBorder="1" applyAlignment="1">
      <alignment horizontal="center" vertical="top"/>
    </xf>
    <xf numFmtId="0" fontId="2" fillId="5" borderId="27"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3" fillId="5" borderId="86" xfId="0" applyFont="1" applyFill="1" applyBorder="1" applyAlignment="1">
      <alignment horizontal="justify" vertical="center" wrapText="1"/>
    </xf>
    <xf numFmtId="0" fontId="3" fillId="5" borderId="28" xfId="0" applyFont="1" applyFill="1" applyBorder="1" applyAlignment="1">
      <alignment horizontal="justify" vertical="center" wrapText="1"/>
    </xf>
    <xf numFmtId="0" fontId="0" fillId="0" borderId="0" xfId="0" applyAlignment="1">
      <alignment horizontal="justify" vertical="center" wrapText="1"/>
    </xf>
    <xf numFmtId="0" fontId="8" fillId="9" borderId="14" xfId="0" applyFont="1" applyFill="1" applyBorder="1" applyAlignment="1">
      <alignment horizontal="center" vertical="center" wrapText="1"/>
    </xf>
    <xf numFmtId="0" fontId="6" fillId="10" borderId="36" xfId="0" applyFont="1" applyFill="1" applyBorder="1" applyAlignment="1">
      <alignment horizontal="justify" vertical="center" wrapText="1"/>
    </xf>
    <xf numFmtId="0" fontId="6" fillId="10" borderId="18" xfId="0" applyFont="1" applyFill="1" applyBorder="1" applyAlignment="1">
      <alignment horizontal="justify" vertical="center" wrapText="1"/>
    </xf>
    <xf numFmtId="0" fontId="15" fillId="9" borderId="98" xfId="0" applyFont="1" applyFill="1" applyBorder="1" applyAlignment="1">
      <alignment horizontal="left" vertical="center" wrapText="1"/>
    </xf>
    <xf numFmtId="0" fontId="0" fillId="10" borderId="99" xfId="0" applyFont="1" applyFill="1" applyBorder="1" applyAlignment="1">
      <alignment horizontal="justify" vertical="center" wrapText="1"/>
    </xf>
    <xf numFmtId="0" fontId="13" fillId="5" borderId="99" xfId="0" applyFont="1" applyFill="1" applyBorder="1" applyAlignment="1">
      <alignment horizontal="justify" vertical="center" wrapText="1"/>
    </xf>
    <xf numFmtId="0" fontId="0" fillId="5" borderId="99" xfId="0" applyFont="1" applyFill="1" applyBorder="1" applyAlignment="1">
      <alignment horizontal="justify" vertical="center" wrapText="1"/>
    </xf>
    <xf numFmtId="0" fontId="0" fillId="5" borderId="100" xfId="0" applyFont="1" applyFill="1" applyBorder="1" applyAlignment="1">
      <alignment horizontal="justify" vertical="center" wrapText="1"/>
    </xf>
    <xf numFmtId="0" fontId="0" fillId="0" borderId="99" xfId="0" applyFont="1" applyFill="1" applyBorder="1" applyAlignment="1">
      <alignment horizontal="justify" vertical="center" wrapText="1"/>
    </xf>
    <xf numFmtId="0" fontId="0" fillId="5" borderId="101" xfId="0" applyFont="1" applyFill="1" applyBorder="1" applyAlignment="1">
      <alignment horizontal="justify" vertical="center" wrapText="1"/>
    </xf>
    <xf numFmtId="0" fontId="1" fillId="7" borderId="10"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39"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2" fillId="0" borderId="43" xfId="0" applyFont="1" applyBorder="1" applyAlignment="1">
      <alignment horizontal="center" vertical="center" wrapText="1"/>
    </xf>
  </cellXfs>
  <cellStyles count="3">
    <cellStyle name="Moneda" xfId="2" builtinId="4"/>
    <cellStyle name="Normal" xfId="0" builtinId="0"/>
    <cellStyle name="Porcentaje" xfId="1" builtinId="5"/>
  </cellStyles>
  <dxfs count="55">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2058864</xdr:colOff>
      <xdr:row>1</xdr:row>
      <xdr:rowOff>263483</xdr:rowOff>
    </xdr:from>
    <xdr:to>
      <xdr:col>3</xdr:col>
      <xdr:colOff>1682779</xdr:colOff>
      <xdr:row>5</xdr:row>
      <xdr:rowOff>365316</xdr:rowOff>
    </xdr:to>
    <xdr:pic>
      <xdr:nvPicPr>
        <xdr:cNvPr id="6" name="Imagen 5">
          <a:extLst>
            <a:ext uri="{FF2B5EF4-FFF2-40B4-BE49-F238E27FC236}">
              <a16:creationId xmlns:a16="http://schemas.microsoft.com/office/drawing/2014/main" id="{4D2433F1-B09D-4236-B727-7362F0C80E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67971" y="453983"/>
          <a:ext cx="2018772" cy="2006833"/>
        </a:xfrm>
        <a:prstGeom prst="rect">
          <a:avLst/>
        </a:prstGeom>
      </xdr:spPr>
    </xdr:pic>
    <xdr:clientData/>
  </xdr:twoCellAnchor>
  <xdr:twoCellAnchor editAs="oneCell">
    <xdr:from>
      <xdr:col>1</xdr:col>
      <xdr:colOff>18143</xdr:colOff>
      <xdr:row>1</xdr:row>
      <xdr:rowOff>374021</xdr:rowOff>
    </xdr:from>
    <xdr:to>
      <xdr:col>2</xdr:col>
      <xdr:colOff>1587828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22</xdr:col>
      <xdr:colOff>0</xdr:colOff>
      <xdr:row>1</xdr:row>
      <xdr:rowOff>0</xdr:rowOff>
    </xdr:from>
    <xdr:to>
      <xdr:col>22</xdr:col>
      <xdr:colOff>3299083</xdr:colOff>
      <xdr:row>4</xdr:row>
      <xdr:rowOff>190500</xdr:rowOff>
    </xdr:to>
    <xdr:pic>
      <xdr:nvPicPr>
        <xdr:cNvPr id="2" name="Imagen 1">
          <a:extLst>
            <a:ext uri="{FF2B5EF4-FFF2-40B4-BE49-F238E27FC236}">
              <a16:creationId xmlns:a16="http://schemas.microsoft.com/office/drawing/2014/main" id="{2A94CB79-52C5-3B3C-41F1-6C081AABD033}"/>
            </a:ext>
          </a:extLst>
        </xdr:cNvPr>
        <xdr:cNvPicPr>
          <a:picLocks noChangeAspect="1"/>
        </xdr:cNvPicPr>
      </xdr:nvPicPr>
      <xdr:blipFill>
        <a:blip xmlns:r="http://schemas.openxmlformats.org/officeDocument/2006/relationships" r:embed="rId3"/>
        <a:stretch>
          <a:fillRect/>
        </a:stretch>
      </xdr:blipFill>
      <xdr:spPr>
        <a:xfrm>
          <a:off x="29405036" y="190500"/>
          <a:ext cx="3296361" cy="1714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7"/>
  <sheetViews>
    <sheetView tabSelected="1" topLeftCell="C52" zoomScale="70" zoomScaleNormal="70" workbookViewId="0">
      <selection activeCell="G57" sqref="G57"/>
    </sheetView>
  </sheetViews>
  <sheetFormatPr baseColWidth="10" defaultRowHeight="15" x14ac:dyDescent="0.25"/>
  <cols>
    <col min="2" max="2" width="20.140625" customWidth="1"/>
    <col min="3" max="3" width="35.85546875" customWidth="1"/>
    <col min="4" max="4" width="33.85546875" customWidth="1"/>
    <col min="5" max="6" width="31.42578125" customWidth="1"/>
    <col min="7" max="10" width="17" customWidth="1"/>
    <col min="11" max="11" width="19.140625" bestFit="1" customWidth="1"/>
    <col min="12" max="13" width="19.5703125" bestFit="1" customWidth="1"/>
    <col min="14" max="19" width="16.85546875" customWidth="1"/>
    <col min="20" max="22" width="18.42578125" customWidth="1"/>
    <col min="23" max="23" width="59.5703125" customWidth="1"/>
  </cols>
  <sheetData>
    <row r="1" spans="1:23" ht="15.75" thickBot="1" x14ac:dyDescent="0.3"/>
    <row r="2" spans="1:23" ht="63" customHeight="1" x14ac:dyDescent="0.25">
      <c r="A2" s="4"/>
      <c r="B2" s="4"/>
      <c r="C2" s="4"/>
      <c r="D2" s="4"/>
      <c r="E2" s="161" t="s">
        <v>23</v>
      </c>
      <c r="F2" s="162"/>
      <c r="G2" s="162"/>
      <c r="H2" s="162"/>
      <c r="I2" s="162"/>
      <c r="J2" s="162"/>
      <c r="K2" s="162"/>
      <c r="L2" s="162"/>
      <c r="M2" s="162"/>
      <c r="N2" s="162"/>
      <c r="O2" s="162"/>
      <c r="P2" s="162"/>
      <c r="Q2" s="162"/>
      <c r="R2" s="162"/>
      <c r="S2" s="162"/>
      <c r="T2" s="162"/>
      <c r="U2" s="163"/>
    </row>
    <row r="3" spans="1:23" ht="30" customHeight="1" x14ac:dyDescent="0.25">
      <c r="A3" s="4"/>
      <c r="B3" s="4"/>
      <c r="C3" s="4"/>
      <c r="D3" s="4"/>
      <c r="E3" s="164" t="s">
        <v>36</v>
      </c>
      <c r="F3" s="165"/>
      <c r="G3" s="165"/>
      <c r="H3" s="165"/>
      <c r="I3" s="165"/>
      <c r="J3" s="165"/>
      <c r="K3" s="165"/>
      <c r="L3" s="165"/>
      <c r="M3" s="165"/>
      <c r="N3" s="165"/>
      <c r="O3" s="165"/>
      <c r="P3" s="165"/>
      <c r="Q3" s="165"/>
      <c r="R3" s="165"/>
      <c r="S3" s="165"/>
      <c r="T3" s="165"/>
      <c r="U3" s="166"/>
    </row>
    <row r="4" spans="1:23" ht="26.25" customHeight="1" x14ac:dyDescent="0.25">
      <c r="A4" s="4"/>
      <c r="B4" s="4"/>
      <c r="C4" s="4"/>
      <c r="D4" s="4"/>
      <c r="E4" s="164" t="s">
        <v>19</v>
      </c>
      <c r="F4" s="165"/>
      <c r="G4" s="165"/>
      <c r="H4" s="165"/>
      <c r="I4" s="165"/>
      <c r="J4" s="165"/>
      <c r="K4" s="165"/>
      <c r="L4" s="165"/>
      <c r="M4" s="165"/>
      <c r="N4" s="165"/>
      <c r="O4" s="165"/>
      <c r="P4" s="165"/>
      <c r="Q4" s="165"/>
      <c r="R4" s="165"/>
      <c r="S4" s="165"/>
      <c r="T4" s="165"/>
      <c r="U4" s="166"/>
    </row>
    <row r="5" spans="1:23" ht="30" customHeight="1" x14ac:dyDescent="0.25">
      <c r="A5" s="4"/>
      <c r="B5" s="4"/>
      <c r="C5" s="4"/>
      <c r="D5" s="4"/>
      <c r="E5" s="164" t="s">
        <v>38</v>
      </c>
      <c r="F5" s="165"/>
      <c r="G5" s="165"/>
      <c r="H5" s="165"/>
      <c r="I5" s="165"/>
      <c r="J5" s="165"/>
      <c r="K5" s="165"/>
      <c r="L5" s="165"/>
      <c r="M5" s="165"/>
      <c r="N5" s="165"/>
      <c r="O5" s="165"/>
      <c r="P5" s="165"/>
      <c r="Q5" s="165"/>
      <c r="R5" s="165"/>
      <c r="S5" s="165"/>
      <c r="T5" s="165"/>
      <c r="U5" s="166"/>
    </row>
    <row r="6" spans="1:23" ht="30.75" thickBot="1" x14ac:dyDescent="0.3">
      <c r="A6" s="4"/>
      <c r="B6" s="4"/>
      <c r="C6" s="4"/>
      <c r="D6" s="4"/>
      <c r="E6" s="167"/>
      <c r="F6" s="168"/>
      <c r="G6" s="168"/>
      <c r="H6" s="168"/>
      <c r="I6" s="168"/>
      <c r="J6" s="168"/>
      <c r="K6" s="168"/>
      <c r="L6" s="168"/>
      <c r="M6" s="168"/>
      <c r="N6" s="168"/>
      <c r="O6" s="168"/>
      <c r="P6" s="168"/>
      <c r="Q6" s="168"/>
      <c r="R6" s="168"/>
      <c r="S6" s="168"/>
      <c r="T6" s="168"/>
      <c r="U6" s="169"/>
    </row>
    <row r="7" spans="1:23" ht="28.9" customHeight="1" thickBot="1" x14ac:dyDescent="0.3"/>
    <row r="8" spans="1:23" ht="33.75" customHeight="1" thickBot="1" x14ac:dyDescent="0.3">
      <c r="G8" s="158" t="s">
        <v>37</v>
      </c>
      <c r="H8" s="159"/>
      <c r="I8" s="159"/>
      <c r="J8" s="159"/>
      <c r="K8" s="159"/>
      <c r="L8" s="159"/>
      <c r="M8" s="159"/>
      <c r="N8" s="159"/>
      <c r="O8" s="159"/>
      <c r="P8" s="159"/>
      <c r="Q8" s="159"/>
      <c r="R8" s="159"/>
      <c r="S8" s="159"/>
      <c r="T8" s="159"/>
      <c r="U8" s="159"/>
      <c r="V8" s="160"/>
      <c r="W8" s="144" t="s">
        <v>27</v>
      </c>
    </row>
    <row r="9" spans="1:23" ht="47.25" customHeight="1" thickBot="1" x14ac:dyDescent="0.3">
      <c r="B9" s="147" t="s">
        <v>0</v>
      </c>
      <c r="C9" s="147" t="s">
        <v>1</v>
      </c>
      <c r="D9" s="149" t="s">
        <v>2</v>
      </c>
      <c r="E9" s="149"/>
      <c r="F9" s="150"/>
      <c r="G9" s="156" t="s">
        <v>24</v>
      </c>
      <c r="H9" s="156"/>
      <c r="I9" s="156"/>
      <c r="J9" s="156"/>
      <c r="K9" s="157"/>
      <c r="L9" s="151" t="s">
        <v>25</v>
      </c>
      <c r="M9" s="152"/>
      <c r="N9" s="152"/>
      <c r="O9" s="153"/>
      <c r="P9" s="154" t="s">
        <v>26</v>
      </c>
      <c r="Q9" s="155"/>
      <c r="R9" s="155"/>
      <c r="S9" s="146"/>
      <c r="T9" s="155"/>
      <c r="U9" s="155"/>
      <c r="V9" s="155"/>
      <c r="W9" s="145"/>
    </row>
    <row r="10" spans="1:23" ht="143.25" customHeight="1" thickBot="1" x14ac:dyDescent="0.3">
      <c r="B10" s="148"/>
      <c r="C10" s="148"/>
      <c r="D10" s="88" t="s">
        <v>3</v>
      </c>
      <c r="E10" s="88" t="s">
        <v>4</v>
      </c>
      <c r="F10" s="88" t="s">
        <v>5</v>
      </c>
      <c r="G10" s="114" t="s">
        <v>44</v>
      </c>
      <c r="H10" s="6" t="s">
        <v>6</v>
      </c>
      <c r="I10" s="8" t="s">
        <v>7</v>
      </c>
      <c r="J10" s="2" t="s">
        <v>8</v>
      </c>
      <c r="K10" s="9" t="s">
        <v>9</v>
      </c>
      <c r="L10" s="75" t="s">
        <v>6</v>
      </c>
      <c r="M10" s="8" t="s">
        <v>7</v>
      </c>
      <c r="N10" s="2" t="s">
        <v>8</v>
      </c>
      <c r="O10" s="9" t="s">
        <v>9</v>
      </c>
      <c r="P10" s="1" t="s">
        <v>6</v>
      </c>
      <c r="Q10" s="2" t="s">
        <v>7</v>
      </c>
      <c r="R10" s="3" t="s">
        <v>8</v>
      </c>
      <c r="S10" s="128" t="s">
        <v>9</v>
      </c>
      <c r="T10" s="63" t="s">
        <v>7</v>
      </c>
      <c r="U10" s="64" t="s">
        <v>8</v>
      </c>
      <c r="V10" s="65" t="s">
        <v>9</v>
      </c>
      <c r="W10" s="178"/>
    </row>
    <row r="11" spans="1:23" ht="161.1" customHeight="1" x14ac:dyDescent="0.25">
      <c r="B11" s="173" t="s">
        <v>15</v>
      </c>
      <c r="C11" s="175" t="s">
        <v>45</v>
      </c>
      <c r="D11" s="85" t="s">
        <v>17</v>
      </c>
      <c r="E11" s="86" t="s">
        <v>16</v>
      </c>
      <c r="F11" s="87" t="s">
        <v>21</v>
      </c>
      <c r="G11" s="80">
        <v>57</v>
      </c>
      <c r="H11" s="115">
        <v>57</v>
      </c>
      <c r="I11" s="119">
        <v>57</v>
      </c>
      <c r="J11" s="14">
        <v>57</v>
      </c>
      <c r="K11" s="117">
        <v>57</v>
      </c>
      <c r="L11" s="120">
        <v>57</v>
      </c>
      <c r="M11" s="67"/>
      <c r="N11" s="67"/>
      <c r="O11" s="69"/>
      <c r="P11" s="32">
        <f t="shared" ref="P11" si="0">IFERROR(L11/H11,"NO APLICA")</f>
        <v>1</v>
      </c>
      <c r="Q11" s="72"/>
      <c r="R11" s="72"/>
      <c r="S11" s="129"/>
      <c r="T11" s="71"/>
      <c r="U11" s="72"/>
      <c r="V11" s="129"/>
      <c r="W11" s="179" t="s">
        <v>28</v>
      </c>
    </row>
    <row r="12" spans="1:23" ht="161.1" customHeight="1" x14ac:dyDescent="0.25">
      <c r="B12" s="174"/>
      <c r="C12" s="176"/>
      <c r="D12" s="12" t="s">
        <v>18</v>
      </c>
      <c r="E12" s="13" t="s">
        <v>16</v>
      </c>
      <c r="F12" s="10" t="s">
        <v>22</v>
      </c>
      <c r="G12" s="81">
        <v>0.39700000000000002</v>
      </c>
      <c r="H12" s="121">
        <v>0.39700000000000002</v>
      </c>
      <c r="I12" s="118">
        <v>0.39700000000000002</v>
      </c>
      <c r="J12" s="15">
        <v>0.39700000000000002</v>
      </c>
      <c r="K12" s="122">
        <v>0.39700000000000002</v>
      </c>
      <c r="L12" s="116">
        <v>0.39700000000000002</v>
      </c>
      <c r="M12" s="67"/>
      <c r="N12" s="67"/>
      <c r="O12" s="69"/>
      <c r="P12" s="32">
        <f>IFERROR(L12/H12,"NO APLICA")</f>
        <v>1</v>
      </c>
      <c r="Q12" s="72"/>
      <c r="R12" s="72"/>
      <c r="S12" s="129"/>
      <c r="T12" s="71"/>
      <c r="U12" s="72"/>
      <c r="V12" s="129"/>
      <c r="W12" s="180" t="s">
        <v>29</v>
      </c>
    </row>
    <row r="13" spans="1:23" ht="184.5" customHeight="1" x14ac:dyDescent="0.25">
      <c r="B13" s="93" t="s">
        <v>46</v>
      </c>
      <c r="C13" s="94" t="s">
        <v>47</v>
      </c>
      <c r="D13" s="95" t="s">
        <v>134</v>
      </c>
      <c r="E13" s="96" t="s">
        <v>48</v>
      </c>
      <c r="F13" s="95" t="s">
        <v>49</v>
      </c>
      <c r="G13" s="79">
        <v>7722</v>
      </c>
      <c r="H13" s="123">
        <v>1932</v>
      </c>
      <c r="I13" s="118">
        <v>1930</v>
      </c>
      <c r="J13" s="101">
        <v>1930</v>
      </c>
      <c r="K13" s="122">
        <v>1930</v>
      </c>
      <c r="L13" s="76">
        <f>L14+L18+L22+L30+L40+L43+L51</f>
        <v>3138</v>
      </c>
      <c r="M13" s="67"/>
      <c r="N13" s="67"/>
      <c r="O13" s="69"/>
      <c r="P13" s="70">
        <f t="shared" ref="P13:P53" si="1">IFERROR((L13/H13),"100%")</f>
        <v>1.6242236024844721</v>
      </c>
      <c r="Q13" s="72"/>
      <c r="R13" s="72"/>
      <c r="S13" s="130"/>
      <c r="T13" s="134"/>
      <c r="U13" s="72"/>
      <c r="V13" s="130"/>
      <c r="W13" s="181" t="s">
        <v>175</v>
      </c>
    </row>
    <row r="14" spans="1:23" ht="105" x14ac:dyDescent="0.25">
      <c r="B14" s="7" t="s">
        <v>50</v>
      </c>
      <c r="C14" s="97" t="s">
        <v>51</v>
      </c>
      <c r="D14" s="98" t="s">
        <v>135</v>
      </c>
      <c r="E14" s="99" t="s">
        <v>48</v>
      </c>
      <c r="F14" s="98" t="s">
        <v>52</v>
      </c>
      <c r="G14" s="82">
        <v>48</v>
      </c>
      <c r="H14" s="123">
        <v>12</v>
      </c>
      <c r="I14" s="118">
        <v>12</v>
      </c>
      <c r="J14" s="101">
        <v>12</v>
      </c>
      <c r="K14" s="122">
        <v>12</v>
      </c>
      <c r="L14" s="77">
        <f>SUM(L15:L17)</f>
        <v>12</v>
      </c>
      <c r="M14" s="29"/>
      <c r="N14" s="29"/>
      <c r="O14" s="30"/>
      <c r="P14" s="70">
        <f t="shared" si="1"/>
        <v>1</v>
      </c>
      <c r="Q14" s="72"/>
      <c r="R14" s="72"/>
      <c r="S14" s="130"/>
      <c r="T14" s="134"/>
      <c r="U14" s="72"/>
      <c r="V14" s="130"/>
      <c r="W14" s="182" t="s">
        <v>176</v>
      </c>
    </row>
    <row r="15" spans="1:23" ht="90" x14ac:dyDescent="0.25">
      <c r="B15" s="5" t="s">
        <v>20</v>
      </c>
      <c r="C15" s="100" t="s">
        <v>53</v>
      </c>
      <c r="D15" s="100" t="s">
        <v>136</v>
      </c>
      <c r="E15" s="101" t="s">
        <v>48</v>
      </c>
      <c r="F15" s="100" t="s">
        <v>54</v>
      </c>
      <c r="G15" s="83">
        <v>24</v>
      </c>
      <c r="H15" s="123">
        <v>6</v>
      </c>
      <c r="I15" s="118">
        <v>6</v>
      </c>
      <c r="J15" s="101">
        <v>6</v>
      </c>
      <c r="K15" s="122">
        <v>6</v>
      </c>
      <c r="L15" s="77">
        <v>6</v>
      </c>
      <c r="M15" s="29"/>
      <c r="N15" s="29"/>
      <c r="O15" s="30"/>
      <c r="P15" s="70">
        <f t="shared" si="1"/>
        <v>1</v>
      </c>
      <c r="Q15" s="72"/>
      <c r="R15" s="72"/>
      <c r="S15" s="130"/>
      <c r="T15" s="134"/>
      <c r="U15" s="72"/>
      <c r="V15" s="130"/>
      <c r="W15" s="183" t="s">
        <v>177</v>
      </c>
    </row>
    <row r="16" spans="1:23" ht="88.5" x14ac:dyDescent="0.25">
      <c r="B16" s="5" t="s">
        <v>20</v>
      </c>
      <c r="C16" s="100" t="s">
        <v>55</v>
      </c>
      <c r="D16" s="100" t="s">
        <v>137</v>
      </c>
      <c r="E16" s="101" t="s">
        <v>48</v>
      </c>
      <c r="F16" s="100" t="s">
        <v>54</v>
      </c>
      <c r="G16" s="83">
        <v>12</v>
      </c>
      <c r="H16" s="123">
        <v>3</v>
      </c>
      <c r="I16" s="118">
        <v>3</v>
      </c>
      <c r="J16" s="101">
        <v>3</v>
      </c>
      <c r="K16" s="122">
        <v>3</v>
      </c>
      <c r="L16" s="77">
        <v>3</v>
      </c>
      <c r="M16" s="29"/>
      <c r="N16" s="29"/>
      <c r="O16" s="30"/>
      <c r="P16" s="70">
        <f t="shared" si="1"/>
        <v>1</v>
      </c>
      <c r="Q16" s="72"/>
      <c r="R16" s="72"/>
      <c r="S16" s="130"/>
      <c r="T16" s="134"/>
      <c r="U16" s="72"/>
      <c r="V16" s="130"/>
      <c r="W16" s="184" t="s">
        <v>178</v>
      </c>
    </row>
    <row r="17" spans="2:23" ht="88.5" x14ac:dyDescent="0.25">
      <c r="B17" s="5" t="s">
        <v>56</v>
      </c>
      <c r="C17" s="100" t="s">
        <v>57</v>
      </c>
      <c r="D17" s="100" t="s">
        <v>138</v>
      </c>
      <c r="E17" s="101" t="s">
        <v>48</v>
      </c>
      <c r="F17" s="101" t="s">
        <v>58</v>
      </c>
      <c r="G17" s="83">
        <v>12</v>
      </c>
      <c r="H17" s="123">
        <v>3</v>
      </c>
      <c r="I17" s="118">
        <v>3</v>
      </c>
      <c r="J17" s="101">
        <v>3</v>
      </c>
      <c r="K17" s="122">
        <v>3</v>
      </c>
      <c r="L17" s="77">
        <v>3</v>
      </c>
      <c r="M17" s="29"/>
      <c r="N17" s="29"/>
      <c r="O17" s="30"/>
      <c r="P17" s="70">
        <f t="shared" si="1"/>
        <v>1</v>
      </c>
      <c r="Q17" s="72"/>
      <c r="R17" s="72"/>
      <c r="S17" s="130"/>
      <c r="T17" s="134"/>
      <c r="U17" s="72"/>
      <c r="V17" s="130"/>
      <c r="W17" s="184" t="s">
        <v>179</v>
      </c>
    </row>
    <row r="18" spans="2:23" ht="105" x14ac:dyDescent="0.25">
      <c r="B18" s="102" t="s">
        <v>59</v>
      </c>
      <c r="C18" s="97" t="s">
        <v>60</v>
      </c>
      <c r="D18" s="98" t="s">
        <v>139</v>
      </c>
      <c r="E18" s="99" t="s">
        <v>48</v>
      </c>
      <c r="F18" s="98" t="s">
        <v>61</v>
      </c>
      <c r="G18" s="92">
        <v>20</v>
      </c>
      <c r="H18" s="123">
        <v>5</v>
      </c>
      <c r="I18" s="118">
        <v>5</v>
      </c>
      <c r="J18" s="101">
        <v>5</v>
      </c>
      <c r="K18" s="122">
        <v>5</v>
      </c>
      <c r="L18" s="77">
        <f>SUM(L19:L21)</f>
        <v>5</v>
      </c>
      <c r="M18" s="29"/>
      <c r="N18" s="29"/>
      <c r="O18" s="30"/>
      <c r="P18" s="70">
        <f t="shared" si="1"/>
        <v>1</v>
      </c>
      <c r="Q18" s="72"/>
      <c r="R18" s="72"/>
      <c r="S18" s="130"/>
      <c r="T18" s="134"/>
      <c r="U18" s="72"/>
      <c r="V18" s="130"/>
      <c r="W18" s="182" t="s">
        <v>180</v>
      </c>
    </row>
    <row r="19" spans="2:23" ht="135" x14ac:dyDescent="0.25">
      <c r="B19" s="5" t="s">
        <v>20</v>
      </c>
      <c r="C19" s="100" t="s">
        <v>62</v>
      </c>
      <c r="D19" s="100" t="s">
        <v>140</v>
      </c>
      <c r="E19" s="103" t="s">
        <v>48</v>
      </c>
      <c r="F19" s="104" t="s">
        <v>63</v>
      </c>
      <c r="G19" s="83">
        <v>12</v>
      </c>
      <c r="H19" s="123">
        <v>3</v>
      </c>
      <c r="I19" s="118">
        <v>3</v>
      </c>
      <c r="J19" s="101">
        <v>3</v>
      </c>
      <c r="K19" s="122">
        <v>3</v>
      </c>
      <c r="L19" s="77">
        <v>3</v>
      </c>
      <c r="M19" s="29"/>
      <c r="N19" s="29"/>
      <c r="O19" s="30"/>
      <c r="P19" s="70">
        <f t="shared" si="1"/>
        <v>1</v>
      </c>
      <c r="Q19" s="72"/>
      <c r="R19" s="72"/>
      <c r="S19" s="130"/>
      <c r="T19" s="134"/>
      <c r="U19" s="72"/>
      <c r="V19" s="130"/>
      <c r="W19" s="185" t="s">
        <v>181</v>
      </c>
    </row>
    <row r="20" spans="2:23" ht="120" x14ac:dyDescent="0.25">
      <c r="B20" s="5" t="s">
        <v>20</v>
      </c>
      <c r="C20" s="100" t="s">
        <v>64</v>
      </c>
      <c r="D20" s="100" t="s">
        <v>141</v>
      </c>
      <c r="E20" s="101" t="s">
        <v>48</v>
      </c>
      <c r="F20" s="100" t="s">
        <v>65</v>
      </c>
      <c r="G20" s="83">
        <v>4</v>
      </c>
      <c r="H20" s="123">
        <v>1</v>
      </c>
      <c r="I20" s="118">
        <v>1</v>
      </c>
      <c r="J20" s="101">
        <v>1</v>
      </c>
      <c r="K20" s="122">
        <v>1</v>
      </c>
      <c r="L20" s="77">
        <v>1</v>
      </c>
      <c r="M20" s="29"/>
      <c r="N20" s="29"/>
      <c r="O20" s="30"/>
      <c r="P20" s="70">
        <f t="shared" si="1"/>
        <v>1</v>
      </c>
      <c r="Q20" s="72"/>
      <c r="R20" s="72"/>
      <c r="S20" s="130"/>
      <c r="T20" s="134"/>
      <c r="U20" s="72"/>
      <c r="V20" s="130"/>
      <c r="W20" s="184" t="s">
        <v>182</v>
      </c>
    </row>
    <row r="21" spans="2:23" ht="117" x14ac:dyDescent="0.25">
      <c r="B21" s="5" t="s">
        <v>20</v>
      </c>
      <c r="C21" s="100" t="s">
        <v>66</v>
      </c>
      <c r="D21" s="100" t="s">
        <v>142</v>
      </c>
      <c r="E21" s="101" t="s">
        <v>48</v>
      </c>
      <c r="F21" s="101" t="s">
        <v>67</v>
      </c>
      <c r="G21" s="83">
        <v>4</v>
      </c>
      <c r="H21" s="123">
        <v>1</v>
      </c>
      <c r="I21" s="118">
        <v>1</v>
      </c>
      <c r="J21" s="101">
        <v>1</v>
      </c>
      <c r="K21" s="122">
        <v>1</v>
      </c>
      <c r="L21" s="77">
        <v>1</v>
      </c>
      <c r="M21" s="29"/>
      <c r="N21" s="29"/>
      <c r="O21" s="30"/>
      <c r="P21" s="70">
        <f t="shared" si="1"/>
        <v>1</v>
      </c>
      <c r="Q21" s="72"/>
      <c r="R21" s="72"/>
      <c r="S21" s="130"/>
      <c r="T21" s="134"/>
      <c r="U21" s="72"/>
      <c r="V21" s="130"/>
      <c r="W21" s="184" t="s">
        <v>183</v>
      </c>
    </row>
    <row r="22" spans="2:23" ht="165" x14ac:dyDescent="0.25">
      <c r="B22" s="102" t="s">
        <v>68</v>
      </c>
      <c r="C22" s="97" t="s">
        <v>69</v>
      </c>
      <c r="D22" s="98" t="s">
        <v>143</v>
      </c>
      <c r="E22" s="99" t="s">
        <v>48</v>
      </c>
      <c r="F22" s="99" t="s">
        <v>70</v>
      </c>
      <c r="G22" s="92">
        <v>808</v>
      </c>
      <c r="H22" s="123">
        <v>202</v>
      </c>
      <c r="I22" s="118">
        <v>202</v>
      </c>
      <c r="J22" s="101">
        <v>202</v>
      </c>
      <c r="K22" s="122">
        <v>202</v>
      </c>
      <c r="L22" s="77">
        <f>SUM(L23:L29)</f>
        <v>200</v>
      </c>
      <c r="M22" s="29"/>
      <c r="N22" s="29"/>
      <c r="O22" s="30"/>
      <c r="P22" s="70">
        <f t="shared" si="1"/>
        <v>0.99009900990099009</v>
      </c>
      <c r="Q22" s="72"/>
      <c r="R22" s="72"/>
      <c r="S22" s="130"/>
      <c r="T22" s="134"/>
      <c r="U22" s="72"/>
      <c r="V22" s="130"/>
      <c r="W22" s="182" t="s">
        <v>184</v>
      </c>
    </row>
    <row r="23" spans="2:23" ht="135" x14ac:dyDescent="0.25">
      <c r="B23" s="5" t="s">
        <v>20</v>
      </c>
      <c r="C23" s="100" t="s">
        <v>71</v>
      </c>
      <c r="D23" s="100" t="s">
        <v>144</v>
      </c>
      <c r="E23" s="101" t="s">
        <v>48</v>
      </c>
      <c r="F23" s="104" t="s">
        <v>72</v>
      </c>
      <c r="G23" s="83">
        <v>8</v>
      </c>
      <c r="H23" s="123">
        <v>2</v>
      </c>
      <c r="I23" s="118">
        <v>2</v>
      </c>
      <c r="J23" s="101">
        <v>2</v>
      </c>
      <c r="K23" s="122">
        <v>2</v>
      </c>
      <c r="L23" s="77">
        <v>0</v>
      </c>
      <c r="M23" s="29"/>
      <c r="N23" s="29"/>
      <c r="O23" s="30"/>
      <c r="P23" s="70">
        <f t="shared" si="1"/>
        <v>0</v>
      </c>
      <c r="Q23" s="72"/>
      <c r="R23" s="72"/>
      <c r="S23" s="130"/>
      <c r="T23" s="134"/>
      <c r="U23" s="72"/>
      <c r="V23" s="130"/>
      <c r="W23" s="184" t="s">
        <v>185</v>
      </c>
    </row>
    <row r="24" spans="2:23" ht="99.75" customHeight="1" x14ac:dyDescent="0.25">
      <c r="B24" s="5" t="s">
        <v>20</v>
      </c>
      <c r="C24" s="105" t="s">
        <v>73</v>
      </c>
      <c r="D24" s="105" t="s">
        <v>145</v>
      </c>
      <c r="E24" s="101" t="s">
        <v>48</v>
      </c>
      <c r="F24" s="104" t="s">
        <v>74</v>
      </c>
      <c r="G24" s="83">
        <v>24</v>
      </c>
      <c r="H24" s="123">
        <v>6</v>
      </c>
      <c r="I24" s="118">
        <v>6</v>
      </c>
      <c r="J24" s="101">
        <v>6</v>
      </c>
      <c r="K24" s="122">
        <v>6</v>
      </c>
      <c r="L24" s="77">
        <v>6</v>
      </c>
      <c r="M24" s="29"/>
      <c r="N24" s="29"/>
      <c r="O24" s="30"/>
      <c r="P24" s="70">
        <f t="shared" si="1"/>
        <v>1</v>
      </c>
      <c r="Q24" s="72"/>
      <c r="R24" s="72"/>
      <c r="S24" s="130"/>
      <c r="T24" s="134"/>
      <c r="U24" s="72"/>
      <c r="V24" s="130"/>
      <c r="W24" s="184" t="s">
        <v>186</v>
      </c>
    </row>
    <row r="25" spans="2:23" ht="150" x14ac:dyDescent="0.25">
      <c r="B25" s="5" t="s">
        <v>20</v>
      </c>
      <c r="C25" s="106" t="s">
        <v>75</v>
      </c>
      <c r="D25" s="105" t="s">
        <v>146</v>
      </c>
      <c r="E25" s="103" t="s">
        <v>48</v>
      </c>
      <c r="F25" s="104" t="s">
        <v>76</v>
      </c>
      <c r="G25" s="83">
        <v>672</v>
      </c>
      <c r="H25" s="123">
        <v>168</v>
      </c>
      <c r="I25" s="118">
        <v>168</v>
      </c>
      <c r="J25" s="101">
        <v>168</v>
      </c>
      <c r="K25" s="122">
        <v>168</v>
      </c>
      <c r="L25" s="77">
        <v>168</v>
      </c>
      <c r="M25" s="29"/>
      <c r="N25" s="29"/>
      <c r="O25" s="30"/>
      <c r="P25" s="70">
        <f t="shared" si="1"/>
        <v>1</v>
      </c>
      <c r="Q25" s="72"/>
      <c r="R25" s="72"/>
      <c r="S25" s="130"/>
      <c r="T25" s="134"/>
      <c r="U25" s="72"/>
      <c r="V25" s="130"/>
      <c r="W25" s="184" t="s">
        <v>187</v>
      </c>
    </row>
    <row r="26" spans="2:23" ht="114" x14ac:dyDescent="0.25">
      <c r="B26" s="5" t="s">
        <v>20</v>
      </c>
      <c r="C26" s="106" t="s">
        <v>77</v>
      </c>
      <c r="D26" s="106" t="s">
        <v>147</v>
      </c>
      <c r="E26" s="103" t="s">
        <v>48</v>
      </c>
      <c r="F26" s="104" t="s">
        <v>78</v>
      </c>
      <c r="G26" s="83">
        <v>24</v>
      </c>
      <c r="H26" s="123">
        <v>6</v>
      </c>
      <c r="I26" s="118">
        <v>6</v>
      </c>
      <c r="J26" s="101">
        <v>6</v>
      </c>
      <c r="K26" s="122">
        <v>6</v>
      </c>
      <c r="L26" s="77">
        <v>6</v>
      </c>
      <c r="M26" s="29"/>
      <c r="N26" s="29"/>
      <c r="O26" s="30"/>
      <c r="P26" s="70">
        <f t="shared" si="1"/>
        <v>1</v>
      </c>
      <c r="Q26" s="72"/>
      <c r="R26" s="72"/>
      <c r="S26" s="130"/>
      <c r="T26" s="134"/>
      <c r="U26" s="72"/>
      <c r="V26" s="130"/>
      <c r="W26" s="184" t="s">
        <v>188</v>
      </c>
    </row>
    <row r="27" spans="2:23" ht="105" x14ac:dyDescent="0.25">
      <c r="B27" s="5" t="s">
        <v>20</v>
      </c>
      <c r="C27" s="106" t="s">
        <v>79</v>
      </c>
      <c r="D27" s="106" t="s">
        <v>148</v>
      </c>
      <c r="E27" s="103" t="s">
        <v>48</v>
      </c>
      <c r="F27" s="106" t="s">
        <v>80</v>
      </c>
      <c r="G27" s="83">
        <v>12</v>
      </c>
      <c r="H27" s="123">
        <v>3</v>
      </c>
      <c r="I27" s="118">
        <v>3</v>
      </c>
      <c r="J27" s="101">
        <v>3</v>
      </c>
      <c r="K27" s="122">
        <v>3</v>
      </c>
      <c r="L27" s="77">
        <v>6</v>
      </c>
      <c r="M27" s="29"/>
      <c r="N27" s="29"/>
      <c r="O27" s="30"/>
      <c r="P27" s="70">
        <f t="shared" si="1"/>
        <v>2</v>
      </c>
      <c r="Q27" s="72"/>
      <c r="R27" s="72"/>
      <c r="S27" s="130"/>
      <c r="T27" s="134"/>
      <c r="U27" s="72"/>
      <c r="V27" s="130"/>
      <c r="W27" s="184" t="s">
        <v>189</v>
      </c>
    </row>
    <row r="28" spans="2:23" ht="142.5" x14ac:dyDescent="0.25">
      <c r="B28" s="5" t="s">
        <v>20</v>
      </c>
      <c r="C28" s="106" t="s">
        <v>81</v>
      </c>
      <c r="D28" s="106" t="s">
        <v>149</v>
      </c>
      <c r="E28" s="103" t="s">
        <v>48</v>
      </c>
      <c r="F28" s="106" t="s">
        <v>82</v>
      </c>
      <c r="G28" s="83">
        <v>48</v>
      </c>
      <c r="H28" s="123">
        <v>12</v>
      </c>
      <c r="I28" s="118">
        <v>12</v>
      </c>
      <c r="J28" s="101">
        <v>12</v>
      </c>
      <c r="K28" s="122">
        <v>12</v>
      </c>
      <c r="L28" s="77">
        <v>12</v>
      </c>
      <c r="M28" s="29"/>
      <c r="N28" s="29"/>
      <c r="O28" s="30"/>
      <c r="P28" s="70">
        <f t="shared" si="1"/>
        <v>1</v>
      </c>
      <c r="Q28" s="72"/>
      <c r="R28" s="72"/>
      <c r="S28" s="130"/>
      <c r="T28" s="134"/>
      <c r="U28" s="72"/>
      <c r="V28" s="130"/>
      <c r="W28" s="184" t="s">
        <v>190</v>
      </c>
    </row>
    <row r="29" spans="2:23" ht="94.5" customHeight="1" x14ac:dyDescent="0.25">
      <c r="B29" s="5" t="s">
        <v>20</v>
      </c>
      <c r="C29" s="106" t="s">
        <v>83</v>
      </c>
      <c r="D29" s="105" t="s">
        <v>150</v>
      </c>
      <c r="E29" s="103" t="s">
        <v>48</v>
      </c>
      <c r="F29" s="106" t="s">
        <v>84</v>
      </c>
      <c r="G29" s="83">
        <v>20</v>
      </c>
      <c r="H29" s="123">
        <v>5</v>
      </c>
      <c r="I29" s="118">
        <v>5</v>
      </c>
      <c r="J29" s="101">
        <v>5</v>
      </c>
      <c r="K29" s="122">
        <v>5</v>
      </c>
      <c r="L29" s="77">
        <v>2</v>
      </c>
      <c r="M29" s="29"/>
      <c r="N29" s="29"/>
      <c r="O29" s="30"/>
      <c r="P29" s="70">
        <f t="shared" si="1"/>
        <v>0.4</v>
      </c>
      <c r="Q29" s="72"/>
      <c r="R29" s="72"/>
      <c r="S29" s="130"/>
      <c r="T29" s="134"/>
      <c r="U29" s="72"/>
      <c r="V29" s="130"/>
      <c r="W29" s="184" t="s">
        <v>191</v>
      </c>
    </row>
    <row r="30" spans="2:23" ht="156.75" x14ac:dyDescent="0.25">
      <c r="B30" s="102" t="s">
        <v>85</v>
      </c>
      <c r="C30" s="97" t="s">
        <v>86</v>
      </c>
      <c r="D30" s="98" t="s">
        <v>151</v>
      </c>
      <c r="E30" s="99" t="s">
        <v>48</v>
      </c>
      <c r="F30" s="98" t="s">
        <v>49</v>
      </c>
      <c r="G30" s="92">
        <v>4972</v>
      </c>
      <c r="H30" s="123">
        <v>1243</v>
      </c>
      <c r="I30" s="118">
        <v>1243</v>
      </c>
      <c r="J30" s="101">
        <v>1243</v>
      </c>
      <c r="K30" s="122">
        <v>1243</v>
      </c>
      <c r="L30" s="77">
        <f>SUM(L31:L39)</f>
        <v>2341</v>
      </c>
      <c r="M30" s="29"/>
      <c r="N30" s="29"/>
      <c r="O30" s="30"/>
      <c r="P30" s="70">
        <f t="shared" si="1"/>
        <v>1.8833467417538214</v>
      </c>
      <c r="Q30" s="72"/>
      <c r="R30" s="72"/>
      <c r="S30" s="130"/>
      <c r="T30" s="134"/>
      <c r="U30" s="72"/>
      <c r="V30" s="130"/>
      <c r="W30" s="182" t="s">
        <v>192</v>
      </c>
    </row>
    <row r="31" spans="2:23" ht="93.75" customHeight="1" x14ac:dyDescent="0.25">
      <c r="B31" s="5" t="s">
        <v>20</v>
      </c>
      <c r="C31" s="105" t="s">
        <v>87</v>
      </c>
      <c r="D31" s="105" t="s">
        <v>152</v>
      </c>
      <c r="E31" s="107" t="s">
        <v>48</v>
      </c>
      <c r="F31" s="108" t="s">
        <v>88</v>
      </c>
      <c r="G31" s="83">
        <v>848</v>
      </c>
      <c r="H31" s="123">
        <v>212</v>
      </c>
      <c r="I31" s="118">
        <v>212</v>
      </c>
      <c r="J31" s="101">
        <v>212</v>
      </c>
      <c r="K31" s="122">
        <v>212</v>
      </c>
      <c r="L31" s="77">
        <v>743</v>
      </c>
      <c r="M31" s="29"/>
      <c r="N31" s="29"/>
      <c r="O31" s="30"/>
      <c r="P31" s="70">
        <f t="shared" si="1"/>
        <v>3.5047169811320753</v>
      </c>
      <c r="Q31" s="72"/>
      <c r="R31" s="72"/>
      <c r="S31" s="130"/>
      <c r="T31" s="134"/>
      <c r="U31" s="72"/>
      <c r="V31" s="130"/>
      <c r="W31" s="184" t="s">
        <v>193</v>
      </c>
    </row>
    <row r="32" spans="2:23" ht="90.75" customHeight="1" x14ac:dyDescent="0.25">
      <c r="B32" s="5" t="s">
        <v>20</v>
      </c>
      <c r="C32" s="105" t="s">
        <v>89</v>
      </c>
      <c r="D32" s="105" t="s">
        <v>153</v>
      </c>
      <c r="E32" s="107" t="s">
        <v>48</v>
      </c>
      <c r="F32" s="108" t="s">
        <v>88</v>
      </c>
      <c r="G32" s="83">
        <v>424</v>
      </c>
      <c r="H32" s="123">
        <v>106</v>
      </c>
      <c r="I32" s="118">
        <v>106</v>
      </c>
      <c r="J32" s="101">
        <v>106</v>
      </c>
      <c r="K32" s="122">
        <v>106</v>
      </c>
      <c r="L32" s="77">
        <v>112</v>
      </c>
      <c r="M32" s="29"/>
      <c r="N32" s="29"/>
      <c r="O32" s="30"/>
      <c r="P32" s="70">
        <f t="shared" si="1"/>
        <v>1.0566037735849056</v>
      </c>
      <c r="Q32" s="72"/>
      <c r="R32" s="72"/>
      <c r="S32" s="130"/>
      <c r="T32" s="134"/>
      <c r="U32" s="72"/>
      <c r="V32" s="130"/>
      <c r="W32" s="184" t="s">
        <v>194</v>
      </c>
    </row>
    <row r="33" spans="2:23" ht="105" x14ac:dyDescent="0.25">
      <c r="B33" s="5" t="s">
        <v>20</v>
      </c>
      <c r="C33" s="105" t="s">
        <v>90</v>
      </c>
      <c r="D33" s="105" t="s">
        <v>154</v>
      </c>
      <c r="E33" s="107" t="s">
        <v>48</v>
      </c>
      <c r="F33" s="108" t="s">
        <v>88</v>
      </c>
      <c r="G33" s="83">
        <v>2100</v>
      </c>
      <c r="H33" s="123">
        <v>525</v>
      </c>
      <c r="I33" s="118">
        <v>525</v>
      </c>
      <c r="J33" s="101">
        <v>525</v>
      </c>
      <c r="K33" s="122">
        <v>525</v>
      </c>
      <c r="L33" s="77">
        <v>1090</v>
      </c>
      <c r="M33" s="29"/>
      <c r="N33" s="29"/>
      <c r="O33" s="30"/>
      <c r="P33" s="70">
        <f t="shared" si="1"/>
        <v>2.0761904761904764</v>
      </c>
      <c r="Q33" s="72"/>
      <c r="R33" s="72"/>
      <c r="S33" s="130"/>
      <c r="T33" s="134"/>
      <c r="U33" s="72"/>
      <c r="V33" s="130"/>
      <c r="W33" s="184" t="s">
        <v>195</v>
      </c>
    </row>
    <row r="34" spans="2:23" ht="165" x14ac:dyDescent="0.25">
      <c r="B34" s="5" t="s">
        <v>20</v>
      </c>
      <c r="C34" s="105" t="s">
        <v>91</v>
      </c>
      <c r="D34" s="105" t="s">
        <v>155</v>
      </c>
      <c r="E34" s="107" t="s">
        <v>48</v>
      </c>
      <c r="F34" s="108" t="s">
        <v>88</v>
      </c>
      <c r="G34" s="83">
        <v>1400</v>
      </c>
      <c r="H34" s="123">
        <v>350</v>
      </c>
      <c r="I34" s="118">
        <v>350</v>
      </c>
      <c r="J34" s="101">
        <v>350</v>
      </c>
      <c r="K34" s="122">
        <v>350</v>
      </c>
      <c r="L34" s="77">
        <v>341</v>
      </c>
      <c r="M34" s="29"/>
      <c r="N34" s="29"/>
      <c r="O34" s="30"/>
      <c r="P34" s="70">
        <f t="shared" si="1"/>
        <v>0.97428571428571431</v>
      </c>
      <c r="Q34" s="72"/>
      <c r="R34" s="72"/>
      <c r="S34" s="130"/>
      <c r="T34" s="134"/>
      <c r="U34" s="72"/>
      <c r="V34" s="130"/>
      <c r="W34" s="184" t="s">
        <v>196</v>
      </c>
    </row>
    <row r="35" spans="2:23" ht="180" x14ac:dyDescent="0.25">
      <c r="B35" s="5" t="s">
        <v>20</v>
      </c>
      <c r="C35" s="105" t="s">
        <v>92</v>
      </c>
      <c r="D35" s="105" t="s">
        <v>156</v>
      </c>
      <c r="E35" s="107" t="s">
        <v>48</v>
      </c>
      <c r="F35" s="108" t="s">
        <v>93</v>
      </c>
      <c r="G35" s="83">
        <v>16</v>
      </c>
      <c r="H35" s="123">
        <v>4</v>
      </c>
      <c r="I35" s="118">
        <v>4</v>
      </c>
      <c r="J35" s="101">
        <v>4</v>
      </c>
      <c r="K35" s="122">
        <v>4</v>
      </c>
      <c r="L35" s="77">
        <v>3</v>
      </c>
      <c r="M35" s="29"/>
      <c r="N35" s="29"/>
      <c r="O35" s="30"/>
      <c r="P35" s="70">
        <f t="shared" si="1"/>
        <v>0.75</v>
      </c>
      <c r="Q35" s="72"/>
      <c r="R35" s="72"/>
      <c r="S35" s="130"/>
      <c r="T35" s="134"/>
      <c r="U35" s="72"/>
      <c r="V35" s="130"/>
      <c r="W35" s="184" t="s">
        <v>197</v>
      </c>
    </row>
    <row r="36" spans="2:23" ht="156.75" x14ac:dyDescent="0.25">
      <c r="B36" s="5" t="s">
        <v>20</v>
      </c>
      <c r="C36" s="105" t="s">
        <v>94</v>
      </c>
      <c r="D36" s="105" t="s">
        <v>157</v>
      </c>
      <c r="E36" s="107" t="s">
        <v>48</v>
      </c>
      <c r="F36" s="108" t="s">
        <v>95</v>
      </c>
      <c r="G36" s="83">
        <v>48</v>
      </c>
      <c r="H36" s="123">
        <v>12</v>
      </c>
      <c r="I36" s="118">
        <v>12</v>
      </c>
      <c r="J36" s="101">
        <v>12</v>
      </c>
      <c r="K36" s="122">
        <v>12</v>
      </c>
      <c r="L36" s="77">
        <v>10</v>
      </c>
      <c r="M36" s="29"/>
      <c r="N36" s="29"/>
      <c r="O36" s="30"/>
      <c r="P36" s="70">
        <f t="shared" si="1"/>
        <v>0.83333333333333337</v>
      </c>
      <c r="Q36" s="72"/>
      <c r="R36" s="72"/>
      <c r="S36" s="130"/>
      <c r="T36" s="134"/>
      <c r="U36" s="72"/>
      <c r="V36" s="130"/>
      <c r="W36" s="184" t="s">
        <v>198</v>
      </c>
    </row>
    <row r="37" spans="2:23" ht="135" x14ac:dyDescent="0.25">
      <c r="B37" s="5" t="s">
        <v>20</v>
      </c>
      <c r="C37" s="105" t="s">
        <v>96</v>
      </c>
      <c r="D37" s="105" t="s">
        <v>158</v>
      </c>
      <c r="E37" s="107" t="s">
        <v>48</v>
      </c>
      <c r="F37" s="108" t="s">
        <v>97</v>
      </c>
      <c r="G37" s="83">
        <v>8</v>
      </c>
      <c r="H37" s="123">
        <v>2</v>
      </c>
      <c r="I37" s="118">
        <v>2</v>
      </c>
      <c r="J37" s="101">
        <v>2</v>
      </c>
      <c r="K37" s="122">
        <v>2</v>
      </c>
      <c r="L37" s="77">
        <v>2</v>
      </c>
      <c r="M37" s="29"/>
      <c r="N37" s="29"/>
      <c r="O37" s="30"/>
      <c r="P37" s="70">
        <f t="shared" si="1"/>
        <v>1</v>
      </c>
      <c r="Q37" s="72"/>
      <c r="R37" s="72"/>
      <c r="S37" s="130"/>
      <c r="T37" s="134"/>
      <c r="U37" s="72"/>
      <c r="V37" s="130"/>
      <c r="W37" s="184" t="s">
        <v>199</v>
      </c>
    </row>
    <row r="38" spans="2:23" ht="180" x14ac:dyDescent="0.25">
      <c r="B38" s="5" t="s">
        <v>20</v>
      </c>
      <c r="C38" s="105" t="s">
        <v>98</v>
      </c>
      <c r="D38" s="105" t="s">
        <v>159</v>
      </c>
      <c r="E38" s="107" t="s">
        <v>48</v>
      </c>
      <c r="F38" s="106" t="s">
        <v>99</v>
      </c>
      <c r="G38" s="83">
        <v>8</v>
      </c>
      <c r="H38" s="123">
        <v>2</v>
      </c>
      <c r="I38" s="118">
        <v>2</v>
      </c>
      <c r="J38" s="101">
        <v>2</v>
      </c>
      <c r="K38" s="122">
        <v>2</v>
      </c>
      <c r="L38" s="77">
        <v>4</v>
      </c>
      <c r="M38" s="29"/>
      <c r="N38" s="29"/>
      <c r="O38" s="30"/>
      <c r="P38" s="70">
        <f t="shared" si="1"/>
        <v>2</v>
      </c>
      <c r="Q38" s="72"/>
      <c r="R38" s="72"/>
      <c r="S38" s="130"/>
      <c r="T38" s="134"/>
      <c r="U38" s="72"/>
      <c r="V38" s="130"/>
      <c r="W38" s="184" t="s">
        <v>200</v>
      </c>
    </row>
    <row r="39" spans="2:23" ht="88.5" x14ac:dyDescent="0.25">
      <c r="B39" s="5" t="s">
        <v>20</v>
      </c>
      <c r="C39" s="105" t="s">
        <v>100</v>
      </c>
      <c r="D39" s="105" t="s">
        <v>160</v>
      </c>
      <c r="E39" s="107" t="s">
        <v>48</v>
      </c>
      <c r="F39" s="106" t="s">
        <v>101</v>
      </c>
      <c r="G39" s="83">
        <v>120</v>
      </c>
      <c r="H39" s="123">
        <v>30</v>
      </c>
      <c r="I39" s="118">
        <v>30</v>
      </c>
      <c r="J39" s="101">
        <v>30</v>
      </c>
      <c r="K39" s="122">
        <v>30</v>
      </c>
      <c r="L39" s="77">
        <v>36</v>
      </c>
      <c r="M39" s="29"/>
      <c r="N39" s="29"/>
      <c r="O39" s="30"/>
      <c r="P39" s="70">
        <f t="shared" si="1"/>
        <v>1.2</v>
      </c>
      <c r="Q39" s="72"/>
      <c r="R39" s="72"/>
      <c r="S39" s="130"/>
      <c r="T39" s="134"/>
      <c r="U39" s="72"/>
      <c r="V39" s="130"/>
      <c r="W39" s="184" t="s">
        <v>201</v>
      </c>
    </row>
    <row r="40" spans="2:23" ht="150" x14ac:dyDescent="0.25">
      <c r="B40" s="102" t="s">
        <v>102</v>
      </c>
      <c r="C40" s="97" t="s">
        <v>103</v>
      </c>
      <c r="D40" s="98" t="s">
        <v>161</v>
      </c>
      <c r="E40" s="99" t="s">
        <v>48</v>
      </c>
      <c r="F40" s="109" t="s">
        <v>104</v>
      </c>
      <c r="G40" s="92">
        <v>988</v>
      </c>
      <c r="H40" s="123">
        <v>247</v>
      </c>
      <c r="I40" s="118">
        <v>247</v>
      </c>
      <c r="J40" s="101">
        <v>247</v>
      </c>
      <c r="K40" s="122">
        <v>247</v>
      </c>
      <c r="L40" s="77">
        <f>SUM(L41:L42)</f>
        <v>346</v>
      </c>
      <c r="M40" s="29"/>
      <c r="N40" s="29"/>
      <c r="O40" s="30"/>
      <c r="P40" s="70">
        <f t="shared" si="1"/>
        <v>1.4008097165991902</v>
      </c>
      <c r="Q40" s="72"/>
      <c r="R40" s="72"/>
      <c r="S40" s="130"/>
      <c r="T40" s="134"/>
      <c r="U40" s="72"/>
      <c r="V40" s="130"/>
      <c r="W40" s="182" t="s">
        <v>202</v>
      </c>
    </row>
    <row r="41" spans="2:23" ht="150" x14ac:dyDescent="0.25">
      <c r="B41" s="5" t="s">
        <v>20</v>
      </c>
      <c r="C41" s="105" t="s">
        <v>105</v>
      </c>
      <c r="D41" s="105" t="s">
        <v>162</v>
      </c>
      <c r="E41" s="107" t="s">
        <v>48</v>
      </c>
      <c r="F41" s="106" t="s">
        <v>106</v>
      </c>
      <c r="G41" s="83">
        <v>940</v>
      </c>
      <c r="H41" s="123">
        <v>235</v>
      </c>
      <c r="I41" s="118">
        <v>235</v>
      </c>
      <c r="J41" s="101">
        <v>235</v>
      </c>
      <c r="K41" s="122">
        <v>235</v>
      </c>
      <c r="L41" s="77">
        <v>346</v>
      </c>
      <c r="M41" s="29"/>
      <c r="N41" s="29"/>
      <c r="O41" s="30"/>
      <c r="P41" s="70">
        <f t="shared" si="1"/>
        <v>1.4723404255319148</v>
      </c>
      <c r="Q41" s="72"/>
      <c r="R41" s="72"/>
      <c r="S41" s="130"/>
      <c r="T41" s="134"/>
      <c r="U41" s="72"/>
      <c r="V41" s="130"/>
      <c r="W41" s="183" t="s">
        <v>203</v>
      </c>
    </row>
    <row r="42" spans="2:23" ht="195" x14ac:dyDescent="0.25">
      <c r="B42" s="5" t="s">
        <v>20</v>
      </c>
      <c r="C42" s="105" t="s">
        <v>107</v>
      </c>
      <c r="D42" s="105" t="s">
        <v>163</v>
      </c>
      <c r="E42" s="107" t="s">
        <v>48</v>
      </c>
      <c r="F42" s="106" t="s">
        <v>108</v>
      </c>
      <c r="G42" s="83">
        <v>48</v>
      </c>
      <c r="H42" s="123">
        <v>12</v>
      </c>
      <c r="I42" s="118">
        <v>12</v>
      </c>
      <c r="J42" s="101">
        <v>12</v>
      </c>
      <c r="K42" s="122">
        <v>12</v>
      </c>
      <c r="L42" s="77">
        <v>0</v>
      </c>
      <c r="M42" s="29"/>
      <c r="N42" s="29"/>
      <c r="O42" s="30"/>
      <c r="P42" s="70">
        <f t="shared" si="1"/>
        <v>0</v>
      </c>
      <c r="Q42" s="72"/>
      <c r="R42" s="72"/>
      <c r="S42" s="130"/>
      <c r="T42" s="134"/>
      <c r="U42" s="72"/>
      <c r="V42" s="130"/>
      <c r="W42" s="186" t="s">
        <v>204</v>
      </c>
    </row>
    <row r="43" spans="2:23" ht="105" x14ac:dyDescent="0.25">
      <c r="B43" s="102" t="s">
        <v>109</v>
      </c>
      <c r="C43" s="97" t="s">
        <v>110</v>
      </c>
      <c r="D43" s="97" t="s">
        <v>164</v>
      </c>
      <c r="E43" s="97" t="s">
        <v>48</v>
      </c>
      <c r="F43" s="97" t="s">
        <v>111</v>
      </c>
      <c r="G43" s="83">
        <v>853</v>
      </c>
      <c r="H43" s="123">
        <v>214</v>
      </c>
      <c r="I43" s="118">
        <v>213</v>
      </c>
      <c r="J43" s="101">
        <v>213</v>
      </c>
      <c r="K43" s="122">
        <v>213</v>
      </c>
      <c r="L43" s="89">
        <f>SUM(L44:L50)</f>
        <v>226</v>
      </c>
      <c r="M43" s="90"/>
      <c r="N43" s="90"/>
      <c r="O43" s="91"/>
      <c r="P43" s="70">
        <f t="shared" si="1"/>
        <v>1.0560747663551402</v>
      </c>
      <c r="Q43" s="72"/>
      <c r="R43" s="72"/>
      <c r="S43" s="130"/>
      <c r="T43" s="134"/>
      <c r="U43" s="72"/>
      <c r="V43" s="130"/>
      <c r="W43" s="182" t="s">
        <v>205</v>
      </c>
    </row>
    <row r="44" spans="2:23" ht="120" x14ac:dyDescent="0.25">
      <c r="B44" s="5" t="s">
        <v>20</v>
      </c>
      <c r="C44" s="105" t="s">
        <v>112</v>
      </c>
      <c r="D44" s="105" t="s">
        <v>165</v>
      </c>
      <c r="E44" s="107" t="s">
        <v>48</v>
      </c>
      <c r="F44" s="106" t="s">
        <v>113</v>
      </c>
      <c r="G44" s="83">
        <v>12</v>
      </c>
      <c r="H44" s="123">
        <v>3</v>
      </c>
      <c r="I44" s="118">
        <v>3</v>
      </c>
      <c r="J44" s="101">
        <v>3</v>
      </c>
      <c r="K44" s="122">
        <v>3</v>
      </c>
      <c r="L44" s="89">
        <v>6</v>
      </c>
      <c r="M44" s="90"/>
      <c r="N44" s="90"/>
      <c r="O44" s="91"/>
      <c r="P44" s="70">
        <f t="shared" si="1"/>
        <v>2</v>
      </c>
      <c r="Q44" s="72"/>
      <c r="R44" s="72"/>
      <c r="S44" s="130"/>
      <c r="T44" s="134"/>
      <c r="U44" s="72"/>
      <c r="V44" s="130"/>
      <c r="W44" s="184" t="s">
        <v>206</v>
      </c>
    </row>
    <row r="45" spans="2:23" ht="105" x14ac:dyDescent="0.25">
      <c r="B45" s="5" t="s">
        <v>20</v>
      </c>
      <c r="C45" s="105" t="s">
        <v>114</v>
      </c>
      <c r="D45" s="105" t="s">
        <v>166</v>
      </c>
      <c r="E45" s="107" t="s">
        <v>48</v>
      </c>
      <c r="F45" s="106" t="s">
        <v>115</v>
      </c>
      <c r="G45" s="83">
        <v>12</v>
      </c>
      <c r="H45" s="123">
        <v>3</v>
      </c>
      <c r="I45" s="118">
        <v>3</v>
      </c>
      <c r="J45" s="101">
        <v>3</v>
      </c>
      <c r="K45" s="122">
        <v>3</v>
      </c>
      <c r="L45" s="89">
        <v>5</v>
      </c>
      <c r="M45" s="90"/>
      <c r="N45" s="90"/>
      <c r="O45" s="91"/>
      <c r="P45" s="70">
        <f t="shared" si="1"/>
        <v>1.6666666666666667</v>
      </c>
      <c r="Q45" s="72"/>
      <c r="R45" s="72"/>
      <c r="S45" s="130"/>
      <c r="T45" s="134"/>
      <c r="U45" s="72"/>
      <c r="V45" s="130"/>
      <c r="W45" s="184" t="s">
        <v>207</v>
      </c>
    </row>
    <row r="46" spans="2:23" ht="105" x14ac:dyDescent="0.25">
      <c r="B46" s="5" t="s">
        <v>20</v>
      </c>
      <c r="C46" s="105" t="s">
        <v>116</v>
      </c>
      <c r="D46" s="105" t="s">
        <v>167</v>
      </c>
      <c r="E46" s="107" t="s">
        <v>48</v>
      </c>
      <c r="F46" s="106" t="s">
        <v>117</v>
      </c>
      <c r="G46" s="83">
        <v>4</v>
      </c>
      <c r="H46" s="123">
        <v>1</v>
      </c>
      <c r="I46" s="118">
        <v>1</v>
      </c>
      <c r="J46" s="101">
        <v>1</v>
      </c>
      <c r="K46" s="122">
        <v>1</v>
      </c>
      <c r="L46" s="89">
        <v>1</v>
      </c>
      <c r="M46" s="90"/>
      <c r="N46" s="90"/>
      <c r="O46" s="91"/>
      <c r="P46" s="70">
        <f t="shared" si="1"/>
        <v>1</v>
      </c>
      <c r="Q46" s="72"/>
      <c r="R46" s="72"/>
      <c r="S46" s="130"/>
      <c r="T46" s="134"/>
      <c r="U46" s="72"/>
      <c r="V46" s="130"/>
      <c r="W46" s="184" t="s">
        <v>208</v>
      </c>
    </row>
    <row r="47" spans="2:23" ht="84.75" customHeight="1" x14ac:dyDescent="0.25">
      <c r="B47" s="5" t="s">
        <v>20</v>
      </c>
      <c r="C47" s="105" t="s">
        <v>118</v>
      </c>
      <c r="D47" s="105" t="s">
        <v>168</v>
      </c>
      <c r="E47" s="107" t="s">
        <v>48</v>
      </c>
      <c r="F47" s="106" t="s">
        <v>119</v>
      </c>
      <c r="G47" s="83">
        <v>12</v>
      </c>
      <c r="H47" s="123">
        <v>3</v>
      </c>
      <c r="I47" s="118">
        <v>3</v>
      </c>
      <c r="J47" s="101">
        <v>3</v>
      </c>
      <c r="K47" s="122">
        <v>3</v>
      </c>
      <c r="L47" s="89">
        <v>3</v>
      </c>
      <c r="M47" s="90"/>
      <c r="N47" s="90"/>
      <c r="O47" s="91"/>
      <c r="P47" s="70">
        <f t="shared" si="1"/>
        <v>1</v>
      </c>
      <c r="Q47" s="72"/>
      <c r="R47" s="72"/>
      <c r="S47" s="130"/>
      <c r="T47" s="134"/>
      <c r="U47" s="72"/>
      <c r="V47" s="130"/>
      <c r="W47" s="184" t="s">
        <v>209</v>
      </c>
    </row>
    <row r="48" spans="2:23" ht="105" x14ac:dyDescent="0.25">
      <c r="B48" s="5" t="s">
        <v>20</v>
      </c>
      <c r="C48" s="105" t="s">
        <v>120</v>
      </c>
      <c r="D48" s="105" t="s">
        <v>169</v>
      </c>
      <c r="E48" s="107" t="s">
        <v>48</v>
      </c>
      <c r="F48" s="106" t="s">
        <v>121</v>
      </c>
      <c r="G48" s="83">
        <v>12</v>
      </c>
      <c r="H48" s="123">
        <v>3</v>
      </c>
      <c r="I48" s="118">
        <v>3</v>
      </c>
      <c r="J48" s="101">
        <v>3</v>
      </c>
      <c r="K48" s="122">
        <v>3</v>
      </c>
      <c r="L48" s="89">
        <v>2</v>
      </c>
      <c r="M48" s="90"/>
      <c r="N48" s="90"/>
      <c r="O48" s="91"/>
      <c r="P48" s="70">
        <f t="shared" si="1"/>
        <v>0.66666666666666663</v>
      </c>
      <c r="Q48" s="72"/>
      <c r="R48" s="72"/>
      <c r="S48" s="130"/>
      <c r="T48" s="134"/>
      <c r="U48" s="72"/>
      <c r="V48" s="130"/>
      <c r="W48" s="184" t="s">
        <v>210</v>
      </c>
    </row>
    <row r="49" spans="2:24" ht="90" x14ac:dyDescent="0.25">
      <c r="B49" s="5" t="s">
        <v>20</v>
      </c>
      <c r="C49" s="105" t="s">
        <v>122</v>
      </c>
      <c r="D49" s="105" t="s">
        <v>170</v>
      </c>
      <c r="E49" s="107" t="s">
        <v>48</v>
      </c>
      <c r="F49" s="106" t="s">
        <v>123</v>
      </c>
      <c r="G49" s="83">
        <v>800</v>
      </c>
      <c r="H49" s="123">
        <v>200</v>
      </c>
      <c r="I49" s="118">
        <v>200</v>
      </c>
      <c r="J49" s="101">
        <v>200</v>
      </c>
      <c r="K49" s="122">
        <v>200</v>
      </c>
      <c r="L49" s="89">
        <v>209</v>
      </c>
      <c r="M49" s="90"/>
      <c r="N49" s="90"/>
      <c r="O49" s="91"/>
      <c r="P49" s="70">
        <f t="shared" si="1"/>
        <v>1.0449999999999999</v>
      </c>
      <c r="Q49" s="72"/>
      <c r="R49" s="72"/>
      <c r="S49" s="130"/>
      <c r="T49" s="134"/>
      <c r="U49" s="72"/>
      <c r="V49" s="130"/>
      <c r="W49" s="184" t="s">
        <v>211</v>
      </c>
    </row>
    <row r="50" spans="2:24" ht="74.25" x14ac:dyDescent="0.25">
      <c r="B50" s="5" t="s">
        <v>20</v>
      </c>
      <c r="C50" s="105" t="s">
        <v>124</v>
      </c>
      <c r="D50" s="105" t="s">
        <v>171</v>
      </c>
      <c r="E50" s="107" t="s">
        <v>48</v>
      </c>
      <c r="F50" s="106" t="s">
        <v>125</v>
      </c>
      <c r="G50" s="83">
        <v>1</v>
      </c>
      <c r="H50" s="123">
        <v>1</v>
      </c>
      <c r="I50" s="118">
        <v>0</v>
      </c>
      <c r="J50" s="101">
        <v>0</v>
      </c>
      <c r="K50" s="122">
        <v>0</v>
      </c>
      <c r="L50" s="89">
        <v>0</v>
      </c>
      <c r="M50" s="90"/>
      <c r="N50" s="90"/>
      <c r="O50" s="91"/>
      <c r="P50" s="70">
        <f t="shared" si="1"/>
        <v>0</v>
      </c>
      <c r="Q50" s="72"/>
      <c r="R50" s="72"/>
      <c r="S50" s="130"/>
      <c r="T50" s="134"/>
      <c r="U50" s="72"/>
      <c r="V50" s="130"/>
      <c r="W50" s="184" t="s">
        <v>212</v>
      </c>
    </row>
    <row r="51" spans="2:24" ht="135" x14ac:dyDescent="0.25">
      <c r="B51" s="102" t="s">
        <v>126</v>
      </c>
      <c r="C51" s="97" t="s">
        <v>127</v>
      </c>
      <c r="D51" s="97" t="s">
        <v>172</v>
      </c>
      <c r="E51" s="99" t="s">
        <v>48</v>
      </c>
      <c r="F51" s="97" t="s">
        <v>128</v>
      </c>
      <c r="G51" s="83">
        <v>33</v>
      </c>
      <c r="H51" s="123">
        <v>9</v>
      </c>
      <c r="I51" s="118">
        <v>8</v>
      </c>
      <c r="J51" s="101">
        <v>8</v>
      </c>
      <c r="K51" s="122">
        <v>8</v>
      </c>
      <c r="L51" s="89">
        <v>8</v>
      </c>
      <c r="M51" s="90"/>
      <c r="N51" s="90"/>
      <c r="O51" s="91"/>
      <c r="P51" s="70">
        <f t="shared" si="1"/>
        <v>0.88888888888888884</v>
      </c>
      <c r="Q51" s="72"/>
      <c r="R51" s="72"/>
      <c r="S51" s="130"/>
      <c r="T51" s="134"/>
      <c r="U51" s="72"/>
      <c r="V51" s="130"/>
      <c r="W51" s="182" t="s">
        <v>213</v>
      </c>
    </row>
    <row r="52" spans="2:24" ht="120" x14ac:dyDescent="0.25">
      <c r="B52" s="5" t="s">
        <v>20</v>
      </c>
      <c r="C52" s="105" t="s">
        <v>129</v>
      </c>
      <c r="D52" s="110" t="s">
        <v>173</v>
      </c>
      <c r="E52" s="107" t="s">
        <v>48</v>
      </c>
      <c r="F52" s="105" t="s">
        <v>130</v>
      </c>
      <c r="G52" s="83">
        <v>32</v>
      </c>
      <c r="H52" s="123">
        <v>8</v>
      </c>
      <c r="I52" s="118">
        <v>8</v>
      </c>
      <c r="J52" s="101">
        <v>8</v>
      </c>
      <c r="K52" s="122">
        <v>8</v>
      </c>
      <c r="L52" s="89">
        <v>8</v>
      </c>
      <c r="M52" s="90"/>
      <c r="N52" s="90"/>
      <c r="O52" s="91"/>
      <c r="P52" s="70">
        <f t="shared" si="1"/>
        <v>1</v>
      </c>
      <c r="Q52" s="72"/>
      <c r="R52" s="72"/>
      <c r="S52" s="130"/>
      <c r="T52" s="134"/>
      <c r="U52" s="72"/>
      <c r="V52" s="130"/>
      <c r="W52" s="185" t="s">
        <v>214</v>
      </c>
    </row>
    <row r="53" spans="2:24" ht="135.75" thickBot="1" x14ac:dyDescent="0.3">
      <c r="B53" s="11" t="s">
        <v>20</v>
      </c>
      <c r="C53" s="111" t="s">
        <v>131</v>
      </c>
      <c r="D53" s="112" t="s">
        <v>174</v>
      </c>
      <c r="E53" s="113" t="s">
        <v>48</v>
      </c>
      <c r="F53" s="111" t="s">
        <v>132</v>
      </c>
      <c r="G53" s="84">
        <v>1</v>
      </c>
      <c r="H53" s="124">
        <v>1</v>
      </c>
      <c r="I53" s="125">
        <v>0</v>
      </c>
      <c r="J53" s="113">
        <v>0</v>
      </c>
      <c r="K53" s="126">
        <v>0</v>
      </c>
      <c r="L53" s="78" t="s">
        <v>133</v>
      </c>
      <c r="M53" s="33"/>
      <c r="N53" s="33"/>
      <c r="O53" s="34"/>
      <c r="P53" s="131" t="str">
        <f t="shared" si="1"/>
        <v>100%</v>
      </c>
      <c r="Q53" s="132"/>
      <c r="R53" s="132"/>
      <c r="S53" s="133"/>
      <c r="T53" s="135"/>
      <c r="U53" s="132"/>
      <c r="V53" s="133"/>
      <c r="W53" s="187" t="s">
        <v>215</v>
      </c>
    </row>
    <row r="54" spans="2:24" ht="18.75" x14ac:dyDescent="0.25">
      <c r="P54" s="127">
        <f t="shared" ref="P54:V54" si="2">AVERAGE(P42:P53)</f>
        <v>0.93848154441612397</v>
      </c>
      <c r="Q54" s="127" t="e">
        <f t="shared" si="2"/>
        <v>#DIV/0!</v>
      </c>
      <c r="R54" s="127" t="e">
        <f t="shared" si="2"/>
        <v>#DIV/0!</v>
      </c>
      <c r="S54" s="127" t="e">
        <f t="shared" si="2"/>
        <v>#DIV/0!</v>
      </c>
      <c r="T54" s="127" t="e">
        <f t="shared" si="2"/>
        <v>#DIV/0!</v>
      </c>
      <c r="U54" s="127" t="e">
        <f t="shared" si="2"/>
        <v>#DIV/0!</v>
      </c>
      <c r="V54" s="127" t="e">
        <f t="shared" si="2"/>
        <v>#DIV/0!</v>
      </c>
    </row>
    <row r="57" spans="2:24" ht="48.75" customHeight="1" x14ac:dyDescent="0.25">
      <c r="C57" s="193" t="s">
        <v>219</v>
      </c>
      <c r="D57" s="170"/>
      <c r="E57" s="170"/>
      <c r="F57" s="170"/>
      <c r="G57" s="74"/>
      <c r="L57" s="171" t="s">
        <v>39</v>
      </c>
      <c r="M57" s="172"/>
      <c r="N57" s="172"/>
      <c r="O57" s="172"/>
      <c r="P57" s="172"/>
      <c r="Q57" s="172"/>
      <c r="U57" s="171" t="s">
        <v>218</v>
      </c>
      <c r="V57" s="172"/>
      <c r="W57" s="172"/>
      <c r="X57" s="172"/>
    </row>
    <row r="58" spans="2:24" ht="31.5" customHeight="1" x14ac:dyDescent="0.25">
      <c r="U58" s="191"/>
      <c r="V58" s="192"/>
      <c r="W58" s="192"/>
      <c r="X58" s="192"/>
    </row>
    <row r="59" spans="2:24" ht="25.15" customHeight="1" x14ac:dyDescent="0.25"/>
    <row r="60" spans="2:24" ht="25.15" customHeight="1" thickBot="1" x14ac:dyDescent="0.3"/>
    <row r="61" spans="2:24" ht="32.450000000000003" customHeight="1" thickBot="1" x14ac:dyDescent="0.3">
      <c r="E61" s="138" t="s">
        <v>30</v>
      </c>
      <c r="F61" s="139"/>
      <c r="G61" s="139"/>
      <c r="H61" s="139"/>
      <c r="I61" s="139"/>
      <c r="J61" s="139"/>
      <c r="K61" s="139"/>
      <c r="L61" s="139"/>
      <c r="M61" s="139"/>
      <c r="N61" s="139"/>
      <c r="O61" s="139"/>
      <c r="P61" s="139"/>
      <c r="Q61" s="139"/>
      <c r="R61" s="139"/>
      <c r="S61" s="139"/>
      <c r="T61" s="139"/>
      <c r="U61" s="139"/>
      <c r="V61" s="139"/>
      <c r="W61" s="140"/>
    </row>
    <row r="62" spans="2:24" ht="28.9" customHeight="1" thickBot="1" x14ac:dyDescent="0.3">
      <c r="E62" s="136" t="s">
        <v>31</v>
      </c>
      <c r="F62" s="136" t="s">
        <v>10</v>
      </c>
      <c r="G62" s="141" t="s">
        <v>11</v>
      </c>
      <c r="H62" s="142"/>
      <c r="I62" s="142"/>
      <c r="J62" s="143"/>
      <c r="K62" s="141" t="s">
        <v>12</v>
      </c>
      <c r="L62" s="142"/>
      <c r="M62" s="142"/>
      <c r="N62" s="143"/>
      <c r="O62" s="141" t="s">
        <v>13</v>
      </c>
      <c r="P62" s="142"/>
      <c r="Q62" s="142"/>
      <c r="R62" s="143"/>
      <c r="S62" s="141" t="s">
        <v>14</v>
      </c>
      <c r="T62" s="142"/>
      <c r="U62" s="142"/>
      <c r="V62" s="143"/>
      <c r="W62" s="136" t="s">
        <v>27</v>
      </c>
    </row>
    <row r="63" spans="2:24" ht="33" customHeight="1" thickBot="1" x14ac:dyDescent="0.3">
      <c r="E63" s="137"/>
      <c r="F63" s="137"/>
      <c r="G63" s="16" t="s">
        <v>32</v>
      </c>
      <c r="H63" s="26" t="s">
        <v>33</v>
      </c>
      <c r="I63" s="27" t="s">
        <v>34</v>
      </c>
      <c r="J63" s="28" t="s">
        <v>35</v>
      </c>
      <c r="K63" s="16" t="s">
        <v>32</v>
      </c>
      <c r="L63" s="26" t="s">
        <v>33</v>
      </c>
      <c r="M63" s="27" t="s">
        <v>34</v>
      </c>
      <c r="N63" s="28" t="s">
        <v>35</v>
      </c>
      <c r="O63" s="16" t="s">
        <v>6</v>
      </c>
      <c r="P63" s="26" t="s">
        <v>7</v>
      </c>
      <c r="Q63" s="27" t="s">
        <v>8</v>
      </c>
      <c r="R63" s="28" t="s">
        <v>9</v>
      </c>
      <c r="S63" s="16" t="s">
        <v>6</v>
      </c>
      <c r="T63" s="26" t="s">
        <v>7</v>
      </c>
      <c r="U63" s="27" t="s">
        <v>8</v>
      </c>
      <c r="V63" s="28" t="s">
        <v>9</v>
      </c>
      <c r="W63" s="137"/>
    </row>
    <row r="64" spans="2:24" ht="69" customHeight="1" thickBot="1" x14ac:dyDescent="0.3">
      <c r="E64" s="189" t="s">
        <v>216</v>
      </c>
      <c r="F64" s="188">
        <v>23244099.420000002</v>
      </c>
      <c r="G64" s="66">
        <v>6605183.4199999999</v>
      </c>
      <c r="H64" s="67">
        <v>5544325</v>
      </c>
      <c r="I64" s="67">
        <v>5544309</v>
      </c>
      <c r="J64" s="68">
        <v>5544282</v>
      </c>
      <c r="K64" s="66">
        <v>5620910.2599999998</v>
      </c>
      <c r="L64" s="67"/>
      <c r="M64" s="67"/>
      <c r="N64" s="69"/>
      <c r="O64" s="70">
        <f t="shared" ref="O64" si="3">IFERROR((K64/G64),"100%")</f>
        <v>0.85098473465253144</v>
      </c>
      <c r="P64" s="62">
        <f t="shared" ref="P64" si="4">IFERROR((L64/H64),"100%")</f>
        <v>0</v>
      </c>
      <c r="Q64" s="62">
        <f t="shared" ref="Q64" si="5">IFERROR((M64/I64),"100%")</f>
        <v>0</v>
      </c>
      <c r="R64" s="31">
        <f t="shared" ref="R64" si="6">IFERROR((N64/J64),"100%")</f>
        <v>0</v>
      </c>
      <c r="S64" s="70">
        <f>IFERROR(((K64)/(G64)),"100%")</f>
        <v>0.85098473465253144</v>
      </c>
      <c r="T64" s="73">
        <f>IFERROR(((L64+M64)/(H64+I64)),"100%")</f>
        <v>0</v>
      </c>
      <c r="U64" s="62">
        <f>IFERROR(((L64+M64+N64)/(H64+I64+J64)),"100%")</f>
        <v>0</v>
      </c>
      <c r="V64" s="31">
        <f>IFERROR(((L64+M64+N64+O64)/(H64+I64+J64+K64)),"100%")</f>
        <v>3.8239928932227204E-8</v>
      </c>
      <c r="W64" s="190" t="s">
        <v>217</v>
      </c>
    </row>
    <row r="65" spans="5:23" ht="15.75" thickBot="1" x14ac:dyDescent="0.3">
      <c r="E65" s="17"/>
      <c r="F65" s="18"/>
      <c r="G65" s="39"/>
      <c r="H65" s="40"/>
      <c r="I65" s="40"/>
      <c r="J65" s="41"/>
      <c r="K65" s="39"/>
      <c r="L65" s="42"/>
      <c r="M65" s="42"/>
      <c r="N65" s="43"/>
      <c r="O65" s="44"/>
      <c r="P65" s="44"/>
      <c r="Q65" s="44"/>
      <c r="R65" s="45"/>
      <c r="S65" s="45"/>
      <c r="T65" s="44"/>
      <c r="U65" s="44"/>
      <c r="V65" s="45"/>
      <c r="W65" s="19"/>
    </row>
    <row r="66" spans="5:23" x14ac:dyDescent="0.25">
      <c r="E66" s="20"/>
      <c r="F66" s="21"/>
      <c r="G66" s="46"/>
      <c r="H66" s="47"/>
      <c r="I66" s="47"/>
      <c r="J66" s="48"/>
      <c r="K66" s="46"/>
      <c r="L66" s="49"/>
      <c r="M66" s="49"/>
      <c r="N66" s="50"/>
      <c r="O66" s="51"/>
      <c r="P66" s="51"/>
      <c r="Q66" s="51"/>
      <c r="R66" s="52"/>
      <c r="S66" s="45"/>
      <c r="T66" s="51"/>
      <c r="U66" s="51"/>
      <c r="V66" s="52"/>
      <c r="W66" s="22"/>
    </row>
    <row r="67" spans="5:23" ht="15.75" thickBot="1" x14ac:dyDescent="0.3">
      <c r="E67" s="23"/>
      <c r="F67" s="24"/>
      <c r="G67" s="53"/>
      <c r="H67" s="54"/>
      <c r="I67" s="54"/>
      <c r="J67" s="55"/>
      <c r="K67" s="53"/>
      <c r="L67" s="56"/>
      <c r="M67" s="56"/>
      <c r="N67" s="57"/>
      <c r="O67" s="58"/>
      <c r="P67" s="59"/>
      <c r="Q67" s="59"/>
      <c r="R67" s="60"/>
      <c r="S67" s="61"/>
      <c r="T67" s="59"/>
      <c r="U67" s="59"/>
      <c r="V67" s="60"/>
      <c r="W67" s="25"/>
    </row>
  </sheetData>
  <mergeCells count="28">
    <mergeCell ref="U58:X58"/>
    <mergeCell ref="C57:F57"/>
    <mergeCell ref="L57:Q57"/>
    <mergeCell ref="B11:B12"/>
    <mergeCell ref="C11:C12"/>
    <mergeCell ref="U57:X57"/>
    <mergeCell ref="E2:U2"/>
    <mergeCell ref="E3:U3"/>
    <mergeCell ref="E4:U4"/>
    <mergeCell ref="E5:U5"/>
    <mergeCell ref="E6:U6"/>
    <mergeCell ref="W8:W10"/>
    <mergeCell ref="B9:B10"/>
    <mergeCell ref="C9:C10"/>
    <mergeCell ref="D9:F9"/>
    <mergeCell ref="L9:O9"/>
    <mergeCell ref="P9:S9"/>
    <mergeCell ref="T9:V9"/>
    <mergeCell ref="G9:K9"/>
    <mergeCell ref="G8:V8"/>
    <mergeCell ref="W62:W63"/>
    <mergeCell ref="E61:W61"/>
    <mergeCell ref="F62:F63"/>
    <mergeCell ref="G62:J62"/>
    <mergeCell ref="K62:N62"/>
    <mergeCell ref="O62:R62"/>
    <mergeCell ref="S62:V62"/>
    <mergeCell ref="E62:E63"/>
  </mergeCells>
  <phoneticPr fontId="11" type="noConversion"/>
  <conditionalFormatting sqref="G65:J67">
    <cfRule type="containsBlanks" dxfId="54" priority="140">
      <formula>LEN(TRIM(G65))=0</formula>
    </cfRule>
  </conditionalFormatting>
  <conditionalFormatting sqref="K65:N67 L13:O53">
    <cfRule type="containsBlanks" dxfId="53" priority="139">
      <formula>LEN(TRIM(K13))=0</formula>
    </cfRule>
  </conditionalFormatting>
  <conditionalFormatting sqref="P13:P53">
    <cfRule type="cellIs" dxfId="52" priority="133" stopIfTrue="1" operator="equal">
      <formula>"100%"</formula>
    </cfRule>
    <cfRule type="cellIs" dxfId="51" priority="134" stopIfTrue="1" operator="lessThan">
      <formula>0.5</formula>
    </cfRule>
    <cfRule type="cellIs" dxfId="50" priority="135" stopIfTrue="1" operator="between">
      <formula>0.5</formula>
      <formula>0.7</formula>
    </cfRule>
    <cfRule type="cellIs" dxfId="49" priority="136" stopIfTrue="1" operator="between">
      <formula>0.7</formula>
      <formula>1.2</formula>
    </cfRule>
    <cfRule type="cellIs" dxfId="48" priority="137" stopIfTrue="1" operator="greaterThanOrEqual">
      <formula>1.2</formula>
    </cfRule>
    <cfRule type="containsBlanks" dxfId="47" priority="138" stopIfTrue="1">
      <formula>LEN(TRIM(P13))=0</formula>
    </cfRule>
  </conditionalFormatting>
  <conditionalFormatting sqref="O67:V67 T65:V66 P65:R66">
    <cfRule type="containsBlanks" dxfId="40" priority="126">
      <formula>LEN(TRIM(O65))=0</formula>
    </cfRule>
  </conditionalFormatting>
  <conditionalFormatting sqref="M11:O12">
    <cfRule type="containsBlanks" dxfId="39" priority="105">
      <formula>LEN(TRIM(M11))=0</formula>
    </cfRule>
  </conditionalFormatting>
  <conditionalFormatting sqref="T11:V12">
    <cfRule type="cellIs" dxfId="38" priority="85" stopIfTrue="1" operator="equal">
      <formula>"100%"</formula>
    </cfRule>
    <cfRule type="cellIs" dxfId="37" priority="86" stopIfTrue="1" operator="lessThan">
      <formula>0.5</formula>
    </cfRule>
    <cfRule type="cellIs" dxfId="36" priority="87" stopIfTrue="1" operator="between">
      <formula>0.5</formula>
      <formula>0.7</formula>
    </cfRule>
    <cfRule type="cellIs" dxfId="35" priority="88" stopIfTrue="1" operator="between">
      <formula>0.7</formula>
      <formula>1.2</formula>
    </cfRule>
    <cfRule type="cellIs" dxfId="34" priority="89" stopIfTrue="1" operator="greaterThanOrEqual">
      <formula>1.2</formula>
    </cfRule>
    <cfRule type="containsBlanks" dxfId="33" priority="90" stopIfTrue="1">
      <formula>LEN(TRIM(T11))=0</formula>
    </cfRule>
  </conditionalFormatting>
  <conditionalFormatting sqref="T11:V12">
    <cfRule type="containsBlanks" dxfId="32" priority="84">
      <formula>LEN(TRIM(T11))=0</formula>
    </cfRule>
  </conditionalFormatting>
  <conditionalFormatting sqref="P11">
    <cfRule type="cellIs" dxfId="31" priority="78" stopIfTrue="1" operator="equal">
      <formula>"100%"</formula>
    </cfRule>
    <cfRule type="cellIs" dxfId="30" priority="79" stopIfTrue="1" operator="lessThan">
      <formula>0.5</formula>
    </cfRule>
    <cfRule type="cellIs" dxfId="29" priority="80" stopIfTrue="1" operator="between">
      <formula>0.5</formula>
      <formula>0.7</formula>
    </cfRule>
    <cfRule type="cellIs" dxfId="28" priority="81" stopIfTrue="1" operator="between">
      <formula>0.7</formula>
      <formula>1.2</formula>
    </cfRule>
    <cfRule type="cellIs" dxfId="27" priority="82" stopIfTrue="1" operator="greaterThanOrEqual">
      <formula>1.2</formula>
    </cfRule>
    <cfRule type="containsBlanks" dxfId="26" priority="83" stopIfTrue="1">
      <formula>LEN(TRIM(P11))=0</formula>
    </cfRule>
  </conditionalFormatting>
  <conditionalFormatting sqref="P11">
    <cfRule type="containsBlanks" dxfId="25" priority="77">
      <formula>LEN(TRIM(P11))=0</formula>
    </cfRule>
  </conditionalFormatting>
  <conditionalFormatting sqref="P12">
    <cfRule type="cellIs" dxfId="24" priority="64" stopIfTrue="1" operator="equal">
      <formula>"100%"</formula>
    </cfRule>
    <cfRule type="cellIs" dxfId="23" priority="65" stopIfTrue="1" operator="lessThan">
      <formula>0.5</formula>
    </cfRule>
    <cfRule type="cellIs" dxfId="22" priority="66" stopIfTrue="1" operator="between">
      <formula>0.5</formula>
      <formula>0.7</formula>
    </cfRule>
    <cfRule type="cellIs" dxfId="21" priority="67" stopIfTrue="1" operator="between">
      <formula>0.7</formula>
      <formula>1.2</formula>
    </cfRule>
    <cfRule type="cellIs" dxfId="20" priority="68" stopIfTrue="1" operator="greaterThanOrEqual">
      <formula>1.2</formula>
    </cfRule>
    <cfRule type="containsBlanks" dxfId="19" priority="69" stopIfTrue="1">
      <formula>LEN(TRIM(P12))=0</formula>
    </cfRule>
  </conditionalFormatting>
  <conditionalFormatting sqref="P12">
    <cfRule type="containsBlanks" dxfId="18" priority="63">
      <formula>LEN(TRIM(P12))=0</formula>
    </cfRule>
  </conditionalFormatting>
  <conditionalFormatting sqref="K64:N64">
    <cfRule type="containsBlanks" dxfId="17" priority="42">
      <formula>LEN(TRIM(K64))=0</formula>
    </cfRule>
  </conditionalFormatting>
  <conditionalFormatting sqref="G64:H64 J64">
    <cfRule type="containsBlanks" dxfId="16" priority="41">
      <formula>LEN(TRIM(G64))=0</formula>
    </cfRule>
  </conditionalFormatting>
  <conditionalFormatting sqref="O64:R64">
    <cfRule type="cellIs" dxfId="15" priority="35" stopIfTrue="1" operator="equal">
      <formula>"100%"</formula>
    </cfRule>
    <cfRule type="cellIs" dxfId="14" priority="36" stopIfTrue="1" operator="lessThan">
      <formula>0.5</formula>
    </cfRule>
    <cfRule type="cellIs" dxfId="13" priority="37" stopIfTrue="1" operator="between">
      <formula>0.5</formula>
      <formula>0.7</formula>
    </cfRule>
    <cfRule type="cellIs" dxfId="12" priority="38" stopIfTrue="1" operator="between">
      <formula>0.7</formula>
      <formula>1.2</formula>
    </cfRule>
    <cfRule type="cellIs" dxfId="11" priority="39" stopIfTrue="1" operator="greaterThanOrEqual">
      <formula>1.2</formula>
    </cfRule>
    <cfRule type="containsBlanks" dxfId="10" priority="40" stopIfTrue="1">
      <formula>LEN(TRIM(O64))=0</formula>
    </cfRule>
  </conditionalFormatting>
  <conditionalFormatting sqref="S64:V64">
    <cfRule type="cellIs" dxfId="9" priority="29" stopIfTrue="1" operator="equal">
      <formula>"100%"</formula>
    </cfRule>
    <cfRule type="cellIs" dxfId="8" priority="30" stopIfTrue="1" operator="lessThan">
      <formula>0.5</formula>
    </cfRule>
    <cfRule type="cellIs" dxfId="7" priority="31" stopIfTrue="1" operator="between">
      <formula>0.5</formula>
      <formula>0.7</formula>
    </cfRule>
    <cfRule type="cellIs" dxfId="6" priority="32" stopIfTrue="1" operator="between">
      <formula>0.7</formula>
      <formula>1.2</formula>
    </cfRule>
    <cfRule type="cellIs" dxfId="5" priority="33" stopIfTrue="1" operator="greaterThanOrEqual">
      <formula>1.2</formula>
    </cfRule>
    <cfRule type="containsBlanks" dxfId="4" priority="34" stopIfTrue="1">
      <formula>LEN(TRIM(S64))=0</formula>
    </cfRule>
  </conditionalFormatting>
  <conditionalFormatting sqref="S64:V64">
    <cfRule type="containsBlanks" dxfId="3" priority="28">
      <formula>LEN(TRIM(S64))=0</formula>
    </cfRule>
  </conditionalFormatting>
  <conditionalFormatting sqref="I64">
    <cfRule type="containsBlanks" dxfId="2" priority="3">
      <formula>LEN(TRIM(I64))=0</formula>
    </cfRule>
  </conditionalFormatting>
  <conditionalFormatting sqref="O65:O66">
    <cfRule type="containsBlanks" dxfId="1" priority="2">
      <formula>LEN(TRIM(O65))=0</formula>
    </cfRule>
  </conditionalFormatting>
  <conditionalFormatting sqref="S65:S66">
    <cfRule type="containsBlanks" dxfId="0" priority="1">
      <formula>LEN(TRIM(S65))=0</formula>
    </cfRule>
  </conditionalFormatting>
  <pageMargins left="0.70866141732283472" right="0.70866141732283472" top="0.74803149606299213" bottom="0.74803149606299213" header="0.31496062992125984" footer="0.31496062992125984"/>
  <pageSetup paperSize="5" scale="29" orientation="landscape" r:id="rId1"/>
  <ignoredErrors>
    <ignoredError sqref="L43"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4" sqref="B4"/>
    </sheetView>
  </sheetViews>
  <sheetFormatPr baseColWidth="10" defaultRowHeight="15" x14ac:dyDescent="0.25"/>
  <cols>
    <col min="1" max="1" width="20.28515625" customWidth="1"/>
    <col min="2" max="2" width="34.7109375" customWidth="1"/>
  </cols>
  <sheetData>
    <row r="1" spans="1:2" x14ac:dyDescent="0.25">
      <c r="A1" s="35" t="s">
        <v>40</v>
      </c>
    </row>
    <row r="3" spans="1:2" ht="120" customHeight="1" x14ac:dyDescent="0.25">
      <c r="A3" s="177" t="s">
        <v>41</v>
      </c>
      <c r="B3" s="177"/>
    </row>
    <row r="5" spans="1:2" ht="45" x14ac:dyDescent="0.25">
      <c r="A5" s="36"/>
      <c r="B5" s="37" t="s">
        <v>42</v>
      </c>
    </row>
    <row r="6" spans="1:2" ht="60" x14ac:dyDescent="0.25">
      <c r="A6" s="38"/>
      <c r="B6" s="37" t="s">
        <v>43</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EJE 2 2023</vt:lpstr>
      <vt:lpstr>Instrucciones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 DPM</dc:creator>
  <cp:lastModifiedBy>User</cp:lastModifiedBy>
  <cp:lastPrinted>2021-04-13T18:48:37Z</cp:lastPrinted>
  <dcterms:created xsi:type="dcterms:W3CDTF">2021-02-22T21:43:21Z</dcterms:created>
  <dcterms:modified xsi:type="dcterms:W3CDTF">2023-04-25T18:10:38Z</dcterms:modified>
</cp:coreProperties>
</file>