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\Desktop\Coordinación Técnica 2021-2024\2023\Planeación\Primer Trimestre 2023\Formato de Seguimiento E4 2023\"/>
    </mc:Choice>
  </mc:AlternateContent>
  <bookViews>
    <workbookView xWindow="0" yWindow="0" windowWidth="16815" windowHeight="7755"/>
  </bookViews>
  <sheets>
    <sheet name="SEGUIMIENTO E4 2023" sheetId="1" r:id="rId1"/>
    <sheet name="Instrucciones" sheetId="2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P15" i="1"/>
  <c r="P16" i="1"/>
  <c r="P17" i="1"/>
  <c r="P18" i="1"/>
  <c r="P19" i="1"/>
  <c r="P20" i="1"/>
  <c r="P21" i="1"/>
  <c r="P22" i="1"/>
  <c r="P23" i="1"/>
  <c r="P25" i="1"/>
  <c r="P26" i="1"/>
  <c r="P27" i="1"/>
  <c r="P28" i="1"/>
  <c r="P29" i="1"/>
  <c r="P30" i="1"/>
  <c r="P31" i="1"/>
  <c r="P32" i="1"/>
  <c r="P14" i="1" l="1"/>
  <c r="U47" i="1" l="1"/>
  <c r="T47" i="1"/>
  <c r="S47" i="1"/>
  <c r="R47" i="1"/>
  <c r="Q47" i="1"/>
  <c r="P47" i="1"/>
  <c r="O47" i="1"/>
  <c r="V47" i="1" s="1"/>
  <c r="V33" i="1"/>
  <c r="U33" i="1"/>
  <c r="T33" i="1"/>
  <c r="S33" i="1"/>
  <c r="R33" i="1"/>
  <c r="Q33" i="1"/>
  <c r="P33" i="1"/>
  <c r="V14" i="1"/>
  <c r="U14" i="1"/>
  <c r="T14" i="1"/>
  <c r="S14" i="1"/>
  <c r="R14" i="1"/>
  <c r="Q14" i="1"/>
  <c r="S48" i="1"/>
  <c r="O48" i="1"/>
  <c r="Q13" i="1"/>
  <c r="R13" i="1"/>
  <c r="S13" i="1"/>
  <c r="T13" i="1"/>
  <c r="U13" i="1"/>
  <c r="V13" i="1"/>
  <c r="P13" i="1"/>
</calcChain>
</file>

<file path=xl/sharedStrings.xml><?xml version="1.0" encoding="utf-8"?>
<sst xmlns="http://schemas.openxmlformats.org/spreadsheetml/2006/main" count="190" uniqueCount="132">
  <si>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</si>
  <si>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</si>
  <si>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</si>
  <si>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</si>
  <si>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</si>
  <si>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</si>
  <si>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</si>
  <si>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</si>
  <si>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</si>
  <si>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</si>
  <si>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</si>
  <si>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</si>
  <si>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</si>
  <si>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</si>
  <si>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</si>
  <si>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</si>
  <si>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</si>
  <si>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</si>
  <si>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</si>
  <si>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</si>
  <si>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</si>
  <si>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NO APLICA</t>
  </si>
  <si>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. El avance en cumplimiento de metas trimestral refleja lo reportado respecto a lo programado, es decir 106.57%. 
</t>
    </r>
    <r>
      <rPr>
        <b/>
        <sz val="11"/>
        <rFont val="Arial"/>
        <family val="2"/>
      </rPr>
      <t>Meta Anual:</t>
    </r>
    <r>
      <rPr>
        <sz val="11"/>
        <rFont val="Arial"/>
        <family val="2"/>
      </rPr>
      <t xml:space="preserve"> El Instituto Nacional de Estadística y Geografía, INEGI, implementa y publica los resultados de la Encuesta Nacional de Victimización y Percepción sobre Seguridad Pública Anualmente. Ultimo dato 83.5% periodo marzo-abril 2022. </t>
    </r>
  </si>
  <si>
    <t>JUSTIFICACION TRIMESTRAL Y ANUAL DE AVANCE DE RESULTADOS 2023</t>
  </si>
  <si>
    <t>META PROGRAMADA 2023</t>
  </si>
  <si>
    <t>META REALIZADA 2023</t>
  </si>
  <si>
    <t>PORCENTAJE DE AVANCE TRIMESTRAL 2023</t>
  </si>
  <si>
    <t>PORCENTAJE DE AVANCE TRIMESTRAL ACUMULADO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</si>
  <si>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</si>
  <si>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</si>
  <si>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</si>
  <si>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</si>
  <si>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</si>
  <si>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</si>
  <si>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SEGUIMIENTO DE AVANCE EN CUMPLIMIENTO DE METAS Y OBJETIVOS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</si>
  <si>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</si>
  <si>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</si>
  <si>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</si>
  <si>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</si>
  <si>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</si>
  <si>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</si>
  <si>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</si>
  <si>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r>
      <rPr>
        <b/>
        <sz val="11"/>
        <color theme="1"/>
        <rFont val="Arial"/>
        <family val="2"/>
      </rPr>
      <t xml:space="preserve">4.18.1: </t>
    </r>
    <r>
      <rPr>
        <sz val="11"/>
        <color theme="1"/>
        <rFont val="Arial"/>
        <family val="2"/>
      </rPr>
      <t>Contribuir en la promoción de  acciones que combatan las causas que generan las violencias y la delincuencia contribuyendo a la paz y la justica mediante la preservación, fomento y ejercicio de la cultura y las disciplinas artísticas.</t>
    </r>
  </si>
  <si>
    <t>Propósito
(Instituto de la Cultura y las Artes)</t>
  </si>
  <si>
    <r>
      <rPr>
        <b/>
        <sz val="11"/>
        <color theme="0"/>
        <rFont val="Arial"/>
        <family val="2"/>
      </rPr>
      <t xml:space="preserve">4.18.1.1 </t>
    </r>
    <r>
      <rPr>
        <sz val="11"/>
        <color theme="0"/>
        <rFont val="Arial"/>
        <family val="2"/>
      </rPr>
      <t>La población del municipio de Benito Juárez desarrolla sus habilidades a través de la preservación, fomento y ejercicio de la cultura y las disciplinas artísticas.</t>
    </r>
  </si>
  <si>
    <r>
      <rPr>
        <b/>
        <sz val="11"/>
        <color theme="0"/>
        <rFont val="Arial"/>
        <family val="2"/>
      </rPr>
      <t>PPAC:</t>
    </r>
    <r>
      <rPr>
        <sz val="11"/>
        <color theme="0"/>
        <rFont val="Arial"/>
        <family val="2"/>
      </rPr>
      <t xml:space="preserve"> Porcentaje personas beneficiadas en las actividades artísticas y culturales.</t>
    </r>
  </si>
  <si>
    <t>Trimestral</t>
  </si>
  <si>
    <r>
      <rPr>
        <b/>
        <sz val="11"/>
        <color theme="0"/>
        <rFont val="Arial"/>
        <family val="2"/>
      </rPr>
      <t>MÉTODO DE CÁLCULO</t>
    </r>
    <r>
      <rPr>
        <sz val="11"/>
        <color theme="0"/>
        <rFont val="Arial"/>
        <family val="2"/>
      </rPr>
      <t xml:space="preserve">
PPAC= (NPPB/NPES)*100
VARIABLES: 
</t>
    </r>
    <r>
      <rPr>
        <b/>
        <sz val="11"/>
        <color theme="0"/>
        <rFont val="Arial"/>
        <family val="2"/>
      </rPr>
      <t xml:space="preserve">PPAC: </t>
    </r>
    <r>
      <rPr>
        <sz val="11"/>
        <color theme="0"/>
        <rFont val="Arial"/>
        <family val="2"/>
      </rPr>
      <t xml:space="preserve">Porcentaje personas beneficiadas en las actividades artísticas y culturales.
</t>
    </r>
    <r>
      <rPr>
        <b/>
        <sz val="11"/>
        <color theme="0"/>
        <rFont val="Arial"/>
        <family val="2"/>
      </rPr>
      <t xml:space="preserve">NPPB: </t>
    </r>
    <r>
      <rPr>
        <sz val="11"/>
        <color theme="0"/>
        <rFont val="Arial"/>
        <family val="2"/>
      </rPr>
      <t xml:space="preserve">Número de personas beneficiadas.
</t>
    </r>
    <r>
      <rPr>
        <b/>
        <sz val="11"/>
        <color theme="0"/>
        <rFont val="Arial"/>
        <family val="2"/>
      </rPr>
      <t>NPES:</t>
    </r>
    <r>
      <rPr>
        <sz val="11"/>
        <color theme="0"/>
        <rFont val="Arial"/>
        <family val="2"/>
      </rPr>
      <t xml:space="preserve"> Número de personas estimadas.</t>
    </r>
  </si>
  <si>
    <t>Componente
(Unidad de Fomento y Desarrollo Cultural)</t>
  </si>
  <si>
    <r>
      <t xml:space="preserve">4.18.1.1.1 </t>
    </r>
    <r>
      <rPr>
        <sz val="11"/>
        <color theme="1"/>
        <rFont val="Arial"/>
        <family val="2"/>
      </rPr>
      <t>Actividades artísticas y culturales que promuevan  la recomposición del tejido social y la Cultura de Paz en el municipio realizadas.</t>
    </r>
  </si>
  <si>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artísticas y culturales realizadas.</t>
    </r>
  </si>
  <si>
    <r>
      <t xml:space="preserve">4.18.1.1.1.1 </t>
    </r>
    <r>
      <rPr>
        <sz val="11"/>
        <color theme="1"/>
        <rFont val="Arial"/>
        <family val="2"/>
      </rPr>
      <t>Realización de eventos artísticos y culturales masivos para el fomento de la Cultura de Paz.</t>
    </r>
  </si>
  <si>
    <r>
      <rPr>
        <b/>
        <sz val="11"/>
        <color theme="1"/>
        <rFont val="Arial"/>
        <family val="2"/>
      </rPr>
      <t xml:space="preserve">PECP: </t>
    </r>
    <r>
      <rPr>
        <sz val="11"/>
        <color theme="1"/>
        <rFont val="Arial"/>
        <family val="2"/>
      </rPr>
      <t>Porcentaje de eventos masivos realizados para el fomento de la Cultura de Paz.</t>
    </r>
  </si>
  <si>
    <r>
      <t xml:space="preserve">4.18.1.1.1.2 </t>
    </r>
    <r>
      <rPr>
        <sz val="11"/>
        <color theme="1"/>
        <rFont val="Arial"/>
        <family val="2"/>
      </rPr>
      <t>Realización de actividades de proyectos en materia de arte y cultura en el municipio.</t>
    </r>
  </si>
  <si>
    <r>
      <rPr>
        <b/>
        <sz val="11"/>
        <color theme="1"/>
        <rFont val="Arial"/>
        <family val="2"/>
      </rPr>
      <t>PACR</t>
    </r>
    <r>
      <rPr>
        <sz val="11"/>
        <color theme="1"/>
        <rFont val="Arial"/>
        <family val="2"/>
      </rPr>
      <t xml:space="preserve">: Porcentaje de actividades de proyectos artísticos y culturales realizadas. </t>
    </r>
  </si>
  <si>
    <r>
      <t xml:space="preserve">4.18.1.1.1.3 </t>
    </r>
    <r>
      <rPr>
        <sz val="11"/>
        <color theme="1"/>
        <rFont val="Arial"/>
        <family val="2"/>
      </rPr>
      <t xml:space="preserve">Realización de actividades para el fomento de la pluralidad de la identidad social y cultural. </t>
    </r>
  </si>
  <si>
    <r>
      <rPr>
        <b/>
        <sz val="11"/>
        <color theme="1"/>
        <rFont val="Arial"/>
        <family val="2"/>
      </rPr>
      <t>PISC:</t>
    </r>
    <r>
      <rPr>
        <sz val="11"/>
        <color theme="1"/>
        <rFont val="Arial"/>
        <family val="2"/>
      </rPr>
      <t xml:space="preserve"> Porcentaje de actividades de fomento de las identidades sociales y culturales.</t>
    </r>
  </si>
  <si>
    <r>
      <t xml:space="preserve">4.18.1.1.1.4 </t>
    </r>
    <r>
      <rPr>
        <sz val="11"/>
        <color theme="1"/>
        <rFont val="Arial"/>
        <family val="2"/>
      </rPr>
      <t>Impulso de actividades artísticas y culturales en el Centro Cultural de las Artes.</t>
    </r>
  </si>
  <si>
    <r>
      <rPr>
        <b/>
        <sz val="11"/>
        <color theme="1"/>
        <rFont val="Arial"/>
        <family val="2"/>
      </rPr>
      <t>PCCA:</t>
    </r>
    <r>
      <rPr>
        <sz val="11"/>
        <color theme="1"/>
        <rFont val="Arial"/>
        <family val="2"/>
      </rPr>
      <t xml:space="preserve"> Porcentaje de actividades realizadas en el Centro Cultural de las Artes.</t>
    </r>
  </si>
  <si>
    <r>
      <t>4.18.1.1.1.5</t>
    </r>
    <r>
      <rPr>
        <sz val="11"/>
        <color theme="1"/>
        <rFont val="Arial"/>
        <family val="2"/>
      </rPr>
      <t xml:space="preserve">  Impulso de actividades artísticas y culturales en el Teatro Ocho de Octubre.</t>
    </r>
  </si>
  <si>
    <r>
      <rPr>
        <b/>
        <sz val="11"/>
        <color theme="1"/>
        <rFont val="Arial"/>
        <family val="2"/>
      </rPr>
      <t>PT8O:</t>
    </r>
    <r>
      <rPr>
        <sz val="11"/>
        <color theme="1"/>
        <rFont val="Arial"/>
        <family val="2"/>
      </rPr>
      <t xml:space="preserve"> Porcentaje de actividades realizadas en el Teatro 8 de Octubre.</t>
    </r>
  </si>
  <si>
    <r>
      <t xml:space="preserve">4.18.1.1.1.6 </t>
    </r>
    <r>
      <rPr>
        <sz val="11"/>
        <color theme="1"/>
        <rFont val="Arial"/>
        <family val="2"/>
      </rPr>
      <t>Impulso de actividades artísticas y culturales en el Foro Cultural Na´at.</t>
    </r>
  </si>
  <si>
    <r>
      <rPr>
        <b/>
        <sz val="11"/>
        <color theme="1"/>
        <rFont val="Arial"/>
        <family val="2"/>
      </rPr>
      <t>PFCN:</t>
    </r>
    <r>
      <rPr>
        <sz val="11"/>
        <color theme="1"/>
        <rFont val="Arial"/>
        <family val="2"/>
      </rPr>
      <t xml:space="preserve"> Porcentaje de actividades realizadas en el Foro Cultural Na´at.</t>
    </r>
  </si>
  <si>
    <r>
      <t>4.18.1.1.1.7</t>
    </r>
    <r>
      <rPr>
        <sz val="11"/>
        <color theme="1"/>
        <rFont val="Arial"/>
        <family val="2"/>
      </rPr>
      <t xml:space="preserve"> Impulso de actividades en los espacios públicos orientadas al fomento de la Cultura de Paz.  </t>
    </r>
  </si>
  <si>
    <r>
      <rPr>
        <b/>
        <sz val="11"/>
        <color theme="1"/>
        <rFont val="Arial"/>
        <family val="2"/>
      </rPr>
      <t>PEPC:</t>
    </r>
    <r>
      <rPr>
        <sz val="11"/>
        <color theme="1"/>
        <rFont val="Arial"/>
        <family val="2"/>
      </rPr>
      <t xml:space="preserve"> Porcentaje de actividades en los espacios públicos de Cancún.</t>
    </r>
  </si>
  <si>
    <r>
      <t xml:space="preserve">4.18.1.1.1.8 </t>
    </r>
    <r>
      <rPr>
        <sz val="11"/>
        <color theme="1"/>
        <rFont val="Arial"/>
        <family val="2"/>
      </rPr>
      <t>Participación colectiva en proyectos artísticos, culturales y cívicos.</t>
    </r>
  </si>
  <si>
    <r>
      <rPr>
        <b/>
        <sz val="11"/>
        <color theme="1"/>
        <rFont val="Arial"/>
        <family val="2"/>
      </rPr>
      <t>PPCR:</t>
    </r>
    <r>
      <rPr>
        <sz val="11"/>
        <color theme="1"/>
        <rFont val="Arial"/>
        <family val="2"/>
      </rPr>
      <t xml:space="preserve"> Porcentaje de actividades enfocadas en la participación colectiva realizadas.</t>
    </r>
  </si>
  <si>
    <r>
      <t>4.18.1.1.1.9</t>
    </r>
    <r>
      <rPr>
        <sz val="11"/>
        <color theme="1"/>
        <rFont val="Arial"/>
        <family val="2"/>
      </rPr>
      <t xml:space="preserve"> Desarrollo de la Agenda Artística y Cultural del Teatro de la Ciudad.</t>
    </r>
  </si>
  <si>
    <r>
      <rPr>
        <b/>
        <sz val="11"/>
        <color theme="1"/>
        <rFont val="Arial"/>
        <family val="2"/>
      </rPr>
      <t>PATC:</t>
    </r>
    <r>
      <rPr>
        <sz val="11"/>
        <color theme="1"/>
        <rFont val="Arial"/>
        <family val="2"/>
      </rPr>
      <t xml:space="preserve"> Porcentaje de actividades en el Teatro de la Ciudad realizadas.</t>
    </r>
  </si>
  <si>
    <r>
      <t xml:space="preserve">4.18.1.1.1.10 </t>
    </r>
    <r>
      <rPr>
        <sz val="11"/>
        <color theme="1"/>
        <rFont val="Arial"/>
        <family val="2"/>
      </rPr>
      <t>Realización del Carnaval de Cancún.</t>
    </r>
  </si>
  <si>
    <r>
      <rPr>
        <b/>
        <sz val="11"/>
        <color theme="1"/>
        <rFont val="Arial"/>
        <family val="2"/>
      </rPr>
      <t xml:space="preserve">NACC: </t>
    </r>
    <r>
      <rPr>
        <sz val="11"/>
        <color theme="1"/>
        <rFont val="Arial"/>
        <family val="2"/>
      </rPr>
      <t>Número de personas asistentes al Carnaval de Cancún.</t>
    </r>
  </si>
  <si>
    <r>
      <t xml:space="preserve">4.18.1.1.1.11 </t>
    </r>
    <r>
      <rPr>
        <sz val="11"/>
        <color theme="1"/>
        <rFont val="Arial"/>
        <family val="2"/>
      </rPr>
      <t>Desarrollo de infraestructura artística y cultural.</t>
    </r>
  </si>
  <si>
    <r>
      <rPr>
        <b/>
        <sz val="11"/>
        <color theme="1"/>
        <rFont val="Arial"/>
        <family val="2"/>
      </rPr>
      <t xml:space="preserve">PADI: </t>
    </r>
    <r>
      <rPr>
        <sz val="11"/>
        <color theme="1"/>
        <rFont val="Arial"/>
        <family val="2"/>
      </rPr>
      <t>Porcentaje de acciones de desarrollo en infraestructura realizadas.</t>
    </r>
  </si>
  <si>
    <t>Componente
(Unidad de Centros Culturales)</t>
  </si>
  <si>
    <r>
      <t xml:space="preserve">4.18.1.1.2 </t>
    </r>
    <r>
      <rPr>
        <sz val="11"/>
        <color theme="1"/>
        <rFont val="Arial"/>
        <family val="2"/>
      </rPr>
      <t xml:space="preserve">Centros Culturales  y estructura orgánica del Instituto de Cultura y las Artes del municipio de Benito Juárez fortalecidos.
</t>
    </r>
  </si>
  <si>
    <r>
      <rPr>
        <b/>
        <sz val="11"/>
        <color theme="1"/>
        <rFont val="Arial"/>
        <family val="2"/>
      </rPr>
      <t xml:space="preserve">PAFR: </t>
    </r>
    <r>
      <rPr>
        <sz val="11"/>
        <color theme="1"/>
        <rFont val="Arial"/>
        <family val="2"/>
      </rPr>
      <t>Porcentaje de acciones de fortalecimiento realizadas.</t>
    </r>
  </si>
  <si>
    <r>
      <t xml:space="preserve">4.18.1.1.2.1 </t>
    </r>
    <r>
      <rPr>
        <sz val="11"/>
        <color theme="1"/>
        <rFont val="Arial"/>
        <family val="2"/>
      </rPr>
      <t>Equipamiento de los Centros Culturales.</t>
    </r>
  </si>
  <si>
    <r>
      <rPr>
        <b/>
        <sz val="11"/>
        <color theme="1"/>
        <rFont val="Arial"/>
        <family val="2"/>
      </rPr>
      <t xml:space="preserve">PAEQ: </t>
    </r>
    <r>
      <rPr>
        <sz val="11"/>
        <color theme="1"/>
        <rFont val="Arial"/>
        <family val="2"/>
      </rPr>
      <t>Porcentaje de acciones de equipamiento de los centros culturales realizadas</t>
    </r>
  </si>
  <si>
    <r>
      <t xml:space="preserve">4.18.1.1.2.2 </t>
    </r>
    <r>
      <rPr>
        <sz val="11"/>
        <color theme="1"/>
        <rFont val="Arial"/>
        <family val="2"/>
      </rPr>
      <t>Rehabilitación de los Centros Culturales.</t>
    </r>
  </si>
  <si>
    <r>
      <rPr>
        <b/>
        <sz val="11"/>
        <color theme="1"/>
        <rFont val="Arial"/>
        <family val="2"/>
      </rPr>
      <t>PARR</t>
    </r>
    <r>
      <rPr>
        <sz val="11"/>
        <color theme="1"/>
        <rFont val="Arial"/>
        <family val="2"/>
      </rPr>
      <t>: Porcentaje de acciones de rehabilitación de los centros culturales realizadas.</t>
    </r>
  </si>
  <si>
    <r>
      <t xml:space="preserve">4.18.1.1.2.3 </t>
    </r>
    <r>
      <rPr>
        <sz val="11"/>
        <color theme="1"/>
        <rFont val="Arial"/>
        <family val="2"/>
      </rPr>
      <t>Mantenimiento del Centro Culturales.</t>
    </r>
  </si>
  <si>
    <r>
      <rPr>
        <b/>
        <sz val="11"/>
        <color theme="1"/>
        <rFont val="Arial"/>
        <family val="2"/>
      </rPr>
      <t xml:space="preserve">PAMR: </t>
    </r>
    <r>
      <rPr>
        <sz val="11"/>
        <color theme="1"/>
        <rFont val="Arial"/>
        <family val="2"/>
      </rPr>
      <t>Porcentaje de acciones de mantenimiento de los centros culturales realizadas</t>
    </r>
  </si>
  <si>
    <r>
      <t xml:space="preserve">4.18.1.1.2.4 </t>
    </r>
    <r>
      <rPr>
        <sz val="11"/>
        <color theme="1"/>
        <rFont val="Arial"/>
        <family val="2"/>
      </rPr>
      <t>Fortalecimiento de la Estructura Orgánica del Instituto de la Cultura y las Artes del Municipio de Benito Juárez</t>
    </r>
  </si>
  <si>
    <r>
      <rPr>
        <b/>
        <sz val="11"/>
        <color theme="1"/>
        <rFont val="Arial"/>
        <family val="2"/>
      </rPr>
      <t>PCTH:</t>
    </r>
    <r>
      <rPr>
        <sz val="11"/>
        <color theme="1"/>
        <rFont val="Arial"/>
        <family val="2"/>
      </rPr>
      <t xml:space="preserve"> Porcentaje de contrataciones de talento humano realizadas.</t>
    </r>
  </si>
  <si>
    <r>
      <rPr>
        <b/>
        <sz val="11"/>
        <color theme="1"/>
        <rFont val="Arial"/>
        <family val="2"/>
      </rPr>
      <t>MÉTODO DE CÁLCULO:        
PACR=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artísticas y culturales realizadas                                      
</t>
    </r>
    <r>
      <rPr>
        <b/>
        <sz val="11"/>
        <color theme="1"/>
        <rFont val="Arial"/>
        <family val="2"/>
      </rPr>
      <t>NAR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   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</si>
  <si>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CÁLCULO.   
PECP= </t>
    </r>
    <r>
      <rPr>
        <sz val="11"/>
        <color theme="1"/>
        <rFont val="Arial"/>
        <family val="2"/>
      </rPr>
      <t xml:space="preserve">(NEMR/NEMP)*100
</t>
    </r>
    <r>
      <rPr>
        <b/>
        <sz val="11"/>
        <color theme="1"/>
        <rFont val="Arial"/>
        <family val="2"/>
      </rPr>
      <t xml:space="preserve">
VARIABLES:
PECP: </t>
    </r>
    <r>
      <rPr>
        <sz val="11"/>
        <color theme="1"/>
        <rFont val="Arial"/>
        <family val="2"/>
      </rPr>
      <t xml:space="preserve">Porcentaje de eventos masivos realizados para el fomento de la Cultura de Paz.
</t>
    </r>
    <r>
      <rPr>
        <b/>
        <sz val="11"/>
        <color theme="1"/>
        <rFont val="Arial"/>
        <family val="2"/>
      </rPr>
      <t>NEMR:</t>
    </r>
    <r>
      <rPr>
        <sz val="11"/>
        <color theme="1"/>
        <rFont val="Arial"/>
        <family val="2"/>
      </rPr>
      <t xml:space="preserve"> Número de eventos masivos realizados.                                                                                                     
</t>
    </r>
    <r>
      <rPr>
        <b/>
        <sz val="11"/>
        <color theme="1"/>
        <rFont val="Arial"/>
        <family val="2"/>
      </rPr>
      <t>NEMP:</t>
    </r>
    <r>
      <rPr>
        <sz val="11"/>
        <color theme="1"/>
        <rFont val="Arial"/>
        <family val="2"/>
      </rPr>
      <t xml:space="preserve"> Número de eventos masivos programados.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</si>
  <si>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
</t>
    </r>
    <r>
      <rPr>
        <b/>
        <sz val="11"/>
        <color theme="1"/>
        <rFont val="Arial"/>
        <family val="2"/>
      </rPr>
      <t>PACR=</t>
    </r>
    <r>
      <rPr>
        <sz val="11"/>
        <color theme="1"/>
        <rFont val="Arial"/>
        <family val="2"/>
      </rPr>
      <t xml:space="preserve"> (NAR/NAP)*100:                                      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de proyectos artísticos y culturales realizadas.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actividades programadas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</si>
  <si>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
</t>
    </r>
    <r>
      <rPr>
        <b/>
        <sz val="11"/>
        <color theme="1"/>
        <rFont val="Arial"/>
        <family val="2"/>
      </rPr>
      <t>PISC:</t>
    </r>
    <r>
      <rPr>
        <sz val="11"/>
        <color theme="1"/>
        <rFont val="Arial"/>
        <family val="2"/>
      </rPr>
      <t xml:space="preserve"> (NARE/NAPR)*100
</t>
    </r>
    <r>
      <rPr>
        <b/>
        <sz val="11"/>
        <color theme="1"/>
        <rFont val="Arial"/>
        <family val="2"/>
      </rPr>
      <t xml:space="preserve">VARIABLES:    </t>
    </r>
    <r>
      <rPr>
        <sz val="11"/>
        <color theme="1"/>
        <rFont val="Arial"/>
        <family val="2"/>
      </rPr>
      <t xml:space="preserve">                             
</t>
    </r>
    <r>
      <rPr>
        <b/>
        <sz val="11"/>
        <color theme="1"/>
        <rFont val="Arial"/>
        <family val="2"/>
      </rPr>
      <t xml:space="preserve">PISC: </t>
    </r>
    <r>
      <rPr>
        <sz val="11"/>
        <color theme="1"/>
        <rFont val="Arial"/>
        <family val="2"/>
      </rPr>
      <t xml:space="preserve">Porcentaje de actividades de fomento de las identidades sociales y culturales.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NARE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NAPR</t>
    </r>
    <r>
      <rPr>
        <sz val="11"/>
        <color theme="1"/>
        <rFont val="Arial"/>
        <family val="2"/>
      </rPr>
      <t xml:space="preserve">: Número de actividades programadas 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</si>
  <si>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        
</t>
    </r>
    <r>
      <rPr>
        <b/>
        <sz val="11"/>
        <color theme="1"/>
        <rFont val="Arial"/>
        <family val="2"/>
      </rPr>
      <t xml:space="preserve">PCCA= </t>
    </r>
    <r>
      <rPr>
        <sz val="11"/>
        <color theme="1"/>
        <rFont val="Arial"/>
        <family val="2"/>
      </rPr>
      <t xml:space="preserve">(NAR/NAP)*100
</t>
    </r>
    <r>
      <rPr>
        <b/>
        <sz val="11"/>
        <color theme="1"/>
        <rFont val="Arial"/>
        <family val="2"/>
      </rPr>
      <t xml:space="preserve">
VARIABLES:</t>
    </r>
    <r>
      <rPr>
        <sz val="11"/>
        <color theme="1"/>
        <rFont val="Arial"/>
        <family val="2"/>
      </rPr>
      <t xml:space="preserve">                                      
</t>
    </r>
    <r>
      <rPr>
        <b/>
        <sz val="11"/>
        <color theme="1"/>
        <rFont val="Arial"/>
        <family val="2"/>
      </rPr>
      <t xml:space="preserve">PCCA: </t>
    </r>
    <r>
      <rPr>
        <sz val="11"/>
        <color theme="1"/>
        <rFont val="Arial"/>
        <family val="2"/>
      </rPr>
      <t xml:space="preserve">Porcentaje de actividades realizadas en el Centro Cultural de las Artes.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programadas.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</si>
  <si>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
</t>
    </r>
    <r>
      <rPr>
        <b/>
        <sz val="11"/>
        <color theme="1"/>
        <rFont val="Arial"/>
        <family val="2"/>
      </rPr>
      <t>PT8O=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</t>
    </r>
    <r>
      <rPr>
        <sz val="11"/>
        <color theme="1"/>
        <rFont val="Arial"/>
        <family val="2"/>
      </rPr>
      <t xml:space="preserve">                                  
</t>
    </r>
    <r>
      <rPr>
        <b/>
        <sz val="11"/>
        <color theme="1"/>
        <rFont val="Arial"/>
        <family val="2"/>
      </rPr>
      <t xml:space="preserve">PT8O: </t>
    </r>
    <r>
      <rPr>
        <sz val="11"/>
        <color theme="1"/>
        <rFont val="Arial"/>
        <family val="2"/>
      </rPr>
      <t xml:space="preserve">Porcentaje de actividades realizadas en el Teatro 8 de Octubre.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programadas.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</si>
  <si>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</t>
    </r>
    <r>
      <rPr>
        <sz val="11"/>
        <color theme="1"/>
        <rFont val="Arial"/>
        <family val="2"/>
      </rPr>
      <t xml:space="preserve">    
</t>
    </r>
    <r>
      <rPr>
        <b/>
        <sz val="11"/>
        <color theme="1"/>
        <rFont val="Arial"/>
        <family val="2"/>
      </rPr>
      <t>PFCN=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PFCN:</t>
    </r>
    <r>
      <rPr>
        <sz val="11"/>
        <color theme="1"/>
        <rFont val="Arial"/>
        <family val="2"/>
      </rPr>
      <t xml:space="preserve"> Porcentaje de actividades realizadas en el Foro Cultural Na´at.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realizadas.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programadas.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</si>
  <si>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  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PEPC: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 </t>
    </r>
    <r>
      <rPr>
        <sz val="11"/>
        <color theme="1"/>
        <rFont val="Arial"/>
        <family val="2"/>
      </rPr>
      <t xml:space="preserve">                        
</t>
    </r>
    <r>
      <rPr>
        <b/>
        <sz val="11"/>
        <color theme="1"/>
        <rFont val="Arial"/>
        <family val="2"/>
      </rPr>
      <t>PEPC</t>
    </r>
    <r>
      <rPr>
        <sz val="11"/>
        <color theme="1"/>
        <rFont val="Arial"/>
        <family val="2"/>
      </rPr>
      <t xml:space="preserve">: Porcentaje de actividades en los espacios públicos de Cancún.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</si>
  <si>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>PPCR=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
VARIABLES:    </t>
    </r>
    <r>
      <rPr>
        <sz val="11"/>
        <color theme="1"/>
        <rFont val="Arial"/>
        <family val="2"/>
      </rPr>
      <t xml:space="preserve">                                   
</t>
    </r>
    <r>
      <rPr>
        <b/>
        <sz val="11"/>
        <color theme="1"/>
        <rFont val="Arial"/>
        <family val="2"/>
      </rPr>
      <t>PPCR:</t>
    </r>
    <r>
      <rPr>
        <sz val="11"/>
        <color theme="1"/>
        <rFont val="Arial"/>
        <family val="2"/>
      </rPr>
      <t xml:space="preserve"> Porcentaje de actividades enfocadas en la participación colectiva realizadas.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actividades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</si>
  <si>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                
</t>
    </r>
    <r>
      <rPr>
        <b/>
        <sz val="11"/>
        <color theme="1"/>
        <rFont val="Arial"/>
        <family val="2"/>
      </rPr>
      <t>PATC=</t>
    </r>
    <r>
      <rPr>
        <sz val="11"/>
        <color theme="1"/>
        <rFont val="Arial"/>
        <family val="2"/>
      </rPr>
      <t xml:space="preserve"> (NAR/NAP)*100  
</t>
    </r>
    <r>
      <rPr>
        <b/>
        <sz val="11"/>
        <color theme="1"/>
        <rFont val="Arial"/>
        <family val="2"/>
      </rPr>
      <t xml:space="preserve">VARIABLES:  </t>
    </r>
    <r>
      <rPr>
        <sz val="11"/>
        <color theme="1"/>
        <rFont val="Arial"/>
        <family val="2"/>
      </rPr>
      <t xml:space="preserve">                                     
</t>
    </r>
    <r>
      <rPr>
        <b/>
        <sz val="11"/>
        <color theme="1"/>
        <rFont val="Arial"/>
        <family val="2"/>
      </rPr>
      <t>PATC:</t>
    </r>
    <r>
      <rPr>
        <sz val="11"/>
        <color theme="1"/>
        <rFont val="Arial"/>
        <family val="2"/>
      </rPr>
      <t xml:space="preserve"> Porcentaje de actividades en el Teatro de la Ciudad realizadas.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</si>
  <si>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</t>
    </r>
    <r>
      <rPr>
        <sz val="11"/>
        <color theme="1"/>
        <rFont val="Arial"/>
        <family val="2"/>
      </rPr>
      <t xml:space="preserve">            
</t>
    </r>
    <r>
      <rPr>
        <b/>
        <sz val="11"/>
        <color theme="1"/>
        <rFont val="Arial"/>
        <family val="2"/>
      </rPr>
      <t xml:space="preserve">NACC= </t>
    </r>
    <r>
      <rPr>
        <sz val="11"/>
        <color theme="1"/>
        <rFont val="Arial"/>
        <family val="2"/>
      </rPr>
      <t xml:space="preserve">(TPAS/TPES)*100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NACC: </t>
    </r>
    <r>
      <rPr>
        <sz val="11"/>
        <color theme="1"/>
        <rFont val="Arial"/>
        <family val="2"/>
      </rPr>
      <t xml:space="preserve">Número de personas asistentes al Carnaval de Cancún.
</t>
    </r>
    <r>
      <rPr>
        <b/>
        <sz val="11"/>
        <color theme="1"/>
        <rFont val="Arial"/>
        <family val="2"/>
      </rPr>
      <t xml:space="preserve">TPAS: </t>
    </r>
    <r>
      <rPr>
        <sz val="11"/>
        <color theme="1"/>
        <rFont val="Arial"/>
        <family val="2"/>
      </rPr>
      <t xml:space="preserve">Total de personas asistentes.
</t>
    </r>
    <r>
      <rPr>
        <b/>
        <sz val="11"/>
        <color theme="1"/>
        <rFont val="Arial"/>
        <family val="2"/>
      </rPr>
      <t>TPES:</t>
    </r>
    <r>
      <rPr>
        <sz val="11"/>
        <color theme="1"/>
        <rFont val="Arial"/>
        <family val="2"/>
      </rPr>
      <t xml:space="preserve"> total de personas estimadas.</t>
    </r>
  </si>
  <si>
    <r>
      <rPr>
        <b/>
        <sz val="11"/>
        <color theme="1"/>
        <rFont val="Arial"/>
        <family val="2"/>
      </rPr>
      <t>MÉTODO DE CÁLCULO:                
PADI=</t>
    </r>
    <r>
      <rPr>
        <sz val="11"/>
        <color theme="1"/>
        <rFont val="Arial"/>
        <family val="2"/>
      </rPr>
      <t xml:space="preserve"> (NACR/NACP)*100  
</t>
    </r>
    <r>
      <rPr>
        <b/>
        <sz val="11"/>
        <color theme="1"/>
        <rFont val="Arial"/>
        <family val="2"/>
      </rPr>
      <t xml:space="preserve">
VARIABLES:
PADI:</t>
    </r>
    <r>
      <rPr>
        <sz val="11"/>
        <color theme="1"/>
        <rFont val="Arial"/>
        <family val="2"/>
      </rPr>
      <t xml:space="preserve"> Porcentaje de acciones de desarrollo en infraestructura.
</t>
    </r>
    <r>
      <rPr>
        <b/>
        <sz val="11"/>
        <color theme="1"/>
        <rFont val="Arial"/>
        <family val="2"/>
      </rPr>
      <t>NACR</t>
    </r>
    <r>
      <rPr>
        <sz val="11"/>
        <color theme="1"/>
        <rFont val="Arial"/>
        <family val="2"/>
      </rPr>
      <t xml:space="preserve">: Número de acciones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NACP:</t>
    </r>
    <r>
      <rPr>
        <sz val="11"/>
        <color theme="1"/>
        <rFont val="Arial"/>
        <family val="2"/>
      </rPr>
      <t xml:space="preserve"> Número de acciones programadas.     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</si>
  <si>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
</t>
    </r>
    <r>
      <rPr>
        <b/>
        <sz val="11"/>
        <color theme="1"/>
        <rFont val="Arial"/>
        <family val="2"/>
      </rPr>
      <t>PAFR=</t>
    </r>
    <r>
      <rPr>
        <sz val="11"/>
        <color theme="1"/>
        <rFont val="Arial"/>
        <family val="2"/>
      </rPr>
      <t xml:space="preserve"> (NARA/NAPO)*100
</t>
    </r>
    <r>
      <rPr>
        <b/>
        <sz val="11"/>
        <color theme="1"/>
        <rFont val="Arial"/>
        <family val="2"/>
      </rPr>
      <t>VARIABLES:                               
PAFR</t>
    </r>
    <r>
      <rPr>
        <sz val="11"/>
        <color theme="1"/>
        <rFont val="Arial"/>
        <family val="2"/>
      </rPr>
      <t xml:space="preserve">: Porcentaje de acciones de fortalecimiento realizadas.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 xml:space="preserve">                        
NARA:</t>
    </r>
    <r>
      <rPr>
        <sz val="11"/>
        <color theme="1"/>
        <rFont val="Arial"/>
        <family val="2"/>
      </rPr>
      <t xml:space="preserve"> Número de acciones realizadas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NAPO: </t>
    </r>
    <r>
      <rPr>
        <sz val="11"/>
        <color theme="1"/>
        <rFont val="Arial"/>
        <family val="2"/>
      </rPr>
      <t xml:space="preserve">Número de acciones programadas  </t>
    </r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</si>
  <si>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>PAEQ=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         </t>
    </r>
    <r>
      <rPr>
        <sz val="11"/>
        <color theme="1"/>
        <rFont val="Arial"/>
        <family val="2"/>
      </rPr>
      <t xml:space="preserve">                   
</t>
    </r>
    <r>
      <rPr>
        <b/>
        <sz val="11"/>
        <color theme="1"/>
        <rFont val="Arial"/>
        <family val="2"/>
      </rPr>
      <t xml:space="preserve">PAEQ: </t>
    </r>
    <r>
      <rPr>
        <sz val="11"/>
        <color theme="1"/>
        <rFont val="Arial"/>
        <family val="2"/>
      </rPr>
      <t xml:space="preserve">Porcentaje de acciones de equipamiento  de los centros culturales realizadas.                             
</t>
    </r>
    <r>
      <rPr>
        <b/>
        <sz val="11"/>
        <color theme="1"/>
        <rFont val="Arial"/>
        <family val="2"/>
      </rPr>
      <t>NAER</t>
    </r>
    <r>
      <rPr>
        <sz val="11"/>
        <color theme="1"/>
        <rFont val="Arial"/>
        <family val="2"/>
      </rPr>
      <t xml:space="preserve">: Número de acciones de equipamiento realizadas.
</t>
    </r>
    <r>
      <rPr>
        <b/>
        <sz val="11"/>
        <color theme="1"/>
        <rFont val="Arial"/>
        <family val="2"/>
      </rPr>
      <t>NAEP:</t>
    </r>
    <r>
      <rPr>
        <sz val="11"/>
        <color theme="1"/>
        <rFont val="Arial"/>
        <family val="2"/>
      </rPr>
      <t xml:space="preserve"> Número de acciones de equipamiento programadas.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</si>
  <si>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  
</t>
    </r>
    <r>
      <rPr>
        <b/>
        <sz val="11"/>
        <color theme="1"/>
        <rFont val="Arial"/>
        <family val="2"/>
      </rPr>
      <t>PARR=</t>
    </r>
    <r>
      <rPr>
        <sz val="11"/>
        <color theme="1"/>
        <rFont val="Arial"/>
        <family val="2"/>
      </rPr>
      <t xml:space="preserve"> (NAR / NAP)*100
</t>
    </r>
    <r>
      <rPr>
        <b/>
        <sz val="11"/>
        <color theme="1"/>
        <rFont val="Arial"/>
        <family val="2"/>
      </rPr>
      <t xml:space="preserve">VARIABLES:           </t>
    </r>
    <r>
      <rPr>
        <sz val="11"/>
        <color theme="1"/>
        <rFont val="Arial"/>
        <family val="2"/>
      </rPr>
      <t xml:space="preserve">                         
</t>
    </r>
    <r>
      <rPr>
        <b/>
        <sz val="11"/>
        <color theme="1"/>
        <rFont val="Arial"/>
        <family val="2"/>
      </rPr>
      <t>PARR:</t>
    </r>
    <r>
      <rPr>
        <sz val="11"/>
        <color theme="1"/>
        <rFont val="Arial"/>
        <family val="2"/>
      </rPr>
      <t xml:space="preserve"> Porcentaje de acciones de rehabilitación de los centros culturales realizadas.                                   
</t>
    </r>
    <r>
      <rPr>
        <b/>
        <sz val="11"/>
        <color theme="1"/>
        <rFont val="Arial"/>
        <family val="2"/>
      </rPr>
      <t>NARR:</t>
    </r>
    <r>
      <rPr>
        <sz val="11"/>
        <color theme="1"/>
        <rFont val="Arial"/>
        <family val="2"/>
      </rPr>
      <t xml:space="preserve"> Número de acciones de rehabilitación realizadas.
</t>
    </r>
    <r>
      <rPr>
        <b/>
        <sz val="11"/>
        <color theme="1"/>
        <rFont val="Arial"/>
        <family val="2"/>
      </rPr>
      <t>NARP:</t>
    </r>
    <r>
      <rPr>
        <sz val="11"/>
        <color theme="1"/>
        <rFont val="Arial"/>
        <family val="2"/>
      </rPr>
      <t xml:space="preserve"> Número de acciones de rehabilitación programadas.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</si>
  <si>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 xml:space="preserve">PAMR= </t>
    </r>
    <r>
      <rPr>
        <sz val="11"/>
        <color theme="1"/>
        <rFont val="Arial"/>
        <family val="2"/>
      </rPr>
      <t xml:space="preserve">(NAR / NAP)*100
</t>
    </r>
    <r>
      <rPr>
        <b/>
        <sz val="11"/>
        <color theme="1"/>
        <rFont val="Arial"/>
        <family val="2"/>
      </rPr>
      <t xml:space="preserve">
VARIABLES:   </t>
    </r>
    <r>
      <rPr>
        <sz val="11"/>
        <color theme="1"/>
        <rFont val="Arial"/>
        <family val="2"/>
      </rPr>
      <t xml:space="preserve">                                 
</t>
    </r>
    <r>
      <rPr>
        <b/>
        <sz val="11"/>
        <color theme="1"/>
        <rFont val="Arial"/>
        <family val="2"/>
      </rPr>
      <t>PAMR:</t>
    </r>
    <r>
      <rPr>
        <sz val="11"/>
        <color theme="1"/>
        <rFont val="Arial"/>
        <family val="2"/>
      </rPr>
      <t xml:space="preserve"> Porcentaje de acciones de mantenimiento de los centros culturales realizadas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acciones de mantenimiento realizadas.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acciones de mantenimiento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</si>
  <si>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 xml:space="preserve">PCTH= </t>
    </r>
    <r>
      <rPr>
        <sz val="11"/>
        <color theme="1"/>
        <rFont val="Arial"/>
        <family val="2"/>
      </rPr>
      <t xml:space="preserve">(NCR / NCP)*100
</t>
    </r>
    <r>
      <rPr>
        <b/>
        <sz val="11"/>
        <color theme="1"/>
        <rFont val="Arial"/>
        <family val="2"/>
      </rPr>
      <t xml:space="preserve">
VARIABLES:        </t>
    </r>
    <r>
      <rPr>
        <sz val="11"/>
        <color theme="1"/>
        <rFont val="Arial"/>
        <family val="2"/>
      </rPr>
      <t xml:space="preserve">                              
</t>
    </r>
    <r>
      <rPr>
        <b/>
        <sz val="11"/>
        <color theme="1"/>
        <rFont val="Arial"/>
        <family val="2"/>
      </rPr>
      <t>PCTH:</t>
    </r>
    <r>
      <rPr>
        <sz val="11"/>
        <color theme="1"/>
        <rFont val="Arial"/>
        <family val="2"/>
      </rPr>
      <t xml:space="preserve"> Porcentaje de contrataciones de talento humano realizadas..                         
</t>
    </r>
    <r>
      <rPr>
        <b/>
        <sz val="11"/>
        <color theme="1"/>
        <rFont val="Arial"/>
        <family val="2"/>
      </rPr>
      <t>NCR:</t>
    </r>
    <r>
      <rPr>
        <sz val="11"/>
        <color theme="1"/>
        <rFont val="Arial"/>
        <family val="2"/>
      </rPr>
      <t xml:space="preserve"> Número de contrataciones realizadas.                                                                             
</t>
    </r>
    <r>
      <rPr>
        <b/>
        <sz val="11"/>
        <color theme="1"/>
        <rFont val="Arial"/>
        <family val="2"/>
      </rPr>
      <t>NCP</t>
    </r>
    <r>
      <rPr>
        <sz val="11"/>
        <color theme="1"/>
        <rFont val="Arial"/>
        <family val="2"/>
      </rPr>
      <t xml:space="preserve">: Número de contratos programadas.                                                                                                                                                      
</t>
    </r>
  </si>
  <si>
    <t>CLAVE Y NOMBRE DEL PPA:  E-PP 4.18 LA CULTURA Y EL ARTE POR LA PAZ</t>
  </si>
  <si>
    <t>NOMBRE DE LA DEPENDENCIA QUE ATIENDE AL PROGRAMA: INSTITUTO DE LA CULTURA Y LAS ARTES DEL MUNICIPIO DE BENITO JUÁREZ, QUINTANA ROO.</t>
  </si>
  <si>
    <t>DIRECCIÓN GENERAL</t>
  </si>
  <si>
    <t>UNIDAD DE CENTROS CULTURALES</t>
  </si>
  <si>
    <t>UNIDAD DE FOMENTO Y DESARROLLO CULTURAL</t>
  </si>
  <si>
    <t>COORDINACION ADMINISTRATIVA</t>
  </si>
  <si>
    <t>COORDINACIÓN TÉCNICA</t>
  </si>
  <si>
    <t>COORDINACIÓN DE OPERACIONES Y LOGÍSTICAS</t>
  </si>
  <si>
    <t>UNIDAD JURÍDICA</t>
  </si>
  <si>
    <t>UNIDAD DE COMPAÑÍA DE TEATRO</t>
  </si>
  <si>
    <t>UNIDAD DE BALLET FOLCLÓRICO</t>
  </si>
  <si>
    <t>UNIDAD GRUPO DE CANTO CORAL</t>
  </si>
  <si>
    <r>
      <t xml:space="preserve">Meta trimestral: </t>
    </r>
    <r>
      <rPr>
        <sz val="11"/>
        <color theme="0"/>
        <rFont val="Arial"/>
        <family val="2"/>
      </rPr>
      <t>Durante el primer trimestre del ejercicio 2023 se superó con un 282.45% la meta programada debido al impacto en redes sociales que han tenido las actividades realizadas por el Instituto, sobretodo con la realización del Carnaval de Cancún 2023 "El Carnaval nos Une".</t>
    </r>
  </si>
  <si>
    <r>
      <t xml:space="preserve">Meta Trimestral: </t>
    </r>
    <r>
      <rPr>
        <sz val="11"/>
        <color theme="1"/>
        <rFont val="Arial"/>
        <family val="2"/>
      </rPr>
      <t>Debido a la operatividad que tuvo el Instituto durante este primer trimestre, así como por razones de presupuesto, no fue posible realizar todas las actividades programadas.</t>
    </r>
  </si>
  <si>
    <r>
      <t xml:space="preserve">Meta trimestral: </t>
    </r>
    <r>
      <rPr>
        <sz val="11"/>
        <color theme="1"/>
        <rFont val="Arial"/>
        <family val="2"/>
      </rPr>
      <t>Debido a la falta de presupuesto no se realizaron los eventos programados para este trimestre.</t>
    </r>
  </si>
  <si>
    <r>
      <t xml:space="preserve">Meta Trimestral: </t>
    </r>
    <r>
      <rPr>
        <sz val="11"/>
        <color theme="1"/>
        <rFont val="Arial"/>
        <family val="2"/>
      </rPr>
      <t>Debido a la operatividad que tuvo el Instituto durante este primer trimestre, así como por razones de presupuesto, no fue posible realizar el arranque del programa Cultura y Arte en cada Rincón de Cancún, por tal motivo no se alcanzó el 100%.</t>
    </r>
  </si>
  <si>
    <r>
      <t>Meta Trimestral:</t>
    </r>
    <r>
      <rPr>
        <sz val="11"/>
        <color theme="1"/>
        <rFont val="Arial"/>
        <family val="2"/>
      </rPr>
      <t xml:space="preserve"> No existen actividades programadas para el primer trimestre le ejercicio 2023.</t>
    </r>
  </si>
  <si>
    <r>
      <t xml:space="preserve">Meta Trimestral: </t>
    </r>
    <r>
      <rPr>
        <sz val="11"/>
        <color theme="1"/>
        <rFont val="Arial"/>
        <family val="2"/>
      </rPr>
      <t>No existen actividades programadas para el primer trimestre le ejercicio 2023.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</si>
  <si>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Durante este trimestre se realizaron más actividades de las programas debido a la demanda de la población por el uso del Teatro 8 de octubre.</t>
    </r>
  </si>
  <si>
    <r>
      <t xml:space="preserve">Meta Trimestral: </t>
    </r>
    <r>
      <rPr>
        <sz val="11"/>
        <color theme="1"/>
        <rFont val="Arial"/>
        <family val="2"/>
      </rPr>
      <t>Durante el primer trimestre se superó la meta programada, ya que la ciudadanía ha realizado más solicitudes para el uso de los espacios culturales.</t>
    </r>
  </si>
  <si>
    <r>
      <t xml:space="preserve">Meta Trimestral: </t>
    </r>
    <r>
      <rPr>
        <sz val="11"/>
        <color theme="1"/>
        <rFont val="Arial"/>
        <family val="2"/>
      </rPr>
      <t>Durante este primer trimestre no se realizaron las actividades programadas por motivos de presupuesto.</t>
    </r>
    <r>
      <rPr>
        <b/>
        <sz val="11"/>
        <color theme="1"/>
        <rFont val="Arial"/>
        <family val="2"/>
      </rPr>
      <t xml:space="preserve">
</t>
    </r>
  </si>
  <si>
    <r>
      <t xml:space="preserve">Meta Trimestral: </t>
    </r>
    <r>
      <rPr>
        <sz val="11"/>
        <color theme="1"/>
        <rFont val="Arial"/>
        <family val="2"/>
      </rPr>
      <t>Gracias al alcance de las redes sociales y la participación de la población y visitantes del Municipio que participo en el Carnaval de Cancún se superó la meta programada.</t>
    </r>
  </si>
  <si>
    <r>
      <t xml:space="preserve">Meta Trimestral: </t>
    </r>
    <r>
      <rPr>
        <sz val="11"/>
        <color theme="1"/>
        <rFont val="Arial"/>
        <family val="2"/>
      </rPr>
      <t>Se realizó con éxito la actividad programada para este trimestre gracias a la participación de población.</t>
    </r>
  </si>
  <si>
    <r>
      <t xml:space="preserve">Meta Trimestral: </t>
    </r>
    <r>
      <rPr>
        <sz val="11"/>
        <color theme="1"/>
        <rFont val="Arial"/>
        <family val="2"/>
      </rPr>
      <t>Debido a falta de presupuesto no se realizó el total de las acciones programadas.</t>
    </r>
  </si>
  <si>
    <r>
      <t xml:space="preserve">Meta Trimestral: </t>
    </r>
    <r>
      <rPr>
        <sz val="11"/>
        <color theme="1"/>
        <rFont val="Arial"/>
        <family val="2"/>
      </rPr>
      <t>Debido a falta de presupuesto no se cumplió la meta programada en cuanto a acciones de equipamiento.</t>
    </r>
  </si>
  <si>
    <r>
      <t xml:space="preserve">Meta Trimestral: </t>
    </r>
    <r>
      <rPr>
        <sz val="11"/>
        <color theme="1"/>
        <rFont val="Arial"/>
        <family val="2"/>
      </rPr>
      <t xml:space="preserve">Debido a falta de presupuesto no se realizaron las acciones de rehabilitación de los Centros Culturales programadas. </t>
    </r>
  </si>
  <si>
    <r>
      <t xml:space="preserve">Meta Trimestral: </t>
    </r>
    <r>
      <rPr>
        <sz val="11"/>
        <color theme="1"/>
        <rFont val="Arial"/>
        <family val="2"/>
      </rPr>
      <t>Debido a falta de presupuesto no se realizó el total de las acciones de mantenimiento de los Centros Culturales programadas.</t>
    </r>
    <r>
      <rPr>
        <b/>
        <sz val="11"/>
        <color theme="1"/>
        <rFont val="Arial"/>
        <family val="2"/>
      </rPr>
      <t xml:space="preserve"> </t>
    </r>
  </si>
  <si>
    <r>
      <t xml:space="preserve">Meta Trimestral: </t>
    </r>
    <r>
      <rPr>
        <sz val="11"/>
        <color theme="1"/>
        <rFont val="Arial"/>
        <family val="2"/>
      </rPr>
      <t>Gracias a la planeación y la respuesta de los candidatos a formar parte de la estructura orgánica del Instituto, se logró casi el total de la meta programada para este trimestre.</t>
    </r>
  </si>
  <si>
    <t>AUTORIZÓ
C. Sergio Carlos López Jiménez
Director General del Instituto de la Cultura y las Artes.</t>
  </si>
  <si>
    <t xml:space="preserve">ELABORÓ
 Lic. Paola Anais Colorado Hernández                                                             
Coordinadora Técnica 
del Instituto de la Cultura y las Artes
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</si>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</sst>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otted">
        <color theme="1"/>
      </bottom>
      <diagonal/>
    </border>
    <border>
      <left style="dashed">
        <color theme="1"/>
      </left>
      <right style="medium">
        <color indexed="64"/>
      </right>
      <top/>
      <bottom style="dotted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/>
      <diagonal/>
    </border>
    <border>
      <left style="dashed">
        <color theme="1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3" fillId="2" borderId="2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top" wrapText="1"/>
    </xf>
    <xf numFmtId="0" fontId="5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justify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 wrapText="1"/>
    </xf>
    <xf numFmtId="10" fontId="14" fillId="3" borderId="26" xfId="2" applyNumberFormat="1" applyFont="1" applyFill="1" applyBorder="1" applyAlignment="1">
      <alignment horizontal="center" vertical="center" wrapText="1"/>
    </xf>
    <xf numFmtId="10" fontId="15" fillId="7" borderId="24" xfId="2" applyNumberFormat="1" applyFont="1" applyFill="1" applyBorder="1" applyAlignment="1">
      <alignment horizontal="center" vertical="center" wrapText="1"/>
    </xf>
    <xf numFmtId="10" fontId="15" fillId="3" borderId="24" xfId="2" applyNumberFormat="1" applyFont="1" applyFill="1" applyBorder="1" applyAlignment="1">
      <alignment horizontal="center" vertical="center" wrapText="1"/>
    </xf>
    <xf numFmtId="10" fontId="15" fillId="7" borderId="25" xfId="2" applyNumberFormat="1" applyFont="1" applyFill="1" applyBorder="1" applyAlignment="1">
      <alignment horizontal="center" vertical="center" wrapText="1"/>
    </xf>
    <xf numFmtId="10" fontId="14" fillId="7" borderId="24" xfId="2" applyNumberFormat="1" applyFont="1" applyFill="1" applyBorder="1" applyAlignment="1">
      <alignment horizontal="center" vertical="center" wrapText="1"/>
    </xf>
    <xf numFmtId="10" fontId="14" fillId="7" borderId="25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3" fontId="6" fillId="2" borderId="51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10" fontId="0" fillId="4" borderId="54" xfId="0" applyNumberFormat="1" applyFill="1" applyBorder="1" applyAlignment="1">
      <alignment horizontal="center" vertical="center" wrapText="1"/>
    </xf>
    <xf numFmtId="10" fontId="0" fillId="4" borderId="55" xfId="0" applyNumberFormat="1" applyFill="1" applyBorder="1" applyAlignment="1">
      <alignment horizontal="center" vertical="center" wrapText="1"/>
    </xf>
    <xf numFmtId="3" fontId="6" fillId="2" borderId="57" xfId="0" applyNumberFormat="1" applyFont="1" applyFill="1" applyBorder="1" applyAlignment="1">
      <alignment horizontal="center" vertical="center" wrapText="1"/>
    </xf>
    <xf numFmtId="3" fontId="6" fillId="2" borderId="58" xfId="0" applyNumberFormat="1" applyFont="1" applyFill="1" applyBorder="1" applyAlignment="1">
      <alignment horizontal="center" vertical="center" wrapText="1"/>
    </xf>
    <xf numFmtId="3" fontId="6" fillId="2" borderId="59" xfId="0" applyNumberFormat="1" applyFont="1" applyFill="1" applyBorder="1" applyAlignment="1">
      <alignment horizontal="center" vertical="center" wrapText="1"/>
    </xf>
    <xf numFmtId="3" fontId="6" fillId="2" borderId="60" xfId="0" applyNumberFormat="1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44" fontId="6" fillId="2" borderId="61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3" fontId="6" fillId="2" borderId="56" xfId="0" applyNumberFormat="1" applyFont="1" applyFill="1" applyBorder="1" applyAlignment="1">
      <alignment horizontal="center" vertical="center" wrapText="1"/>
    </xf>
    <xf numFmtId="3" fontId="6" fillId="2" borderId="64" xfId="0" applyNumberFormat="1" applyFont="1" applyFill="1" applyBorder="1" applyAlignment="1">
      <alignment horizontal="center" vertical="center" wrapText="1"/>
    </xf>
    <xf numFmtId="44" fontId="6" fillId="2" borderId="65" xfId="1" applyFont="1" applyFill="1" applyBorder="1" applyAlignment="1">
      <alignment horizontal="center" vertical="center" wrapText="1"/>
    </xf>
    <xf numFmtId="44" fontId="6" fillId="2" borderId="66" xfId="1" applyFont="1" applyFill="1" applyBorder="1" applyAlignment="1">
      <alignment horizontal="center" vertical="center" wrapText="1"/>
    </xf>
    <xf numFmtId="44" fontId="6" fillId="2" borderId="67" xfId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3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6" xfId="0" applyNumberFormat="1" applyFill="1" applyBorder="1" applyAlignment="1">
      <alignment horizontal="center" vertical="center" wrapText="1"/>
    </xf>
    <xf numFmtId="10" fontId="0" fillId="4" borderId="64" xfId="0" applyNumberFormat="1" applyFill="1" applyBorder="1" applyAlignment="1">
      <alignment horizontal="center" vertical="center" wrapText="1"/>
    </xf>
    <xf numFmtId="0" fontId="4" fillId="7" borderId="68" xfId="0" applyFont="1" applyFill="1" applyBorder="1" applyAlignment="1">
      <alignment horizontal="left" vertical="center" wrapText="1"/>
    </xf>
    <xf numFmtId="0" fontId="4" fillId="3" borderId="68" xfId="0" applyFont="1" applyFill="1" applyBorder="1" applyAlignment="1">
      <alignment horizontal="left" vertical="center" wrapText="1"/>
    </xf>
    <xf numFmtId="3" fontId="6" fillId="10" borderId="50" xfId="0" applyNumberFormat="1" applyFont="1" applyFill="1" applyBorder="1" applyAlignment="1">
      <alignment horizontal="center" vertical="center" wrapText="1"/>
    </xf>
    <xf numFmtId="3" fontId="6" fillId="10" borderId="51" xfId="0" applyNumberFormat="1" applyFont="1" applyFill="1" applyBorder="1" applyAlignment="1">
      <alignment horizontal="center" vertical="center" wrapText="1"/>
    </xf>
    <xf numFmtId="3" fontId="6" fillId="10" borderId="52" xfId="0" applyNumberFormat="1" applyFont="1" applyFill="1" applyBorder="1" applyAlignment="1">
      <alignment horizontal="center" vertical="center" wrapText="1"/>
    </xf>
    <xf numFmtId="3" fontId="6" fillId="10" borderId="53" xfId="0" applyNumberFormat="1" applyFont="1" applyFill="1" applyBorder="1" applyAlignment="1">
      <alignment horizontal="center" vertical="center" wrapText="1"/>
    </xf>
    <xf numFmtId="10" fontId="0" fillId="4" borderId="72" xfId="0" applyNumberForma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left" vertical="center" wrapText="1"/>
    </xf>
    <xf numFmtId="10" fontId="18" fillId="11" borderId="56" xfId="0" applyNumberFormat="1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justify" vertical="center" wrapText="1"/>
    </xf>
    <xf numFmtId="0" fontId="8" fillId="10" borderId="75" xfId="0" applyFont="1" applyFill="1" applyBorder="1" applyAlignment="1">
      <alignment horizontal="center" vertical="center" wrapText="1"/>
    </xf>
    <xf numFmtId="0" fontId="8" fillId="6" borderId="68" xfId="0" applyFont="1" applyFill="1" applyBorder="1" applyAlignment="1">
      <alignment horizontal="left" vertical="center" wrapText="1"/>
    </xf>
    <xf numFmtId="0" fontId="4" fillId="3" borderId="69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3" fontId="6" fillId="2" borderId="76" xfId="0" applyNumberFormat="1" applyFont="1" applyFill="1" applyBorder="1" applyAlignment="1">
      <alignment horizontal="center" vertical="center" wrapText="1"/>
    </xf>
    <xf numFmtId="3" fontId="6" fillId="2" borderId="77" xfId="0" applyNumberFormat="1" applyFont="1" applyFill="1" applyBorder="1" applyAlignment="1">
      <alignment horizontal="center" vertical="center" wrapText="1"/>
    </xf>
    <xf numFmtId="3" fontId="6" fillId="2" borderId="78" xfId="0" applyNumberFormat="1" applyFont="1" applyFill="1" applyBorder="1" applyAlignment="1">
      <alignment horizontal="center" vertical="center" wrapText="1"/>
    </xf>
    <xf numFmtId="3" fontId="6" fillId="2" borderId="79" xfId="0" applyNumberFormat="1" applyFont="1" applyFill="1" applyBorder="1" applyAlignment="1">
      <alignment horizontal="center" vertical="center" wrapText="1"/>
    </xf>
    <xf numFmtId="3" fontId="6" fillId="2" borderId="80" xfId="0" applyNumberFormat="1" applyFont="1" applyFill="1" applyBorder="1" applyAlignment="1">
      <alignment horizontal="center" vertical="center" wrapText="1"/>
    </xf>
    <xf numFmtId="3" fontId="6" fillId="2" borderId="81" xfId="0" applyNumberFormat="1" applyFont="1" applyFill="1" applyBorder="1" applyAlignment="1">
      <alignment horizontal="center" vertical="center" wrapText="1"/>
    </xf>
    <xf numFmtId="0" fontId="4" fillId="3" borderId="82" xfId="0" applyFont="1" applyFill="1" applyBorder="1" applyAlignment="1">
      <alignment horizontal="left" vertical="center" wrapText="1"/>
    </xf>
    <xf numFmtId="0" fontId="4" fillId="7" borderId="83" xfId="0" applyFont="1" applyFill="1" applyBorder="1" applyAlignment="1">
      <alignment horizontal="center" vertical="center" wrapText="1"/>
    </xf>
    <xf numFmtId="0" fontId="4" fillId="7" borderId="84" xfId="0" applyFont="1" applyFill="1" applyBorder="1" applyAlignment="1">
      <alignment horizontal="justify" vertical="center" wrapText="1"/>
    </xf>
    <xf numFmtId="0" fontId="6" fillId="7" borderId="84" xfId="0" applyFont="1" applyFill="1" applyBorder="1" applyAlignment="1">
      <alignment horizontal="left" vertical="center" wrapText="1"/>
    </xf>
    <xf numFmtId="0" fontId="4" fillId="3" borderId="83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justify" vertical="center" wrapText="1"/>
    </xf>
    <xf numFmtId="0" fontId="6" fillId="3" borderId="84" xfId="0" applyFont="1" applyFill="1" applyBorder="1" applyAlignment="1">
      <alignment horizontal="justify" vertical="center" wrapText="1"/>
    </xf>
    <xf numFmtId="0" fontId="4" fillId="3" borderId="85" xfId="0" applyFont="1" applyFill="1" applyBorder="1" applyAlignment="1">
      <alignment horizontal="justify" vertical="center" wrapText="1"/>
    </xf>
    <xf numFmtId="0" fontId="6" fillId="3" borderId="85" xfId="0" applyFont="1" applyFill="1" applyBorder="1" applyAlignment="1">
      <alignment horizontal="justify" vertical="center" wrapText="1"/>
    </xf>
    <xf numFmtId="0" fontId="6" fillId="7" borderId="84" xfId="0" applyFont="1" applyFill="1" applyBorder="1" applyAlignment="1">
      <alignment horizontal="justify" vertical="center" wrapText="1"/>
    </xf>
    <xf numFmtId="0" fontId="4" fillId="3" borderId="86" xfId="0" applyFont="1" applyFill="1" applyBorder="1" applyAlignment="1">
      <alignment horizontal="justify" vertical="center" wrapText="1"/>
    </xf>
    <xf numFmtId="0" fontId="6" fillId="3" borderId="86" xfId="0" applyFont="1" applyFill="1" applyBorder="1" applyAlignment="1">
      <alignment horizontal="justify" vertical="center" wrapText="1"/>
    </xf>
    <xf numFmtId="0" fontId="6" fillId="7" borderId="84" xfId="0" applyFont="1" applyFill="1" applyBorder="1" applyAlignment="1">
      <alignment horizontal="center" vertical="center" wrapText="1"/>
    </xf>
    <xf numFmtId="0" fontId="6" fillId="3" borderId="84" xfId="0" applyFont="1" applyFill="1" applyBorder="1" applyAlignment="1">
      <alignment horizontal="center" vertical="center" wrapText="1"/>
    </xf>
    <xf numFmtId="0" fontId="6" fillId="3" borderId="85" xfId="0" applyFont="1" applyFill="1" applyBorder="1" applyAlignment="1">
      <alignment horizontal="center" vertical="center" wrapText="1"/>
    </xf>
    <xf numFmtId="0" fontId="6" fillId="3" borderId="86" xfId="0" applyFont="1" applyFill="1" applyBorder="1" applyAlignment="1">
      <alignment horizontal="center" vertical="center" wrapText="1"/>
    </xf>
    <xf numFmtId="0" fontId="4" fillId="3" borderId="87" xfId="0" applyFont="1" applyFill="1" applyBorder="1" applyAlignment="1">
      <alignment horizontal="center" vertical="center" wrapText="1"/>
    </xf>
    <xf numFmtId="164" fontId="4" fillId="3" borderId="30" xfId="0" applyNumberFormat="1" applyFont="1" applyFill="1" applyBorder="1" applyAlignment="1">
      <alignment horizontal="center" vertical="center" wrapText="1"/>
    </xf>
    <xf numFmtId="44" fontId="6" fillId="2" borderId="88" xfId="1" applyFont="1" applyFill="1" applyBorder="1" applyAlignment="1">
      <alignment horizontal="center" vertical="center" wrapText="1"/>
    </xf>
    <xf numFmtId="44" fontId="6" fillId="2" borderId="89" xfId="1" applyFont="1" applyFill="1" applyBorder="1" applyAlignment="1">
      <alignment horizontal="center" vertical="center" wrapText="1"/>
    </xf>
    <xf numFmtId="44" fontId="6" fillId="2" borderId="90" xfId="1" applyFont="1" applyFill="1" applyBorder="1" applyAlignment="1">
      <alignment horizontal="center" vertical="center" wrapText="1"/>
    </xf>
    <xf numFmtId="3" fontId="6" fillId="2" borderId="91" xfId="0" applyNumberFormat="1" applyFont="1" applyFill="1" applyBorder="1" applyAlignment="1">
      <alignment horizontal="center" vertical="center" wrapText="1"/>
    </xf>
    <xf numFmtId="3" fontId="6" fillId="2" borderId="92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0" fontId="6" fillId="3" borderId="82" xfId="0" applyFont="1" applyFill="1" applyBorder="1" applyAlignment="1">
      <alignment horizontal="left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3" fontId="6" fillId="2" borderId="94" xfId="0" applyNumberFormat="1" applyFont="1" applyFill="1" applyBorder="1" applyAlignment="1">
      <alignment horizontal="center" vertical="center" wrapText="1"/>
    </xf>
    <xf numFmtId="3" fontId="6" fillId="2" borderId="95" xfId="0" applyNumberFormat="1" applyFont="1" applyFill="1" applyBorder="1" applyAlignment="1">
      <alignment horizontal="center" vertical="center" wrapText="1"/>
    </xf>
    <xf numFmtId="3" fontId="6" fillId="2" borderId="96" xfId="0" applyNumberFormat="1" applyFont="1" applyFill="1" applyBorder="1" applyAlignment="1">
      <alignment horizontal="center" vertical="center" wrapText="1"/>
    </xf>
    <xf numFmtId="3" fontId="6" fillId="2" borderId="97" xfId="0" applyNumberFormat="1" applyFont="1" applyFill="1" applyBorder="1" applyAlignment="1">
      <alignment horizontal="center" vertical="center" wrapText="1"/>
    </xf>
    <xf numFmtId="3" fontId="6" fillId="2" borderId="98" xfId="0" applyNumberFormat="1" applyFont="1" applyFill="1" applyBorder="1" applyAlignment="1">
      <alignment horizontal="center" vertical="center" wrapText="1"/>
    </xf>
    <xf numFmtId="10" fontId="18" fillId="11" borderId="9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3" fontId="6" fillId="10" borderId="99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48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top" wrapText="1"/>
    </xf>
    <xf numFmtId="0" fontId="13" fillId="5" borderId="20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7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74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top" wrapText="1"/>
    </xf>
    <xf numFmtId="0" fontId="16" fillId="0" borderId="46" xfId="0" applyFont="1" applyBorder="1" applyAlignment="1">
      <alignment horizontal="center" vertical="top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3" fillId="10" borderId="70" xfId="0" applyFont="1" applyFill="1" applyBorder="1" applyAlignment="1">
      <alignment horizontal="center" vertical="center" wrapText="1"/>
    </xf>
    <xf numFmtId="0" fontId="3" fillId="10" borderId="7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100" xfId="0" applyFont="1" applyFill="1" applyBorder="1" applyAlignment="1">
      <alignment horizontal="center" vertical="center"/>
    </xf>
    <xf numFmtId="0" fontId="13" fillId="5" borderId="97" xfId="0" applyFont="1" applyFill="1" applyBorder="1" applyAlignment="1">
      <alignment horizontal="center" vertical="top" wrapText="1"/>
    </xf>
    <xf numFmtId="0" fontId="6" fillId="3" borderId="101" xfId="0" applyFont="1" applyFill="1" applyBorder="1" applyAlignment="1">
      <alignment horizontal="left" vertical="center" wrapText="1"/>
    </xf>
    <xf numFmtId="0" fontId="9" fillId="6" borderId="102" xfId="0" applyFont="1" applyFill="1" applyBorder="1" applyAlignment="1">
      <alignment horizontal="left" vertical="center" wrapText="1"/>
    </xf>
    <xf numFmtId="0" fontId="6" fillId="7" borderId="103" xfId="0" applyFont="1" applyFill="1" applyBorder="1" applyAlignment="1">
      <alignment horizontal="left" vertical="center" wrapText="1"/>
    </xf>
    <xf numFmtId="0" fontId="6" fillId="3" borderId="103" xfId="0" applyFont="1" applyFill="1" applyBorder="1" applyAlignment="1">
      <alignment horizontal="left" vertical="center" wrapText="1"/>
    </xf>
    <xf numFmtId="0" fontId="6" fillId="3" borderId="104" xfId="0" applyFont="1" applyFill="1" applyBorder="1" applyAlignment="1">
      <alignment horizontal="left" vertical="center" wrapText="1"/>
    </xf>
    <xf numFmtId="0" fontId="6" fillId="3" borderId="105" xfId="0" applyFont="1" applyFill="1" applyBorder="1" applyAlignment="1">
      <alignment horizontal="left" vertical="center" wrapText="1"/>
    </xf>
    <xf numFmtId="3" fontId="6" fillId="2" borderId="99" xfId="0" applyNumberFormat="1" applyFont="1" applyFill="1" applyBorder="1" applyAlignment="1">
      <alignment horizontal="center" vertical="center" wrapText="1"/>
    </xf>
    <xf numFmtId="3" fontId="6" fillId="2" borderId="106" xfId="0" applyNumberFormat="1" applyFont="1" applyFill="1" applyBorder="1" applyAlignment="1">
      <alignment horizontal="center" vertical="center" wrapText="1"/>
    </xf>
    <xf numFmtId="3" fontId="6" fillId="2" borderId="107" xfId="0" applyNumberFormat="1" applyFont="1" applyFill="1" applyBorder="1" applyAlignment="1">
      <alignment horizontal="center" vertical="center" wrapText="1"/>
    </xf>
    <xf numFmtId="0" fontId="4" fillId="7" borderId="108" xfId="0" applyFont="1" applyFill="1" applyBorder="1" applyAlignment="1">
      <alignment horizontal="center" vertical="center" wrapText="1"/>
    </xf>
    <xf numFmtId="10" fontId="15" fillId="7" borderId="109" xfId="2" applyNumberFormat="1" applyFont="1" applyFill="1" applyBorder="1" applyAlignment="1">
      <alignment horizontal="center" vertical="center" wrapText="1"/>
    </xf>
    <xf numFmtId="0" fontId="3" fillId="10" borderId="110" xfId="0" applyFont="1" applyFill="1" applyBorder="1" applyAlignment="1">
      <alignment horizontal="center" vertical="center" wrapText="1"/>
    </xf>
    <xf numFmtId="0" fontId="9" fillId="6" borderId="111" xfId="0" applyFont="1" applyFill="1" applyBorder="1" applyAlignment="1">
      <alignment horizontal="center" vertical="center" wrapText="1"/>
    </xf>
    <xf numFmtId="0" fontId="6" fillId="7" borderId="111" xfId="0" applyFont="1" applyFill="1" applyBorder="1" applyAlignment="1">
      <alignment horizontal="center" vertical="center" wrapText="1"/>
    </xf>
    <xf numFmtId="0" fontId="6" fillId="3" borderId="11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5">
    <cellStyle name="Moneda" xfId="1" builtinId="4"/>
    <cellStyle name="Moneda 2" xfId="4"/>
    <cellStyle name="Normal" xfId="0" builtinId="0"/>
    <cellStyle name="Normal 2" xfId="3"/>
    <cellStyle name="Porcentaje" xfId="2" builtinId="5"/>
  </cellStyles>
  <dxfs count="4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629950</xdr:colOff>
      <xdr:row>7</xdr:row>
      <xdr:rowOff>31908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6</xdr:row>
      <xdr:rowOff>126999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21</xdr:col>
      <xdr:colOff>317500</xdr:colOff>
      <xdr:row>1</xdr:row>
      <xdr:rowOff>268654</xdr:rowOff>
    </xdr:from>
    <xdr:to>
      <xdr:col>22</xdr:col>
      <xdr:colOff>3894166</xdr:colOff>
      <xdr:row>4</xdr:row>
      <xdr:rowOff>504700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7596" y="464039"/>
          <a:ext cx="4895512" cy="137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7"/>
  <sheetViews>
    <sheetView tabSelected="1" topLeftCell="A4" zoomScale="55" zoomScaleNormal="55" zoomScaleSheetLayoutView="25" workbookViewId="0">
      <selection activeCell="K12" sqref="K12"/>
    </sheetView>
  </sheetViews>
  <sheetFormatPr baseColWidth="10" defaultColWidth="11.42578125" defaultRowHeight="15" x14ac:dyDescent="0.25"/>
  <cols>
    <col min="1" max="1" width="11.42578125" customWidth="1"/>
    <col min="2" max="2" width="21.85546875" customWidth="1"/>
    <col min="3" max="3" width="29" customWidth="1"/>
    <col min="4" max="4" width="26.5703125" customWidth="1"/>
    <col min="5" max="5" width="27" customWidth="1"/>
    <col min="6" max="6" width="22" customWidth="1"/>
    <col min="7" max="7" width="22" style="123" customWidth="1"/>
    <col min="8" max="15" width="20.140625" customWidth="1"/>
    <col min="16" max="22" width="19.7109375" customWidth="1"/>
    <col min="23" max="23" width="65.7109375" customWidth="1"/>
  </cols>
  <sheetData>
    <row r="1" spans="2:23" ht="15.75" thickBot="1" x14ac:dyDescent="0.3"/>
    <row r="2" spans="2:23" ht="30" customHeight="1" x14ac:dyDescent="0.25">
      <c r="E2" s="127" t="s">
        <v>34</v>
      </c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9"/>
    </row>
    <row r="3" spans="2:23" ht="30" customHeight="1" x14ac:dyDescent="0.25">
      <c r="E3" s="130" t="s">
        <v>15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2"/>
    </row>
    <row r="4" spans="2:23" ht="30" customHeight="1" x14ac:dyDescent="0.25">
      <c r="E4" s="130" t="s">
        <v>101</v>
      </c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2"/>
    </row>
    <row r="5" spans="2:23" ht="50.25" customHeight="1" x14ac:dyDescent="0.25">
      <c r="E5" s="130" t="s">
        <v>102</v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2"/>
    </row>
    <row r="6" spans="2:23" ht="9" customHeight="1" thickBot="1" x14ac:dyDescent="0.3">
      <c r="E6" s="28"/>
      <c r="F6" s="29"/>
      <c r="G6" s="122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4"/>
    </row>
    <row r="10" spans="2:23" ht="15.75" thickBot="1" x14ac:dyDescent="0.3"/>
    <row r="11" spans="2:23" ht="33" customHeight="1" thickBot="1" x14ac:dyDescent="0.3">
      <c r="B11" s="141" t="s">
        <v>0</v>
      </c>
      <c r="C11" s="143" t="s">
        <v>1</v>
      </c>
      <c r="D11" s="133" t="s">
        <v>2</v>
      </c>
      <c r="E11" s="133"/>
      <c r="F11" s="134"/>
      <c r="G11" s="162" t="s">
        <v>24</v>
      </c>
      <c r="H11" s="163"/>
      <c r="I11" s="163"/>
      <c r="J11" s="163"/>
      <c r="K11" s="164"/>
      <c r="L11" s="135" t="s">
        <v>25</v>
      </c>
      <c r="M11" s="136"/>
      <c r="N11" s="136"/>
      <c r="O11" s="137"/>
      <c r="P11" s="138" t="s">
        <v>26</v>
      </c>
      <c r="Q11" s="139"/>
      <c r="R11" s="139"/>
      <c r="S11" s="140"/>
      <c r="T11" s="139" t="s">
        <v>27</v>
      </c>
      <c r="U11" s="139"/>
      <c r="V11" s="139"/>
      <c r="W11" s="145" t="s">
        <v>23</v>
      </c>
    </row>
    <row r="12" spans="2:23" ht="144.75" thickBot="1" x14ac:dyDescent="0.3">
      <c r="B12" s="142"/>
      <c r="C12" s="144"/>
      <c r="D12" s="9" t="s">
        <v>3</v>
      </c>
      <c r="E12" s="9" t="s">
        <v>4</v>
      </c>
      <c r="F12" s="165" t="s">
        <v>5</v>
      </c>
      <c r="G12" s="175" t="s">
        <v>131</v>
      </c>
      <c r="H12" s="3" t="s">
        <v>6</v>
      </c>
      <c r="I12" s="5" t="s">
        <v>7</v>
      </c>
      <c r="J12" s="2" t="s">
        <v>8</v>
      </c>
      <c r="K12" s="6" t="s">
        <v>9</v>
      </c>
      <c r="L12" s="4" t="s">
        <v>6</v>
      </c>
      <c r="M12" s="5" t="s">
        <v>7</v>
      </c>
      <c r="N12" s="2" t="s">
        <v>8</v>
      </c>
      <c r="O12" s="6" t="s">
        <v>9</v>
      </c>
      <c r="P12" s="30" t="s">
        <v>6</v>
      </c>
      <c r="Q12" s="31" t="s">
        <v>7</v>
      </c>
      <c r="R12" s="32" t="s">
        <v>8</v>
      </c>
      <c r="S12" s="33" t="s">
        <v>9</v>
      </c>
      <c r="T12" s="79" t="s">
        <v>7</v>
      </c>
      <c r="U12" s="1" t="s">
        <v>8</v>
      </c>
      <c r="V12" s="80" t="s">
        <v>9</v>
      </c>
      <c r="W12" s="146"/>
    </row>
    <row r="13" spans="2:23" ht="213" customHeight="1" x14ac:dyDescent="0.25">
      <c r="B13" s="10" t="s">
        <v>17</v>
      </c>
      <c r="C13" s="11" t="s">
        <v>42</v>
      </c>
      <c r="D13" s="11" t="s">
        <v>16</v>
      </c>
      <c r="E13" s="12" t="s">
        <v>19</v>
      </c>
      <c r="F13" s="166" t="s">
        <v>20</v>
      </c>
      <c r="G13" s="176">
        <v>0.78339999999999999</v>
      </c>
      <c r="H13" s="22">
        <v>0.78339999999999999</v>
      </c>
      <c r="I13" s="23">
        <v>0.78339999999999999</v>
      </c>
      <c r="J13" s="24">
        <v>0.78339999999999999</v>
      </c>
      <c r="K13" s="25">
        <v>0.78339999999999999</v>
      </c>
      <c r="L13" s="22">
        <v>0.83499999999999996</v>
      </c>
      <c r="M13" s="26" t="s">
        <v>21</v>
      </c>
      <c r="N13" s="22" t="s">
        <v>21</v>
      </c>
      <c r="O13" s="27" t="s">
        <v>21</v>
      </c>
      <c r="P13" s="40">
        <f>IFERROR(L13/H13,"NO APLICA")</f>
        <v>1.0658667347459791</v>
      </c>
      <c r="Q13" s="64" t="str">
        <f t="shared" ref="Q13:S13" si="0">IFERROR(M13/I13,"NO APLICA")</f>
        <v>NO APLICA</v>
      </c>
      <c r="R13" s="64" t="str">
        <f t="shared" si="0"/>
        <v>NO APLICA</v>
      </c>
      <c r="S13" s="65" t="str">
        <f t="shared" si="0"/>
        <v>NO APLICA</v>
      </c>
      <c r="T13" s="40" t="str">
        <f t="shared" ref="T13:V13" si="1">IFERROR(M13/I13,"NO APLICA")</f>
        <v>NO APLICA</v>
      </c>
      <c r="U13" s="64" t="str">
        <f t="shared" si="1"/>
        <v>NO APLICA</v>
      </c>
      <c r="V13" s="65" t="str">
        <f t="shared" si="1"/>
        <v>NO APLICA</v>
      </c>
      <c r="W13" s="75" t="s">
        <v>22</v>
      </c>
    </row>
    <row r="14" spans="2:23" ht="50.25" hidden="1" customHeight="1" x14ac:dyDescent="0.25">
      <c r="B14" s="159" t="s">
        <v>40</v>
      </c>
      <c r="C14" s="160"/>
      <c r="D14" s="160"/>
      <c r="E14" s="160"/>
      <c r="F14" s="160"/>
      <c r="G14" s="177"/>
      <c r="H14" s="121"/>
      <c r="I14" s="69"/>
      <c r="J14" s="69"/>
      <c r="K14" s="70"/>
      <c r="L14" s="68"/>
      <c r="M14" s="69"/>
      <c r="N14" s="69"/>
      <c r="O14" s="71"/>
      <c r="P14" s="72" t="str">
        <f>IFERROR((L14/H14),"100%")</f>
        <v>100%</v>
      </c>
      <c r="Q14" s="64" t="str">
        <f t="shared" ref="Q14:S14" si="2">IFERROR((M14/I14),"100%")</f>
        <v>100%</v>
      </c>
      <c r="R14" s="64" t="str">
        <f t="shared" si="2"/>
        <v>100%</v>
      </c>
      <c r="S14" s="39" t="str">
        <f t="shared" si="2"/>
        <v>100%</v>
      </c>
      <c r="T14" s="72" t="str">
        <f>IFERROR(((L14+M14)/(H14+I14)),"100%")</f>
        <v>100%</v>
      </c>
      <c r="U14" s="64" t="str">
        <f>IFERROR(((L14+M14+N14)/(H14+I14+J14)),"100%")</f>
        <v>100%</v>
      </c>
      <c r="V14" s="39" t="str">
        <f>IFERROR(((L14+M14+N14+O14)/(H14+I14+J14+K14)),"100%")</f>
        <v>100%</v>
      </c>
      <c r="W14" s="73"/>
    </row>
    <row r="15" spans="2:23" ht="309.75" customHeight="1" x14ac:dyDescent="0.25">
      <c r="B15" s="13" t="s">
        <v>43</v>
      </c>
      <c r="C15" s="7" t="s">
        <v>44</v>
      </c>
      <c r="D15" s="7" t="s">
        <v>45</v>
      </c>
      <c r="E15" s="14" t="s">
        <v>46</v>
      </c>
      <c r="F15" s="167" t="s">
        <v>47</v>
      </c>
      <c r="G15" s="178">
        <v>595000</v>
      </c>
      <c r="H15" s="172">
        <v>190000</v>
      </c>
      <c r="I15" s="36">
        <v>135000</v>
      </c>
      <c r="J15" s="36">
        <v>135000</v>
      </c>
      <c r="K15" s="37">
        <v>135000</v>
      </c>
      <c r="L15" s="35">
        <v>536648</v>
      </c>
      <c r="M15" s="36"/>
      <c r="N15" s="36"/>
      <c r="O15" s="38"/>
      <c r="P15" s="72">
        <f t="shared" ref="P15:P32" si="3">IFERROR((L15/H15),"100%")</f>
        <v>2.824463157894737</v>
      </c>
      <c r="Q15" s="51"/>
      <c r="R15" s="51"/>
      <c r="S15" s="52"/>
      <c r="T15" s="113"/>
      <c r="U15" s="51"/>
      <c r="V15" s="115"/>
      <c r="W15" s="77" t="s">
        <v>113</v>
      </c>
    </row>
    <row r="16" spans="2:23" ht="59.25" customHeight="1" x14ac:dyDescent="0.25">
      <c r="B16" s="88" t="s">
        <v>48</v>
      </c>
      <c r="C16" s="89" t="s">
        <v>49</v>
      </c>
      <c r="D16" s="90" t="s">
        <v>50</v>
      </c>
      <c r="E16" s="99" t="s">
        <v>46</v>
      </c>
      <c r="F16" s="168" t="s">
        <v>84</v>
      </c>
      <c r="G16" s="179">
        <v>1514</v>
      </c>
      <c r="H16" s="172">
        <v>179</v>
      </c>
      <c r="I16" s="36">
        <v>397</v>
      </c>
      <c r="J16" s="36">
        <v>469</v>
      </c>
      <c r="K16" s="37">
        <v>469</v>
      </c>
      <c r="L16" s="35">
        <v>160</v>
      </c>
      <c r="M16" s="36"/>
      <c r="N16" s="36"/>
      <c r="O16" s="38"/>
      <c r="P16" s="72">
        <f t="shared" si="3"/>
        <v>0.8938547486033519</v>
      </c>
      <c r="Q16" s="51"/>
      <c r="R16" s="51"/>
      <c r="S16" s="52"/>
      <c r="T16" s="113"/>
      <c r="U16" s="51"/>
      <c r="V16" s="115"/>
      <c r="W16" s="66" t="s">
        <v>114</v>
      </c>
    </row>
    <row r="17" spans="2:23" ht="59.25" customHeight="1" x14ac:dyDescent="0.25">
      <c r="B17" s="91" t="s">
        <v>18</v>
      </c>
      <c r="C17" s="92" t="s">
        <v>51</v>
      </c>
      <c r="D17" s="93" t="s">
        <v>52</v>
      </c>
      <c r="E17" s="100" t="s">
        <v>46</v>
      </c>
      <c r="F17" s="169" t="s">
        <v>85</v>
      </c>
      <c r="G17" s="180">
        <v>38</v>
      </c>
      <c r="H17" s="172">
        <v>5</v>
      </c>
      <c r="I17" s="36">
        <v>9</v>
      </c>
      <c r="J17" s="36">
        <v>14</v>
      </c>
      <c r="K17" s="37">
        <v>10</v>
      </c>
      <c r="L17" s="35">
        <v>0</v>
      </c>
      <c r="M17" s="36"/>
      <c r="N17" s="36"/>
      <c r="O17" s="38"/>
      <c r="P17" s="72">
        <f t="shared" si="3"/>
        <v>0</v>
      </c>
      <c r="Q17" s="51"/>
      <c r="R17" s="51"/>
      <c r="S17" s="52"/>
      <c r="T17" s="113"/>
      <c r="U17" s="51"/>
      <c r="V17" s="115"/>
      <c r="W17" s="67" t="s">
        <v>115</v>
      </c>
    </row>
    <row r="18" spans="2:23" ht="59.25" customHeight="1" x14ac:dyDescent="0.25">
      <c r="B18" s="91" t="s">
        <v>18</v>
      </c>
      <c r="C18" s="94" t="s">
        <v>53</v>
      </c>
      <c r="D18" s="95" t="s">
        <v>54</v>
      </c>
      <c r="E18" s="101" t="s">
        <v>46</v>
      </c>
      <c r="F18" s="170" t="s">
        <v>86</v>
      </c>
      <c r="G18" s="180">
        <v>685</v>
      </c>
      <c r="H18" s="173">
        <v>107</v>
      </c>
      <c r="I18" s="82">
        <v>189</v>
      </c>
      <c r="J18" s="82">
        <v>196</v>
      </c>
      <c r="K18" s="83">
        <v>193</v>
      </c>
      <c r="L18" s="81">
        <v>72</v>
      </c>
      <c r="M18" s="82"/>
      <c r="N18" s="82"/>
      <c r="O18" s="84"/>
      <c r="P18" s="72">
        <f t="shared" si="3"/>
        <v>0.67289719626168221</v>
      </c>
      <c r="Q18" s="85"/>
      <c r="R18" s="85"/>
      <c r="S18" s="86"/>
      <c r="T18" s="114"/>
      <c r="U18" s="51"/>
      <c r="V18" s="116"/>
      <c r="W18" s="87" t="s">
        <v>116</v>
      </c>
    </row>
    <row r="19" spans="2:23" ht="59.25" customHeight="1" x14ac:dyDescent="0.25">
      <c r="B19" s="91" t="s">
        <v>18</v>
      </c>
      <c r="C19" s="94" t="s">
        <v>55</v>
      </c>
      <c r="D19" s="95" t="s">
        <v>56</v>
      </c>
      <c r="E19" s="101" t="s">
        <v>46</v>
      </c>
      <c r="F19" s="170" t="s">
        <v>87</v>
      </c>
      <c r="G19" s="180">
        <v>1</v>
      </c>
      <c r="H19" s="173"/>
      <c r="I19" s="82">
        <v>1</v>
      </c>
      <c r="J19" s="82"/>
      <c r="K19" s="83"/>
      <c r="L19" s="81"/>
      <c r="M19" s="82"/>
      <c r="N19" s="82"/>
      <c r="O19" s="84"/>
      <c r="P19" s="72" t="str">
        <f t="shared" si="3"/>
        <v>100%</v>
      </c>
      <c r="Q19" s="85"/>
      <c r="R19" s="85"/>
      <c r="S19" s="86"/>
      <c r="T19" s="114"/>
      <c r="U19" s="51"/>
      <c r="V19" s="116"/>
      <c r="W19" s="87" t="s">
        <v>117</v>
      </c>
    </row>
    <row r="20" spans="2:23" ht="59.25" customHeight="1" x14ac:dyDescent="0.25">
      <c r="B20" s="91" t="s">
        <v>18</v>
      </c>
      <c r="C20" s="94" t="s">
        <v>57</v>
      </c>
      <c r="D20" s="95" t="s">
        <v>58</v>
      </c>
      <c r="E20" s="101" t="s">
        <v>46</v>
      </c>
      <c r="F20" s="170" t="s">
        <v>88</v>
      </c>
      <c r="G20" s="180">
        <v>7</v>
      </c>
      <c r="H20" s="173"/>
      <c r="I20" s="82"/>
      <c r="J20" s="82">
        <v>4</v>
      </c>
      <c r="K20" s="83">
        <v>3</v>
      </c>
      <c r="L20" s="81"/>
      <c r="M20" s="82"/>
      <c r="N20" s="82"/>
      <c r="O20" s="84"/>
      <c r="P20" s="72" t="str">
        <f t="shared" si="3"/>
        <v>100%</v>
      </c>
      <c r="Q20" s="85"/>
      <c r="R20" s="85"/>
      <c r="S20" s="86"/>
      <c r="T20" s="114"/>
      <c r="U20" s="51"/>
      <c r="V20" s="116"/>
      <c r="W20" s="87" t="s">
        <v>118</v>
      </c>
    </row>
    <row r="21" spans="2:23" ht="59.25" customHeight="1" x14ac:dyDescent="0.25">
      <c r="B21" s="91" t="s">
        <v>18</v>
      </c>
      <c r="C21" s="94" t="s">
        <v>59</v>
      </c>
      <c r="D21" s="95" t="s">
        <v>60</v>
      </c>
      <c r="E21" s="101" t="s">
        <v>46</v>
      </c>
      <c r="F21" s="170" t="s">
        <v>89</v>
      </c>
      <c r="G21" s="180">
        <v>195</v>
      </c>
      <c r="H21" s="173">
        <v>46</v>
      </c>
      <c r="I21" s="82">
        <v>48</v>
      </c>
      <c r="J21" s="82">
        <v>48</v>
      </c>
      <c r="K21" s="83">
        <v>53</v>
      </c>
      <c r="L21" s="81">
        <v>56</v>
      </c>
      <c r="M21" s="82"/>
      <c r="N21" s="82"/>
      <c r="O21" s="84"/>
      <c r="P21" s="72">
        <f t="shared" si="3"/>
        <v>1.2173913043478262</v>
      </c>
      <c r="Q21" s="85"/>
      <c r="R21" s="85"/>
      <c r="S21" s="86"/>
      <c r="T21" s="114"/>
      <c r="U21" s="51"/>
      <c r="V21" s="116"/>
      <c r="W21" s="112" t="s">
        <v>119</v>
      </c>
    </row>
    <row r="22" spans="2:23" ht="59.25" customHeight="1" x14ac:dyDescent="0.25">
      <c r="B22" s="91" t="s">
        <v>18</v>
      </c>
      <c r="C22" s="94" t="s">
        <v>61</v>
      </c>
      <c r="D22" s="95" t="s">
        <v>62</v>
      </c>
      <c r="E22" s="101" t="s">
        <v>46</v>
      </c>
      <c r="F22" s="170" t="s">
        <v>90</v>
      </c>
      <c r="G22" s="180">
        <v>24</v>
      </c>
      <c r="H22" s="173"/>
      <c r="I22" s="82">
        <v>6</v>
      </c>
      <c r="J22" s="82">
        <v>9</v>
      </c>
      <c r="K22" s="83">
        <v>9</v>
      </c>
      <c r="L22" s="81"/>
      <c r="M22" s="82"/>
      <c r="N22" s="82"/>
      <c r="O22" s="84"/>
      <c r="P22" s="72" t="str">
        <f t="shared" si="3"/>
        <v>100%</v>
      </c>
      <c r="Q22" s="85"/>
      <c r="R22" s="85"/>
      <c r="S22" s="86"/>
      <c r="T22" s="114"/>
      <c r="U22" s="51"/>
      <c r="V22" s="116"/>
      <c r="W22" s="87" t="s">
        <v>118</v>
      </c>
    </row>
    <row r="23" spans="2:23" ht="59.25" customHeight="1" x14ac:dyDescent="0.25">
      <c r="B23" s="91" t="s">
        <v>18</v>
      </c>
      <c r="C23" s="94" t="s">
        <v>63</v>
      </c>
      <c r="D23" s="95" t="s">
        <v>64</v>
      </c>
      <c r="E23" s="101" t="s">
        <v>46</v>
      </c>
      <c r="F23" s="170" t="s">
        <v>91</v>
      </c>
      <c r="G23" s="180">
        <v>110</v>
      </c>
      <c r="H23" s="173">
        <v>17</v>
      </c>
      <c r="I23" s="82">
        <v>30</v>
      </c>
      <c r="J23" s="82">
        <v>30</v>
      </c>
      <c r="K23" s="83">
        <v>33</v>
      </c>
      <c r="L23" s="81">
        <v>31</v>
      </c>
      <c r="M23" s="82"/>
      <c r="N23" s="82"/>
      <c r="O23" s="84"/>
      <c r="P23" s="72">
        <f t="shared" si="3"/>
        <v>1.8235294117647058</v>
      </c>
      <c r="Q23" s="85"/>
      <c r="R23" s="85"/>
      <c r="S23" s="86"/>
      <c r="T23" s="114"/>
      <c r="U23" s="51"/>
      <c r="V23" s="116"/>
      <c r="W23" s="87" t="s">
        <v>120</v>
      </c>
    </row>
    <row r="24" spans="2:23" ht="59.25" customHeight="1" x14ac:dyDescent="0.25">
      <c r="B24" s="91" t="s">
        <v>18</v>
      </c>
      <c r="C24" s="94" t="s">
        <v>65</v>
      </c>
      <c r="D24" s="95" t="s">
        <v>66</v>
      </c>
      <c r="E24" s="101" t="s">
        <v>46</v>
      </c>
      <c r="F24" s="170" t="s">
        <v>92</v>
      </c>
      <c r="G24" s="180">
        <v>387</v>
      </c>
      <c r="H24" s="173">
        <v>3</v>
      </c>
      <c r="I24" s="82">
        <v>96</v>
      </c>
      <c r="J24" s="82">
        <v>144</v>
      </c>
      <c r="K24" s="83">
        <v>144</v>
      </c>
      <c r="L24" s="81">
        <v>0</v>
      </c>
      <c r="M24" s="82"/>
      <c r="N24" s="82"/>
      <c r="O24" s="84"/>
      <c r="P24" s="72">
        <f>IFERROR((L24/H24),"100%")</f>
        <v>0</v>
      </c>
      <c r="Q24" s="85"/>
      <c r="R24" s="85"/>
      <c r="S24" s="86"/>
      <c r="T24" s="114"/>
      <c r="U24" s="51"/>
      <c r="V24" s="116"/>
      <c r="W24" s="87" t="s">
        <v>121</v>
      </c>
    </row>
    <row r="25" spans="2:23" ht="59.25" customHeight="1" x14ac:dyDescent="0.25">
      <c r="B25" s="91" t="s">
        <v>18</v>
      </c>
      <c r="C25" s="94" t="s">
        <v>67</v>
      </c>
      <c r="D25" s="95" t="s">
        <v>68</v>
      </c>
      <c r="E25" s="101" t="s">
        <v>46</v>
      </c>
      <c r="F25" s="170" t="s">
        <v>93</v>
      </c>
      <c r="G25" s="180">
        <v>12</v>
      </c>
      <c r="H25" s="173"/>
      <c r="I25" s="82"/>
      <c r="J25" s="82">
        <v>6</v>
      </c>
      <c r="K25" s="83">
        <v>6</v>
      </c>
      <c r="L25" s="81"/>
      <c r="M25" s="82"/>
      <c r="N25" s="82"/>
      <c r="O25" s="84"/>
      <c r="P25" s="72" t="str">
        <f t="shared" si="3"/>
        <v>100%</v>
      </c>
      <c r="Q25" s="85"/>
      <c r="R25" s="85"/>
      <c r="S25" s="86"/>
      <c r="T25" s="114"/>
      <c r="U25" s="51"/>
      <c r="V25" s="116"/>
      <c r="W25" s="87" t="s">
        <v>118</v>
      </c>
    </row>
    <row r="26" spans="2:23" ht="59.25" customHeight="1" x14ac:dyDescent="0.25">
      <c r="B26" s="91" t="s">
        <v>18</v>
      </c>
      <c r="C26" s="94" t="s">
        <v>69</v>
      </c>
      <c r="D26" s="95" t="s">
        <v>70</v>
      </c>
      <c r="E26" s="101" t="s">
        <v>46</v>
      </c>
      <c r="F26" s="170" t="s">
        <v>94</v>
      </c>
      <c r="G26" s="180">
        <v>160000</v>
      </c>
      <c r="H26" s="173">
        <v>160000</v>
      </c>
      <c r="I26" s="82"/>
      <c r="J26" s="82"/>
      <c r="K26" s="83"/>
      <c r="L26" s="81">
        <v>354863</v>
      </c>
      <c r="M26" s="82"/>
      <c r="N26" s="82"/>
      <c r="O26" s="84"/>
      <c r="P26" s="72">
        <f t="shared" si="3"/>
        <v>2.21789375</v>
      </c>
      <c r="Q26" s="85"/>
      <c r="R26" s="85"/>
      <c r="S26" s="86"/>
      <c r="T26" s="114"/>
      <c r="U26" s="51"/>
      <c r="V26" s="116"/>
      <c r="W26" s="87" t="s">
        <v>122</v>
      </c>
    </row>
    <row r="27" spans="2:23" ht="59.25" customHeight="1" x14ac:dyDescent="0.25">
      <c r="B27" s="91" t="s">
        <v>18</v>
      </c>
      <c r="C27" s="94" t="s">
        <v>71</v>
      </c>
      <c r="D27" s="95" t="s">
        <v>72</v>
      </c>
      <c r="E27" s="101" t="s">
        <v>46</v>
      </c>
      <c r="F27" s="170" t="s">
        <v>95</v>
      </c>
      <c r="G27" s="180">
        <v>55</v>
      </c>
      <c r="H27" s="173">
        <v>1</v>
      </c>
      <c r="I27" s="82">
        <v>18</v>
      </c>
      <c r="J27" s="82">
        <v>18</v>
      </c>
      <c r="K27" s="83">
        <v>18</v>
      </c>
      <c r="L27" s="81">
        <v>1</v>
      </c>
      <c r="M27" s="82"/>
      <c r="N27" s="82"/>
      <c r="O27" s="84"/>
      <c r="P27" s="72">
        <f t="shared" si="3"/>
        <v>1</v>
      </c>
      <c r="Q27" s="85"/>
      <c r="R27" s="85"/>
      <c r="S27" s="86"/>
      <c r="T27" s="114"/>
      <c r="U27" s="51"/>
      <c r="V27" s="116"/>
      <c r="W27" s="87" t="s">
        <v>123</v>
      </c>
    </row>
    <row r="28" spans="2:23" ht="59.25" customHeight="1" x14ac:dyDescent="0.25">
      <c r="B28" s="88" t="s">
        <v>73</v>
      </c>
      <c r="C28" s="89" t="s">
        <v>74</v>
      </c>
      <c r="D28" s="96" t="s">
        <v>75</v>
      </c>
      <c r="E28" s="99" t="s">
        <v>46</v>
      </c>
      <c r="F28" s="168" t="s">
        <v>96</v>
      </c>
      <c r="G28" s="179">
        <v>369</v>
      </c>
      <c r="H28" s="173">
        <v>69</v>
      </c>
      <c r="I28" s="82">
        <v>122</v>
      </c>
      <c r="J28" s="82">
        <v>99</v>
      </c>
      <c r="K28" s="83">
        <v>79</v>
      </c>
      <c r="L28" s="81">
        <v>52</v>
      </c>
      <c r="M28" s="82"/>
      <c r="N28" s="82"/>
      <c r="O28" s="84"/>
      <c r="P28" s="72">
        <f t="shared" si="3"/>
        <v>0.75362318840579712</v>
      </c>
      <c r="Q28" s="85"/>
      <c r="R28" s="85"/>
      <c r="S28" s="86"/>
      <c r="T28" s="114"/>
      <c r="U28" s="51"/>
      <c r="V28" s="116"/>
      <c r="W28" s="87" t="s">
        <v>124</v>
      </c>
    </row>
    <row r="29" spans="2:23" ht="59.25" customHeight="1" x14ac:dyDescent="0.25">
      <c r="B29" s="91" t="s">
        <v>18</v>
      </c>
      <c r="C29" s="94" t="s">
        <v>76</v>
      </c>
      <c r="D29" s="95" t="s">
        <v>77</v>
      </c>
      <c r="E29" s="101" t="s">
        <v>46</v>
      </c>
      <c r="F29" s="170" t="s">
        <v>97</v>
      </c>
      <c r="G29" s="180">
        <v>105</v>
      </c>
      <c r="H29" s="173">
        <v>24</v>
      </c>
      <c r="I29" s="82">
        <v>42</v>
      </c>
      <c r="J29" s="82">
        <v>25</v>
      </c>
      <c r="K29" s="83">
        <v>14</v>
      </c>
      <c r="L29" s="81">
        <v>19</v>
      </c>
      <c r="M29" s="82"/>
      <c r="N29" s="82"/>
      <c r="O29" s="84"/>
      <c r="P29" s="72">
        <f t="shared" si="3"/>
        <v>0.79166666666666663</v>
      </c>
      <c r="Q29" s="85"/>
      <c r="R29" s="85"/>
      <c r="S29" s="86"/>
      <c r="T29" s="114"/>
      <c r="U29" s="51"/>
      <c r="V29" s="116"/>
      <c r="W29" s="87" t="s">
        <v>125</v>
      </c>
    </row>
    <row r="30" spans="2:23" ht="59.25" customHeight="1" x14ac:dyDescent="0.25">
      <c r="B30" s="91" t="s">
        <v>18</v>
      </c>
      <c r="C30" s="94" t="s">
        <v>78</v>
      </c>
      <c r="D30" s="95" t="s">
        <v>79</v>
      </c>
      <c r="E30" s="101" t="s">
        <v>46</v>
      </c>
      <c r="F30" s="170" t="s">
        <v>98</v>
      </c>
      <c r="G30" s="180">
        <v>23</v>
      </c>
      <c r="H30" s="173">
        <v>2</v>
      </c>
      <c r="I30" s="82">
        <v>11</v>
      </c>
      <c r="J30" s="82">
        <v>7</v>
      </c>
      <c r="K30" s="83">
        <v>3</v>
      </c>
      <c r="L30" s="81">
        <v>0</v>
      </c>
      <c r="M30" s="82"/>
      <c r="N30" s="82"/>
      <c r="O30" s="84"/>
      <c r="P30" s="72">
        <f t="shared" si="3"/>
        <v>0</v>
      </c>
      <c r="Q30" s="85"/>
      <c r="R30" s="85"/>
      <c r="S30" s="86"/>
      <c r="T30" s="114"/>
      <c r="U30" s="51"/>
      <c r="V30" s="116"/>
      <c r="W30" s="87" t="s">
        <v>126</v>
      </c>
    </row>
    <row r="31" spans="2:23" ht="59.25" customHeight="1" x14ac:dyDescent="0.25">
      <c r="B31" s="91" t="s">
        <v>18</v>
      </c>
      <c r="C31" s="94" t="s">
        <v>80</v>
      </c>
      <c r="D31" s="95" t="s">
        <v>81</v>
      </c>
      <c r="E31" s="101" t="s">
        <v>46</v>
      </c>
      <c r="F31" s="170" t="s">
        <v>99</v>
      </c>
      <c r="G31" s="180">
        <v>66</v>
      </c>
      <c r="H31" s="173">
        <v>18</v>
      </c>
      <c r="I31" s="82">
        <v>19</v>
      </c>
      <c r="J31" s="82">
        <v>17</v>
      </c>
      <c r="K31" s="83">
        <v>12</v>
      </c>
      <c r="L31" s="81">
        <v>9</v>
      </c>
      <c r="M31" s="82"/>
      <c r="N31" s="82"/>
      <c r="O31" s="84"/>
      <c r="P31" s="72">
        <f t="shared" si="3"/>
        <v>0.5</v>
      </c>
      <c r="Q31" s="85"/>
      <c r="R31" s="85"/>
      <c r="S31" s="86"/>
      <c r="T31" s="114"/>
      <c r="U31" s="51"/>
      <c r="V31" s="116"/>
      <c r="W31" s="87" t="s">
        <v>127</v>
      </c>
    </row>
    <row r="32" spans="2:23" ht="59.25" customHeight="1" thickBot="1" x14ac:dyDescent="0.3">
      <c r="B32" s="8" t="s">
        <v>18</v>
      </c>
      <c r="C32" s="97" t="s">
        <v>82</v>
      </c>
      <c r="D32" s="98" t="s">
        <v>83</v>
      </c>
      <c r="E32" s="102" t="s">
        <v>46</v>
      </c>
      <c r="F32" s="171" t="s">
        <v>100</v>
      </c>
      <c r="G32" s="181">
        <v>175</v>
      </c>
      <c r="H32" s="174">
        <v>25</v>
      </c>
      <c r="I32" s="42">
        <v>50</v>
      </c>
      <c r="J32" s="42">
        <v>50</v>
      </c>
      <c r="K32" s="43">
        <v>50</v>
      </c>
      <c r="L32" s="41">
        <v>24</v>
      </c>
      <c r="M32" s="42"/>
      <c r="N32" s="42"/>
      <c r="O32" s="44"/>
      <c r="P32" s="72">
        <f t="shared" si="3"/>
        <v>0.96</v>
      </c>
      <c r="Q32" s="57"/>
      <c r="R32" s="57"/>
      <c r="S32" s="58"/>
      <c r="T32" s="117"/>
      <c r="U32" s="57"/>
      <c r="V32" s="118"/>
      <c r="W32" s="78" t="s">
        <v>128</v>
      </c>
    </row>
    <row r="33" spans="3:23" ht="28.5" customHeight="1" x14ac:dyDescent="0.25">
      <c r="P33" s="74">
        <f t="shared" ref="P33:V33" si="4">AVERAGE(P17:P32)</f>
        <v>0.8280834597872232</v>
      </c>
      <c r="Q33" s="74" t="e">
        <f t="shared" si="4"/>
        <v>#DIV/0!</v>
      </c>
      <c r="R33" s="74" t="e">
        <f t="shared" si="4"/>
        <v>#DIV/0!</v>
      </c>
      <c r="S33" s="74" t="e">
        <f t="shared" si="4"/>
        <v>#DIV/0!</v>
      </c>
      <c r="T33" s="74" t="e">
        <f t="shared" si="4"/>
        <v>#DIV/0!</v>
      </c>
      <c r="U33" s="119" t="e">
        <f t="shared" si="4"/>
        <v>#DIV/0!</v>
      </c>
      <c r="V33" s="74" t="e">
        <f t="shared" si="4"/>
        <v>#DIV/0!</v>
      </c>
    </row>
    <row r="40" spans="3:23" ht="73.5" customHeight="1" x14ac:dyDescent="0.25">
      <c r="C40" s="149" t="s">
        <v>130</v>
      </c>
      <c r="D40" s="150"/>
      <c r="E40" s="150"/>
      <c r="F40" s="150"/>
      <c r="G40" s="124"/>
      <c r="L40" s="149" t="s">
        <v>35</v>
      </c>
      <c r="M40" s="150"/>
      <c r="N40" s="150"/>
      <c r="O40" s="150"/>
      <c r="P40" s="150"/>
      <c r="Q40" s="150"/>
      <c r="U40" s="149" t="s">
        <v>129</v>
      </c>
      <c r="V40" s="150"/>
      <c r="W40" s="150"/>
    </row>
    <row r="43" spans="3:23" ht="15.75" thickBot="1" x14ac:dyDescent="0.3"/>
    <row r="44" spans="3:23" ht="15.75" customHeight="1" thickBot="1" x14ac:dyDescent="0.3">
      <c r="D44" s="151" t="s">
        <v>28</v>
      </c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3"/>
    </row>
    <row r="45" spans="3:23" ht="27" customHeight="1" thickBot="1" x14ac:dyDescent="0.3">
      <c r="D45" s="154" t="s">
        <v>29</v>
      </c>
      <c r="E45" s="147" t="s">
        <v>10</v>
      </c>
      <c r="F45" s="156" t="s">
        <v>11</v>
      </c>
      <c r="G45" s="157"/>
      <c r="H45" s="157"/>
      <c r="I45" s="157"/>
      <c r="J45" s="158"/>
      <c r="K45" s="156" t="s">
        <v>12</v>
      </c>
      <c r="L45" s="157"/>
      <c r="M45" s="157"/>
      <c r="N45" s="158"/>
      <c r="O45" s="156" t="s">
        <v>13</v>
      </c>
      <c r="P45" s="157"/>
      <c r="Q45" s="157"/>
      <c r="R45" s="158"/>
      <c r="S45" s="156" t="s">
        <v>14</v>
      </c>
      <c r="T45" s="157"/>
      <c r="U45" s="157"/>
      <c r="V45" s="158"/>
      <c r="W45" s="154" t="s">
        <v>41</v>
      </c>
    </row>
    <row r="46" spans="3:23" ht="27" customHeight="1" thickBot="1" x14ac:dyDescent="0.3">
      <c r="D46" s="155"/>
      <c r="E46" s="148"/>
      <c r="F46" s="15" t="s">
        <v>30</v>
      </c>
      <c r="G46" s="120"/>
      <c r="H46" s="20" t="s">
        <v>31</v>
      </c>
      <c r="I46" s="16" t="s">
        <v>32</v>
      </c>
      <c r="J46" s="21" t="s">
        <v>33</v>
      </c>
      <c r="K46" s="15" t="s">
        <v>30</v>
      </c>
      <c r="L46" s="20" t="s">
        <v>31</v>
      </c>
      <c r="M46" s="16" t="s">
        <v>32</v>
      </c>
      <c r="N46" s="21" t="s">
        <v>33</v>
      </c>
      <c r="O46" s="15" t="s">
        <v>6</v>
      </c>
      <c r="P46" s="20" t="s">
        <v>7</v>
      </c>
      <c r="Q46" s="16" t="s">
        <v>8</v>
      </c>
      <c r="R46" s="21" t="s">
        <v>9</v>
      </c>
      <c r="S46" s="15" t="s">
        <v>6</v>
      </c>
      <c r="T46" s="20" t="s">
        <v>7</v>
      </c>
      <c r="U46" s="16" t="s">
        <v>8</v>
      </c>
      <c r="V46" s="21" t="s">
        <v>9</v>
      </c>
      <c r="W46" s="155"/>
    </row>
    <row r="47" spans="3:23" ht="15.75" thickBot="1" x14ac:dyDescent="0.3">
      <c r="D47" s="125"/>
      <c r="E47" s="126"/>
      <c r="F47" s="68"/>
      <c r="G47" s="121"/>
      <c r="H47" s="69"/>
      <c r="I47" s="69"/>
      <c r="J47" s="70"/>
      <c r="K47" s="68"/>
      <c r="L47" s="69"/>
      <c r="M47" s="69"/>
      <c r="N47" s="71"/>
      <c r="O47" s="72" t="str">
        <f>IFERROR((K47/F47),"100%")</f>
        <v>100%</v>
      </c>
      <c r="P47" s="64" t="str">
        <f t="shared" ref="P47:R47" si="5">IFERROR((L47/H47),"100%")</f>
        <v>100%</v>
      </c>
      <c r="Q47" s="64" t="str">
        <f t="shared" si="5"/>
        <v>100%</v>
      </c>
      <c r="R47" s="39" t="str">
        <f t="shared" si="5"/>
        <v>100%</v>
      </c>
      <c r="S47" s="72" t="str">
        <f>IFERROR(((K47)/(F47)),"100%")</f>
        <v>100%</v>
      </c>
      <c r="T47" s="72" t="str">
        <f>IFERROR(((L47+M47)/(H47+I47)),"100%")</f>
        <v>100%</v>
      </c>
      <c r="U47" s="64" t="str">
        <f>IFERROR(((L47+M47+N47)/(H47+I47+J47)),"100%")</f>
        <v>100%</v>
      </c>
      <c r="V47" s="39" t="str">
        <f>IFERROR(((L47+M47+N47+O47)/(H47+I47+J47+K47)),"100%")</f>
        <v>100%</v>
      </c>
      <c r="W47" s="76"/>
    </row>
    <row r="48" spans="3:23" x14ac:dyDescent="0.25">
      <c r="D48" s="17" t="s">
        <v>103</v>
      </c>
      <c r="E48" s="45">
        <v>6653793.79</v>
      </c>
      <c r="F48" s="46">
        <v>1663448.4480000001</v>
      </c>
      <c r="G48" s="46"/>
      <c r="H48" s="46">
        <v>1663448.4480000001</v>
      </c>
      <c r="I48" s="46">
        <v>1663448.4480000001</v>
      </c>
      <c r="J48" s="46">
        <v>1663448.4480000001</v>
      </c>
      <c r="K48" s="46"/>
      <c r="L48" s="47"/>
      <c r="M48" s="47"/>
      <c r="N48" s="48"/>
      <c r="O48" s="39">
        <f>IFERROR(K48/F48,"100"%)</f>
        <v>0</v>
      </c>
      <c r="P48" s="49"/>
      <c r="Q48" s="49"/>
      <c r="R48" s="50"/>
      <c r="S48" s="40">
        <f>IFERROR(K48/E48,"100%")</f>
        <v>0</v>
      </c>
      <c r="T48" s="49"/>
      <c r="U48" s="49"/>
      <c r="V48" s="50"/>
      <c r="W48" s="18"/>
    </row>
    <row r="49" spans="4:23" ht="30" x14ac:dyDescent="0.25">
      <c r="D49" s="103" t="s">
        <v>104</v>
      </c>
      <c r="E49" s="104">
        <v>11040545.210000001</v>
      </c>
      <c r="F49" s="105">
        <v>2760136.3029999998</v>
      </c>
      <c r="G49" s="105"/>
      <c r="H49" s="105">
        <v>2760136.3029999998</v>
      </c>
      <c r="I49" s="105">
        <v>2760136.3029999998</v>
      </c>
      <c r="J49" s="105">
        <v>2760136.3029999998</v>
      </c>
      <c r="K49" s="105"/>
      <c r="L49" s="106"/>
      <c r="M49" s="106"/>
      <c r="N49" s="107"/>
      <c r="O49" s="39"/>
      <c r="P49" s="108"/>
      <c r="Q49" s="108"/>
      <c r="R49" s="109"/>
      <c r="S49" s="40"/>
      <c r="T49" s="108"/>
      <c r="U49" s="108"/>
      <c r="V49" s="109"/>
      <c r="W49" s="18"/>
    </row>
    <row r="50" spans="4:23" ht="45" x14ac:dyDescent="0.25">
      <c r="D50" s="103" t="s">
        <v>105</v>
      </c>
      <c r="E50" s="104">
        <v>13148903.52</v>
      </c>
      <c r="F50" s="105">
        <v>3287225.88</v>
      </c>
      <c r="G50" s="105"/>
      <c r="H50" s="105">
        <v>3287225.88</v>
      </c>
      <c r="I50" s="105">
        <v>3287225.88</v>
      </c>
      <c r="J50" s="105">
        <v>3287225.88</v>
      </c>
      <c r="K50" s="105"/>
      <c r="L50" s="106"/>
      <c r="M50" s="106"/>
      <c r="N50" s="107"/>
      <c r="O50" s="39"/>
      <c r="P50" s="108"/>
      <c r="Q50" s="108"/>
      <c r="R50" s="109"/>
      <c r="S50" s="40"/>
      <c r="T50" s="108"/>
      <c r="U50" s="108"/>
      <c r="V50" s="109"/>
      <c r="W50" s="18"/>
    </row>
    <row r="51" spans="4:23" ht="30" x14ac:dyDescent="0.25">
      <c r="D51" s="103" t="s">
        <v>106</v>
      </c>
      <c r="E51" s="104">
        <v>1293001.1599999999</v>
      </c>
      <c r="F51" s="105">
        <v>323250.28999999998</v>
      </c>
      <c r="G51" s="105"/>
      <c r="H51" s="105">
        <v>323250.28999999998</v>
      </c>
      <c r="I51" s="105">
        <v>323250.28999999998</v>
      </c>
      <c r="J51" s="105">
        <v>323250.28999999998</v>
      </c>
      <c r="K51" s="105"/>
      <c r="L51" s="106"/>
      <c r="M51" s="106"/>
      <c r="N51" s="107"/>
      <c r="O51" s="39"/>
      <c r="P51" s="108"/>
      <c r="Q51" s="108"/>
      <c r="R51" s="109"/>
      <c r="S51" s="40"/>
      <c r="T51" s="108"/>
      <c r="U51" s="108"/>
      <c r="V51" s="109"/>
      <c r="W51" s="18"/>
    </row>
    <row r="52" spans="4:23" ht="30" x14ac:dyDescent="0.25">
      <c r="D52" s="103" t="s">
        <v>107</v>
      </c>
      <c r="E52" s="104">
        <v>274281.12</v>
      </c>
      <c r="F52" s="105">
        <v>68570.28</v>
      </c>
      <c r="G52" s="105"/>
      <c r="H52" s="105">
        <v>68570.28</v>
      </c>
      <c r="I52" s="105">
        <v>68570.28</v>
      </c>
      <c r="J52" s="105">
        <v>68570.28</v>
      </c>
      <c r="K52" s="105"/>
      <c r="L52" s="106"/>
      <c r="M52" s="106"/>
      <c r="N52" s="107"/>
      <c r="O52" s="39"/>
      <c r="P52" s="108"/>
      <c r="Q52" s="108"/>
      <c r="R52" s="109"/>
      <c r="S52" s="40"/>
      <c r="T52" s="108"/>
      <c r="U52" s="108"/>
      <c r="V52" s="109"/>
      <c r="W52" s="18"/>
    </row>
    <row r="53" spans="4:23" ht="45" x14ac:dyDescent="0.25">
      <c r="D53" s="103" t="s">
        <v>108</v>
      </c>
      <c r="E53" s="104">
        <v>863371.89</v>
      </c>
      <c r="F53" s="105">
        <v>215842.9725</v>
      </c>
      <c r="G53" s="105"/>
      <c r="H53" s="105">
        <v>215842.9725</v>
      </c>
      <c r="I53" s="105">
        <v>215842.9725</v>
      </c>
      <c r="J53" s="105">
        <v>215842.9725</v>
      </c>
      <c r="K53" s="105"/>
      <c r="L53" s="106"/>
      <c r="M53" s="106"/>
      <c r="N53" s="107"/>
      <c r="O53" s="39"/>
      <c r="P53" s="108"/>
      <c r="Q53" s="108"/>
      <c r="R53" s="109"/>
      <c r="S53" s="40"/>
      <c r="T53" s="108"/>
      <c r="U53" s="108"/>
      <c r="V53" s="109"/>
      <c r="W53" s="18"/>
    </row>
    <row r="54" spans="4:23" x14ac:dyDescent="0.25">
      <c r="D54" s="103" t="s">
        <v>109</v>
      </c>
      <c r="E54" s="104">
        <v>445651.66</v>
      </c>
      <c r="F54" s="105">
        <v>111412.91499999999</v>
      </c>
      <c r="G54" s="105"/>
      <c r="H54" s="105">
        <v>111412.91499999999</v>
      </c>
      <c r="I54" s="105">
        <v>111412.91499999999</v>
      </c>
      <c r="J54" s="105">
        <v>111412.91499999999</v>
      </c>
      <c r="K54" s="105"/>
      <c r="L54" s="106"/>
      <c r="M54" s="106"/>
      <c r="N54" s="107"/>
      <c r="O54" s="39"/>
      <c r="P54" s="108"/>
      <c r="Q54" s="108"/>
      <c r="R54" s="109"/>
      <c r="S54" s="40"/>
      <c r="T54" s="108"/>
      <c r="U54" s="108"/>
      <c r="V54" s="109"/>
      <c r="W54" s="18"/>
    </row>
    <row r="55" spans="4:23" ht="30" x14ac:dyDescent="0.25">
      <c r="D55" s="103" t="s">
        <v>110</v>
      </c>
      <c r="E55" s="104">
        <v>2500000</v>
      </c>
      <c r="F55" s="105">
        <v>625000</v>
      </c>
      <c r="G55" s="105"/>
      <c r="H55" s="105">
        <v>625000</v>
      </c>
      <c r="I55" s="105">
        <v>625000</v>
      </c>
      <c r="J55" s="105">
        <v>625000</v>
      </c>
      <c r="K55" s="105"/>
      <c r="L55" s="106"/>
      <c r="M55" s="106"/>
      <c r="N55" s="107"/>
      <c r="O55" s="39"/>
      <c r="P55" s="108"/>
      <c r="Q55" s="108"/>
      <c r="R55" s="109"/>
      <c r="S55" s="40"/>
      <c r="T55" s="108"/>
      <c r="U55" s="108"/>
      <c r="V55" s="109"/>
      <c r="W55" s="18"/>
    </row>
    <row r="56" spans="4:23" ht="30" x14ac:dyDescent="0.25">
      <c r="D56" s="103" t="s">
        <v>111</v>
      </c>
      <c r="E56" s="104">
        <v>2000000</v>
      </c>
      <c r="F56" s="105">
        <v>500000</v>
      </c>
      <c r="G56" s="105"/>
      <c r="H56" s="105">
        <v>500000</v>
      </c>
      <c r="I56" s="105">
        <v>500000</v>
      </c>
      <c r="J56" s="105">
        <v>500000</v>
      </c>
      <c r="K56" s="105"/>
      <c r="L56" s="106"/>
      <c r="M56" s="106"/>
      <c r="N56" s="107"/>
      <c r="O56" s="39"/>
      <c r="P56" s="108"/>
      <c r="Q56" s="108"/>
      <c r="R56" s="109"/>
      <c r="S56" s="40"/>
      <c r="T56" s="108"/>
      <c r="U56" s="108"/>
      <c r="V56" s="109"/>
      <c r="W56" s="18"/>
    </row>
    <row r="57" spans="4:23" ht="30.75" thickBot="1" x14ac:dyDescent="0.3">
      <c r="D57" s="110" t="s">
        <v>112</v>
      </c>
      <c r="E57" s="111">
        <v>1291276.96</v>
      </c>
      <c r="F57" s="53">
        <v>322819.24</v>
      </c>
      <c r="G57" s="53"/>
      <c r="H57" s="53">
        <v>322819.24</v>
      </c>
      <c r="I57" s="53">
        <v>322819.24</v>
      </c>
      <c r="J57" s="53">
        <v>322819.24</v>
      </c>
      <c r="K57" s="53"/>
      <c r="L57" s="54"/>
      <c r="M57" s="54"/>
      <c r="N57" s="55"/>
      <c r="O57" s="56"/>
      <c r="P57" s="57"/>
      <c r="Q57" s="57"/>
      <c r="R57" s="58"/>
      <c r="S57" s="59"/>
      <c r="T57" s="57"/>
      <c r="U57" s="57"/>
      <c r="V57" s="58"/>
      <c r="W57" s="19"/>
    </row>
  </sheetData>
  <mergeCells count="25">
    <mergeCell ref="B11:B12"/>
    <mergeCell ref="C11:C12"/>
    <mergeCell ref="W11:W12"/>
    <mergeCell ref="E45:E46"/>
    <mergeCell ref="L40:Q40"/>
    <mergeCell ref="U40:W40"/>
    <mergeCell ref="C40:F40"/>
    <mergeCell ref="D44:W44"/>
    <mergeCell ref="D45:D46"/>
    <mergeCell ref="F45:J45"/>
    <mergeCell ref="K45:N45"/>
    <mergeCell ref="O45:R45"/>
    <mergeCell ref="S45:V45"/>
    <mergeCell ref="W45:W46"/>
    <mergeCell ref="T11:V11"/>
    <mergeCell ref="B14:F14"/>
    <mergeCell ref="D47:E47"/>
    <mergeCell ref="E2:S2"/>
    <mergeCell ref="E3:S3"/>
    <mergeCell ref="D11:F11"/>
    <mergeCell ref="L11:O11"/>
    <mergeCell ref="P11:S11"/>
    <mergeCell ref="E4:S4"/>
    <mergeCell ref="E5:S5"/>
    <mergeCell ref="G11:K11"/>
  </mergeCells>
  <conditionalFormatting sqref="P13:V13">
    <cfRule type="cellIs" dxfId="42" priority="88" operator="equal">
      <formula>"NO APLICA"</formula>
    </cfRule>
    <cfRule type="cellIs" dxfId="41" priority="89" operator="lessThanOrEqual">
      <formula>100%</formula>
    </cfRule>
    <cfRule type="cellIs" dxfId="40" priority="90" operator="between">
      <formula>100%</formula>
      <formula>110%</formula>
    </cfRule>
    <cfRule type="cellIs" dxfId="39" priority="91" operator="greaterThanOrEqual">
      <formula>110%</formula>
    </cfRule>
  </conditionalFormatting>
  <conditionalFormatting sqref="L15:O32 T48:V56 P48:R56 K48:N57 Q15:V32">
    <cfRule type="containsBlanks" dxfId="38" priority="69">
      <formula>LEN(TRIM(K15))=0</formula>
    </cfRule>
  </conditionalFormatting>
  <conditionalFormatting sqref="H15:K32 F48:J57">
    <cfRule type="containsBlanks" dxfId="37" priority="68">
      <formula>LEN(TRIM(F15))=0</formula>
    </cfRule>
  </conditionalFormatting>
  <conditionalFormatting sqref="O48:O56 S48:S56">
    <cfRule type="cellIs" dxfId="36" priority="52" stopIfTrue="1" operator="equal">
      <formula>"100%"</formula>
    </cfRule>
    <cfRule type="cellIs" dxfId="35" priority="53" stopIfTrue="1" operator="lessThan">
      <formula>0.5</formula>
    </cfRule>
    <cfRule type="cellIs" dxfId="34" priority="54" stopIfTrue="1" operator="between">
      <formula>0.5</formula>
      <formula>0.7</formula>
    </cfRule>
    <cfRule type="cellIs" dxfId="33" priority="55" stopIfTrue="1" operator="between">
      <formula>0.7</formula>
      <formula>1.2</formula>
    </cfRule>
    <cfRule type="cellIs" dxfId="32" priority="56" stopIfTrue="1" operator="greaterThanOrEqual">
      <formula>1.2</formula>
    </cfRule>
    <cfRule type="containsBlanks" dxfId="31" priority="57" stopIfTrue="1">
      <formula>LEN(TRIM(O48))=0</formula>
    </cfRule>
  </conditionalFormatting>
  <conditionalFormatting sqref="O57:V57">
    <cfRule type="containsBlanks" dxfId="30" priority="45">
      <formula>LEN(TRIM(O57))=0</formula>
    </cfRule>
  </conditionalFormatting>
  <conditionalFormatting sqref="P14:S14 P15:P32">
    <cfRule type="cellIs" dxfId="29" priority="25" stopIfTrue="1" operator="equal">
      <formula>"100%"</formula>
    </cfRule>
    <cfRule type="cellIs" dxfId="28" priority="26" stopIfTrue="1" operator="lessThan">
      <formula>0.5</formula>
    </cfRule>
    <cfRule type="cellIs" dxfId="27" priority="27" stopIfTrue="1" operator="between">
      <formula>0.5</formula>
      <formula>0.7</formula>
    </cfRule>
    <cfRule type="cellIs" dxfId="26" priority="28" stopIfTrue="1" operator="between">
      <formula>0.7</formula>
      <formula>1.2</formula>
    </cfRule>
    <cfRule type="cellIs" dxfId="25" priority="29" stopIfTrue="1" operator="greaterThanOrEqual">
      <formula>1.2</formula>
    </cfRule>
    <cfRule type="containsBlanks" dxfId="24" priority="30" stopIfTrue="1">
      <formula>LEN(TRIM(P14))=0</formula>
    </cfRule>
  </conditionalFormatting>
  <conditionalFormatting sqref="L14:O14">
    <cfRule type="containsBlanks" dxfId="23" priority="24">
      <formula>LEN(TRIM(L14))=0</formula>
    </cfRule>
  </conditionalFormatting>
  <conditionalFormatting sqref="H14:K14">
    <cfRule type="containsBlanks" dxfId="22" priority="23">
      <formula>LEN(TRIM(H14))=0</formula>
    </cfRule>
  </conditionalFormatting>
  <conditionalFormatting sqref="T14:V14">
    <cfRule type="cellIs" dxfId="21" priority="17" stopIfTrue="1" operator="equal">
      <formula>"100%"</formula>
    </cfRule>
    <cfRule type="cellIs" dxfId="20" priority="18" stopIfTrue="1" operator="lessThan">
      <formula>0.5</formula>
    </cfRule>
    <cfRule type="cellIs" dxfId="19" priority="19" stopIfTrue="1" operator="between">
      <formula>0.5</formula>
      <formula>0.7</formula>
    </cfRule>
    <cfRule type="cellIs" dxfId="18" priority="20" stopIfTrue="1" operator="between">
      <formula>0.7</formula>
      <formula>1.2</formula>
    </cfRule>
    <cfRule type="cellIs" dxfId="17" priority="21" stopIfTrue="1" operator="greaterThanOrEqual">
      <formula>1.2</formula>
    </cfRule>
    <cfRule type="containsBlanks" dxfId="16" priority="22" stopIfTrue="1">
      <formula>LEN(TRIM(T14))=0</formula>
    </cfRule>
  </conditionalFormatting>
  <conditionalFormatting sqref="T14:V14">
    <cfRule type="containsBlanks" dxfId="15" priority="16">
      <formula>LEN(TRIM(T14))=0</formula>
    </cfRule>
  </conditionalFormatting>
  <conditionalFormatting sqref="K47:N47">
    <cfRule type="containsBlanks" dxfId="14" priority="15">
      <formula>LEN(TRIM(K47))=0</formula>
    </cfRule>
  </conditionalFormatting>
  <conditionalFormatting sqref="F47:J47">
    <cfRule type="containsBlanks" dxfId="13" priority="14">
      <formula>LEN(TRIM(F47))=0</formula>
    </cfRule>
  </conditionalFormatting>
  <conditionalFormatting sqref="O47:R47">
    <cfRule type="cellIs" dxfId="12" priority="8" stopIfTrue="1" operator="equal">
      <formula>"100%"</formula>
    </cfRule>
    <cfRule type="cellIs" dxfId="11" priority="9" stopIfTrue="1" operator="lessThan">
      <formula>0.5</formula>
    </cfRule>
    <cfRule type="cellIs" dxfId="10" priority="10" stopIfTrue="1" operator="between">
      <formula>0.5</formula>
      <formula>0.7</formula>
    </cfRule>
    <cfRule type="cellIs" dxfId="9" priority="11" stopIfTrue="1" operator="between">
      <formula>0.7</formula>
      <formula>1.2</formula>
    </cfRule>
    <cfRule type="cellIs" dxfId="8" priority="12" stopIfTrue="1" operator="greaterThanOrEqual">
      <formula>1.2</formula>
    </cfRule>
    <cfRule type="containsBlanks" dxfId="7" priority="13" stopIfTrue="1">
      <formula>LEN(TRIM(O47))=0</formula>
    </cfRule>
  </conditionalFormatting>
  <conditionalFormatting sqref="S47:V47">
    <cfRule type="cellIs" dxfId="6" priority="2" stopIfTrue="1" operator="equal">
      <formula>"100%"</formula>
    </cfRule>
    <cfRule type="cellIs" dxfId="5" priority="3" stopIfTrue="1" operator="lessThan">
      <formula>0.5</formula>
    </cfRule>
    <cfRule type="cellIs" dxfId="4" priority="4" stopIfTrue="1" operator="between">
      <formula>0.5</formula>
      <formula>0.7</formula>
    </cfRule>
    <cfRule type="cellIs" dxfId="3" priority="5" stopIfTrue="1" operator="between">
      <formula>0.7</formula>
      <formula>1.2</formula>
    </cfRule>
    <cfRule type="cellIs" dxfId="2" priority="6" stopIfTrue="1" operator="greaterThanOrEqual">
      <formula>1.2</formula>
    </cfRule>
    <cfRule type="containsBlanks" dxfId="1" priority="7" stopIfTrue="1">
      <formula>LEN(TRIM(S47))=0</formula>
    </cfRule>
  </conditionalFormatting>
  <conditionalFormatting sqref="S47:V47">
    <cfRule type="containsBlanks" dxfId="0" priority="1">
      <formula>LEN(TRIM(S47))=0</formula>
    </cfRule>
  </conditionalFormatting>
  <printOptions horizontalCentered="1"/>
  <pageMargins left="0.19685039370078741" right="3.937007874015748E-2" top="0.35433070866141736" bottom="0.35433070866141736" header="0.31496062992125984" footer="0.31496062992125984"/>
  <pageSetup paperSize="5" scale="32" orientation="landscape" r:id="rId1"/>
  <rowBreaks count="1" manualBreakCount="1">
    <brk id="1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60" t="s">
        <v>36</v>
      </c>
    </row>
    <row r="3" spans="1:2" ht="120" customHeight="1" x14ac:dyDescent="0.25">
      <c r="A3" s="161" t="s">
        <v>37</v>
      </c>
      <c r="B3" s="161"/>
    </row>
    <row r="5" spans="1:2" ht="45" x14ac:dyDescent="0.25">
      <c r="A5" s="61"/>
      <c r="B5" s="62" t="s">
        <v>38</v>
      </c>
    </row>
    <row r="6" spans="1:2" ht="60" x14ac:dyDescent="0.25">
      <c r="A6" s="63"/>
      <c r="B6" s="62" t="s">
        <v>39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E4 2023</vt:lpstr>
      <vt:lpstr>Instrucciones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Paola</cp:lastModifiedBy>
  <cp:revision/>
  <cp:lastPrinted>2023-04-17T16:44:15Z</cp:lastPrinted>
  <dcterms:created xsi:type="dcterms:W3CDTF">2021-03-11T02:28:07Z</dcterms:created>
  <dcterms:modified xsi:type="dcterms:W3CDTF">2023-04-17T16:54:55Z</dcterms:modified>
  <cp:category/>
  <cp:contentStatus/>
</cp:coreProperties>
</file>