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mc:AlternateContent xmlns:mc="http://schemas.openxmlformats.org/markup-compatibility/2006">
    <mc:Choice Requires="x15">
      <x15ac:absPath xmlns:x15ac="http://schemas.microsoft.com/office/spreadsheetml/2010/11/ac" url="C:\Users\Propietario\Dropbox\Mi PC (DESKTOP-OOA2OL2)\Downloads\"/>
    </mc:Choice>
  </mc:AlternateContent>
  <xr:revisionPtr revIDLastSave="0" documentId="13_ncr:1_{E9A40C10-C4D6-4B81-B68C-FD4877F739D4}" xr6:coauthVersionLast="47" xr6:coauthVersionMax="47" xr10:uidLastSave="{00000000-0000-0000-0000-000000000000}"/>
  <bookViews>
    <workbookView xWindow="-120" yWindow="-120" windowWidth="29040" windowHeight="16440" xr2:uid="{00000000-000D-0000-FFFF-FFFF00000000}"/>
  </bookViews>
  <sheets>
    <sheet name="SEGUIMIENTO E4 2023" sheetId="1" r:id="rId1"/>
    <sheet name="Instrucciones" sheetId="2" r:id="rId2"/>
  </sheets>
  <definedNames>
    <definedName name="ADFASDF">#REF!</definedName>
    <definedName name="_xlnm.Print_Area" localSheetId="0">'SEGUIMIENTO E4 2023'!$B$1:$Y$93</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V16" i="1" l="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15" i="1"/>
  <c r="Q16" i="1" l="1"/>
  <c r="R16" i="1"/>
  <c r="S16" i="1"/>
  <c r="U16" i="1"/>
  <c r="Q17" i="1"/>
  <c r="R17" i="1"/>
  <c r="S17" i="1"/>
  <c r="U17" i="1"/>
  <c r="U77" i="1" s="1"/>
  <c r="V77" i="1"/>
  <c r="Q18" i="1"/>
  <c r="R18" i="1"/>
  <c r="R77" i="1" s="1"/>
  <c r="S18" i="1"/>
  <c r="S77" i="1" s="1"/>
  <c r="U18" i="1"/>
  <c r="Q19" i="1"/>
  <c r="R19" i="1"/>
  <c r="S19" i="1"/>
  <c r="U19" i="1"/>
  <c r="Q20" i="1"/>
  <c r="R20" i="1"/>
  <c r="S20" i="1"/>
  <c r="U20" i="1"/>
  <c r="Q21" i="1"/>
  <c r="R21" i="1"/>
  <c r="S21" i="1"/>
  <c r="U21" i="1"/>
  <c r="Q22" i="1"/>
  <c r="R22" i="1"/>
  <c r="S22" i="1"/>
  <c r="U22" i="1"/>
  <c r="Q23" i="1"/>
  <c r="R23" i="1"/>
  <c r="S23" i="1"/>
  <c r="U23" i="1"/>
  <c r="Q24" i="1"/>
  <c r="R24" i="1"/>
  <c r="S24" i="1"/>
  <c r="U24" i="1"/>
  <c r="Q25" i="1"/>
  <c r="R25" i="1"/>
  <c r="S25" i="1"/>
  <c r="U25" i="1"/>
  <c r="Q26" i="1"/>
  <c r="R26" i="1"/>
  <c r="S26" i="1"/>
  <c r="U26" i="1"/>
  <c r="Q27" i="1"/>
  <c r="R27" i="1"/>
  <c r="S27" i="1"/>
  <c r="U27" i="1"/>
  <c r="Q28" i="1"/>
  <c r="R28" i="1"/>
  <c r="S28" i="1"/>
  <c r="U28" i="1"/>
  <c r="Q29" i="1"/>
  <c r="R29" i="1"/>
  <c r="S29" i="1"/>
  <c r="U29" i="1"/>
  <c r="Q30" i="1"/>
  <c r="R30" i="1"/>
  <c r="S30" i="1"/>
  <c r="U30" i="1"/>
  <c r="Q31" i="1"/>
  <c r="R31" i="1"/>
  <c r="S31" i="1"/>
  <c r="U31" i="1"/>
  <c r="Q32" i="1"/>
  <c r="R32" i="1"/>
  <c r="S32" i="1"/>
  <c r="U32" i="1"/>
  <c r="Q33" i="1"/>
  <c r="R33" i="1"/>
  <c r="S33" i="1"/>
  <c r="U33" i="1"/>
  <c r="Q34" i="1"/>
  <c r="R34" i="1"/>
  <c r="S34" i="1"/>
  <c r="U34" i="1"/>
  <c r="Q35" i="1"/>
  <c r="R35" i="1"/>
  <c r="S35" i="1"/>
  <c r="U35" i="1"/>
  <c r="Q36" i="1"/>
  <c r="R36" i="1"/>
  <c r="S36" i="1"/>
  <c r="U36" i="1"/>
  <c r="Q37" i="1"/>
  <c r="R37" i="1"/>
  <c r="S37" i="1"/>
  <c r="U37" i="1"/>
  <c r="Q38" i="1"/>
  <c r="R38" i="1"/>
  <c r="S38" i="1"/>
  <c r="U38" i="1"/>
  <c r="Q39" i="1"/>
  <c r="R39" i="1"/>
  <c r="S39" i="1"/>
  <c r="U39" i="1"/>
  <c r="Q40" i="1"/>
  <c r="R40" i="1"/>
  <c r="S40" i="1"/>
  <c r="U40" i="1"/>
  <c r="Q41" i="1"/>
  <c r="R41" i="1"/>
  <c r="S41" i="1"/>
  <c r="U41" i="1"/>
  <c r="Q42" i="1"/>
  <c r="R42" i="1"/>
  <c r="S42" i="1"/>
  <c r="U42" i="1"/>
  <c r="Q43" i="1"/>
  <c r="R43" i="1"/>
  <c r="S43" i="1"/>
  <c r="U43" i="1"/>
  <c r="Q44" i="1"/>
  <c r="R44" i="1"/>
  <c r="S44" i="1"/>
  <c r="U44" i="1"/>
  <c r="Q45" i="1"/>
  <c r="R45" i="1"/>
  <c r="S45" i="1"/>
  <c r="U45" i="1"/>
  <c r="Q46" i="1"/>
  <c r="R46" i="1"/>
  <c r="S46" i="1"/>
  <c r="U46" i="1"/>
  <c r="Q47" i="1"/>
  <c r="R47" i="1"/>
  <c r="S47" i="1"/>
  <c r="U47" i="1"/>
  <c r="Q48" i="1"/>
  <c r="R48" i="1"/>
  <c r="S48" i="1"/>
  <c r="U48" i="1"/>
  <c r="Q49" i="1"/>
  <c r="R49" i="1"/>
  <c r="S49" i="1"/>
  <c r="U49" i="1"/>
  <c r="Q50" i="1"/>
  <c r="R50" i="1"/>
  <c r="S50" i="1"/>
  <c r="U50" i="1"/>
  <c r="Q51" i="1"/>
  <c r="R51" i="1"/>
  <c r="S51" i="1"/>
  <c r="U51" i="1"/>
  <c r="Q52" i="1"/>
  <c r="R52" i="1"/>
  <c r="S52" i="1"/>
  <c r="U52" i="1"/>
  <c r="Q53" i="1"/>
  <c r="R53" i="1"/>
  <c r="S53" i="1"/>
  <c r="U53" i="1"/>
  <c r="Q54" i="1"/>
  <c r="R54" i="1"/>
  <c r="S54" i="1"/>
  <c r="U54" i="1"/>
  <c r="Q55" i="1"/>
  <c r="R55" i="1"/>
  <c r="S55" i="1"/>
  <c r="U55" i="1"/>
  <c r="Q56" i="1"/>
  <c r="R56" i="1"/>
  <c r="S56" i="1"/>
  <c r="U56" i="1"/>
  <c r="Q57" i="1"/>
  <c r="R57" i="1"/>
  <c r="S57" i="1"/>
  <c r="U57" i="1"/>
  <c r="Q58" i="1"/>
  <c r="R58" i="1"/>
  <c r="S58" i="1"/>
  <c r="U58" i="1"/>
  <c r="Q59" i="1"/>
  <c r="R59" i="1"/>
  <c r="S59" i="1"/>
  <c r="U59" i="1"/>
  <c r="Q60" i="1"/>
  <c r="R60" i="1"/>
  <c r="S60" i="1"/>
  <c r="U60" i="1"/>
  <c r="Q61" i="1"/>
  <c r="R61" i="1"/>
  <c r="S61" i="1"/>
  <c r="U61" i="1"/>
  <c r="Q62" i="1"/>
  <c r="R62" i="1"/>
  <c r="S62" i="1"/>
  <c r="U62" i="1"/>
  <c r="Q63" i="1"/>
  <c r="R63" i="1"/>
  <c r="S63" i="1"/>
  <c r="U63" i="1"/>
  <c r="Q64" i="1"/>
  <c r="R64" i="1"/>
  <c r="S64" i="1"/>
  <c r="U64" i="1"/>
  <c r="Q65" i="1"/>
  <c r="R65" i="1"/>
  <c r="S65" i="1"/>
  <c r="U65" i="1"/>
  <c r="Q66" i="1"/>
  <c r="R66" i="1"/>
  <c r="S66" i="1"/>
  <c r="U66" i="1"/>
  <c r="Q67" i="1"/>
  <c r="R67" i="1"/>
  <c r="S67" i="1"/>
  <c r="U67" i="1"/>
  <c r="Q68" i="1"/>
  <c r="R68" i="1"/>
  <c r="S68" i="1"/>
  <c r="U68" i="1"/>
  <c r="Q69" i="1"/>
  <c r="R69" i="1"/>
  <c r="S69" i="1"/>
  <c r="U69" i="1"/>
  <c r="Q70" i="1"/>
  <c r="R70" i="1"/>
  <c r="S70" i="1"/>
  <c r="U70" i="1"/>
  <c r="Q71" i="1"/>
  <c r="R71" i="1"/>
  <c r="S71" i="1"/>
  <c r="U71" i="1"/>
  <c r="Q72" i="1"/>
  <c r="R72" i="1"/>
  <c r="S72" i="1"/>
  <c r="U72" i="1"/>
  <c r="Q73" i="1"/>
  <c r="R73" i="1"/>
  <c r="S73" i="1"/>
  <c r="U73" i="1"/>
  <c r="Q74" i="1"/>
  <c r="R74" i="1"/>
  <c r="S74" i="1"/>
  <c r="U74" i="1"/>
  <c r="Q75" i="1"/>
  <c r="R75" i="1"/>
  <c r="S75" i="1"/>
  <c r="U75" i="1"/>
  <c r="Q76" i="1"/>
  <c r="R76" i="1"/>
  <c r="S76" i="1"/>
  <c r="U76" i="1"/>
  <c r="T77" i="1"/>
  <c r="W77" i="1"/>
  <c r="P88" i="1"/>
  <c r="W88" i="1" s="1"/>
  <c r="Q88" i="1"/>
  <c r="R88" i="1"/>
  <c r="S88" i="1"/>
  <c r="T88" i="1"/>
  <c r="U88" i="1"/>
  <c r="V88" i="1"/>
  <c r="P89" i="1"/>
  <c r="T89" i="1"/>
  <c r="P90" i="1"/>
  <c r="T90" i="1"/>
  <c r="P91" i="1"/>
  <c r="T91" i="1"/>
  <c r="P92" i="1"/>
  <c r="T92" i="1"/>
  <c r="P93" i="1"/>
  <c r="T93" i="1"/>
  <c r="Q77" i="1" l="1"/>
  <c r="V13" i="1"/>
  <c r="S13" i="1"/>
  <c r="S15" i="1"/>
  <c r="Q15" i="1" l="1"/>
  <c r="R15" i="1"/>
  <c r="U14" i="1" l="1"/>
  <c r="U15" i="1"/>
  <c r="R14" i="1"/>
  <c r="U13" i="1"/>
  <c r="Q13" i="1"/>
  <c r="R13" i="1"/>
  <c r="Q14" i="1" l="1"/>
</calcChain>
</file>

<file path=xl/sharedStrings.xml><?xml version="1.0" encoding="utf-8"?>
<sst xmlns="http://schemas.openxmlformats.org/spreadsheetml/2006/main" count="451" uniqueCount="318">
  <si>
    <t>SEGUIMIENTO DE AVANCE EN CUMPLIMIENTO DE METAS Y OBJETIVOS 2023</t>
  </si>
  <si>
    <t>AVANCE EN CUMPLIMIENTO DE METAS TRIMESTRAL Y ANUAL ACUMULADO 2023</t>
  </si>
  <si>
    <t>Nivel.
(unidad administrativa responsable)</t>
  </si>
  <si>
    <t>Resumen narrativo u objetivos.
Clave: Número del Eje, Número del Programa, 1 para el Fin, 1 para el Propósito, Número del Componente, Número de las Actividades.</t>
  </si>
  <si>
    <t>INDICADOR</t>
  </si>
  <si>
    <t>META PROGRAMADA 2023</t>
  </si>
  <si>
    <t>META REALIZADA 2023</t>
  </si>
  <si>
    <t>PORCENTAJE DE AVANCE TRIMESTRAL 2023</t>
  </si>
  <si>
    <t>PORCENTAJE DE AVANCE TRIMESTRAL ACUMULADO 2023</t>
  </si>
  <si>
    <t>Nombre del Indicador.
Siglas y descripción.</t>
  </si>
  <si>
    <t>Frecuencia de medición del Indicador.
Con base a las recomendaciones del nivel de objetivos.</t>
  </si>
  <si>
    <t>Unidad de medida del Indicador y unidad de medida de sus variables.</t>
  </si>
  <si>
    <t>ANUAL</t>
  </si>
  <si>
    <t>TRIMESTRE 1</t>
  </si>
  <si>
    <t>TRIMESTRE 2</t>
  </si>
  <si>
    <t>TRIMESTRE 3</t>
  </si>
  <si>
    <t>TRIMESTRE 4</t>
  </si>
  <si>
    <t>Fin
(DGPM / DP)</t>
  </si>
  <si>
    <r>
      <t xml:space="preserve">F. 4.16.1: </t>
    </r>
    <r>
      <rPr>
        <sz val="11"/>
        <color theme="1"/>
        <rFont val="Arial"/>
        <family val="2"/>
      </rPr>
      <t>Contribuir en la promoción de  acciones que combatan las causas que generan las violencias y la delincuencia contribuyendo a la paz y la justicia mediante acciones que propicien el acercamiento con los habitantes y turistas del municipio de Benito Juárez.</t>
    </r>
  </si>
  <si>
    <t>Anual</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</si>
  <si>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Porcentaje</t>
    </r>
  </si>
  <si>
    <t>EJEMPLO</t>
  </si>
  <si>
    <t>Propósito
(SMSPyT)</t>
  </si>
  <si>
    <r>
      <t xml:space="preserve">P. 4.16.1.1: </t>
    </r>
    <r>
      <rPr>
        <sz val="11"/>
        <color theme="0"/>
        <rFont val="Arial"/>
        <family val="2"/>
      </rPr>
      <t>La población del Municipio de Benito Juárez mantiene seguro su patrimonio mediante la atención de las fuentes de violencia y las delincuencias con estricto respeto a los Derechos Humanos.</t>
    </r>
  </si>
  <si>
    <r>
      <t>ID (t,t-1):</t>
    </r>
    <r>
      <rPr>
        <sz val="11"/>
        <color theme="0"/>
        <rFont val="Arial"/>
        <family val="2"/>
      </rPr>
      <t xml:space="preserve"> tasa de variación de delitos cometidos contra el patrimonio de la población del MBJ entre dos periodos de tiempo.</t>
    </r>
  </si>
  <si>
    <t>Trimestral</t>
  </si>
  <si>
    <r>
      <t>UNIDAD DE MEDIDA DEL INDICADOR:</t>
    </r>
    <r>
      <rPr>
        <sz val="11"/>
        <color theme="0"/>
        <rFont val="Arial"/>
        <family val="2"/>
      </rPr>
      <t xml:space="preserve"> Porcentaje
</t>
    </r>
    <r>
      <rPr>
        <b/>
        <sz val="11"/>
        <color theme="0"/>
        <rFont val="Arial"/>
        <family val="2"/>
      </rPr>
      <t>UNIDAD DE MEDIDA DE LAS VARIABLES:</t>
    </r>
    <r>
      <rPr>
        <sz val="11"/>
        <color theme="0"/>
        <rFont val="Arial"/>
        <family val="2"/>
      </rPr>
      <t xml:space="preserve"> 
Delitos contra el patrimonio.</t>
    </r>
  </si>
  <si>
    <t>Componente
(Prevención del Delito)</t>
  </si>
  <si>
    <r>
      <t xml:space="preserve">C. 4.16.1.1.1 </t>
    </r>
    <r>
      <rPr>
        <sz val="11"/>
        <rFont val="Arial"/>
        <family val="2"/>
      </rPr>
      <t>Acciones de prevención del delito con enfoque de derechos humanos, perspectiva de género y corresponsabilidad ciudadana realizadas.</t>
    </r>
  </si>
  <si>
    <r>
      <t>PAPDR:</t>
    </r>
    <r>
      <rPr>
        <sz val="11"/>
        <rFont val="Arial"/>
        <family val="2"/>
      </rPr>
      <t xml:space="preserve"> Porcentaje de acciones de prevención del delito con enfoque de derechos humanos y perspectiva de genero realizadas. </t>
    </r>
  </si>
  <si>
    <r>
      <rPr>
        <b/>
        <sz val="11"/>
        <rFont val="Arial"/>
        <family val="2"/>
      </rPr>
      <t xml:space="preserve">UNIDAD DE MEDIDA DEL INDICADOR: </t>
    </r>
    <r>
      <rPr>
        <sz val="11"/>
        <rFont val="Arial"/>
        <family val="2"/>
      </rPr>
      <t xml:space="preserve">
Porcentaje
</t>
    </r>
    <r>
      <rPr>
        <b/>
        <sz val="11"/>
        <rFont val="Arial"/>
        <family val="2"/>
      </rPr>
      <t xml:space="preserve">
UNIDAD DE MEDIDA DE LAS VARIABLES:</t>
    </r>
    <r>
      <rPr>
        <sz val="11"/>
        <rFont val="Arial"/>
        <family val="2"/>
      </rPr>
      <t xml:space="preserve"> Acciones de prevención del delito con enfoque en derechos humanos y perspectiva de genero. </t>
    </r>
  </si>
  <si>
    <t>Actividad</t>
  </si>
  <si>
    <r>
      <rPr>
        <b/>
        <sz val="11"/>
        <color theme="1"/>
        <rFont val="Arial"/>
        <family val="2"/>
      </rPr>
      <t>A. 4.16.1.1.1.1</t>
    </r>
    <r>
      <rPr>
        <sz val="11"/>
        <color theme="1"/>
        <rFont val="Arial"/>
        <family val="2"/>
      </rPr>
      <t xml:space="preserve"> Ejecución de intervenciones para prevenir el delito y conductas violentas dirigidas a la población y sector educativo en los niveles básico y medio superior. </t>
    </r>
  </si>
  <si>
    <r>
      <t>PIPDCVR:</t>
    </r>
    <r>
      <rPr>
        <sz val="11"/>
        <color theme="1"/>
        <rFont val="Arial"/>
        <family val="2"/>
      </rPr>
      <t xml:space="preserve"> Porcentaje de intervenciones para prevenir el delito y conductas violentas realizadas. 
(Platicas al sector educativo, Conformación de redes de mujeres, Capacitación a Redes de Mujeres, Campañas de prevención del acoso sexual y Eventos de proximidad con el sector educativo)</t>
    </r>
  </si>
  <si>
    <r>
      <rPr>
        <b/>
        <sz val="11"/>
        <color theme="1"/>
        <rFont val="Arial"/>
        <family val="2"/>
      </rPr>
      <t>UNIDAD DE MEDIDA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Intervenciones para Prevenir el Delito y Conductas Violentas </t>
    </r>
  </si>
  <si>
    <r>
      <rPr>
        <b/>
        <sz val="11"/>
        <color theme="1"/>
        <rFont val="Arial"/>
        <family val="2"/>
      </rPr>
      <t>A. 4.16.1.1.1.2</t>
    </r>
    <r>
      <rPr>
        <sz val="11"/>
        <color theme="1"/>
        <rFont val="Arial"/>
        <family val="2"/>
      </rPr>
      <t xml:space="preserve"> Ejecución de Actividades enfocadas a los derechos humanos y la prevención del delito para el empoderamiento juvenil.</t>
    </r>
  </si>
  <si>
    <r>
      <t>PAEDHPDJR:</t>
    </r>
    <r>
      <rPr>
        <sz val="11"/>
        <color theme="1"/>
        <rFont val="Arial"/>
        <family val="2"/>
      </rPr>
      <t xml:space="preserve"> Porcentaje de actividades enfocadas a los derechos humanos y la prevención del delito de las juventudes realizadas. 
(Actividades de difusión de la prevención del delito a través de imágenes y videos en redes sociales, promover proyectos estudiantiles para fomentar participación y vinculación con las Instancias de Seguridad Pública, atender a jóvenes en situaciones de riesgo con diversas actividades, actividades integrales para prevenir los accidentes automovilísticos provocados por el abuso del alcohol, capacitación en el trabajo y pláticas para promover la cultura de paz y legalidad).</t>
    </r>
  </si>
  <si>
    <r>
      <rPr>
        <b/>
        <sz val="11"/>
        <color theme="1"/>
        <rFont val="Arial"/>
        <family val="2"/>
      </rPr>
      <t>UNIDAD DE MEDIDA INDICADOR:</t>
    </r>
    <r>
      <rPr>
        <sz val="11"/>
        <color theme="1"/>
        <rFont val="Arial"/>
        <family val="2"/>
      </rPr>
      <t xml:space="preserve">
Porcentaje
</t>
    </r>
    <r>
      <rPr>
        <b/>
        <sz val="11"/>
        <color theme="1"/>
        <rFont val="Arial"/>
        <family val="2"/>
      </rPr>
      <t>UNIDAD DE MEDIDA VARIABLES:</t>
    </r>
    <r>
      <rPr>
        <sz val="11"/>
        <color theme="1"/>
        <rFont val="Arial"/>
        <family val="2"/>
      </rPr>
      <t xml:space="preserve">
Actividades enfocadas a los derechos humanos y la prevención del delito de las juventudes </t>
    </r>
  </si>
  <si>
    <r>
      <rPr>
        <b/>
        <sz val="11"/>
        <color theme="1"/>
        <rFont val="Arial"/>
        <family val="2"/>
      </rPr>
      <t>A. 4.16.1.1.1.3</t>
    </r>
    <r>
      <rPr>
        <sz val="11"/>
        <color theme="1"/>
        <rFont val="Arial"/>
        <family val="2"/>
      </rPr>
      <t xml:space="preserve"> Ejecución de acciones en beneficio la comunidad para prevenir y sancionar la violencia con perspectiva de género.</t>
    </r>
  </si>
  <si>
    <r>
      <t>PAPSVR:</t>
    </r>
    <r>
      <rPr>
        <sz val="11"/>
        <color theme="1"/>
        <rFont val="Arial"/>
        <family val="2"/>
      </rPr>
      <t xml:space="preserve"> Porcentaje de acciones para prevenir y sancionar la violencia con perspectiva de género realizadas.
(Jornadas de proximidad social en colonias marginadas, atención médica, jurídica y psicológica a personas en situación de vulnerabilidad, diálogos vecinales y feria comunitaria para realizar proximidad)</t>
    </r>
  </si>
  <si>
    <r>
      <rPr>
        <b/>
        <sz val="11"/>
        <color theme="1"/>
        <rFont val="Arial"/>
        <family val="2"/>
      </rPr>
      <t>UNIDAD DE MEDIDA INDICADOR:</t>
    </r>
    <r>
      <rPr>
        <sz val="11"/>
        <color theme="1"/>
        <rFont val="Arial"/>
        <family val="2"/>
      </rPr>
      <t xml:space="preserve">
Porcentaje. 
</t>
    </r>
    <r>
      <rPr>
        <b/>
        <sz val="11"/>
        <color theme="1"/>
        <rFont val="Arial"/>
        <family val="2"/>
      </rPr>
      <t xml:space="preserve">
UNIDAD DE MEDIDA VARIABLES:</t>
    </r>
    <r>
      <rPr>
        <sz val="11"/>
        <color theme="1"/>
        <rFont val="Arial"/>
        <family val="2"/>
      </rPr>
      <t xml:space="preserve">
Acciones de prevención y sanción a la violencia con perspectiva de género. </t>
    </r>
  </si>
  <si>
    <r>
      <rPr>
        <b/>
        <sz val="11"/>
        <color theme="1"/>
        <rFont val="Arial"/>
        <family val="2"/>
      </rPr>
      <t>A. 4.16.1.1.1.4</t>
    </r>
    <r>
      <rPr>
        <sz val="11"/>
        <color theme="1"/>
        <rFont val="Arial"/>
        <family val="2"/>
      </rPr>
      <t xml:space="preserve"> Ejecución de actividades de creación y seguimiento de comités empresariales, educativos y de participación ciudadana.</t>
    </r>
  </si>
  <si>
    <r>
      <t>PACSCR:</t>
    </r>
    <r>
      <rPr>
        <sz val="11"/>
        <color theme="1"/>
        <rFont val="Arial"/>
        <family val="2"/>
      </rPr>
      <t xml:space="preserve"> Porcentaje de actividades de creación y seguimiento de comités realizados.
(Creación y seguimiento de comités y redes vecinales, comités en las escuelas de nivel básico y redes de prevención del delito con empresarios)</t>
    </r>
  </si>
  <si>
    <r>
      <rPr>
        <b/>
        <sz val="11"/>
        <color theme="1"/>
        <rFont val="Arial"/>
        <family val="2"/>
      </rPr>
      <t>UNIDAD DE MEDIDA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 de creación y seguimiento de comités.</t>
    </r>
  </si>
  <si>
    <r>
      <rPr>
        <b/>
        <sz val="11"/>
        <color theme="1"/>
        <rFont val="Arial"/>
        <family val="2"/>
      </rPr>
      <t>A. 4.16.1.1.1.5</t>
    </r>
    <r>
      <rPr>
        <sz val="11"/>
        <color theme="1"/>
        <rFont val="Arial"/>
        <family val="2"/>
      </rPr>
      <t xml:space="preserve"> Realización de actividades  para generar acuerdos y coordinación que coadyuven en la prevención del delito.</t>
    </r>
  </si>
  <si>
    <r>
      <t>PAGACCPDR:</t>
    </r>
    <r>
      <rPr>
        <sz val="11"/>
        <color theme="1"/>
        <rFont val="Arial"/>
        <family val="2"/>
      </rPr>
      <t xml:space="preserve"> Porcentaje de actividades para generar acuerdos y coordinación que coadyuven en la prevención del delito realizadas.
(Reuniones con dependencias federales, estatales y municipales para realizar acuerdos de coordinación)</t>
    </r>
  </si>
  <si>
    <r>
      <rPr>
        <b/>
        <sz val="11"/>
        <color theme="1"/>
        <rFont val="Arial"/>
        <family val="2"/>
      </rPr>
      <t>UNIDAD DE MEDIDA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 para generar acuerdos y coordinación</t>
    </r>
  </si>
  <si>
    <r>
      <rPr>
        <b/>
        <sz val="11"/>
        <color theme="1"/>
        <rFont val="Arial"/>
        <family val="2"/>
      </rPr>
      <t>A. 4.16.1.1.1.6</t>
    </r>
    <r>
      <rPr>
        <sz val="11"/>
        <color theme="1"/>
        <rFont val="Arial"/>
        <family val="2"/>
      </rPr>
      <t xml:space="preserve"> Ejecución de actividades integrales para el mejoramiento de la calidad de vida de la población.</t>
    </r>
  </si>
  <si>
    <r>
      <t>PAIE:</t>
    </r>
    <r>
      <rPr>
        <sz val="11"/>
        <color theme="1"/>
        <rFont val="Arial"/>
        <family val="2"/>
      </rPr>
      <t xml:space="preserve"> Porcentaje de actividades integrales ejecutadas.
(Reuniones comunitarias, actividades de empoderamiento juvenil, de movilidad segura con perspectiva de género, rescate de Espacios Públicos en zonas de alta incidencia delictiva y conformación de grupos de niños para la realización de actividades socio educativas)</t>
    </r>
  </si>
  <si>
    <r>
      <rPr>
        <b/>
        <sz val="11"/>
        <color theme="1"/>
        <rFont val="Arial"/>
        <family val="2"/>
      </rPr>
      <t>UNIDAD DE MEDIDA INDICADOR:</t>
    </r>
    <r>
      <rPr>
        <sz val="11"/>
        <color theme="1"/>
        <rFont val="Arial"/>
        <family val="2"/>
      </rPr>
      <t xml:space="preserve">
Porcentaje
</t>
    </r>
    <r>
      <rPr>
        <b/>
        <sz val="11"/>
        <color theme="1"/>
        <rFont val="Arial"/>
        <family val="2"/>
      </rPr>
      <t xml:space="preserve">
UNIDAD DE MEDIDA DE LAS VARIABLES:</t>
    </r>
    <r>
      <rPr>
        <sz val="11"/>
        <color theme="1"/>
        <rFont val="Arial"/>
        <family val="2"/>
      </rPr>
      <t xml:space="preserve">
Actividades Integrales</t>
    </r>
  </si>
  <si>
    <t>Componente
(Departamento de Comunicación Social y Enlace Interinstitucional)</t>
  </si>
  <si>
    <r>
      <rPr>
        <b/>
        <sz val="11"/>
        <rFont val="Arial"/>
        <family val="2"/>
      </rPr>
      <t xml:space="preserve">C. 4.16.1.1.2 </t>
    </r>
    <r>
      <rPr>
        <sz val="11"/>
        <rFont val="Arial"/>
        <family val="2"/>
      </rPr>
      <t>Acciones de difusión de Cultura de la Legalidad y Prevención del Delito implementadas.</t>
    </r>
    <r>
      <rPr>
        <b/>
        <sz val="11"/>
        <rFont val="Arial"/>
        <family val="2"/>
      </rPr>
      <t xml:space="preserve">  
</t>
    </r>
  </si>
  <si>
    <r>
      <rPr>
        <b/>
        <sz val="11"/>
        <rFont val="Arial"/>
        <family val="2"/>
      </rPr>
      <t>PADCPDI:</t>
    </r>
    <r>
      <rPr>
        <sz val="11"/>
        <rFont val="Arial"/>
        <family val="2"/>
      </rPr>
      <t xml:space="preserve"> Porcentaje de acciones de difusión de cultura y prevención del delito implementadas</t>
    </r>
  </si>
  <si>
    <t xml:space="preserve">Actividad </t>
  </si>
  <si>
    <r>
      <t>PADMPDR:</t>
    </r>
    <r>
      <rPr>
        <sz val="11"/>
        <rFont val="Arial"/>
        <family val="2"/>
      </rPr>
      <t xml:space="preserve"> Porcentaje de acciones de difusión en materia de prevención del delito realizadas.
(Publicación en redes sociales para promover la denuncia, la prevención del delito y generar medidas de autoprotección, concientizar sobre los tipos de violencia; fortalecer el respeto mutuo a través de información sobre la tortura; reclutamiento para formar parte de esta Secretaría; información de los niveles de violencia; acciones que realiza la Corporación Policial; dar a conocer los protocolos de atención a víctimas, la función policial municipal y sensibilización que impulse respeto y confianza entre la ciudadanía y su policía)</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</si>
  <si>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Acciones de difusión</t>
    </r>
  </si>
  <si>
    <r>
      <rPr>
        <b/>
        <sz val="11"/>
        <rFont val="Arial"/>
        <family val="2"/>
      </rPr>
      <t>PAOECBPR:</t>
    </r>
    <r>
      <rPr>
        <sz val="11"/>
        <rFont val="Arial"/>
        <family val="2"/>
      </rPr>
      <t xml:space="preserve"> Porcentaje de acciones orientadas a la ejecución cotidiana de buenas prácticas realizadas.</t>
    </r>
  </si>
  <si>
    <r>
      <t xml:space="preserve">PCSFPPQDR: </t>
    </r>
    <r>
      <rPr>
        <sz val="11"/>
        <rFont val="Arial"/>
        <family val="2"/>
      </rPr>
      <t>Porcentaje de campañas sobre las funciones y procedimientos para presentar quejas y denuncias realizadas.
(campañas a través de las redes sociales informando las funciones que realiza Asuntos Internos; implementación de un módulo virtual para atender las quejas ciudadanas; campaña para la determinación de expedientes administrativos de quejas ciudadanas y/o denuncias; mesas de diálogos para agilizar los procedimientos para la recepción de quejas ciudadanas y denuncias.)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</si>
  <si>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Campañas sobre las funciones y procedimientos para presentar quejas y denuncias.</t>
    </r>
  </si>
  <si>
    <r>
      <rPr>
        <b/>
        <sz val="11"/>
        <rFont val="Arial"/>
        <family val="2"/>
      </rPr>
      <t xml:space="preserve">A. 4.16.1.1.3.2 </t>
    </r>
    <r>
      <rPr>
        <sz val="11"/>
        <rFont val="Arial"/>
        <family val="2"/>
      </rPr>
      <t>Aplicación de Instrumentos normativos de actuación del personal de Asuntos Internos.</t>
    </r>
  </si>
  <si>
    <r>
      <t xml:space="preserve">PINAR: </t>
    </r>
    <r>
      <rPr>
        <sz val="11"/>
        <rFont val="Arial"/>
        <family val="2"/>
      </rPr>
      <t>Porcentaje de instrumentos normativos de actuación realizados.
(Implementar el protocolo de actuación y la reforma del Reglamento Interior de la Secretaría Municipal de Seguridad Pública y Tránsito en la parte conducente a las facultades de la Dirección de Asuntos Internos).</t>
    </r>
  </si>
  <si>
    <r>
      <t xml:space="preserve">PVSPOSR: </t>
    </r>
    <r>
      <rPr>
        <sz val="11"/>
        <rFont val="Arial"/>
        <family val="2"/>
      </rPr>
      <t>Porcentaje de visitas de supervisión al personal operativo y de servicios realizadas.
(Operativos en los establecimientos donde se desarrollen actividades policiales y visitas de verificación y supervisión a los elementos de la SMSPyT).</t>
    </r>
  </si>
  <si>
    <t>Componente
(Dirección Jurídica)</t>
  </si>
  <si>
    <r>
      <rPr>
        <b/>
        <sz val="11"/>
        <rFont val="Arial"/>
        <family val="2"/>
      </rPr>
      <t xml:space="preserve">C. 4.16.1.1.4 </t>
    </r>
    <r>
      <rPr>
        <sz val="11"/>
        <rFont val="Arial"/>
        <family val="2"/>
      </rPr>
      <t>Consultas jurídicas al personal y actualización del marco normativo de la SMSPYT.</t>
    </r>
  </si>
  <si>
    <r>
      <t xml:space="preserve">PIJCPC: </t>
    </r>
    <r>
      <rPr>
        <sz val="11"/>
        <rFont val="Arial"/>
        <family val="2"/>
      </rPr>
      <t>Porcentaje de instrumentos jurídicos de la corporación policial consolidados. 
(Actualizaciones a la normatividad interna de la Secretaría Municipal de Seguridad Pública y Tránsito)</t>
    </r>
  </si>
  <si>
    <r>
      <t>PAJA:</t>
    </r>
    <r>
      <rPr>
        <sz val="11"/>
        <rFont val="Arial"/>
        <family val="2"/>
      </rPr>
      <t xml:space="preserve"> Porcentaje de atenciones jurídicas atendidas.
(Mesas de diálogo para el análisis de riesgos, factores y recopilación e intercambio de datos que permitan fortalecer la función policial y asesorías jurídicas en las actuaciones de carácter legal en las áreas operativas y administrativas que conforman la Secretaría Municipal).</t>
    </r>
  </si>
  <si>
    <r>
      <t>PSR:</t>
    </r>
    <r>
      <rPr>
        <sz val="11"/>
        <rFont val="Arial"/>
        <family val="2"/>
      </rPr>
      <t xml:space="preserve"> Porcentaje de sesiones realizadas.
(Sesiones de la CSCHyJ en las que se resuelvan asuntos relacionados con la profesionalización y régimen disciplinario de los miembros adscritos a la Secretaría Municipal de Seguridad Pública y Tránsito).</t>
    </r>
  </si>
  <si>
    <t>Componente
(Inteligencia y Comando)</t>
  </si>
  <si>
    <r>
      <rPr>
        <b/>
        <sz val="11"/>
        <rFont val="Arial"/>
        <family val="2"/>
      </rPr>
      <t xml:space="preserve">PIEDE: </t>
    </r>
    <r>
      <rPr>
        <sz val="11"/>
        <rFont val="Arial"/>
        <family val="2"/>
      </rPr>
      <t>Porcentaje de informes y estadística de delitos entregados.</t>
    </r>
  </si>
  <si>
    <r>
      <t>PAIR:</t>
    </r>
    <r>
      <rPr>
        <sz val="11"/>
        <rFont val="Arial"/>
        <family val="2"/>
      </rPr>
      <t xml:space="preserve"> Porcentaje de actividades integrales realizadas.
(Elaboración de mapas de incidencia delictiva, indicadores de medición de delitos concurrentes mediante estadísticas, verificación aleatoria de placas de vehículos mediante cámaras de video-vigilancia, desglose de la incidencia delictiva, implementación de un sistema Multifuente, mesas de trabajo con los jefes de área de los sectores para desarrollar soluciones a los problemas de seguridad y gestionar equipamiento para la modernización del llenado del Informe policial Homologado (IPH).</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</si>
  <si>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integrales</t>
    </r>
  </si>
  <si>
    <r>
      <t>PAMTR:</t>
    </r>
    <r>
      <rPr>
        <sz val="11"/>
        <rFont val="Arial"/>
        <family val="2"/>
      </rPr>
      <t xml:space="preserve"> Porcentaje de actividades para la modernización tecnológica realizadas.
(Adquisición de nuevos equipos de monitoreo de video vigilancia; implementación de un programa de mantenimiento y conservación de equipos de cómputo y tecnológicos; e implementación de un programa de mantenimiento para los equipos tecnológicos).</t>
    </r>
  </si>
  <si>
    <t>Componente
(Subsecretaria de Control y Operación)</t>
  </si>
  <si>
    <r>
      <rPr>
        <b/>
        <sz val="11"/>
        <rFont val="Arial"/>
        <family val="2"/>
      </rPr>
      <t>POSPR</t>
    </r>
    <r>
      <rPr>
        <sz val="11"/>
        <rFont val="Arial"/>
        <family val="2"/>
      </rPr>
      <t>: Porcentaje de operativos de seguridad pública realizados.</t>
    </r>
  </si>
  <si>
    <r>
      <rPr>
        <b/>
        <sz val="11"/>
        <rFont val="Arial"/>
        <family val="2"/>
      </rPr>
      <t>POSAIE</t>
    </r>
    <r>
      <rPr>
        <sz val="11"/>
        <rFont val="Arial"/>
        <family val="2"/>
      </rPr>
      <t>: Porcentaje de operativos de seguridad de alto impacto ejecutados.
(Operativos para fortalecer la proximidad social y realizar inspecciones aleatorias en antros o bares con la finalidad de inhibir o impedir un posible delito)</t>
    </r>
  </si>
  <si>
    <r>
      <t>PAPDHDI</t>
    </r>
    <r>
      <rPr>
        <sz val="11"/>
        <rFont val="Arial"/>
        <family val="2"/>
      </rPr>
      <t>: Porcentaje de actividades de persuasión y disuasión de hechos delictivos implementados
(Operativos para fortalecer el patrullaje en zonas con mayor incidencia de faltas administrativas o delitos; operativos de seguridad para prevenir el delito en espacios públicos como parques, centros comerciales y lugares donde acuden los ciudadanos y las familias; sectorizar el Municipio con base en los resultados de diagnósticos y definir las unidades básicas de cada zona, sector, cuadrante o perímetro, en que se encuentre dividido el territorio para su operación; acuerdos de colaboración que permitan el intercambio de información; Instrumentar el Plan de acción para atender la problemática local detectada; establecer el protocolo de reuniones de mandos a efecto de presentar estrategias a desarrollar. Establecer medidas de competencia positiva entre mandos. Establecer un “Plan Operativo”, definiendo las actividades diarias de las unidades básicas de policía. Realizar visitas de supervisión al personal asignado en los diversos sectores.)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</si>
  <si>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Actividades de persuasión y disuasión de hechos delictivos</t>
    </r>
  </si>
  <si>
    <t>Componente
(Policía Preventiva)</t>
  </si>
  <si>
    <r>
      <rPr>
        <b/>
        <sz val="11"/>
        <rFont val="Arial"/>
        <family val="2"/>
      </rPr>
      <t xml:space="preserve">PAPSPCPR: </t>
    </r>
    <r>
      <rPr>
        <sz val="11"/>
        <rFont val="Arial"/>
        <family val="2"/>
      </rPr>
      <t>Porcentaje de acciones de proximidad social, presencia y combate policial realizadas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</si>
  <si>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Acciones de proximidad social, presencia y combate policial </t>
    </r>
  </si>
  <si>
    <r>
      <t xml:space="preserve">PAPSR: </t>
    </r>
    <r>
      <rPr>
        <sz val="11"/>
        <rFont val="Arial"/>
        <family val="2"/>
      </rPr>
      <t>Porcentaje de acciones de proximidad social realizadas.
(Operativos para llevar a cabo acciones de proximidad social que coadyuven en la disminución de las incidencias delictivas; recorridos en zonas de bancos, comercios, plazas comerciales, escuelas; operativos especiales por diferentes festividades en domos, parques y playas, así como en todo tipo de eventos sociales, culturales, deportivos, religiosos, etc.)</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</si>
  <si>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Acciones de proximidad social</t>
    </r>
  </si>
  <si>
    <r>
      <t>POPE</t>
    </r>
    <r>
      <rPr>
        <sz val="11"/>
        <rFont val="Arial"/>
        <family val="2"/>
      </rPr>
      <t>: Porcentaje de operativos policiales efectuados. 
(Fortalecer el patrullaje en las zonas de mayor incidencia de faltas administrativas  y delitos; supervisión y vigilancia en los filtros carreteros; atención a las solicitudes de otras autoridades;  perifoneo constante invitando a la población a hacer conciencia respecto de la aplicación de las medidas sanitarias por los contagios del COVID-19; operativos de vigilancia en el transporte público y en los paraderos)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</si>
  <si>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Operativos policiales</t>
    </r>
  </si>
  <si>
    <r>
      <rPr>
        <b/>
        <sz val="11"/>
        <rFont val="Arial"/>
        <family val="2"/>
      </rPr>
      <t>PGRHMR:</t>
    </r>
    <r>
      <rPr>
        <sz val="11"/>
        <rFont val="Arial"/>
        <family val="2"/>
      </rPr>
      <t xml:space="preserve"> Porcentaje de gestiones en recursos humanos y materiales realizados</t>
    </r>
  </si>
  <si>
    <r>
      <t>PMR:</t>
    </r>
    <r>
      <rPr>
        <sz val="11"/>
        <rFont val="Arial"/>
        <family val="2"/>
      </rPr>
      <t xml:space="preserve"> Porcentaje de Manuales realizados.
(Creación de manuales de organización y de procedimientos).</t>
    </r>
  </si>
  <si>
    <r>
      <t>PAMMR:</t>
    </r>
    <r>
      <rPr>
        <sz val="11"/>
        <rFont val="Arial"/>
        <family val="2"/>
      </rPr>
      <t xml:space="preserve"> Porcentaje de acciones de mantenimiento y modernización realizadas.
(Programa de Conservación de flota vehicular y mejoramiento de la infraestructura de los edificios pertenecientes la SMSPyT).</t>
    </r>
  </si>
  <si>
    <r>
      <t>PAILOSPE:</t>
    </r>
    <r>
      <rPr>
        <sz val="11"/>
        <rFont val="Arial"/>
        <family val="2"/>
      </rPr>
      <t xml:space="preserve"> Porcentaje de acciones para incentivar la lealtad, orgullo y sentido de pertenencia efectuadas. 
(Entrega de reconocimientos, promoción de grados, torneos deportivos, implementación de actividades físicas para los elementos de la SMSPyT;  impulsar convenios con comerciantes y empresarios para que brinden reconocimiento, premios y descuentos a los elementos de policías; creación de un proyecto  para aumento salarial; gestionar apoyos para que los policías puedan acceder a becas  y/o descuentos  para  continuar su formación académica; gestionar el otorgamiento de créditos a la vivienda; obtención de descuentos para los familiares de personal fallecido; difundir la convocatoria de promoción de grados.)</t>
    </r>
  </si>
  <si>
    <r>
      <rPr>
        <b/>
        <sz val="11"/>
        <rFont val="Arial"/>
        <family val="2"/>
      </rPr>
      <t>UNIDAD DE MEDIDA INDICADOR:</t>
    </r>
    <r>
      <rPr>
        <sz val="11"/>
        <rFont val="Arial"/>
        <family val="2"/>
      </rPr>
      <t xml:space="preserve">
Porcentaje
</t>
    </r>
    <r>
      <rPr>
        <b/>
        <sz val="11"/>
        <rFont val="Arial"/>
        <family val="2"/>
      </rPr>
      <t xml:space="preserve">
UNIDAD DE MEDIDA DE LAS VARIABLES:</t>
    </r>
    <r>
      <rPr>
        <sz val="11"/>
        <rFont val="Arial"/>
        <family val="2"/>
      </rPr>
      <t xml:space="preserve">
Acciones para incentivar la lealtad orgullo y sentido de pertenencia</t>
    </r>
  </si>
  <si>
    <r>
      <t>PCPGR</t>
    </r>
    <r>
      <rPr>
        <sz val="11"/>
        <rFont val="Arial"/>
        <family val="2"/>
      </rPr>
      <t>: Porcentaje de Convocatorias con Perspectiva de Género realizadas.
(Implementar un proceso de selección de personal para la SMSPyT y personal para la creación de una nueva área de atención a víctimas)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</si>
  <si>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Convocatorias efectuadas</t>
    </r>
  </si>
  <si>
    <r>
      <t>PPEPE</t>
    </r>
    <r>
      <rPr>
        <sz val="11"/>
        <rFont val="Arial"/>
        <family val="2"/>
      </rPr>
      <t>: Porcentaje de Proyectos para equipamiento policial ejecutados.
(Realizar programas para la adquisición de un autobús, arcos lectores de placas, uniformes y equipo policial como chalecos balísticos, cintas amarillas, armamento y municiones).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</si>
  <si>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Proyectos de equipamiento policial </t>
    </r>
  </si>
  <si>
    <r>
      <t xml:space="preserve">PACPR: </t>
    </r>
    <r>
      <rPr>
        <sz val="11"/>
        <rFont val="Arial"/>
        <family val="2"/>
      </rPr>
      <t>Porcentaje de actividades de certificación del personal realizadas.
(Análisis en materia de profesionalización, evaluación de desempeño, evaluación de competencias básicas, evaluación de Control de Confianza y difusión   interna en materias de Certificado Único Policial).</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</si>
  <si>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de certificación policial</t>
    </r>
  </si>
  <si>
    <r>
      <t xml:space="preserve">PAEMCDDG: </t>
    </r>
    <r>
      <rPr>
        <sz val="11"/>
        <rFont val="Arial"/>
        <family val="2"/>
      </rPr>
      <t xml:space="preserve">Porcentaje de actividades enfocadas a mejorar el consumo y distribución de la dotación de gasolina realizadas.
(Programas que se realizan anualmente con el fin de eficientar el rendimiento de gasolina que utilizan las unidades de la Secretaría Municipal de Seguridad Pública y Tránsito) </t>
    </r>
  </si>
  <si>
    <r>
      <rPr>
        <b/>
        <sz val="11"/>
        <rFont val="Arial"/>
        <family val="2"/>
      </rPr>
      <t xml:space="preserve">PASPATR: </t>
    </r>
    <r>
      <rPr>
        <sz val="11"/>
        <rFont val="Arial"/>
        <family val="2"/>
      </rPr>
      <t>Porcentaje de acciones de seguridad, prevención y atención al turista realizadas.</t>
    </r>
  </si>
  <si>
    <r>
      <t xml:space="preserve">PPPDR: </t>
    </r>
    <r>
      <rPr>
        <sz val="11"/>
        <rFont val="Arial"/>
        <family val="2"/>
      </rPr>
      <t xml:space="preserve"> Porcentaje de pláticas de prevención del delito realizadas.
(Dotar de información a los Jefes de seguridad, colonos y operadores de transportes públicos de la Zona Hotelera, para una mejor coordinación en la atención de víctimas, prevención de delitos, fomento de la cultura de la denuncia, autoprotección y acciones ante la presencia de delitos).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</si>
  <si>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Pláticas de prevención del delito</t>
    </r>
  </si>
  <si>
    <r>
      <t>POPSEZT:</t>
    </r>
    <r>
      <rPr>
        <sz val="11"/>
        <rFont val="Arial"/>
        <family val="2"/>
      </rPr>
      <t xml:space="preserve"> Porcentaje de operativos de proximidad social con enfoque en zona turística realizados.
(Operativo de prevención y vigilancia en toda la Zona Hotelera, como playas, bares, discotecas, comercios, vehículos del transporte público, ciclo pista, camellón central y áreas de ejercicio, así como en zonas donde se realizan obras de construcción)</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</si>
  <si>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Operativos  de proximidad social</t>
    </r>
  </si>
  <si>
    <r>
      <t xml:space="preserve">PSAO: </t>
    </r>
    <r>
      <rPr>
        <sz val="11"/>
        <rFont val="Arial"/>
        <family val="2"/>
      </rPr>
      <t>Porcentaje de servicios de atención otorgados.
(Servicio de atención al turista donde la afluencia sea mayor, proporcionando información en general y asistencia a los visitantes que así lo requieran)</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</si>
  <si>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Atenciones Realizadas </t>
    </r>
  </si>
  <si>
    <r>
      <t xml:space="preserve">PFSVI: </t>
    </r>
    <r>
      <rPr>
        <sz val="11"/>
        <rFont val="Arial"/>
        <family val="2"/>
      </rPr>
      <t>Porcentaje de filtros de seguridad y vigilancia instalados.
(Instalación de filtros de inspección y seguridad, para realizan revisiones a personas y vehículos con la finalidad de brindar seguridad en la entrada y salida de la Zona Hotelera)</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</si>
  <si>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Filtros de seguridad y vigilancia</t>
    </r>
  </si>
  <si>
    <r>
      <t xml:space="preserve">PCCEEAPTR: </t>
    </r>
    <r>
      <rPr>
        <sz val="11"/>
        <rFont val="Arial"/>
        <family val="2"/>
      </rPr>
      <t>Porcentaje de cursos de capacitación especializadas a elementos adscritos a la policía turística realizados.
(Se pretende proveer a los elementos de la Policía Turística, a la par de los cursos necesarios para su profesionalización, cursos de capacitación especializadas que sirvan a las funciones específicas o que se puedan presentar al momento de alguna intervención de los elementos de la Policía Turística, como cursos de inglés, de primeros auxilios y de Seguridad Acuática).</t>
    </r>
  </si>
  <si>
    <r>
      <rPr>
        <b/>
        <sz val="11"/>
        <rFont val="Arial"/>
        <family val="2"/>
      </rPr>
      <t>UNIDAD DE MEDIDA INDICADOR:</t>
    </r>
    <r>
      <rPr>
        <sz val="11"/>
        <rFont val="Arial"/>
        <family val="2"/>
      </rPr>
      <t xml:space="preserve">
Porcentaje
</t>
    </r>
    <r>
      <rPr>
        <b/>
        <sz val="11"/>
        <rFont val="Arial"/>
        <family val="2"/>
      </rPr>
      <t xml:space="preserve">
UNIDAD DE MEDIDA DE LAS VARIABLES:</t>
    </r>
    <r>
      <rPr>
        <sz val="11"/>
        <rFont val="Arial"/>
        <family val="2"/>
      </rPr>
      <t xml:space="preserve">
Capacitaciones especializadas a elementos adscritos a la policía turística </t>
    </r>
  </si>
  <si>
    <t>Componente
(Academia de Policía)</t>
  </si>
  <si>
    <r>
      <t>PCI:</t>
    </r>
    <r>
      <rPr>
        <sz val="11"/>
        <rFont val="Arial"/>
        <family val="2"/>
      </rPr>
      <t xml:space="preserve"> Porcentaje de capacitaciones impartidas.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</si>
  <si>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Capacitaciones al personal policial</t>
    </r>
  </si>
  <si>
    <r>
      <rPr>
        <b/>
        <sz val="11"/>
        <rFont val="Arial"/>
        <family val="2"/>
      </rPr>
      <t>PCFCR:</t>
    </r>
    <r>
      <rPr>
        <sz val="11"/>
        <rFont val="Arial"/>
        <family val="2"/>
      </rPr>
      <t xml:space="preserve"> Porcentaje de capacitación de formación continua realizadas.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</si>
  <si>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Personal policial capacitado</t>
    </r>
  </si>
  <si>
    <r>
      <rPr>
        <b/>
        <sz val="11"/>
        <rFont val="Arial"/>
        <family val="2"/>
      </rPr>
      <t xml:space="preserve">PCER: </t>
    </r>
    <r>
      <rPr>
        <sz val="11"/>
        <rFont val="Arial"/>
        <family val="2"/>
      </rPr>
      <t>Porcentaje de capacitación especializada realizadas.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</si>
  <si>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Personal policial capacitado</t>
    </r>
  </si>
  <si>
    <r>
      <rPr>
        <b/>
        <sz val="11"/>
        <rFont val="Arial"/>
        <family val="2"/>
      </rPr>
      <t>PCFIR:</t>
    </r>
    <r>
      <rPr>
        <sz val="11"/>
        <rFont val="Arial"/>
        <family val="2"/>
      </rPr>
      <t xml:space="preserve"> Porcentaje de capacitación de formación Inicial realizadas.</t>
    </r>
  </si>
  <si>
    <r>
      <rPr>
        <b/>
        <sz val="11"/>
        <rFont val="Arial"/>
        <family val="2"/>
      </rPr>
      <t>PASVR</t>
    </r>
    <r>
      <rPr>
        <sz val="11"/>
        <rFont val="Arial"/>
        <family val="2"/>
      </rPr>
      <t xml:space="preserve">: Porcentaje de acciones de seguridad vial realizadas. </t>
    </r>
  </si>
  <si>
    <r>
      <rPr>
        <sz val="11"/>
        <rFont val="Arial"/>
        <family val="2"/>
      </rPr>
      <t xml:space="preserve">                                           </t>
    </r>
    <r>
      <rPr>
        <b/>
        <sz val="11"/>
        <rFont val="Arial"/>
        <family val="2"/>
      </rPr>
      <t xml:space="preserve"> </t>
    </r>
    <r>
      <rPr>
        <sz val="11"/>
        <rFont val="Arial"/>
        <family val="2"/>
      </rPr>
      <t xml:space="preserve">                                                                                                                                                                                                                                                                                   </t>
    </r>
    <r>
      <rPr>
        <b/>
        <sz val="11"/>
        <rFont val="Arial"/>
        <family val="2"/>
      </rPr>
      <t xml:space="preserve">A. 4.16.1.1.11.1 </t>
    </r>
    <r>
      <rPr>
        <sz val="11"/>
        <rFont val="Arial"/>
        <family val="2"/>
      </rPr>
      <t xml:space="preserve">Ejecución de pláticas para el fomento de la seguridad en las vías de circulación. 
</t>
    </r>
    <r>
      <rPr>
        <b/>
        <sz val="11"/>
        <rFont val="Arial"/>
        <family val="2"/>
      </rPr>
      <t xml:space="preserve">
</t>
    </r>
  </si>
  <si>
    <r>
      <t>PPFSVR:</t>
    </r>
    <r>
      <rPr>
        <sz val="11"/>
        <rFont val="Arial"/>
        <family val="2"/>
      </rPr>
      <t xml:space="preserve"> Porcentaje de pláticas para el fomento de la seguridad vial realizadas. 
(Talleres de educación y seguridad vial y capacitación a empresas públicas y privadas en temas de educación vial)</t>
    </r>
  </si>
  <si>
    <r>
      <t>PCR:</t>
    </r>
    <r>
      <rPr>
        <sz val="11"/>
        <rFont val="Arial"/>
        <family val="2"/>
      </rPr>
      <t xml:space="preserve"> Porcentaje de campañas realizadas.
(Campañas de difusión en materia de Seguridad Vial a través de entrevistas, redes sociales, y campañas de prevención sobre conducir en estado de ebriedad. )</t>
    </r>
  </si>
  <si>
    <t xml:space="preserve">Trimestral
</t>
  </si>
  <si>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Campañas</t>
    </r>
  </si>
  <si>
    <r>
      <t>PAEEMUR:</t>
    </r>
    <r>
      <rPr>
        <sz val="11"/>
        <rFont val="Arial"/>
        <family val="2"/>
      </rPr>
      <t xml:space="preserve"> Porcentaje de actividades enfocadas a eficientar la movilidad urbana realizadas.
(Retirar de la vía pública de los vehículos abandonados; fomento de las normas y cortesía urbana, mediante el otorgamiento de tarjetones: fortalecer la seguridad vial a través del establecimiento de acciones conjuntas con otros sectores e implementación de una base de datos con registros de accidente de tránsito)</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</si>
  <si>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enfocadas a eficientar la movilidad urbana.</t>
    </r>
  </si>
  <si>
    <r>
      <t xml:space="preserve">PSR: </t>
    </r>
    <r>
      <rPr>
        <sz val="11"/>
        <rFont val="Arial"/>
        <family val="2"/>
      </rPr>
      <t xml:space="preserve">Porcentaje de servicios realizados. 
(Brigadas de descuentos en la expedición de licencias de conducir; filtros para la verificación de la documentación y el trámite en la expedición de licencias para conducir; operativos de inspección y supervisión a los elementos de tránsito que realizan trámites y generan licencias para conducir a través de un sistema, a fin de garantizar la legalidad de la expedición).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</si>
  <si>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Servicios proporcionados a la ciudadanía</t>
    </r>
  </si>
  <si>
    <t>Componente
(Unidad de Vinculación y Seguimiento con Instancias)</t>
  </si>
  <si>
    <r>
      <t xml:space="preserve">PACPSPI: </t>
    </r>
    <r>
      <rPr>
        <sz val="11"/>
        <rFont val="Arial"/>
        <family val="2"/>
      </rPr>
      <t>Porcentaje de acciones para el cumplimiento de programas  de Seguridad Pública implementadas.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</si>
  <si>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Sesiones de Subcomité de Seguridad Ciudadana</t>
    </r>
  </si>
  <si>
    <t>Componente
(Dirección General de la Policía Auxiliar)</t>
  </si>
  <si>
    <r>
      <rPr>
        <b/>
        <sz val="11"/>
        <rFont val="Arial"/>
        <family val="2"/>
      </rPr>
      <t xml:space="preserve">PAEGSSVCEPSR: </t>
    </r>
    <r>
      <rPr>
        <sz val="11"/>
        <rFont val="Arial"/>
        <family val="2"/>
      </rPr>
      <t>Porcentaje de acciones estratégicas para generar servicios de seguridad y vigilancia de calidad con enfoque de proximidad social realizadas.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</si>
  <si>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Acciones estratégicas para generar servicios de seguridad y vigilancia con enfoque de proximidad social.</t>
    </r>
  </si>
  <si>
    <r>
      <rPr>
        <b/>
        <sz val="11"/>
        <rFont val="Arial"/>
        <family val="2"/>
      </rPr>
      <t>PAICVFGI:</t>
    </r>
    <r>
      <rPr>
        <sz val="11"/>
        <rFont val="Arial"/>
        <family val="2"/>
      </rPr>
      <t xml:space="preserve"> Porcentaje de acciones integrales contra la violencia familiar y de género implementadas.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</si>
  <si>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Acciones integrales contra la violencia familiar y de género</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</si>
  <si>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Acciones de prevención de la violencia familiar y de género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</si>
  <si>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Programas de intervención contra la violencia familiar y de género</t>
    </r>
  </si>
  <si>
    <t>SEGUIMIENTO A LA EJECUCIÓN DEL PRESUPUESTO AUTORIZADO</t>
  </si>
  <si>
    <t>UNIDAD ADMINISTRATIVA</t>
  </si>
  <si>
    <t>PRESUPUESTO ANUAL AUTORIZADO</t>
  </si>
  <si>
    <t>PLANEACIÓN TRIMESTRAL DE EJECUCIÓN DEL PRESUPUESTO</t>
  </si>
  <si>
    <t>EJECUCIÓN  DEL PRESUPUESTO AUTORIZADO</t>
  </si>
  <si>
    <t>AVANCE TRIMESTRAL EN LA EJECUCIÓN DEL PRESUPUESTO</t>
  </si>
  <si>
    <t>AVANCE ACUMULADO ANUAL DE LA  EJECUCIÓN DEL PRESUPUESTO</t>
  </si>
  <si>
    <t>TRIMESTRE 1 2023</t>
  </si>
  <si>
    <t>TRIMESTRE 2 2023</t>
  </si>
  <si>
    <t>TRIMESTRE 3 2023</t>
  </si>
  <si>
    <t>TRIMESTRE 4 2023</t>
  </si>
  <si>
    <t>Secretaría Municipal de Seguridad Pública y Tránsito</t>
  </si>
  <si>
    <t>Dirección de la Policía Preventiva</t>
  </si>
  <si>
    <t>Dirección Administrativa</t>
  </si>
  <si>
    <t>Dirección de Tránsito</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</si>
  <si>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</si>
  <si>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</si>
  <si>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</si>
  <si>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</si>
  <si>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r>
      <t xml:space="preserve">A. 4.16.1.1.3.1 </t>
    </r>
    <r>
      <rPr>
        <sz val="11"/>
        <rFont val="Arial"/>
        <family val="2"/>
      </rPr>
      <t>Implementación de campañas en redes sociales y otros medios, sobre  las funciones y procedimientos para presentar quejas y denuncias ante la Dirección de Asuntos Internos.</t>
    </r>
  </si>
  <si>
    <t>Dirección General de la Policía Auxiliar</t>
  </si>
  <si>
    <t>Componente 
(Dirección de Asuntos Internos)</t>
  </si>
  <si>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orientadas a la ejecución cotidiana de buenas prácticas</t>
    </r>
  </si>
  <si>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de Difusión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</si>
  <si>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Instrumentos normativos de actuación</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</si>
  <si>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Visitas de supervisión al personal operativo y de servicios </t>
    </r>
  </si>
  <si>
    <r>
      <t>UNIDAD DE MEDIDA INDICADOR:</t>
    </r>
    <r>
      <rPr>
        <sz val="11"/>
        <rFont val="Arial"/>
        <family val="2"/>
      </rPr>
      <t xml:space="preserve">
Porcentaje
</t>
    </r>
    <r>
      <rPr>
        <b/>
        <sz val="11"/>
        <rFont val="Arial"/>
        <family val="2"/>
      </rPr>
      <t>UNIDAD DE MEDIDA DE LAS VARIABLES:</t>
    </r>
    <r>
      <rPr>
        <sz val="11"/>
        <rFont val="Arial"/>
        <family val="2"/>
      </rPr>
      <t xml:space="preserve">
Consultas jurídicas y actualización al marco normativo.</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</si>
  <si>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Instrumentos Jurídicos de la corporación policial.</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</si>
  <si>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Atenciones jurídicas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</si>
  <si>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Sesiones de la Comisión del Servicio de Carrera, Honor y Justicia.</t>
    </r>
  </si>
  <si>
    <r>
      <t>UNIDAD DE MEDIDA INDICADOR:</t>
    </r>
    <r>
      <rPr>
        <sz val="11"/>
        <rFont val="Arial"/>
        <family val="2"/>
      </rPr>
      <t xml:space="preserve">
Porcentaje
</t>
    </r>
    <r>
      <rPr>
        <b/>
        <sz val="11"/>
        <rFont val="Arial"/>
        <family val="2"/>
      </rPr>
      <t>UNIDAD DE MEDIDA DE LAS VARIABLES:</t>
    </r>
    <r>
      <rPr>
        <sz val="11"/>
        <rFont val="Arial"/>
        <family val="2"/>
      </rPr>
      <t xml:space="preserve">
Informes y estadísticas de delitos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</si>
  <si>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para la modernización tecnológica.</t>
    </r>
  </si>
  <si>
    <r>
      <t>UNIDAD DE MEDIDA INDICADOR:</t>
    </r>
    <r>
      <rPr>
        <sz val="11"/>
        <rFont val="Arial"/>
        <family val="2"/>
      </rPr>
      <t xml:space="preserve">
Porcentaje
</t>
    </r>
    <r>
      <rPr>
        <b/>
        <sz val="11"/>
        <rFont val="Arial"/>
        <family val="2"/>
      </rPr>
      <t xml:space="preserve">UNIDAD DE MEDIDA DE LAS VARIABLES: </t>
    </r>
    <r>
      <rPr>
        <sz val="11"/>
        <rFont val="Arial"/>
        <family val="2"/>
      </rPr>
      <t>Operativos de seguridad pública.</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</si>
  <si>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Operativos de seguridad de alto impacto</t>
    </r>
  </si>
  <si>
    <t>Componente
(Dirección Administrativa)</t>
  </si>
  <si>
    <r>
      <t>UNIDAD DE MEDIDA INDICADOR:</t>
    </r>
    <r>
      <rPr>
        <sz val="11"/>
        <rFont val="Arial"/>
        <family val="2"/>
      </rPr>
      <t xml:space="preserve">
Porcentaje
</t>
    </r>
    <r>
      <rPr>
        <b/>
        <sz val="11"/>
        <rFont val="Arial"/>
        <family val="2"/>
      </rPr>
      <t>UNIDAD DE MEDIDA DE LAS VARIABLES:</t>
    </r>
    <r>
      <rPr>
        <sz val="11"/>
        <rFont val="Arial"/>
        <family val="2"/>
      </rPr>
      <t xml:space="preserve">
gestiones en recursos humanos y materiales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</si>
  <si>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Manuales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</si>
  <si>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Acciones de mantenimiento y  modernización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</si>
  <si>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enfocadas a mejorar el consumo y distribución de la dotación de gasolina.</t>
    </r>
  </si>
  <si>
    <r>
      <t>UNIDAD DE MEDIDA INDICADOR:</t>
    </r>
    <r>
      <rPr>
        <sz val="11"/>
        <rFont val="Arial"/>
        <family val="2"/>
      </rPr>
      <t xml:space="preserve">
Porcentaje
</t>
    </r>
    <r>
      <rPr>
        <b/>
        <sz val="11"/>
        <rFont val="Arial"/>
        <family val="2"/>
      </rPr>
      <t xml:space="preserve">UNIDAD DE MEDIDA DE LAS VARIABLES: </t>
    </r>
    <r>
      <rPr>
        <sz val="11"/>
        <rFont val="Arial"/>
        <family val="2"/>
      </rPr>
      <t>Acciones de seguridad, prevención y atención al turista.</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</si>
  <si>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Pláticas para el fomento de la seguridad vial</t>
    </r>
  </si>
  <si>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de seguridad vial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</si>
  <si>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Cursos de capacitación enfocadas en educación vial</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</si>
  <si>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de conservación y mantenimiento de vehículos</t>
    </r>
  </si>
  <si>
    <r>
      <t>PACMVR:</t>
    </r>
    <r>
      <rPr>
        <sz val="11"/>
        <rFont val="Arial"/>
        <family val="2"/>
      </rPr>
      <t xml:space="preserve"> Porcentaje de actividades de conservación y mantenimiento de vehículos realizados.
(Servicios de mantenimiento para mantener e incrementar el número de unidades motorizadas.)</t>
    </r>
  </si>
  <si>
    <r>
      <t xml:space="preserve">PCCEEVI: </t>
    </r>
    <r>
      <rPr>
        <sz val="11"/>
        <rFont val="Arial"/>
        <family val="2"/>
      </rPr>
      <t>Porcentaje de  capacitaciones enfocadas en educación vial impartidos.
(Cursos de capacitación en materia de educación vial sobre los fundamentos básicos y evaluaciones en materia de educación vial de manera teórica y práctica).</t>
    </r>
  </si>
  <si>
    <r>
      <t>UNIDAD DE MEDIDA INDICADOR:</t>
    </r>
    <r>
      <rPr>
        <sz val="11"/>
        <rFont val="Arial"/>
        <family val="2"/>
      </rPr>
      <t xml:space="preserve">
Porcentaje
</t>
    </r>
    <r>
      <rPr>
        <b/>
        <sz val="11"/>
        <rFont val="Arial"/>
        <family val="2"/>
      </rPr>
      <t>UNIDAD DE MEDIDA DE LAS VARIABLES:</t>
    </r>
    <r>
      <rPr>
        <sz val="11"/>
        <rFont val="Arial"/>
        <family val="2"/>
      </rPr>
      <t xml:space="preserve">
Actividades para el cumplimiento de programas de seguridad pública. </t>
    </r>
  </si>
  <si>
    <r>
      <t>PSSSCC:</t>
    </r>
    <r>
      <rPr>
        <sz val="11"/>
        <rFont val="Arial"/>
        <family val="2"/>
      </rPr>
      <t xml:space="preserve"> Porcentaje de sesiones del Subcomité de Seguridad Ciudadana celebradas.
(Coordinar y dar seguimiento las sesiones del Subcomité sectorial del eje 4 Cancún por la Paz.)</t>
    </r>
  </si>
  <si>
    <r>
      <rPr>
        <b/>
        <sz val="11"/>
        <rFont val="Arial"/>
        <family val="2"/>
      </rPr>
      <t>UNIDAD DE MEDIDA INDICADOR:</t>
    </r>
    <r>
      <rPr>
        <sz val="11"/>
        <rFont val="Arial"/>
        <family val="2"/>
      </rPr>
      <t xml:space="preserve">
Porcentaje</t>
    </r>
    <r>
      <rPr>
        <b/>
        <sz val="11"/>
        <rFont val="Arial"/>
        <family val="2"/>
      </rPr>
      <t xml:space="preserve">
UNIDAD DE MEDIDA DE LAS VARIABLES:
</t>
    </r>
    <r>
      <rPr>
        <sz val="11"/>
        <rFont val="Arial"/>
        <family val="2"/>
      </rPr>
      <t>Actividades administrativas  de seguimientos.</t>
    </r>
  </si>
  <si>
    <r>
      <t>PAASPSPR:</t>
    </r>
    <r>
      <rPr>
        <sz val="11"/>
        <rFont val="Arial"/>
        <family val="2"/>
      </rPr>
      <t xml:space="preserve"> Porcentaje de actividades administrativas de seguimiento de los programas de Seguridad Pública realizadas.
(Coordinar y dar seguimiento a las acciones y acuerdos para el cumplimiento de los programas de la Secretaría Municipal de Seguridad Pública y Tránsito por medio de reuniones con todas las área involucradas.)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</si>
  <si>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manuales y gestiones de capacitación</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</si>
  <si>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Incentivos</t>
    </r>
  </si>
  <si>
    <r>
      <rPr>
        <b/>
        <sz val="11"/>
        <rFont val="Arial"/>
        <family val="2"/>
      </rPr>
      <t>UNIDAD DE MEDIDA INDICADOR:</t>
    </r>
    <r>
      <rPr>
        <sz val="11"/>
        <rFont val="Arial"/>
        <family val="2"/>
      </rPr>
      <t xml:space="preserve">
Porcentaje
</t>
    </r>
    <r>
      <rPr>
        <b/>
        <sz val="11"/>
        <rFont val="Arial"/>
        <family val="2"/>
      </rPr>
      <t xml:space="preserve">
UNIDAD DE MEDIDA DE LAS VARIABLES: </t>
    </r>
    <r>
      <rPr>
        <sz val="11"/>
        <rFont val="Arial"/>
        <family val="2"/>
      </rPr>
      <t xml:space="preserve">
Acciones de supervisión y vigilancia</t>
    </r>
  </si>
  <si>
    <r>
      <t>PASVSR:</t>
    </r>
    <r>
      <rPr>
        <sz val="11"/>
        <rFont val="Arial"/>
        <family val="2"/>
      </rPr>
      <t xml:space="preserve"> Porcentaje de acciones de supervisión y vigilancia a los servicios realizados.
(Implementar operativos de supervisión y vigilancia permanente en los diferentes servicios que brinda la Dirección General de la Policía Auxiliar)</t>
    </r>
  </si>
  <si>
    <r>
      <t>PIR:</t>
    </r>
    <r>
      <rPr>
        <sz val="11"/>
        <rFont val="Arial"/>
        <family val="2"/>
      </rPr>
      <t xml:space="preserve"> Porcentaje de incentivos realizados.
(Acuerdos de incentivos, vales, apoyos, cortesías y aportaciones con empresas de la iniciativa pública y privada, para el reconocimiento de los elementos de la Dirección General de la Policía Auxiliar)</t>
    </r>
  </si>
  <si>
    <r>
      <t>PMGCR:</t>
    </r>
    <r>
      <rPr>
        <sz val="11"/>
        <rFont val="Arial"/>
        <family val="2"/>
      </rPr>
      <t xml:space="preserve"> Porcentaje de manuales y gestiones de capacitación realizados.
(Gestionar los proyectos de creación de manuales de Organización y Procedimientos, así como con diferentes dependencias de gobierno, capacitación y adiestramiento para los elementos de Policía Auxiliar)</t>
    </r>
  </si>
  <si>
    <r>
      <t>PAPVFGR:</t>
    </r>
    <r>
      <rPr>
        <sz val="11"/>
        <rFont val="Arial"/>
        <family val="2"/>
      </rPr>
      <t xml:space="preserve"> Porcentaje de acciones de prevención de la violencia familiar y de género realizadas.
(Mesas de diálogo para la atención interinstitucional a las víctimas de violencia de género; base de datos y análisis de incidencia de violencia contra las mujeres; y módulos Itinerantes para la atención a la violencia contra las mujeres.)</t>
    </r>
  </si>
  <si>
    <r>
      <t xml:space="preserve">PPICVFGR: </t>
    </r>
    <r>
      <rPr>
        <sz val="11"/>
        <rFont val="Arial"/>
        <family val="2"/>
      </rPr>
      <t>Porcentaje de programas de intervención contra la violencia familiar y de género realizados.
(Intervenciones para la prevención, atención, sanción y seguimiento de la violencia familiar y de género)</t>
    </r>
  </si>
  <si>
    <t>JUSTIFICACIÓN TRIMESTRAL DE AVANCE DE RESULTADOS 2023</t>
  </si>
  <si>
    <t>EJE 4: CANCÚN POR LA PAZ</t>
  </si>
  <si>
    <t xml:space="preserve">E-PPA 4.16 PROGRAMA CONSTRUYENDO JUNTOS LA SEGURIDAD PÚBLICA Y PAZ SOCIAL. </t>
  </si>
  <si>
    <t>Componente
(Dirección del GEAVIG)</t>
  </si>
  <si>
    <r>
      <rPr>
        <b/>
        <sz val="11"/>
        <color theme="1"/>
        <rFont val="Arial"/>
        <family val="2"/>
      </rPr>
      <t>PPPIVC</t>
    </r>
    <r>
      <rPr>
        <b/>
        <vertAlign val="subscript"/>
        <sz val="11"/>
        <color theme="1"/>
        <rFont val="Arial"/>
        <family val="2"/>
      </rPr>
      <t>ENVIPE</t>
    </r>
    <r>
      <rPr>
        <sz val="11"/>
        <color theme="1"/>
        <rFont val="Arial"/>
        <family val="2"/>
      </rPr>
      <t xml:space="preserve">: Porcentaje de población de 18 años y más que percibe inseguro vivir en Cancún.
</t>
    </r>
    <r>
      <rPr>
        <b/>
        <sz val="11"/>
        <color theme="1"/>
        <rFont val="Arial"/>
        <family val="2"/>
      </rPr>
      <t>ENVIPE:</t>
    </r>
    <r>
      <rPr>
        <sz val="11"/>
        <color theme="1"/>
        <rFont val="Arial"/>
        <family val="2"/>
      </rPr>
      <t xml:space="preserve"> Encuesta Nacional de Seguridad Pública Urbana. Periodicidad Anual.</t>
    </r>
  </si>
  <si>
    <r>
      <t xml:space="preserve">A. 4.16.1.1.2.1 </t>
    </r>
    <r>
      <rPr>
        <sz val="11"/>
        <rFont val="Arial"/>
        <family val="2"/>
      </rPr>
      <t xml:space="preserve">Difusión  en materia de prevención del delito, cultura de la paz, derechos humanos, y perspectiva de género. </t>
    </r>
  </si>
  <si>
    <r>
      <t>C. 4.16.1.1.3</t>
    </r>
    <r>
      <rPr>
        <sz val="11"/>
        <rFont val="Arial"/>
        <family val="2"/>
      </rPr>
      <t xml:space="preserve"> Acciones orientadas a la ejecución cotidiana de buenas prácticas profesionales del personal policial.</t>
    </r>
  </si>
  <si>
    <r>
      <t>A. 4.16.1.1.3.3</t>
    </r>
    <r>
      <rPr>
        <sz val="11"/>
        <rFont val="Arial"/>
        <family val="2"/>
      </rPr>
      <t xml:space="preserve"> Visitas de supervisión aleatorias al personal operativo y de servicios de la Secretaria Municipal de Seguridad Pública y Tránsito.                                                                                                                                                                                                                                                                                   </t>
    </r>
  </si>
  <si>
    <r>
      <t xml:space="preserve"> PCJAMNR: </t>
    </r>
    <r>
      <rPr>
        <sz val="11"/>
        <rFont val="Arial"/>
        <family val="2"/>
      </rPr>
      <t>Porcentaje de consultas jurídicas y actualización del marco normativo realizadas</t>
    </r>
  </si>
  <si>
    <r>
      <t xml:space="preserve">A. 4.16.1.1.4.1 </t>
    </r>
    <r>
      <rPr>
        <sz val="11"/>
        <rFont val="Arial"/>
        <family val="2"/>
      </rPr>
      <t xml:space="preserve">Actualización al marco jurídico municipal de la Secretaria de Seguridad Pública y Tránsito de Benito Juárez. </t>
    </r>
  </si>
  <si>
    <r>
      <t xml:space="preserve">A. 4.16.1.1.4.2 </t>
    </r>
    <r>
      <rPr>
        <sz val="11"/>
        <rFont val="Arial"/>
        <family val="2"/>
      </rPr>
      <t>Atención jurídica en asuntos relacionados con el personal de la Secretaria Municipal de Seguridad Pública y Tránsito.</t>
    </r>
  </si>
  <si>
    <r>
      <t xml:space="preserve">A. 4.16.1.1.4.3 </t>
    </r>
    <r>
      <rPr>
        <sz val="11"/>
        <rFont val="Arial"/>
        <family val="2"/>
      </rPr>
      <t>Realización de sesiones de la Comisión del Servicio de Carrera de Honor y Justicia.</t>
    </r>
  </si>
  <si>
    <r>
      <t xml:space="preserve">C. 4.16.1.1.5 </t>
    </r>
    <r>
      <rPr>
        <sz val="11"/>
        <rFont val="Arial"/>
        <family val="2"/>
      </rPr>
      <t xml:space="preserve">Informes y estadísticas de delitos y faltas administrativas dentro del municipio entregados. </t>
    </r>
  </si>
  <si>
    <r>
      <t xml:space="preserve">A. 4.16.1.1.5.1 </t>
    </r>
    <r>
      <rPr>
        <sz val="11"/>
        <rFont val="Arial"/>
        <family val="2"/>
      </rPr>
      <t>Realización de actividades integrales para crear inteligencia policial</t>
    </r>
  </si>
  <si>
    <r>
      <t xml:space="preserve">A. 4.16.1.1.5.2 </t>
    </r>
    <r>
      <rPr>
        <sz val="11"/>
        <rFont val="Arial"/>
        <family val="2"/>
      </rPr>
      <t>Ejecución de actividades para renovación, modernización, mantenimiento y conservación de los equipos de computo y otras tecnologías.</t>
    </r>
  </si>
  <si>
    <r>
      <t xml:space="preserve">C. 4.16.1.1.6 </t>
    </r>
    <r>
      <rPr>
        <sz val="11"/>
        <rFont val="Arial"/>
        <family val="2"/>
      </rPr>
      <t>Operativos de seguridad pública con los tres órdenes de gobierno en el Municipio de Benito Juárez realizados.</t>
    </r>
  </si>
  <si>
    <r>
      <t xml:space="preserve">A. 4.16.1.1.6.1 </t>
    </r>
    <r>
      <rPr>
        <sz val="11"/>
        <rFont val="Arial"/>
        <family val="2"/>
      </rPr>
      <t>Ejecución de operativos de seguridad de alto impacto con el apoyo de la policía Estatal, Federal, SEDENA y SEMAR.</t>
    </r>
  </si>
  <si>
    <r>
      <t xml:space="preserve">A. 4.16.1.1.6.2 </t>
    </r>
    <r>
      <rPr>
        <sz val="11"/>
        <rFont val="Arial"/>
        <family val="2"/>
      </rPr>
      <t xml:space="preserve">Realización de actividades de persuasión y disuasión para la disminución de hechos delictivos en zonas con alto índice delictivo en el municipio de B.J.  </t>
    </r>
    <r>
      <rPr>
        <b/>
        <sz val="11"/>
        <rFont val="Arial"/>
        <family val="2"/>
      </rPr>
      <t xml:space="preserve">                                                            </t>
    </r>
  </si>
  <si>
    <r>
      <t>C. 4.16.1.1.7</t>
    </r>
    <r>
      <rPr>
        <sz val="11"/>
        <rFont val="Arial"/>
        <family val="2"/>
      </rPr>
      <t xml:space="preserve"> Acciones de proximidad social, presencia policial y mecanismos de combate hacia hechos delictivos realizadas.</t>
    </r>
  </si>
  <si>
    <r>
      <t xml:space="preserve">A. 4.16.1.1.7.1  </t>
    </r>
    <r>
      <rPr>
        <sz val="11"/>
        <rFont val="Arial"/>
        <family val="2"/>
      </rPr>
      <t>Ejecución de acciones de proximidad social.</t>
    </r>
  </si>
  <si>
    <r>
      <t xml:space="preserve">A. 4.16.1.1.7.2 </t>
    </r>
    <r>
      <rPr>
        <sz val="11"/>
        <rFont val="Arial"/>
        <family val="2"/>
      </rPr>
      <t>Implementación de operativos policiales con el apoyo de los tres ordenes de gobierno para contrarrestar factores criminológicos.</t>
    </r>
  </si>
  <si>
    <r>
      <t xml:space="preserve">C. 4.16.1.1.8 </t>
    </r>
    <r>
      <rPr>
        <sz val="11"/>
        <rFont val="Arial"/>
        <family val="2"/>
      </rPr>
      <t xml:space="preserve">Gestiones y trámites en recursos humanos y materiales realizadas.       </t>
    </r>
  </si>
  <si>
    <r>
      <t>A. 4.16.1.1.8.1</t>
    </r>
    <r>
      <rPr>
        <sz val="11"/>
        <rFont val="Arial"/>
        <family val="2"/>
      </rPr>
      <t xml:space="preserve"> Elaboración de manuales de orden administrativo en la Corporación Policial.</t>
    </r>
  </si>
  <si>
    <r>
      <t xml:space="preserve">A. 4.16.1.1.8.2 </t>
    </r>
    <r>
      <rPr>
        <sz val="11"/>
        <rFont val="Arial"/>
        <family val="2"/>
      </rPr>
      <t xml:space="preserve">Realización de acciones de mantenimiento y modernización a la infraestructura y parque vehicular existente de la Secretaría Municipal de Seguridad Pública y Tránsito. </t>
    </r>
  </si>
  <si>
    <r>
      <t>A. 4.16.1.1.8.3</t>
    </r>
    <r>
      <rPr>
        <sz val="11"/>
        <rFont val="Arial"/>
        <family val="2"/>
      </rPr>
      <t xml:space="preserve">  Implementación de acciones para Incentivar la lealtad, orgullo y sentido de pertenencia a la Corporación Policial.                                                                                                                                                                                                                                                                                    </t>
    </r>
  </si>
  <si>
    <r>
      <t>A. 4.16.1.1.8.4</t>
    </r>
    <r>
      <rPr>
        <sz val="11"/>
        <rFont val="Arial"/>
        <family val="2"/>
      </rPr>
      <t xml:space="preserve"> Implementación de convocatorias con perspectiva de género para personal activo y de nuevo ingreso.</t>
    </r>
  </si>
  <si>
    <r>
      <t>A. 4.16.1.1.8.5</t>
    </r>
    <r>
      <rPr>
        <sz val="11"/>
        <rFont val="Arial"/>
        <family val="2"/>
      </rPr>
      <t xml:space="preserve"> Elaboración de proyectos para el mejoramiento del equipamiento policial.</t>
    </r>
  </si>
  <si>
    <r>
      <t>A. 4.16.1.1.8.6</t>
    </r>
    <r>
      <rPr>
        <sz val="11"/>
        <rFont val="Arial"/>
        <family val="2"/>
      </rPr>
      <t xml:space="preserve"> Implementación de actividades para la certificación del personal policial.</t>
    </r>
  </si>
  <si>
    <r>
      <t>A. 4.16.1.1.8.7</t>
    </r>
    <r>
      <rPr>
        <sz val="11"/>
        <rFont val="Arial"/>
        <family val="2"/>
      </rPr>
      <t xml:space="preserve"> Realización de actividades enfocadas a mejorar el consumo y distribución de la dotación de gasolina de las unidades de la Secretaría Municipal de Seguridad Pública y Tránsito. </t>
    </r>
  </si>
  <si>
    <r>
      <t xml:space="preserve">C. 4.16.1.1.9 </t>
    </r>
    <r>
      <rPr>
        <sz val="11"/>
        <rFont val="Arial"/>
        <family val="2"/>
      </rPr>
      <t>Acciones de seguridad, prevención social del delito y atención a turistas y residentes del municipio de Benito Juárez realizadas.</t>
    </r>
  </si>
  <si>
    <r>
      <t xml:space="preserve">A. 4.16.1.1.9.1 </t>
    </r>
    <r>
      <rPr>
        <sz val="11"/>
        <rFont val="Arial"/>
        <family val="2"/>
      </rPr>
      <t>Impartición de pláticas de prevención del delito dirigidas a empresas, personal de seguridad en hoteles y plazas comerciales así como residentes de la Zona Hotelera del municipio de Benito Juárez.</t>
    </r>
  </si>
  <si>
    <r>
      <t xml:space="preserve">A. 4.16.1.1.9.2:  </t>
    </r>
    <r>
      <rPr>
        <sz val="11"/>
        <rFont val="Arial"/>
        <family val="2"/>
      </rPr>
      <t>Consolidación de operativos de prevención y disuasión con proximidad social enfocados al sector turístico.</t>
    </r>
  </si>
  <si>
    <r>
      <t xml:space="preserve">A. 4.16.1.1.9.3 </t>
    </r>
    <r>
      <rPr>
        <sz val="11"/>
        <rFont val="Arial"/>
        <family val="2"/>
      </rPr>
      <t>Consolidación de módulos de atención al turistas en zonas de mayor afluencia.</t>
    </r>
  </si>
  <si>
    <r>
      <t xml:space="preserve">A. 4.16.1.1.9.4 </t>
    </r>
    <r>
      <rPr>
        <sz val="11"/>
        <rFont val="Arial"/>
        <family val="2"/>
      </rPr>
      <t>Instalación de los filtros de vigilancia, para la prevención del delito y atención a turistas en puntos estratégicos de la zona hotelera del municipio de Benito Juárez.</t>
    </r>
  </si>
  <si>
    <r>
      <t xml:space="preserve">A. 4.16.1.1.9.5 </t>
    </r>
    <r>
      <rPr>
        <sz val="11"/>
        <rFont val="Arial"/>
        <family val="2"/>
      </rPr>
      <t>Implementación de cursos de capacitación especializadas para la profesionalización de los elementos de la Policía Turística.</t>
    </r>
  </si>
  <si>
    <r>
      <t xml:space="preserve">C. 4.16.1.1.10 </t>
    </r>
    <r>
      <rPr>
        <sz val="11"/>
        <rFont val="Arial"/>
        <family val="2"/>
      </rPr>
      <t>Capacitación inicial, continua y especializada impartidas al personal de la Secretaria Municipal de Seguridad Publica y Tránsito.</t>
    </r>
  </si>
  <si>
    <r>
      <t>A. 4.16.1.1.10.1</t>
    </r>
    <r>
      <rPr>
        <sz val="11"/>
        <rFont val="Arial"/>
        <family val="2"/>
      </rPr>
      <t xml:space="preserve"> Formación continua para el personal de la Secretaria Municipal de Seguridad Publica y Tránsito.</t>
    </r>
  </si>
  <si>
    <r>
      <t xml:space="preserve">A. 4.16.1.1.10.2 </t>
    </r>
    <r>
      <rPr>
        <sz val="11"/>
        <rFont val="Arial"/>
        <family val="2"/>
      </rPr>
      <t xml:space="preserve"> Formación especializada para el personal de la Secretaria Municipal de Seguridad Publica y Tránsito.</t>
    </r>
  </si>
  <si>
    <r>
      <t xml:space="preserve">A. 4.16.1.1.10.3 </t>
    </r>
    <r>
      <rPr>
        <sz val="11"/>
        <rFont val="Arial"/>
        <family val="2"/>
      </rPr>
      <t xml:space="preserve"> Formación Inicial para el personal en activo y aspirantes a policía municipal.</t>
    </r>
  </si>
  <si>
    <r>
      <t xml:space="preserve">C. 4.16.1.1.12 </t>
    </r>
    <r>
      <rPr>
        <sz val="11"/>
        <rFont val="Arial"/>
        <family val="2"/>
      </rPr>
      <t>Acciones de coordinación y seguimiento para el cumplimiento de los programas de seguridad pública realizadas.</t>
    </r>
  </si>
  <si>
    <r>
      <t xml:space="preserve">A. 4.16.1.1.12.1 </t>
    </r>
    <r>
      <rPr>
        <sz val="11"/>
        <rFont val="Arial"/>
        <family val="2"/>
      </rPr>
      <t>Coordinación del Subcomité Sectorial del Eje de Seguridad Ciudadana.</t>
    </r>
  </si>
  <si>
    <r>
      <t xml:space="preserve">A. 4.16.1.1.12.2  </t>
    </r>
    <r>
      <rPr>
        <sz val="11"/>
        <rFont val="Arial"/>
        <family val="2"/>
      </rPr>
      <t>Ejecución de actividades administrativas de seguimiento para el cumplimiento de los programas de seguridad pública realizadas en el municipio de Benito Juárez.</t>
    </r>
  </si>
  <si>
    <r>
      <t xml:space="preserve">C. 4.16.1.1.13 </t>
    </r>
    <r>
      <rPr>
        <sz val="11"/>
        <rFont val="Arial"/>
        <family val="2"/>
      </rPr>
      <t>Acciones estratégicas para generar servicios de seguridad y vigilancia de calidad con enfoque de proximidad social realizadas.</t>
    </r>
  </si>
  <si>
    <r>
      <t xml:space="preserve">A. 4.16.1.1.13.1 </t>
    </r>
    <r>
      <rPr>
        <sz val="11"/>
        <rFont val="Arial"/>
        <family val="2"/>
      </rPr>
      <t>Elaboración de manuales de orden administrativo y gestiones de capacitación.</t>
    </r>
  </si>
  <si>
    <r>
      <t xml:space="preserve">A. 4.16.1.1.13.2  </t>
    </r>
    <r>
      <rPr>
        <sz val="11"/>
        <rFont val="Arial"/>
        <family val="2"/>
      </rPr>
      <t xml:space="preserve">Implementación de incentivos para reconocer la labor policial.                                                                                                                                                                                                                                                                                    </t>
    </r>
  </si>
  <si>
    <r>
      <t>A. 4.16.1.1.13.3</t>
    </r>
    <r>
      <rPr>
        <sz val="11"/>
        <rFont val="Arial"/>
        <family val="2"/>
      </rPr>
      <t xml:space="preserve"> Implementación de acciones de supervisión y vigilancia a los servicios prestados.</t>
    </r>
  </si>
  <si>
    <r>
      <t xml:space="preserve">C. 4.16.1.1.14 </t>
    </r>
    <r>
      <rPr>
        <sz val="11"/>
        <rFont val="Arial"/>
        <family val="2"/>
      </rPr>
      <t>Acciones integrales contra la violencia familiar y de género implementadas.</t>
    </r>
  </si>
  <si>
    <r>
      <t xml:space="preserve">A. 4.16.1.1.14.1 </t>
    </r>
    <r>
      <rPr>
        <sz val="11"/>
        <rFont val="Arial"/>
        <family val="2"/>
      </rPr>
      <t>Ejecución de acciones de prevención de la violencia familiar y de género.</t>
    </r>
  </si>
  <si>
    <r>
      <t xml:space="preserve">A. 4.16.1.1.14.2 </t>
    </r>
    <r>
      <rPr>
        <sz val="11"/>
        <rFont val="Arial"/>
        <family val="2"/>
      </rPr>
      <t>Implementación de programas de intervención contra la violencia familiar y de género.</t>
    </r>
  </si>
  <si>
    <t>4,788,00.0</t>
  </si>
  <si>
    <t>Se han optimizado los recursos para así cumplir con los objetivos.</t>
  </si>
  <si>
    <t>Sigue en proceso contratos para devengo.</t>
  </si>
  <si>
    <t>Optimización de recursos.</t>
  </si>
  <si>
    <t xml:space="preserve">Este presupuesto no se mueve ya que la Secretaría atiende las necesidades de la Policía Auxiliar </t>
  </si>
  <si>
    <r>
      <t xml:space="preserve">C. 4.16.1.1.11 </t>
    </r>
    <r>
      <rPr>
        <sz val="11"/>
        <rFont val="Arial"/>
        <family val="2"/>
      </rPr>
      <t xml:space="preserve">Acciones de seguridad vial realizadas. </t>
    </r>
  </si>
  <si>
    <r>
      <t>A. 4.16.1.1.11.2</t>
    </r>
    <r>
      <rPr>
        <sz val="11"/>
        <rFont val="Arial"/>
        <family val="2"/>
      </rPr>
      <t xml:space="preserve"> Realización de campañas de difusión y fomento de la seguridad en las vías con mayor circulación </t>
    </r>
  </si>
  <si>
    <r>
      <t xml:space="preserve">A. 4.16.1.1.11.3 </t>
    </r>
    <r>
      <rPr>
        <sz val="11"/>
        <rFont val="Arial"/>
        <family val="2"/>
      </rPr>
      <t>Ejecución de actividades enfocadas a eficientar la movilidad urbana.</t>
    </r>
  </si>
  <si>
    <r>
      <t xml:space="preserve">A. 4.16.1.1.11.4 </t>
    </r>
    <r>
      <rPr>
        <sz val="11"/>
        <rFont val="Arial"/>
        <family val="2"/>
      </rPr>
      <t>Impartición de capacitaciones en educación vial enfocada a conductores de vehículos.</t>
    </r>
  </si>
  <si>
    <r>
      <t xml:space="preserve">A. 4.16.1.1.11.5 </t>
    </r>
    <r>
      <rPr>
        <sz val="11"/>
        <rFont val="Arial"/>
        <family val="2"/>
      </rPr>
      <t>Consolidación de servicios proporcionados a la ciudadanía, vigilando que se combata la corrupción.</t>
    </r>
  </si>
  <si>
    <r>
      <t xml:space="preserve">A. 4.16.1.1.11.6 </t>
    </r>
    <r>
      <rPr>
        <sz val="11"/>
        <rFont val="Arial"/>
        <family val="2"/>
      </rPr>
      <t>Realización de actividades para la conservación y mantenimiento de vehículos.</t>
    </r>
  </si>
  <si>
    <t>Componente
(Dir. Policía Turistica)</t>
  </si>
  <si>
    <r>
      <rPr>
        <b/>
        <sz val="11"/>
        <rFont val="Calibri Light"/>
        <family val="2"/>
        <scheme val="major"/>
      </rPr>
      <t>Meta trimestral:</t>
    </r>
    <r>
      <rPr>
        <sz val="11"/>
        <rFont val="Calibri Light"/>
        <family val="2"/>
        <scheme val="major"/>
      </rPr>
      <t xml:space="preserve"> . El avance en cumplimiento de metas trimestral refleja lo reportado respecto a lo programado, es decir 106.57%. 
</t>
    </r>
    <r>
      <rPr>
        <b/>
        <sz val="11"/>
        <rFont val="Calibri Light"/>
        <family val="2"/>
        <scheme val="major"/>
      </rPr>
      <t>Meta Anual:</t>
    </r>
    <r>
      <rPr>
        <sz val="11"/>
        <rFont val="Calibri Light"/>
        <family val="2"/>
        <scheme val="major"/>
      </rPr>
      <t xml:space="preserve"> El Instituto Nacional de Estadística y Geografía, INEGI, implementa y publica los resultados de la Encuesta Nacional de Victimización y Percepción sobre Seguridad Pública Anualmente. Ultimo dato 83.5% periodo marzo-abril 2022. </t>
    </r>
  </si>
  <si>
    <t>Componente 
(Dirección de Tránsito)</t>
  </si>
  <si>
    <t>SECRETARÍA MUNICIPAL DE SEGURIDAD CIUDADANA Y TRÁNSITO.</t>
  </si>
  <si>
    <r>
      <rPr>
        <b/>
        <sz val="11"/>
        <color theme="0"/>
        <rFont val="Calibri Light"/>
        <family val="2"/>
        <scheme val="major"/>
      </rPr>
      <t>Meta trimestral:</t>
    </r>
    <r>
      <rPr>
        <sz val="11"/>
        <color theme="0"/>
        <rFont val="Calibri Light"/>
        <family val="2"/>
        <scheme val="major"/>
      </rPr>
      <t xml:space="preserve"> La Tasa de variación de delitos cometidos contra el patrimonio de la población del municipio de Benito Juárez, es de un valor positivo del avance trimestral, lo que indica que la incidencia delictiva, es decir </t>
    </r>
    <r>
      <rPr>
        <b/>
        <sz val="11"/>
        <color theme="0"/>
        <rFont val="Calibri Light"/>
        <family val="2"/>
        <scheme val="major"/>
      </rPr>
      <t>88.36%,</t>
    </r>
    <r>
      <rPr>
        <sz val="11"/>
        <color theme="0"/>
        <rFont val="Calibri Light"/>
        <family val="2"/>
        <scheme val="major"/>
      </rPr>
      <t xml:space="preserve"> obteniendo una disminución del </t>
    </r>
    <r>
      <rPr>
        <b/>
        <sz val="11"/>
        <color theme="0"/>
        <rFont val="Calibri Light"/>
        <family val="2"/>
        <scheme val="major"/>
      </rPr>
      <t>-11.64%</t>
    </r>
    <r>
      <rPr>
        <sz val="11"/>
        <color theme="0"/>
        <rFont val="Calibri Light"/>
        <family val="2"/>
        <scheme val="major"/>
      </rPr>
      <t>, esto debido a los</t>
    </r>
    <r>
      <rPr>
        <b/>
        <sz val="11"/>
        <color theme="0"/>
        <rFont val="Calibri Light"/>
        <family val="2"/>
        <scheme val="major"/>
      </rPr>
      <t xml:space="preserve"> 2,217</t>
    </r>
    <r>
      <rPr>
        <sz val="11"/>
        <color theme="0"/>
        <rFont val="Calibri Light"/>
        <family val="2"/>
        <scheme val="major"/>
      </rPr>
      <t xml:space="preserve"> delitos cometidos contra el patrimonio reportados en el municipio, contra los </t>
    </r>
    <r>
      <rPr>
        <b/>
        <sz val="11"/>
        <color theme="0"/>
        <rFont val="Calibri Light"/>
        <family val="2"/>
        <scheme val="major"/>
      </rPr>
      <t>2,509</t>
    </r>
    <r>
      <rPr>
        <sz val="11"/>
        <color theme="0"/>
        <rFont val="Calibri Light"/>
        <family val="2"/>
        <scheme val="major"/>
      </rPr>
      <t xml:space="preserve"> de proyección para el segundo trimestre. Datos obtenidos del Secretariado Ejecutivo del Sistema Nacional de Seguridad Pública (SESNSP). 
Nota: Los datos obtenidos del Secretariado Ejecutivo del Sistema Nacional de Seguridad Pública (SESNSP), están desfasados un mes, es decir que se han publicado con cifras hasta el mes de agosto del 2023. </t>
    </r>
    <r>
      <rPr>
        <b/>
        <sz val="11"/>
        <color theme="0"/>
        <rFont val="Calibri Light"/>
        <family val="2"/>
        <scheme val="major"/>
      </rPr>
      <t>https://drive.google.com/file/d/1xNe-X81kiSmnlAzjO3Bw4v7CBnAs2_hB/view</t>
    </r>
  </si>
  <si>
    <t>Este indicador tiene como meta anual 512 actividades enfocadas a los derechos humanos y la prevención del delito ejecutadas. En este trimestre se realizaron 151 de los 128 programados. El porcentaje alcanzado de 117.97%, se debe al incremento de las peticiones por parte de los centros educativos, empresas del sector privado y de la ciudadanía en general, en realizar estas actividades; así como, las solicitudes captadas dentro de las audiencias públicas de la Presidente, en los eventos tales como “Proximidad por tu Seguridad” y “Todos por la Paz”, debido a esto se obtuvo un incrementando el 17.97% con respecto al trimestre, así como un avance anual del 72.85%.</t>
  </si>
  <si>
    <t>Este indicador tiene como meta anual 170 actividades de creación y seguimiento de comités empresariales, educativos y de participación ciudadana a realizar. En este trimestre se realizaron 429 de los 42 programados. El porcentaje alcanzado de 1,021.43%, se debe a las diversas solicitudes por parte de la ciudadanía mismas peticiones que se han  logrado captar en las audiencias de la presidente y de la estrategia municipal “Todos por la paz”, entre otros, por lo tanto este indicador sufrió un incremento del 921.43% con respecto al trimestre, así como un porcentaje de cumplimiento anual del 401.18%.</t>
  </si>
  <si>
    <t>Este indicador tiene como meta anual 24 actividades para generar acuerdos y coordinación que coadyuven en la prevención del delito a realizar. En este trimestre se realizaron 08 de los 06 programadas. El porcentaje obtenido del 133.33% se debe a que la dirección se vio en la necesidad de integrar más estrategias con las dependencias de los tres niveles de gobierno e iniciativa privada, esto con el fin de generar estrategias en materia de prevención de las violencias en el municipio, por lo que sufrió un incrementando del 33.33% con respecto al trimestre, así como un cumplimiento anual del 112.50%.</t>
  </si>
  <si>
    <t>Este indicador tiene como meta anual 183 actividades para generar acuerdos y coordinación que coadyuven en la prevención del delito a realizar. En este trimestre se realizaron 13 de los 48 programadas. Obteniendo un porcentaje de avance del 27.08%, este se debe a que se reprogramaron su ejecución para el cuarto trimestre del año, esperando que las condiciones para su implementación sean favorables, para poder dar un cumplimiento óptimo en la actividad, falto un porcentaje de 72.92%, Cabe señalar que se realizaron modificaciones a los indicadores, realizando los ajustes necesarios para dar cumplimiento, logrando un avance anual del 63.39%.</t>
  </si>
  <si>
    <t>Este componente tiene como meta anual 2,074 acciones de prevención a realizar. En este trimestre se realizaron 1019 de los 524 programados. El porcentaje alcanzado de 194.47%, se debe al aumento de la demanda por parte de los centros educativos, empresas del sector privado y de la ciudadanía en general; así como, las solicitudes captadas dentro de las audiencias públicas de la Presidente, en los eventos tales como “Proximidad por tu Seguridad” y “Todos por la Paz”, las acciones de prevención de delito con enfoque de derechos humanos, perspectiva de género y corresponsabilidad ciudadana, se vio en la necesidad de incrementar las actividades emanado de esto se obtuvo un aumento del 94.47% con respecto a la proyección en el trimestre, así como un cumplimiento anual 103.62%.</t>
  </si>
  <si>
    <t>Este indicador tiene como meta anual 345 intervenciones para prevenir el delito y conductas violentas realizadas. En este trimestre se realizaron 39 de los 90 programados. Obteniendo un porcentaje de ejecución del 43.33%, faltando un porcentaje de cumplimiento del 56.67%, esto se debe a que se reprogramaron algunas actividades para ser ejecutadas en el cuarto trimestre de este ejercicio fiscal,  esperando que las condiciones para su implementación sean favorables. Cabe señalar que se realizaron modificaciones a los indicadores, realizando los ajustes necesarios para dar cumplimiento, derivado de esto se obtuvo un avance anual del 75.36%.</t>
  </si>
  <si>
    <t>Este indicador tiene como meta anual 840 acciones en beneficio la comunidad para prevenir y sancionar la violencia con perspectiva de género a realizar. En este trimestre se realizaron 379 de los 210 programados. El porcentaje obtenido de 180.48%,  se obtuvo debido al incremento de la demanda por parte de los centros educativos, empresas del sector privado y de la ciudadanía en general; así como, las solicitudes captadas dentro de las audiencias públicas de la Presidente, en los eventos tales como “Proximidad por tu Seguridad” y “Todos por la Paz”, por lo que tuvo un incremento del 80.48% de cumplimiento, así como un avance anual del 82.26%.</t>
  </si>
  <si>
    <t>Este componente tiene como meta anual 69 actividades de difusión. En este trimestre se lograron realizar 26 actividades de 18 programadas, obteniendo un porcentaje del 144.44% de cumplimiento con respecto a la meta del trimestre, teniendo un incremento del 44.44%, esto debido a que se están realizando actividades que estaban rezagadas, esto emanado a los lineamientos establecidos por la asesoría de presidencia municipal y redes sociales del H. Ayuntamiento de Benito Juárez, logrando así un avance anual del 37.68%.</t>
  </si>
  <si>
    <t>Este indicador tiene como meta anual 69 actividades de difusión. En este trimestre se lograron realizar 26 actividades de 18 programadas, obteniendo un porcentaje del 144.44% de cumplimiento con respecto a la meta del trimestre, teniendo un incremento del 44.44%, esto debido a que se están realizando actividades que estaban rezagadas, esto emanado a los lineamientos establecidos por la asesoría de presidencia municipal y redes sociales del H. Ayuntamiento de Benito Juárez, logrando así un avance anual del 37.68%.</t>
  </si>
  <si>
    <t>Este componente tiene como meta anual 622 acciones orientadas a la ejecución de buenas prácticas a realizar. En este trimestre se realizaron 245 de los 151 programados, obteniendo un porcentaje del 162.25%, este porcentaje obtenido se debe a que algunas actividades dependen directamente de la participación ciudadana, obteniendo un incremento con respecto al trimestre del 62.25% y un cumplimiento anual del 113.02%.</t>
  </si>
  <si>
    <t>Este indicador tiene como meta anual 425 acciones orientadas a la ejecución de buenas prácticas a realizar. En este trimestre se realizaron 196 de los 101 programados, obteniendo un porcentaje del 194.06%, este porcentaje obtenido se debe a que algunas actividades dependen directamente de la participación ciudadana, obteniendo un incremento con respecto al trimestre del 94.06% y un cumplimiento anual del 131.06%.</t>
  </si>
  <si>
    <t>Este indicador tiene como meta anual 03 implementaciones de instrumentos normativos, en este trimestre no se logró realizar la actividad que se tenían programadas, por lo que se tiene el 0% de cumplimiento, esto debido a dichos instrumentos están en proceso de validación, esperando que en los trimestres subsecuentes nos den la validación de estos.</t>
  </si>
  <si>
    <t>Este indicador tiene como meta anual 194 acciones orientadas a la ejecución de buenas prácticas a realizar. En este trimestre se realizaron 41 de los 49 programados, obteniendo un porcentaje del 83.67%, este porcentaje obtenido se debe a que algunas actividades dependen directamente de la participación ciudadana, derivado de esto se tiene programado para el siguiente trimestre subsanar las actividades faltantes para poder tener un óptimo desempeño, así mismo se logró un avance con respecto a la meta anual del 71.13%.</t>
  </si>
  <si>
    <t>Este componente tiene como meta anual 1,117 consultas jurídicas y actuación del marco normativo de esta Secretaria a realizar. En este trimestre se realizaron 323 de los 280 programados. El porcentaje obtenido de 115.36% se debe a que algunas de las  actividades dependen de la coordinación entre las áreas operativas policiales, así mismo, las asesorías para la integración del Informe Policial Homologado (IPH), como tal esta dirección no controla las asesorías, estas parten de la necesidad de disminuir la incidencia delictiva, obteniendo así un incremento con respecto al trimestre del 15.36% y un avance anual del 82.01%.</t>
  </si>
  <si>
    <t xml:space="preserve">Este indicador tiene como meta anual 01 actividad de instrumentos jurídicos de la corporación policial. En este trimestre no se logró realizar la actividad que se tenían programadas, por lo que se tiene el 0% de cumplimiento, esto debido a dichos instrumentos están en proceso de validación, esperando que en los trimestres subsecuentes nos den la validación de estos. </t>
  </si>
  <si>
    <t>Este indicador tiene como meta anual 1,092 Atenciones jurídicas en asuntos relacionados con el personal de la Secretaria. En este trimestre se realizaron 320 de los 273 programados. El porcentaje obtenido de 117.22% se debe a que algunas de las  actividades dependen de la coordinación entre las áreas operativas policiales, así mismo, las asesorías para la integración del Informe Policial Homologado (IPH), como tal esta dirección no controla las asesorías, estas parten de la necesidad de disminuir la incidencia delictiva, obteniendo así un incremento con respecto al trimestre del 17.22% y un avance anual del 82.60%.</t>
  </si>
  <si>
    <t>Este indicador tiene como meta anual 24 sesiones de la Comisión del Servicio de Carrera, Honor y Justicia a realizar. En este trimestre se realizaron 03 sesiones de las 06 que se tenían programadas, obteniendo un porcentaje del 50% cumplimiento con el trimestre, así como un avance anual del 58.33%.</t>
  </si>
  <si>
    <t>Este componente tiene como meta anual 4,508 acciones a realizar. En este trimestre se realizaron 1,210 de las 1,201 programadas. El porcentaje obtenido del 100.75%  se debe al incremento de las necesidades de la operatividad, incrementando un .75% con respecto a la proyección trimestral y con un avance anual del 85.69%.</t>
  </si>
  <si>
    <t>Este indicador tiene como meta anual 3,345 actividades integrales a realizar. En este trimestre se realizaron 912 de los 911 programados. Obteniendo un porcentaje de cumplimiento del 100.11%, se tuvo un incremento del .11%, esto debido a que la operatividad de esta secretaria se vio en la necesidad de realizar más acciones de prevención, así mismo, se cuenta con un avance anual del 89.12%.</t>
  </si>
  <si>
    <t xml:space="preserve">
Este indicador tiene como meta anual 1,163 actividades para la modernización a realizar. En este trimestre se realizaron 298 de las 290 programadas. Obteniendo un porcentaje de cumplimiento del 102.76% con respecto al trimestre, logrando un incremento del 2.76% con respecto a el trimestre y un avance a la meta anual del 75.84%.</t>
  </si>
  <si>
    <t>Este Componente tiene como meta anual realizar 1,446 Operativos de seguridad pública con los tres órdenes de gobierno en el Municipio. En este tercer trimestre se realizaron 364 operativos de 360 que se tenían proyectados en el trimestre, logrando obtener un porcentaje de cumplimiento del 101.11%, en tal tenor se obtuvo un avance con respecto a la meta anual del 76.20%.</t>
  </si>
  <si>
    <t>Este indicador tiene como meta anual realizar 120 Operativos de seguridad de alto impacto con el apoyo de la policía Estatal, Federal, SEDENA y SEMAR. En este tercer trimestre se realizaron 30 operativos de 30 que se tenían proyectados en el trimestre, logrando obtener un porcentaje de cumplimiento del 100%, en tal tenor se obtuvo un avance con respecto a la meta anual del 75%.</t>
  </si>
  <si>
    <t>Este indicador tiene como meta anual realizar 1,326 Actividades de persuasión y disuasión para la disminución de hechos delictivos en zonas de alto índice delictivo en el municipio de Benito Juárez. En este tercer trimestre se realizaron 334 actividades de 330 que se tenían proyectados en el trimestre, logrando obtener un porcentaje de cumplimiento del 101.21%, en tal tenor se obtuvo un avance con respecto a la meta anual del 76.40%.</t>
  </si>
  <si>
    <t>Este indicador tiene como meta anual 26,995 Acciones de proximidad social, presencia policial y mecanismos de combate hacia hechos delictivos; En este tercer trimestre se realizaron 5,572 actividades de las 6,765 proyectadas en el trimestre, obteniendo así un avance del 82.37%, este porcentaje se debe a que se reprogramaron para el siguiente trimestre la ejecución de estas acciones, esperando contar con las condiciones óptimas para poder desempeñar dichas actividades, en tal contexto se logró tener un avance con respecto a la meta anual del 66.62%.</t>
  </si>
  <si>
    <t>Este indicador tiene como meta anual 20,725 Acciones de proximidad social; En este tercer trimestre se realizaron 4,255 actividades de 5,175 proyectadas en el trimestre, obteniendo así un avance del 82.22%, este porcentaje se debe a que se reprogramaron para el siguiente trimestre la realización de estas acciones, esperando contar con las condiciones óptimas para poder desempeñar dichas actividades, en tal contexto se logró tener un avance con respecto a la meta anual del 67.38%.</t>
  </si>
  <si>
    <t>Este indicador tiene como meta anual 6,270 Operativos policiales con el apoyo de los órdenes de gobierno para contrarrestar factores criminológicos; En este tercer trimestre se realizaron 1,317 operativos de 1,590 proyectadas en el trimestre, obteniendo así un avance del 82.83%, este porcentaje se debe a que se reprogramaron para el siguiente trimestre la realización de estas acciones, esperando contar con las condiciones óptimas para poder desempeñar dichas actividades, en tal contexto se logró tener un avance con respecto a la meta anual del 64.08%.</t>
  </si>
  <si>
    <t>Este componente tiene como meta anual la realización de 59 gestiones y trámites en recursos humanos; En este trimestre se realizaron 22 de las 24 programadas. El porcentaje obtenido de 91.67% se debe a que se hiso la reprogramación de algunas actividades para poder ejecutarlas en el siguiente trimestre, esperando contar con las condiciones óptimas para poder desempeñar dichas actividades, en tal sentido se logró tener un avance con respecto a la meta anual del 74.58%.</t>
  </si>
  <si>
    <t>Este indicador no tiene meta anual, por lo que no se realizara esta actividad.</t>
  </si>
  <si>
    <t>Este indicador tiene como meta anual 25 acciones de mantenimiento y modernización a realizar. En este trimestre se realizaron 07 de 06 programadas. Obteniendo un cumplimiento del 116.67% con respecto a la meta proyectada en el trimestre, este porcentaje se debe al incremento de las necesidades por brindar más acciones de mantenimiento a la infraestructura que integran esta Secretaria, obteniendo un avance con respecto a la meta anual del 76%.</t>
  </si>
  <si>
    <t>Este indicador tiene como meta anual 22 acciones de incentivo a realizar. En este trimestre se realizaron 6 de las 9 programadas. Logrando un avance del 66.67% de cumplimiento con respecto a meta trimestral. Este porcentaje se debe a que se reprogramaron para el siguiente trimestre la ejecución de las actividades, esperando que las condiciones para su ejecución  total sean favorables, logrando obtener un avance anual del 59.09%</t>
  </si>
  <si>
    <t>Este indicador tiene como meta anual 02 convocatorias con perspectiva de género a realizar para personal activo y de nuevo ingreso; Este trimestre no se tiene meta proyectada ya que en los trimestres anteriores se dio por cumplida dicha actividad, logrando así obtener un cumplimiento del 100% con respecto a la meta anual.</t>
  </si>
  <si>
    <t>Este indicador tiene como meta anual 04 Elaboración de proyectos para el mejoramiento del equipamiento policial; En este trimestre se realizaron 04 de las 04 programadas. Obteniendo un cumplimiento del 100%, logrando obtener un cumplimiento anual del 100%.</t>
  </si>
  <si>
    <t>Este indicador tiene como meta anual 05 Implementación de actividades para certificación del personal policial de esta secretaria; En este trimestre se realizaron 05 de las 05 programadas. Obteniendo un cumplimiento del 100% con respecto a la proyección del trimestre, logrando obtener un cumplimiento anual del 100%.</t>
  </si>
  <si>
    <t>Este componente tiene como meta anual realizar 229,400 Acciones de seguridad, prevención social del delito y atención a turistas y residentes Benitojuarenses. En este trimestre se realizaron 57,373 acciones de 57,351 que se tenían proyectadas para este trimestre, obteniendo un porcentaje de cumplimiento del 100.04%, así como un avance anual del 75%.</t>
  </si>
  <si>
    <t>Este indicador tiene como meta anual realizar 06 Pláticas de prevención del delito dirigido a empresas, personal de seguridad en hoteles y plazas comerciales, así como a los residentes de la Zona Hotelera. En este trimestre se realizaron 02 platicas de 02 que se tenían proyectadas para este trimestre, obteniendo un porcentaje de cumplimiento del 100.04%, así como un avance anual del 83.33%.</t>
  </si>
  <si>
    <t>Este indicador tiene como meta anual realizar 103,928 Operativos de prevención y disuasión con proximidad social enfocados al sector turístico. En este trimestre se realizaron 25,982 pláticas de 25,981 que se tenían proyectadas para este trimestre, obteniendo un porcentaje de cumplimiento del 100.04%, así como un avance anual del 75%.</t>
  </si>
  <si>
    <t>Este indicador tiene como meta anual implementar 124,740 Módulos de atención a turistas en zonas de mayor afluencia. En este trimestre se realizaron 31,208 módulos de 31,158 que se tenían proyectadas para este trimestre, obteniendo un porcentaje de cumplimiento del 100.07%, así como un avance anual del 75.01%.</t>
  </si>
  <si>
    <t>Este indicador tiene como meta anual implementar 06 Capacitaciones impartidas al personal. En este trimestre se realizó 01 actividad de 03 que se tenían proyectadas para este trimestre, obteniendo un avance del 33.33%, este se debe a que se reprogramaron para el siguiente trimestre la ejecución de dichas capacitaciones, esperando que las condiciones para su implementación sean favorables, derivado de esto se obtuvo un avance anual del 66.67%.</t>
  </si>
  <si>
    <t>Este indicador tiene como meta anual implementar 720 Filtros de vigilancia, para la prevención del delito y atención a turistas en puntos estratégicos de la Zona Hotelera. En este trimestre se realizaron 31,208 módulos de 31,158 que se tenían proyectadas para este trimestre, obteniendo un porcentaje de cumplimiento del 100.07%, así como un avance anual del 75.01%.</t>
  </si>
  <si>
    <t>Este componente tiene como meta anual realizar 1,508 Capacitaciones iniciales, continuas y especializadas impartidas al personal de esta secretaria policial; En este trimestre se realizaron 565 capacitaciones de 564 que se tenían programadas, logrando así un porcentaje de cumplimiento del 100.18%, así mismo se obtuvo un avance con respecto a la meta anual del 87.33%.</t>
  </si>
  <si>
    <t>Este indicador tiene como meta anual realizar 1,113 Capacitaciones en materia de la formación continua para el personal de esta Secretaria Policial; En este trimestre se realizaron 422 capacitaciones de 374 que se tenían programadas, logrando así un porcentaje de cumplimiento del 112.83%, este porcentaje se debe a la necesidad de capacitar a más elementos en materia de prevención de los delitos, así como en materia de reacción, en tal tenor se obtuvo un avance con respecto a la meta anual del 92.54%.</t>
  </si>
  <si>
    <t>Este indicador tiene como meta anual realizar 270 Capacitaciones en materia de formación especializada para personal de esta Secretaria Policial; En este trimestre se realizaron 86 capacitaciones de 90 que se tenían programadas, logrando así un avance con respecto al trimestre del 95.56%. Este porcentaje se debe a que se reprogramaron para el siguiente trimestre la ejecución de dichas actividades, esperando que las condiciones para su ejecución  total sean favorables, logrando obtener un avance anual del 74.81%</t>
  </si>
  <si>
    <t>Este indicador tiene como meta anual realizar 125 Capacitaciones en materia de formación inicial para personal de esta Secretaria Policial; En este trimestre se realizaron 57 capacitaciones de 100 que se tenían programadas, logrando así un avance con respecto al trimestre del 57%. Este porcentaje se debe a que se reprogramaron para el siguiente trimestre la ejecución de dichas actividades, esperando que las condiciones para su ejecución  total sean favorables, en tal tenor se obtuvo un avance anual del 68%</t>
  </si>
  <si>
    <t>Este componente tiene como meta anual realizar 810 Acciones de seguridad vial; En este trimestre se realizaron 212 acciones de 206 que se tenían programadas, logrando así un cumplimiento del 102.91%. El porcentaje obtenido se deriva al incremento a diversas peticiones por parte de la ciudadanía en general en materia de promover más acciones que implementa esta dirección de tránsito en pro de la seguridad vial y salvaguardar a la ciudadanía Benitojuarenses, en tal tenor se obtuvo un avance anual del 79.51%.</t>
  </si>
  <si>
    <t>Este indicador tiene como meta anual realizar 35 Platicas para el fomento de la seguridad vial; En este trimestre se realizaron 03 platicas de 08 que se tenían programadas, logrando así un avance con respecto al trimestre del 37.50%. Este porcentaje se debe a que se reprogramaron para el siguiente trimestre la ejecución de dichas actividades, esperando que las condiciones para su ejecución total sean favorables, en tal sentido se obtuvo un avance anual del 48.57%.</t>
  </si>
  <si>
    <t>Este indicador tiene como meta anual realizar 19 Campañas de difusión y fomento de la seguridad en las vías con mayor circulación; En este trimestre se realizaron 05 platicas de 07 que se tenían programadas, logrando así un avance con respecto al trimestre del 71.43%. Este porcentaje se debe a que en trimestres anteriores se realizaron actividades de mas según su proyección en el trimestre, en tal sentido se obtuvo un cumplimiento anual del 173.68%.</t>
  </si>
  <si>
    <t>Este indicador tiene como meta anual realizar 20 Actividades enfocadas a Eficientar la movilidad urbana; En este trimestre se realizaron 04 actividades de 05 que se tenían programadas, logrando así un avance con respecto a la meta trimestral del 80%. El porcentaje obtenido se deriva a la reprogramación de dichas actividades para llevar su ejecución en el siguiente trimestre, esperando contar con las condiciones adecuadas para su implementación, en tal tenor se obtuvo un avance anual del 70%.</t>
  </si>
  <si>
    <t>Este indicador tiene como meta anual realizar 577 Actividades de capacitaciones en materia de educación vial enfocadas a conductores de vehículos; En este trimestre se realizaron 156 actividades de 145 que se tenían programadas en el trimestre, logrando así un cumplimiento con respecto a la meta trimestral del 107.59%. El porcentaje obtenido se deriva a la incremento por parte de la ciudadanía en ejecutar más capacitaciones a la ciudadanía en general, en tal tenor se obtuvo un avance anual del 76.43%.</t>
  </si>
  <si>
    <t>Este indicador tiene como meta anual realizar 84 Actividades enfocadas a la consolidación de servicios proporcionados a la ciudadanía, vigilando que se combata la corrupción; En este trimestre se realizaron 23 actividades de 21 que se tenían programadas en el trimestre, logrando así un cumplimiento con respecto a la meta trimestral del 109.52%. El porcentaje obtenido se deriva a la incremento por parte de la ciudadanía en ejecutar más acciones en pro de la población en general, en tal tenor se obtuvo un avance anual del 85.71%.</t>
  </si>
  <si>
    <t>Este indicador tiene como meta anual realizar 75 Actividades para la conservación y manteniendo de vehículos; En este trimestre se realizaron 21 actividades de 20 que se tenían programadas en el trimestre, logrando así un cumplimiento con respecto a la meta trimestral del 105%, en tal tenor se obtuvo un avance anual del 77.33%.</t>
  </si>
  <si>
    <t>Este componente tiene como meta anual realizar 30 Acciones de coordinación y seguimiento para el cumplimiento de los programas de seguridad; En este tercer trimestre se realizaron 11 acciones de 09 que se tenían programadas, obteniendo así un cumplimiento del 122.22%. Este porcentaje deriva que en el segundo trimestre no se lograron ejecutar en su totalidad las acciones que se tenían proyectadas, por lo que en este trimestre se subsanaron dichas actividades, en tal contexto se obtuvo un avance anual del 96.67%.</t>
  </si>
  <si>
    <t>Este indicador tiene como meta anual realizar 04 Acciones de coordinación del Subcomité Sectorial del Eje de Seguridad Ciudadana; En este tercer trimestre se realizaron 01 sesión de 01 que se tenían programadas, obteniendo así un cumplimiento del 100%, por lo que en este trimestre se subsanaron dichas actividades, en tal contexto se obtuvo un avance anual del 75%.</t>
  </si>
  <si>
    <t xml:space="preserve"> Este indicador tiene como meta anual realizar 26 Actividades administrativas de seguimiento para el cumplimiento de los programas de seguridad; En este tercer trimestre se realizaron 10 actividades de 08 que se tenían programadas. Este porcentaje deriva que en el segundo trimestre no se lograron ejecutar en su totalidad las acciones que se tenían proyectadas, por lo que en este trimestre se subsanaron dichas actividades, obteniendo así un cumplimiento del 125%, por lo que en este trimestre se subsanaron dichas actividades, en tal contexto se obtuvo un cumplimiento anual del 100%.</t>
  </si>
  <si>
    <t>Este componente tiene como meta anual realizar 07 Acciones estratégicas para generar servicios de seguridad y vigilancia de calidad con enfoque de proximidad social; En este tercer trimestre se realizaron 02 acciones de 02 que se tenían programadas, obteniendo así un cumplimiento del 100%, en tal contexto se obtuvo un avance anual del 85.71%.</t>
  </si>
  <si>
    <t>Este indicador tiene como meta anual realizar 02 actividades en referencia a la elaboración de manuales de orden administrativo y gestiones de capacitación; En este trimestre se realizó 1 actividad de 1 proyectada en él, en tal contexto se obtuvo un cumplimiento del 100% con respecto a la meta anual.</t>
  </si>
  <si>
    <t>Este indicador tiene como meta anual realizar 01 actividad en referencia a la implementación de incentivos para reconocer la labor policial; En este trimestre no se tiene proyectada actividades, en tal contexto se obtuvo un cumplimiento del 100% con respecto a la meta anual.</t>
  </si>
  <si>
    <t>Este indicador tiene como meta anual realizar 04 acciones de supervisión y vigilancia a los servicios prestados; En este trimestre se realizó 01 actividad de 01 proyectada en él trimestre obteniendo un porcentaje del 100% con respecto al trimestre, en tal contexto se obtuvo un avance del 75% con respecto a la meta anual.</t>
  </si>
  <si>
    <t>Este componente tiene como meta anual realizar 387 acciones integrales contra la violencia familiar y de género; En este trimestre se realizaron 86 actividades de 96 proyectadas, obteniendo un avance del 89.58% con respecto al trimestre. Este porcentaje obtenido se debe a la reprogramación de algunas actividades para poder ejecutarlas en el siguiente trimestre, esperando contar con las condiciones favorables para su ejecución, en tal contexto se obtuvo un avance del 72.87% con respecto a la meta anual.</t>
  </si>
  <si>
    <t>Este indicador tiene como meta anual realizar 384 acciones de prevención de la violencia familiar y de género; En este trimestre se realizaron 83 actividades de 96 proyectadas, obteniendo un avance del 86.46% con respecto al trimestre. Este porcentaje obtenido se debe a la reprogramación de algunas actividades para poder ejecutarlas en el siguiente trimestre, esperando contar con las condiciones favorables para su ejecución, en tal contexto se obtuvo un avance del 72.66% con respecto a la meta anual.</t>
  </si>
  <si>
    <t>Este indicador tiene como meta anual realizar 03 Implementación de programas de intervención contra la violencia familiar y de género; En este trimestre se realizaron 03 actividades, más sin embargo no se tenía proyectadas estas actividades para este trimestre. Esto se debe a la reprogramación de algunas actividades que se debieron de haber ejecutado en el trimestre pasado, más sin embargo en este trimestre se subsanaron, en tal contexto se obtuvo un cumplimiento del 100% con respecto a la meta 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</si>
</sst>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34">
    <font>
      <sz val="11"/>
      <color theme="1"/>
      <name val="Calibri"/>
      <charset val="134"/>
      <scheme val="minor"/>
    </font>
    <font>
      <sz val="11"/>
      <color theme="1"/>
      <name val="Arial"/>
      <family val="2"/>
    </font>
    <font>
      <sz val="11"/>
      <color theme="1"/>
      <name val="Arial"/>
      <family val="2"/>
    </font>
    <font>
      <sz val="11"/>
      <color theme="1"/>
      <name val="Arial"/>
      <family val="2"/>
    </font>
    <font>
      <sz val="11"/>
      <color theme="1"/>
      <name val="Arial"/>
      <family val="2"/>
    </font>
    <font>
      <b/>
      <sz val="11"/>
      <color theme="1"/>
      <name val="Calibri"/>
      <family val="2"/>
      <scheme val="minor"/>
    </font>
    <font>
      <b/>
      <sz val="24"/>
      <color theme="0"/>
      <name val="Arial"/>
      <family val="2"/>
    </font>
    <font>
      <b/>
      <sz val="16"/>
      <color theme="0"/>
      <name val="Arial"/>
      <family val="2"/>
    </font>
    <font>
      <b/>
      <sz val="14"/>
      <color rgb="FFFFFFFF"/>
      <name val="Arial"/>
      <family val="2"/>
    </font>
    <font>
      <b/>
      <sz val="11"/>
      <color theme="1"/>
      <name val="Arial"/>
      <family val="2"/>
    </font>
    <font>
      <b/>
      <sz val="11"/>
      <name val="Arial"/>
      <family val="2"/>
    </font>
    <font>
      <b/>
      <sz val="11"/>
      <color rgb="FF000000"/>
      <name val="Arial"/>
      <family val="2"/>
    </font>
    <font>
      <sz val="11"/>
      <color theme="1"/>
      <name val="Arial"/>
      <family val="2"/>
    </font>
    <font>
      <b/>
      <sz val="11"/>
      <color theme="0"/>
      <name val="Arial"/>
      <family val="2"/>
    </font>
    <font>
      <sz val="11"/>
      <color theme="0"/>
      <name val="Arial"/>
      <family val="2"/>
    </font>
    <font>
      <sz val="11"/>
      <name val="Arial"/>
      <family val="2"/>
    </font>
    <font>
      <b/>
      <sz val="14"/>
      <color theme="0"/>
      <name val="Arial"/>
      <family val="2"/>
    </font>
    <font>
      <b/>
      <sz val="12"/>
      <color theme="1"/>
      <name val="Arial"/>
      <family val="2"/>
    </font>
    <font>
      <b/>
      <sz val="14"/>
      <color theme="0"/>
      <name val="Calibri"/>
      <family val="2"/>
      <scheme val="minor"/>
    </font>
    <font>
      <sz val="11"/>
      <color theme="1"/>
      <name val="Calibri"/>
      <family val="2"/>
      <scheme val="minor"/>
    </font>
    <font>
      <sz val="12"/>
      <color theme="1"/>
      <name val="Calibri"/>
      <family val="2"/>
      <scheme val="minor"/>
    </font>
    <font>
      <b/>
      <vertAlign val="subscript"/>
      <sz val="11"/>
      <color theme="1"/>
      <name val="Arial"/>
      <family val="2"/>
    </font>
    <font>
      <b/>
      <sz val="14"/>
      <color theme="1"/>
      <name val="Arial"/>
      <family val="2"/>
    </font>
    <font>
      <sz val="12.5"/>
      <color theme="1"/>
      <name val="Arial"/>
      <family val="2"/>
    </font>
    <font>
      <sz val="12.5"/>
      <name val="Arial"/>
      <family val="2"/>
    </font>
    <font>
      <sz val="12.5"/>
      <color theme="1"/>
      <name val="Calibri"/>
      <family val="2"/>
      <scheme val="minor"/>
    </font>
    <font>
      <b/>
      <sz val="12.5"/>
      <name val="Arial"/>
      <family val="2"/>
    </font>
    <font>
      <sz val="12.5"/>
      <color theme="0"/>
      <name val="Arial"/>
      <family val="2"/>
    </font>
    <font>
      <sz val="12"/>
      <color theme="1"/>
      <name val="Arial"/>
      <family val="2"/>
    </font>
    <font>
      <sz val="11"/>
      <name val="Calibri Light"/>
      <family val="2"/>
      <scheme val="major"/>
    </font>
    <font>
      <b/>
      <sz val="11"/>
      <name val="Calibri Light"/>
      <family val="2"/>
      <scheme val="major"/>
    </font>
    <font>
      <b/>
      <sz val="11"/>
      <color theme="0"/>
      <name val="Calibri Light"/>
      <family val="2"/>
      <scheme val="major"/>
    </font>
    <font>
      <sz val="11"/>
      <color theme="0"/>
      <name val="Calibri Light"/>
      <family val="2"/>
      <scheme val="major"/>
    </font>
    <font>
      <sz val="11"/>
      <color theme="1"/>
      <name val="Calibri Light"/>
      <family val="2"/>
      <scheme val="major"/>
    </font>
  </fonts>
  <fills count="12">
    <fill>
      <patternFill patternType="none"/>
    </fill>
    <fill>
      <patternFill patternType="gray125"/>
    </fill>
    <fill>
      <patternFill patternType="solid">
        <fgColor rgb="FFC7EFCE"/>
        <bgColor indexed="64"/>
      </patternFill>
    </fill>
    <fill>
      <patternFill patternType="solid">
        <fgColor rgb="FFFFEB9C"/>
        <bgColor indexed="64"/>
      </patternFill>
    </fill>
    <fill>
      <patternFill patternType="solid">
        <fgColor rgb="FF1A79BB"/>
        <bgColor indexed="64"/>
      </patternFill>
    </fill>
    <fill>
      <patternFill patternType="solid">
        <fgColor rgb="FF1A79BB"/>
        <bgColor rgb="FF000000"/>
      </patternFill>
    </fill>
    <fill>
      <patternFill patternType="solid">
        <fgColor rgb="FFAED8F4"/>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6795556505021"/>
        <bgColor indexed="64"/>
      </patternFill>
    </fill>
    <fill>
      <patternFill patternType="solid">
        <fgColor rgb="FFF2F2F2"/>
        <bgColor rgb="FFF2F2F2"/>
      </patternFill>
    </fill>
    <fill>
      <patternFill patternType="solid">
        <fgColor theme="0" tint="-0.499984740745262"/>
        <bgColor indexed="64"/>
      </patternFill>
    </fill>
  </fills>
  <borders count="119">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top style="medium">
        <color auto="1"/>
      </top>
      <bottom style="dotted">
        <color auto="1"/>
      </bottom>
      <diagonal/>
    </border>
    <border>
      <left style="medium">
        <color auto="1"/>
      </left>
      <right/>
      <top style="dashed">
        <color theme="1"/>
      </top>
      <bottom style="dashed">
        <color theme="1"/>
      </bottom>
      <diagonal/>
    </border>
    <border>
      <left/>
      <right/>
      <top style="dashed">
        <color theme="1"/>
      </top>
      <bottom style="dashed">
        <color theme="1"/>
      </bottom>
      <diagonal/>
    </border>
    <border>
      <left style="dotted">
        <color auto="1"/>
      </left>
      <right style="dotted">
        <color auto="1"/>
      </right>
      <top style="dotted">
        <color auto="1"/>
      </top>
      <bottom style="dotted">
        <color auto="1"/>
      </bottom>
      <diagonal/>
    </border>
    <border>
      <left style="medium">
        <color auto="1"/>
      </left>
      <right style="dotted">
        <color auto="1"/>
      </right>
      <top style="dotted">
        <color auto="1"/>
      </top>
      <bottom style="dotted">
        <color auto="1"/>
      </bottom>
      <diagonal/>
    </border>
    <border>
      <left style="dashed">
        <color theme="1"/>
      </left>
      <right style="dashed">
        <color theme="1"/>
      </right>
      <top style="dotted">
        <color auto="1"/>
      </top>
      <bottom style="dotted">
        <color auto="1"/>
      </bottom>
      <diagonal/>
    </border>
    <border>
      <left style="dotted">
        <color auto="1"/>
      </left>
      <right/>
      <top style="dotted">
        <color auto="1"/>
      </top>
      <bottom style="dotted">
        <color auto="1"/>
      </bottom>
      <diagonal/>
    </border>
    <border>
      <left style="dashed">
        <color theme="1"/>
      </left>
      <right/>
      <top style="dotted">
        <color auto="1"/>
      </top>
      <bottom style="dotted">
        <color auto="1"/>
      </bottom>
      <diagonal/>
    </border>
    <border>
      <left style="dashed">
        <color theme="1"/>
      </left>
      <right style="dashed">
        <color theme="1"/>
      </right>
      <top style="dotted">
        <color auto="1"/>
      </top>
      <bottom/>
      <diagonal/>
    </border>
    <border>
      <left style="dashed">
        <color theme="1"/>
      </left>
      <right style="dashed">
        <color theme="1"/>
      </right>
      <top style="dotted">
        <color auto="1"/>
      </top>
      <bottom style="dashed">
        <color auto="1"/>
      </bottom>
      <diagonal/>
    </border>
    <border>
      <left style="dashed">
        <color theme="1"/>
      </left>
      <right/>
      <top style="dotted">
        <color auto="1"/>
      </top>
      <bottom style="dashed">
        <color auto="1"/>
      </bottom>
      <diagonal/>
    </border>
    <border>
      <left style="dashed">
        <color auto="1"/>
      </left>
      <right style="dashed">
        <color auto="1"/>
      </right>
      <top style="dashed">
        <color auto="1"/>
      </top>
      <bottom style="dashed">
        <color auto="1"/>
      </bottom>
      <diagonal/>
    </border>
    <border>
      <left/>
      <right/>
      <top style="dotted">
        <color auto="1"/>
      </top>
      <bottom/>
      <diagonal/>
    </border>
    <border>
      <left style="dashed">
        <color theme="1"/>
      </left>
      <right/>
      <top/>
      <bottom style="dotted">
        <color auto="1"/>
      </bottom>
      <diagonal/>
    </border>
    <border>
      <left style="dashed">
        <color auto="1"/>
      </left>
      <right style="dashed">
        <color auto="1"/>
      </right>
      <top/>
      <bottom style="dotted">
        <color auto="1"/>
      </bottom>
      <diagonal/>
    </border>
    <border>
      <left style="dashed">
        <color auto="1"/>
      </left>
      <right/>
      <top style="dashed">
        <color auto="1"/>
      </top>
      <bottom style="dashed">
        <color auto="1"/>
      </bottom>
      <diagonal/>
    </border>
    <border>
      <left style="dashed">
        <color theme="1"/>
      </left>
      <right style="dashed">
        <color auto="1"/>
      </right>
      <top style="dotted">
        <color auto="1"/>
      </top>
      <bottom style="dashed">
        <color auto="1"/>
      </bottom>
      <diagonal/>
    </border>
    <border>
      <left style="dashed">
        <color auto="1"/>
      </left>
      <right style="dashed">
        <color auto="1"/>
      </right>
      <top style="dotted">
        <color auto="1"/>
      </top>
      <bottom style="dashed">
        <color auto="1"/>
      </bottom>
      <diagonal/>
    </border>
    <border>
      <left/>
      <right style="dashed">
        <color theme="1"/>
      </right>
      <top style="dotted">
        <color auto="1"/>
      </top>
      <bottom/>
      <diagonal/>
    </border>
    <border>
      <left style="dashed">
        <color theme="1"/>
      </left>
      <right/>
      <top style="dashed">
        <color auto="1"/>
      </top>
      <bottom style="dashed">
        <color auto="1"/>
      </bottom>
      <diagonal/>
    </border>
    <border>
      <left style="medium">
        <color auto="1"/>
      </left>
      <right style="dashed">
        <color theme="1"/>
      </right>
      <top style="dotted">
        <color auto="1"/>
      </top>
      <bottom style="dotted">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auto="1"/>
      </left>
      <right style="thin">
        <color auto="1"/>
      </right>
      <top style="medium">
        <color auto="1"/>
      </top>
      <bottom/>
      <diagonal/>
    </border>
    <border>
      <left style="thin">
        <color theme="1"/>
      </left>
      <right style="thin">
        <color theme="1"/>
      </right>
      <top style="medium">
        <color auto="1"/>
      </top>
      <bottom style="thin">
        <color auto="1"/>
      </bottom>
      <diagonal/>
    </border>
    <border>
      <left style="thin">
        <color auto="1"/>
      </left>
      <right style="thin">
        <color auto="1"/>
      </right>
      <top style="thin">
        <color auto="1"/>
      </top>
      <bottom/>
      <diagonal/>
    </border>
    <border>
      <left style="dashed">
        <color theme="1"/>
      </left>
      <right style="dotted">
        <color auto="1"/>
      </right>
      <top style="dotted">
        <color auto="1"/>
      </top>
      <bottom/>
      <diagonal/>
    </border>
    <border>
      <left style="medium">
        <color auto="1"/>
      </left>
      <right style="dashed">
        <color theme="1"/>
      </right>
      <top/>
      <bottom style="dotted">
        <color auto="1"/>
      </bottom>
      <diagonal/>
    </border>
    <border>
      <left style="dashed">
        <color theme="1"/>
      </left>
      <right style="dashed">
        <color theme="1"/>
      </right>
      <top/>
      <bottom style="dotted">
        <color auto="1"/>
      </bottom>
      <diagonal/>
    </border>
    <border>
      <left style="dashed">
        <color theme="1"/>
      </left>
      <right style="dotted">
        <color auto="1"/>
      </right>
      <top style="dotted">
        <color auto="1"/>
      </top>
      <bottom style="dotted">
        <color auto="1"/>
      </bottom>
      <diagonal/>
    </border>
    <border>
      <left style="medium">
        <color auto="1"/>
      </left>
      <right style="dashed">
        <color theme="1"/>
      </right>
      <top style="dotted">
        <color auto="1"/>
      </top>
      <bottom/>
      <diagonal/>
    </border>
    <border>
      <left style="medium">
        <color auto="1"/>
      </left>
      <right/>
      <top style="dotted">
        <color auto="1"/>
      </top>
      <bottom style="dashed">
        <color auto="1"/>
      </bottom>
      <diagonal/>
    </border>
    <border>
      <left style="dashed">
        <color auto="1"/>
      </left>
      <right style="dashed">
        <color theme="1"/>
      </right>
      <top style="dashed">
        <color auto="1"/>
      </top>
      <bottom style="dashed">
        <color auto="1"/>
      </bottom>
      <diagonal/>
    </border>
    <border>
      <left style="dashed">
        <color theme="1"/>
      </left>
      <right style="dashed">
        <color theme="1"/>
      </right>
      <top style="dashed">
        <color auto="1"/>
      </top>
      <bottom style="dashed">
        <color auto="1"/>
      </bottom>
      <diagonal/>
    </border>
    <border>
      <left style="medium">
        <color auto="1"/>
      </left>
      <right style="dotted">
        <color auto="1"/>
      </right>
      <top/>
      <bottom style="dotted">
        <color auto="1"/>
      </bottom>
      <diagonal/>
    </border>
    <border>
      <left style="dotted">
        <color auto="1"/>
      </left>
      <right style="dotted">
        <color auto="1"/>
      </right>
      <top/>
      <bottom style="dotted">
        <color auto="1"/>
      </bottom>
      <diagonal/>
    </border>
    <border>
      <left style="dashed">
        <color auto="1"/>
      </left>
      <right style="dashed">
        <color auto="1"/>
      </right>
      <top/>
      <bottom style="dashed">
        <color auto="1"/>
      </bottom>
      <diagonal/>
    </border>
    <border>
      <left style="medium">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dashed">
        <color auto="1"/>
      </left>
      <right style="dashed">
        <color auto="1"/>
      </right>
      <top style="dashed">
        <color auto="1"/>
      </top>
      <bottom style="medium">
        <color auto="1"/>
      </bottom>
      <diagonal/>
    </border>
    <border>
      <left style="dotted">
        <color auto="1"/>
      </left>
      <right style="medium">
        <color auto="1"/>
      </right>
      <top style="medium">
        <color auto="1"/>
      </top>
      <bottom/>
      <diagonal/>
    </border>
    <border>
      <left style="medium">
        <color auto="1"/>
      </left>
      <right style="medium">
        <color auto="1"/>
      </right>
      <top/>
      <bottom style="medium">
        <color auto="1"/>
      </bottom>
      <diagonal/>
    </border>
    <border>
      <left style="dotted">
        <color auto="1"/>
      </left>
      <right style="medium">
        <color auto="1"/>
      </right>
      <top/>
      <bottom style="medium">
        <color auto="1"/>
      </bottom>
      <diagonal/>
    </border>
    <border>
      <left style="dotted">
        <color auto="1"/>
      </left>
      <right style="dotted">
        <color auto="1"/>
      </right>
      <top style="medium">
        <color auto="1"/>
      </top>
      <bottom style="medium">
        <color auto="1"/>
      </bottom>
      <diagonal/>
    </border>
    <border>
      <left style="medium">
        <color auto="1"/>
      </left>
      <right style="dashed">
        <color theme="1"/>
      </right>
      <top style="medium">
        <color auto="1"/>
      </top>
      <bottom/>
      <diagonal/>
    </border>
    <border>
      <left style="dashed">
        <color theme="1"/>
      </left>
      <right style="dashed">
        <color theme="1"/>
      </right>
      <top style="medium">
        <color auto="1"/>
      </top>
      <bottom/>
      <diagonal/>
    </border>
    <border>
      <left style="medium">
        <color auto="1"/>
      </left>
      <right/>
      <top style="medium">
        <color auto="1"/>
      </top>
      <bottom style="dotted">
        <color auto="1"/>
      </bottom>
      <diagonal/>
    </border>
    <border>
      <left style="medium">
        <color auto="1"/>
      </left>
      <right style="medium">
        <color auto="1"/>
      </right>
      <top style="medium">
        <color auto="1"/>
      </top>
      <bottom style="dotted">
        <color auto="1"/>
      </bottom>
      <diagonal/>
    </border>
    <border>
      <left style="medium">
        <color auto="1"/>
      </left>
      <right style="dashed">
        <color theme="1"/>
      </right>
      <top style="dashed">
        <color theme="1"/>
      </top>
      <bottom/>
      <diagonal/>
    </border>
    <border>
      <left style="dashed">
        <color theme="1"/>
      </left>
      <right style="dashed">
        <color theme="1"/>
      </right>
      <top style="dashed">
        <color theme="1"/>
      </top>
      <bottom/>
      <diagonal/>
    </border>
    <border>
      <left style="medium">
        <color auto="1"/>
      </left>
      <right/>
      <top style="dotted">
        <color auto="1"/>
      </top>
      <bottom style="dotted">
        <color auto="1"/>
      </bottom>
      <diagonal/>
    </border>
    <border>
      <left style="medium">
        <color auto="1"/>
      </left>
      <right/>
      <top style="dotted">
        <color auto="1"/>
      </top>
      <bottom style="medium">
        <color auto="1"/>
      </bottom>
      <diagonal/>
    </border>
    <border>
      <left style="medium">
        <color auto="1"/>
      </left>
      <right style="dashed">
        <color theme="1"/>
      </right>
      <top style="dashed">
        <color theme="1"/>
      </top>
      <bottom style="medium">
        <color auto="1"/>
      </bottom>
      <diagonal/>
    </border>
    <border>
      <left style="dashed">
        <color theme="1"/>
      </left>
      <right style="dashed">
        <color theme="1"/>
      </right>
      <top style="dashed">
        <color theme="1"/>
      </top>
      <bottom style="medium">
        <color auto="1"/>
      </bottom>
      <diagonal/>
    </border>
    <border>
      <left style="dotted">
        <color auto="1"/>
      </left>
      <right style="medium">
        <color auto="1"/>
      </right>
      <top style="medium">
        <color auto="1"/>
      </top>
      <bottom style="medium">
        <color auto="1"/>
      </bottom>
      <diagonal/>
    </border>
    <border>
      <left style="dotted">
        <color auto="1"/>
      </left>
      <right/>
      <top style="medium">
        <color auto="1"/>
      </top>
      <bottom style="medium">
        <color auto="1"/>
      </bottom>
      <diagonal/>
    </border>
    <border>
      <left style="dashed">
        <color theme="1"/>
      </left>
      <right style="medium">
        <color auto="1"/>
      </right>
      <top style="medium">
        <color auto="1"/>
      </top>
      <bottom/>
      <diagonal/>
    </border>
    <border>
      <left/>
      <right style="dashed">
        <color theme="1"/>
      </right>
      <top style="dashed">
        <color theme="1"/>
      </top>
      <bottom/>
      <diagonal/>
    </border>
    <border>
      <left style="dashed">
        <color theme="1"/>
      </left>
      <right/>
      <top style="dashed">
        <color theme="1"/>
      </top>
      <bottom/>
      <diagonal/>
    </border>
    <border>
      <left style="dashed">
        <color theme="1"/>
      </left>
      <right style="medium">
        <color auto="1"/>
      </right>
      <top style="dashed">
        <color theme="1"/>
      </top>
      <bottom/>
      <diagonal/>
    </border>
    <border>
      <left/>
      <right style="dashed">
        <color theme="1"/>
      </right>
      <top style="medium">
        <color auto="1"/>
      </top>
      <bottom/>
      <diagonal/>
    </border>
    <border>
      <left style="dashed">
        <color theme="1"/>
      </left>
      <right style="dashed">
        <color theme="1"/>
      </right>
      <top style="medium">
        <color auto="1"/>
      </top>
      <bottom style="dotted">
        <color theme="1"/>
      </bottom>
      <diagonal/>
    </border>
    <border>
      <left style="dashed">
        <color theme="1"/>
      </left>
      <right style="medium">
        <color auto="1"/>
      </right>
      <top style="medium">
        <color auto="1"/>
      </top>
      <bottom style="dotted">
        <color theme="1"/>
      </bottom>
      <diagonal/>
    </border>
    <border>
      <left style="medium">
        <color auto="1"/>
      </left>
      <right/>
      <top style="thin">
        <color auto="1"/>
      </top>
      <bottom/>
      <diagonal/>
    </border>
    <border>
      <left style="dashed">
        <color theme="1"/>
      </left>
      <right style="dashed">
        <color theme="1"/>
      </right>
      <top/>
      <bottom style="dotted">
        <color theme="1"/>
      </bottom>
      <diagonal/>
    </border>
    <border>
      <left style="dashed">
        <color theme="1"/>
      </left>
      <right style="medium">
        <color auto="1"/>
      </right>
      <top/>
      <bottom style="dotted">
        <color theme="1"/>
      </bottom>
      <diagonal/>
    </border>
    <border>
      <left style="dashed">
        <color theme="1"/>
      </left>
      <right style="medium">
        <color auto="1"/>
      </right>
      <top style="dashed">
        <color theme="1"/>
      </top>
      <bottom style="medium">
        <color auto="1"/>
      </bottom>
      <diagonal/>
    </border>
    <border>
      <left/>
      <right style="dashed">
        <color theme="1"/>
      </right>
      <top style="dashed">
        <color theme="1"/>
      </top>
      <bottom style="medium">
        <color auto="1"/>
      </bottom>
      <diagonal/>
    </border>
    <border>
      <left style="dashed">
        <color theme="1"/>
      </left>
      <right style="dashed">
        <color theme="1"/>
      </right>
      <top/>
      <bottom style="medium">
        <color auto="1"/>
      </bottom>
      <diagonal/>
    </border>
    <border>
      <left style="dashed">
        <color theme="1"/>
      </left>
      <right style="medium">
        <color auto="1"/>
      </right>
      <top/>
      <bottom style="medium">
        <color auto="1"/>
      </bottom>
      <diagonal/>
    </border>
    <border>
      <left style="medium">
        <color auto="1"/>
      </left>
      <right/>
      <top style="thin">
        <color auto="1"/>
      </top>
      <bottom style="medium">
        <color auto="1"/>
      </bottom>
      <diagonal/>
    </border>
    <border>
      <left/>
      <right style="dashed">
        <color auto="1"/>
      </right>
      <top/>
      <bottom style="medium">
        <color auto="1"/>
      </bottom>
      <diagonal/>
    </border>
    <border>
      <left/>
      <right style="medium">
        <color auto="1"/>
      </right>
      <top style="thin">
        <color auto="1"/>
      </top>
      <bottom/>
      <diagonal/>
    </border>
    <border>
      <left style="medium">
        <color auto="1"/>
      </left>
      <right style="medium">
        <color auto="1"/>
      </right>
      <top/>
      <bottom/>
      <diagonal/>
    </border>
    <border>
      <left style="dotted">
        <color auto="1"/>
      </left>
      <right style="medium">
        <color auto="1"/>
      </right>
      <top style="dotted">
        <color auto="1"/>
      </top>
      <bottom style="dotted">
        <color auto="1"/>
      </bottom>
      <diagonal/>
    </border>
    <border>
      <left style="dotted">
        <color auto="1"/>
      </left>
      <right style="medium">
        <color auto="1"/>
      </right>
      <top style="medium">
        <color auto="1"/>
      </top>
      <bottom style="dotted">
        <color auto="1"/>
      </bottom>
      <diagonal/>
    </border>
    <border>
      <left style="medium">
        <color auto="1"/>
      </left>
      <right style="medium">
        <color auto="1"/>
      </right>
      <top/>
      <bottom style="dotted">
        <color auto="1"/>
      </bottom>
      <diagonal/>
    </border>
    <border>
      <left style="dashed">
        <color auto="1"/>
      </left>
      <right style="dashed">
        <color auto="1"/>
      </right>
      <top/>
      <bottom style="medium">
        <color auto="1"/>
      </bottom>
      <diagonal/>
    </border>
    <border>
      <left/>
      <right/>
      <top/>
      <bottom style="dotted">
        <color auto="1"/>
      </bottom>
      <diagonal/>
    </border>
    <border>
      <left style="dashed">
        <color theme="1"/>
      </left>
      <right/>
      <top style="dotted">
        <color auto="1"/>
      </top>
      <bottom/>
      <diagonal/>
    </border>
    <border>
      <left style="dashed">
        <color auto="1"/>
      </left>
      <right/>
      <top/>
      <bottom style="dashed">
        <color auto="1"/>
      </bottom>
      <diagonal/>
    </border>
    <border>
      <left style="dashed">
        <color auto="1"/>
      </left>
      <right/>
      <top style="dashed">
        <color auto="1"/>
      </top>
      <bottom style="medium">
        <color auto="1"/>
      </bottom>
      <diagonal/>
    </border>
    <border>
      <left style="medium">
        <color indexed="64"/>
      </left>
      <right style="medium">
        <color indexed="64"/>
      </right>
      <top style="dotted">
        <color auto="1"/>
      </top>
      <bottom style="dotted">
        <color auto="1"/>
      </bottom>
      <diagonal/>
    </border>
    <border>
      <left style="medium">
        <color indexed="64"/>
      </left>
      <right style="medium">
        <color indexed="64"/>
      </right>
      <top style="dotted">
        <color auto="1"/>
      </top>
      <bottom style="medium">
        <color indexed="64"/>
      </bottom>
      <diagonal/>
    </border>
    <border>
      <left style="medium">
        <color indexed="64"/>
      </left>
      <right style="dotted">
        <color auto="1"/>
      </right>
      <top style="thin">
        <color auto="1"/>
      </top>
      <bottom/>
      <diagonal/>
    </border>
    <border>
      <left style="dotted">
        <color auto="1"/>
      </left>
      <right style="medium">
        <color indexed="64"/>
      </right>
      <top style="dotted">
        <color auto="1"/>
      </top>
      <bottom style="medium">
        <color indexed="64"/>
      </bottom>
      <diagonal/>
    </border>
    <border>
      <left style="medium">
        <color indexed="64"/>
      </left>
      <right style="thin">
        <color theme="1"/>
      </right>
      <top style="medium">
        <color auto="1"/>
      </top>
      <bottom style="thin">
        <color auto="1"/>
      </bottom>
      <diagonal/>
    </border>
    <border>
      <left style="medium">
        <color auto="1"/>
      </left>
      <right style="medium">
        <color auto="1"/>
      </right>
      <top style="dotted">
        <color indexed="64"/>
      </top>
      <bottom/>
      <diagonal/>
    </border>
    <border>
      <left style="thin">
        <color theme="1"/>
      </left>
      <right/>
      <top style="medium">
        <color auto="1"/>
      </top>
      <bottom style="thin">
        <color auto="1"/>
      </bottom>
      <diagonal/>
    </border>
    <border>
      <left style="medium">
        <color indexed="64"/>
      </left>
      <right style="medium">
        <color indexed="64"/>
      </right>
      <top style="dotted">
        <color auto="1"/>
      </top>
      <bottom style="thin">
        <color auto="1"/>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indexed="64"/>
      </right>
      <top style="thin">
        <color auto="1"/>
      </top>
      <bottom style="medium">
        <color auto="1"/>
      </bottom>
      <diagonal/>
    </border>
  </borders>
  <cellStyleXfs count="4">
    <xf numFmtId="0" fontId="0" fillId="0" borderId="0"/>
    <xf numFmtId="44" fontId="19" fillId="0" borderId="0" applyFont="0" applyFill="0" applyBorder="0" applyAlignment="0" applyProtection="0"/>
    <xf numFmtId="9" fontId="19" fillId="0" borderId="0" applyFont="0" applyFill="0" applyBorder="0" applyAlignment="0" applyProtection="0"/>
    <xf numFmtId="0" fontId="20" fillId="0" borderId="0"/>
  </cellStyleXfs>
  <cellXfs count="239">
    <xf numFmtId="0" fontId="0" fillId="0" borderId="0" xfId="0"/>
    <xf numFmtId="0" fontId="5" fillId="0" borderId="0" xfId="0" applyFont="1"/>
    <xf numFmtId="0" fontId="0" fillId="2" borderId="0" xfId="0" applyFill="1"/>
    <xf numFmtId="0" fontId="0" fillId="0" borderId="0" xfId="0" applyAlignment="1">
      <alignment wrapText="1"/>
    </xf>
    <xf numFmtId="0" fontId="0" fillId="3" borderId="0" xfId="0" applyFill="1"/>
    <xf numFmtId="0" fontId="6" fillId="4" borderId="4" xfId="0" applyFont="1" applyFill="1" applyBorder="1" applyAlignment="1">
      <alignment vertical="center" wrapText="1"/>
    </xf>
    <xf numFmtId="0" fontId="6" fillId="4" borderId="5" xfId="0" applyFont="1" applyFill="1" applyBorder="1" applyAlignment="1">
      <alignment vertical="center" wrapText="1"/>
    </xf>
    <xf numFmtId="0" fontId="8" fillId="5" borderId="13" xfId="0" applyFont="1" applyFill="1" applyBorder="1" applyAlignment="1">
      <alignment horizontal="center" vertical="top" wrapText="1"/>
    </xf>
    <xf numFmtId="0" fontId="11" fillId="7" borderId="15" xfId="0" applyFont="1" applyFill="1" applyBorder="1" applyAlignment="1">
      <alignment horizontal="center" vertical="center" wrapText="1"/>
    </xf>
    <xf numFmtId="0" fontId="9" fillId="7" borderId="16" xfId="0" applyFont="1" applyFill="1" applyBorder="1" applyAlignment="1">
      <alignment horizontal="justify" vertical="center" wrapText="1"/>
    </xf>
    <xf numFmtId="0" fontId="12" fillId="7" borderId="16" xfId="0" applyFont="1" applyFill="1" applyBorder="1" applyAlignment="1">
      <alignment horizontal="center" vertical="center" wrapText="1"/>
    </xf>
    <xf numFmtId="0" fontId="12" fillId="7" borderId="17" xfId="0" applyFont="1" applyFill="1" applyBorder="1" applyAlignment="1">
      <alignment horizontal="left" vertical="center" wrapText="1"/>
    </xf>
    <xf numFmtId="0" fontId="13" fillId="4" borderId="21" xfId="0" applyFont="1" applyFill="1" applyBorder="1" applyAlignment="1">
      <alignment horizontal="center" vertical="center" wrapText="1"/>
    </xf>
    <xf numFmtId="0" fontId="13" fillId="4" borderId="20" xfId="0" applyFont="1" applyFill="1" applyBorder="1" applyAlignment="1">
      <alignment horizontal="left" vertical="center" wrapText="1"/>
    </xf>
    <xf numFmtId="0" fontId="13" fillId="4" borderId="22" xfId="0" applyFont="1" applyFill="1" applyBorder="1" applyAlignment="1">
      <alignment horizontal="center" vertical="center" wrapText="1"/>
    </xf>
    <xf numFmtId="0" fontId="13" fillId="4" borderId="23" xfId="0" applyFont="1" applyFill="1" applyBorder="1" applyAlignment="1">
      <alignment horizontal="left" vertical="center" wrapText="1"/>
    </xf>
    <xf numFmtId="0" fontId="10" fillId="6" borderId="21" xfId="0" applyFont="1" applyFill="1" applyBorder="1" applyAlignment="1">
      <alignment horizontal="center" vertical="center" wrapText="1"/>
    </xf>
    <xf numFmtId="0" fontId="10" fillId="6" borderId="20" xfId="0" applyFont="1" applyFill="1" applyBorder="1" applyAlignment="1">
      <alignment horizontal="justify" vertical="center" wrapText="1"/>
    </xf>
    <xf numFmtId="0" fontId="15" fillId="6" borderId="22" xfId="0" applyFont="1" applyFill="1" applyBorder="1" applyAlignment="1">
      <alignment horizontal="center" vertical="center" wrapText="1"/>
    </xf>
    <xf numFmtId="0" fontId="15" fillId="6" borderId="24" xfId="0" applyFont="1" applyFill="1" applyBorder="1" applyAlignment="1">
      <alignment horizontal="justify" vertical="center" wrapText="1"/>
    </xf>
    <xf numFmtId="0" fontId="10" fillId="7" borderId="21" xfId="0" applyFont="1" applyFill="1" applyBorder="1" applyAlignment="1">
      <alignment horizontal="center" vertical="center" wrapText="1"/>
    </xf>
    <xf numFmtId="0" fontId="12" fillId="7" borderId="22" xfId="0" applyFont="1" applyFill="1" applyBorder="1" applyAlignment="1">
      <alignment horizontal="justify" vertical="center" wrapText="1"/>
    </xf>
    <xf numFmtId="0" fontId="9" fillId="7" borderId="22" xfId="0" applyFont="1" applyFill="1" applyBorder="1" applyAlignment="1">
      <alignment horizontal="justify" vertical="center" wrapText="1"/>
    </xf>
    <xf numFmtId="0" fontId="12" fillId="7" borderId="22" xfId="0" applyFont="1" applyFill="1" applyBorder="1" applyAlignment="1">
      <alignment horizontal="center" vertical="center" wrapText="1"/>
    </xf>
    <xf numFmtId="0" fontId="12" fillId="7" borderId="24" xfId="0" applyFont="1" applyFill="1" applyBorder="1" applyAlignment="1">
      <alignment horizontal="justify" vertical="center" wrapText="1"/>
    </xf>
    <xf numFmtId="0" fontId="9" fillId="7" borderId="25" xfId="0" applyFont="1" applyFill="1" applyBorder="1" applyAlignment="1">
      <alignment horizontal="justify" vertical="center" wrapText="1"/>
    </xf>
    <xf numFmtId="0" fontId="12" fillId="7" borderId="26" xfId="0" applyFont="1" applyFill="1" applyBorder="1" applyAlignment="1">
      <alignment horizontal="center" vertical="center" wrapText="1"/>
    </xf>
    <xf numFmtId="0" fontId="12" fillId="7" borderId="27" xfId="0" applyFont="1" applyFill="1" applyBorder="1" applyAlignment="1">
      <alignment horizontal="justify" vertical="center" wrapText="1"/>
    </xf>
    <xf numFmtId="0" fontId="9" fillId="7" borderId="28" xfId="0" applyFont="1" applyFill="1" applyBorder="1" applyAlignment="1">
      <alignment horizontal="justify" vertical="center" wrapText="1"/>
    </xf>
    <xf numFmtId="0" fontId="12" fillId="7" borderId="28" xfId="0" applyFont="1" applyFill="1" applyBorder="1" applyAlignment="1">
      <alignment horizontal="center" vertical="center" wrapText="1"/>
    </xf>
    <xf numFmtId="0" fontId="12" fillId="7" borderId="29" xfId="0" applyFont="1" applyFill="1" applyBorder="1" applyAlignment="1">
      <alignment horizontal="left" vertical="center" wrapText="1"/>
    </xf>
    <xf numFmtId="0" fontId="12" fillId="7" borderId="30" xfId="0" applyFont="1" applyFill="1" applyBorder="1" applyAlignment="1">
      <alignment horizontal="justify" vertical="center" wrapText="1"/>
    </xf>
    <xf numFmtId="0" fontId="9" fillId="7" borderId="31" xfId="0" applyFont="1" applyFill="1" applyBorder="1" applyAlignment="1">
      <alignment horizontal="justify" vertical="center" wrapText="1"/>
    </xf>
    <xf numFmtId="0" fontId="12" fillId="7" borderId="30" xfId="0" applyFont="1" applyFill="1" applyBorder="1" applyAlignment="1">
      <alignment horizontal="center" vertical="center" wrapText="1"/>
    </xf>
    <xf numFmtId="0" fontId="12" fillId="7" borderId="32" xfId="0" applyFont="1" applyFill="1" applyBorder="1" applyAlignment="1">
      <alignment horizontal="left" vertical="center" wrapText="1"/>
    </xf>
    <xf numFmtId="0" fontId="12" fillId="7" borderId="33" xfId="0" applyFont="1" applyFill="1" applyBorder="1" applyAlignment="1">
      <alignment horizontal="justify" vertical="center" wrapText="1"/>
    </xf>
    <xf numFmtId="0" fontId="9" fillId="7" borderId="34" xfId="0" applyFont="1" applyFill="1" applyBorder="1" applyAlignment="1">
      <alignment horizontal="justify" vertical="center" wrapText="1"/>
    </xf>
    <xf numFmtId="0" fontId="12" fillId="7" borderId="35" xfId="0" applyFont="1" applyFill="1" applyBorder="1" applyAlignment="1">
      <alignment horizontal="center" vertical="center" wrapText="1"/>
    </xf>
    <xf numFmtId="0" fontId="12" fillId="7" borderId="36" xfId="0" applyFont="1" applyFill="1" applyBorder="1" applyAlignment="1">
      <alignment horizontal="left" vertical="center" wrapText="1"/>
    </xf>
    <xf numFmtId="0" fontId="10" fillId="6" borderId="37" xfId="0" applyFont="1" applyFill="1" applyBorder="1" applyAlignment="1">
      <alignment horizontal="center" vertical="center" wrapText="1"/>
    </xf>
    <xf numFmtId="0" fontId="10" fillId="6" borderId="22" xfId="0" applyFont="1" applyFill="1" applyBorder="1" applyAlignment="1">
      <alignment horizontal="justify" vertical="center" wrapText="1"/>
    </xf>
    <xf numFmtId="0" fontId="9" fillId="7" borderId="37" xfId="0" applyFont="1" applyFill="1" applyBorder="1" applyAlignment="1">
      <alignment horizontal="center" vertical="center" wrapText="1"/>
    </xf>
    <xf numFmtId="0" fontId="10" fillId="7" borderId="22" xfId="0" applyFont="1" applyFill="1" applyBorder="1" applyAlignment="1">
      <alignment horizontal="justify" vertical="center" wrapText="1"/>
    </xf>
    <xf numFmtId="0" fontId="15" fillId="7" borderId="22"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15" fillId="7" borderId="22" xfId="0" applyFont="1" applyFill="1" applyBorder="1" applyAlignment="1">
      <alignment horizontal="justify" vertical="center" wrapText="1"/>
    </xf>
    <xf numFmtId="0" fontId="10" fillId="7" borderId="40" xfId="0" applyFont="1" applyFill="1" applyBorder="1" applyAlignment="1">
      <alignment horizontal="center" vertical="center" wrapText="1"/>
    </xf>
    <xf numFmtId="0" fontId="9" fillId="6" borderId="41" xfId="0" applyFont="1" applyFill="1" applyBorder="1" applyAlignment="1">
      <alignment horizontal="center" vertical="center" wrapText="1"/>
    </xf>
    <xf numFmtId="0" fontId="10" fillId="7" borderId="41" xfId="0" applyFont="1" applyFill="1" applyBorder="1" applyAlignment="1">
      <alignment horizontal="center" vertical="center" wrapText="1"/>
    </xf>
    <xf numFmtId="0" fontId="9" fillId="6" borderId="42" xfId="0" applyFont="1" applyFill="1" applyBorder="1" applyAlignment="1">
      <alignment horizontal="center" vertical="center" wrapText="1"/>
    </xf>
    <xf numFmtId="3" fontId="12" fillId="9" borderId="20" xfId="0" applyNumberFormat="1" applyFont="1" applyFill="1" applyBorder="1" applyAlignment="1">
      <alignment horizontal="center" vertical="center" wrapText="1"/>
    </xf>
    <xf numFmtId="0" fontId="6" fillId="4" borderId="45" xfId="0" applyFont="1" applyFill="1" applyBorder="1" applyAlignment="1">
      <alignment vertical="center" wrapText="1"/>
    </xf>
    <xf numFmtId="0" fontId="10" fillId="9" borderId="47" xfId="0" applyFont="1" applyFill="1" applyBorder="1" applyAlignment="1">
      <alignment horizontal="center" vertical="center" wrapText="1"/>
    </xf>
    <xf numFmtId="10" fontId="0" fillId="10" borderId="48" xfId="0" applyNumberFormat="1" applyFill="1" applyBorder="1" applyAlignment="1">
      <alignment horizontal="center" vertical="center" wrapText="1"/>
    </xf>
    <xf numFmtId="0" fontId="15" fillId="7" borderId="49" xfId="0" applyFont="1" applyFill="1" applyBorder="1" applyAlignment="1">
      <alignment horizontal="center" vertical="center" wrapText="1"/>
    </xf>
    <xf numFmtId="0" fontId="10" fillId="6" borderId="50" xfId="0" applyFont="1" applyFill="1" applyBorder="1" applyAlignment="1">
      <alignment horizontal="center" vertical="center" wrapText="1"/>
    </xf>
    <xf numFmtId="0" fontId="10" fillId="6" borderId="51" xfId="0" applyFont="1" applyFill="1" applyBorder="1" applyAlignment="1">
      <alignment horizontal="justify" vertical="center" wrapText="1"/>
    </xf>
    <xf numFmtId="0" fontId="15" fillId="6" borderId="52" xfId="0" applyFont="1" applyFill="1" applyBorder="1" applyAlignment="1">
      <alignment horizontal="center" vertical="center" wrapText="1"/>
    </xf>
    <xf numFmtId="0" fontId="9" fillId="7" borderId="53" xfId="0" applyFont="1" applyFill="1" applyBorder="1" applyAlignment="1">
      <alignment horizontal="center" vertical="center" wrapText="1"/>
    </xf>
    <xf numFmtId="0" fontId="10" fillId="7" borderId="25" xfId="0" applyFont="1" applyFill="1" applyBorder="1" applyAlignment="1">
      <alignment horizontal="justify" vertical="center" wrapText="1"/>
    </xf>
    <xf numFmtId="0" fontId="15" fillId="7" borderId="25" xfId="0" applyFont="1" applyFill="1" applyBorder="1" applyAlignment="1">
      <alignment horizontal="center" vertical="center" wrapText="1"/>
    </xf>
    <xf numFmtId="0" fontId="9" fillId="7" borderId="54" xfId="0" applyFont="1" applyFill="1" applyBorder="1" applyAlignment="1">
      <alignment horizontal="center" vertical="center" wrapText="1"/>
    </xf>
    <xf numFmtId="0" fontId="10" fillId="7" borderId="55" xfId="0" applyFont="1" applyFill="1" applyBorder="1" applyAlignment="1">
      <alignment horizontal="justify" vertical="center" wrapText="1"/>
    </xf>
    <xf numFmtId="0" fontId="10" fillId="7" borderId="56" xfId="0" applyFont="1" applyFill="1" applyBorder="1" applyAlignment="1">
      <alignment horizontal="justify" vertical="center" wrapText="1"/>
    </xf>
    <xf numFmtId="0" fontId="15" fillId="7" borderId="56" xfId="0" applyFont="1" applyFill="1" applyBorder="1" applyAlignment="1">
      <alignment horizontal="center" vertical="center" wrapText="1"/>
    </xf>
    <xf numFmtId="0" fontId="9" fillId="6" borderId="57" xfId="0" applyFont="1" applyFill="1" applyBorder="1" applyAlignment="1">
      <alignment horizontal="center" vertical="center" wrapText="1"/>
    </xf>
    <xf numFmtId="0" fontId="10" fillId="6" borderId="58" xfId="0" applyFont="1" applyFill="1" applyBorder="1" applyAlignment="1">
      <alignment horizontal="justify" vertical="center" wrapText="1"/>
    </xf>
    <xf numFmtId="0" fontId="15" fillId="6" borderId="58" xfId="0" applyFont="1" applyFill="1" applyBorder="1" applyAlignment="1">
      <alignment horizontal="justify" vertical="center" wrapText="1"/>
    </xf>
    <xf numFmtId="0" fontId="15" fillId="6" borderId="59" xfId="0" applyFont="1" applyFill="1" applyBorder="1" applyAlignment="1">
      <alignment horizontal="center" vertical="center" wrapText="1"/>
    </xf>
    <xf numFmtId="0" fontId="9" fillId="7" borderId="21" xfId="0" applyFont="1" applyFill="1" applyBorder="1" applyAlignment="1">
      <alignment horizontal="center" vertical="center" wrapText="1"/>
    </xf>
    <xf numFmtId="0" fontId="10" fillId="7" borderId="20" xfId="0" applyFont="1" applyFill="1" applyBorder="1" applyAlignment="1">
      <alignment horizontal="justify" vertical="center" wrapText="1"/>
    </xf>
    <xf numFmtId="0" fontId="15" fillId="7" borderId="28" xfId="0" applyFont="1" applyFill="1" applyBorder="1" applyAlignment="1">
      <alignment horizontal="center" vertical="center" wrapText="1"/>
    </xf>
    <xf numFmtId="0" fontId="9" fillId="7" borderId="60" xfId="0" applyFont="1" applyFill="1" applyBorder="1" applyAlignment="1">
      <alignment horizontal="center" vertical="center" wrapText="1"/>
    </xf>
    <xf numFmtId="0" fontId="10" fillId="7" borderId="61" xfId="0" applyFont="1" applyFill="1" applyBorder="1" applyAlignment="1">
      <alignment horizontal="justify" vertical="center" wrapText="1"/>
    </xf>
    <xf numFmtId="0" fontId="15" fillId="7" borderId="62" xfId="0" applyFont="1" applyFill="1" applyBorder="1" applyAlignment="1">
      <alignment horizontal="center" vertical="center" wrapText="1"/>
    </xf>
    <xf numFmtId="0" fontId="15" fillId="7" borderId="9" xfId="0" applyFont="1" applyFill="1" applyBorder="1" applyAlignment="1">
      <alignment horizontal="center" vertical="center" wrapText="1"/>
    </xf>
    <xf numFmtId="0" fontId="15" fillId="6" borderId="66" xfId="0" applyFont="1" applyFill="1" applyBorder="1" applyAlignment="1">
      <alignment horizontal="center" vertical="center" wrapText="1"/>
    </xf>
    <xf numFmtId="3" fontId="12" fillId="8" borderId="67" xfId="0" applyNumberFormat="1" applyFont="1" applyFill="1" applyBorder="1" applyAlignment="1">
      <alignment horizontal="center" vertical="center" wrapText="1"/>
    </xf>
    <xf numFmtId="3" fontId="12" fillId="8" borderId="68" xfId="0" applyNumberFormat="1" applyFont="1" applyFill="1" applyBorder="1" applyAlignment="1">
      <alignment horizontal="center" vertical="center" wrapText="1"/>
    </xf>
    <xf numFmtId="0" fontId="9" fillId="7" borderId="69" xfId="0" applyFont="1" applyFill="1" applyBorder="1" applyAlignment="1">
      <alignment horizontal="center" vertical="center" wrapText="1"/>
    </xf>
    <xf numFmtId="164" fontId="17" fillId="7" borderId="70" xfId="0" applyNumberFormat="1" applyFont="1" applyFill="1" applyBorder="1" applyAlignment="1">
      <alignment horizontal="center" vertical="center" wrapText="1"/>
    </xf>
    <xf numFmtId="3" fontId="12" fillId="8" borderId="72" xfId="0" applyNumberFormat="1" applyFont="1" applyFill="1" applyBorder="1" applyAlignment="1">
      <alignment horizontal="center" vertical="center" wrapText="1"/>
    </xf>
    <xf numFmtId="0" fontId="9" fillId="7" borderId="73" xfId="0" applyFont="1" applyFill="1" applyBorder="1" applyAlignment="1">
      <alignment horizontal="center" vertical="center" wrapText="1"/>
    </xf>
    <xf numFmtId="0" fontId="9" fillId="7" borderId="74" xfId="0" applyFont="1" applyFill="1" applyBorder="1" applyAlignment="1">
      <alignment horizontal="center" vertical="center" wrapText="1"/>
    </xf>
    <xf numFmtId="164" fontId="17" fillId="7" borderId="13" xfId="0" applyNumberFormat="1" applyFont="1" applyFill="1" applyBorder="1" applyAlignment="1">
      <alignment horizontal="center" vertical="center" wrapText="1"/>
    </xf>
    <xf numFmtId="10" fontId="18" fillId="11" borderId="39" xfId="0" applyNumberFormat="1" applyFont="1" applyFill="1" applyBorder="1" applyAlignment="1">
      <alignment horizontal="center" vertical="center"/>
    </xf>
    <xf numFmtId="0" fontId="15" fillId="7" borderId="10" xfId="0" applyFont="1" applyFill="1" applyBorder="1" applyAlignment="1">
      <alignment horizontal="center" vertical="center" wrapText="1"/>
    </xf>
    <xf numFmtId="0" fontId="15" fillId="6" borderId="77" xfId="0" applyFont="1" applyFill="1" applyBorder="1" applyAlignment="1">
      <alignment horizontal="center" vertical="center" wrapText="1"/>
    </xf>
    <xf numFmtId="0" fontId="15" fillId="6" borderId="78" xfId="0" applyFont="1" applyFill="1" applyBorder="1" applyAlignment="1">
      <alignment horizontal="center" vertical="center" wrapText="1"/>
    </xf>
    <xf numFmtId="3" fontId="12" fillId="8" borderId="79" xfId="0" applyNumberFormat="1" applyFont="1" applyFill="1" applyBorder="1" applyAlignment="1">
      <alignment horizontal="center" vertical="center" wrapText="1"/>
    </xf>
    <xf numFmtId="3" fontId="12" fillId="8" borderId="80" xfId="0" applyNumberFormat="1" applyFont="1" applyFill="1" applyBorder="1" applyAlignment="1">
      <alignment horizontal="center" vertical="center" wrapText="1"/>
    </xf>
    <xf numFmtId="3" fontId="12" fillId="8" borderId="81" xfId="0" applyNumberFormat="1" applyFont="1" applyFill="1" applyBorder="1" applyAlignment="1">
      <alignment horizontal="center" vertical="center" wrapText="1"/>
    </xf>
    <xf numFmtId="10" fontId="0" fillId="10" borderId="1" xfId="0" applyNumberFormat="1" applyFill="1" applyBorder="1" applyAlignment="1">
      <alignment horizontal="center" vertical="center" wrapText="1"/>
    </xf>
    <xf numFmtId="10" fontId="0" fillId="10" borderId="46" xfId="0" applyNumberFormat="1" applyFill="1" applyBorder="1" applyAlignment="1">
      <alignment horizontal="center" vertical="center" wrapText="1"/>
    </xf>
    <xf numFmtId="44" fontId="12" fillId="9" borderId="84" xfId="1" applyFont="1" applyFill="1" applyBorder="1" applyAlignment="1">
      <alignment horizontal="center" vertical="center" wrapText="1"/>
    </xf>
    <xf numFmtId="44" fontId="12" fillId="9" borderId="85" xfId="1" applyFont="1" applyFill="1" applyBorder="1" applyAlignment="1">
      <alignment horizontal="center" vertical="center" wrapText="1"/>
    </xf>
    <xf numFmtId="10" fontId="0" fillId="10" borderId="86" xfId="0" applyNumberFormat="1" applyFill="1" applyBorder="1" applyAlignment="1">
      <alignment horizontal="center" vertical="center" wrapText="1"/>
    </xf>
    <xf numFmtId="44" fontId="12" fillId="9" borderId="87" xfId="1" applyFont="1" applyFill="1" applyBorder="1" applyAlignment="1">
      <alignment horizontal="center" vertical="center" wrapText="1"/>
    </xf>
    <xf numFmtId="44" fontId="12" fillId="9" borderId="88" xfId="1" applyFont="1" applyFill="1" applyBorder="1" applyAlignment="1">
      <alignment horizontal="center" vertical="center" wrapText="1"/>
    </xf>
    <xf numFmtId="44" fontId="12" fillId="9" borderId="91" xfId="1" applyFont="1" applyFill="1" applyBorder="1" applyAlignment="1">
      <alignment horizontal="center" vertical="center" wrapText="1"/>
    </xf>
    <xf numFmtId="44" fontId="12" fillId="9" borderId="92" xfId="1" applyFont="1" applyFill="1" applyBorder="1" applyAlignment="1">
      <alignment horizontal="center" vertical="center" wrapText="1"/>
    </xf>
    <xf numFmtId="10" fontId="0" fillId="10" borderId="93" xfId="0" applyNumberFormat="1" applyFill="1" applyBorder="1" applyAlignment="1">
      <alignment horizontal="center" vertical="center" wrapText="1"/>
    </xf>
    <xf numFmtId="3" fontId="12" fillId="9" borderId="94" xfId="0" applyNumberFormat="1" applyFont="1" applyFill="1" applyBorder="1" applyAlignment="1">
      <alignment horizontal="center" vertical="center" wrapText="1"/>
    </xf>
    <xf numFmtId="10" fontId="0" fillId="10" borderId="43" xfId="0" applyNumberFormat="1" applyFill="1" applyBorder="1" applyAlignment="1">
      <alignment horizontal="center" vertical="center" wrapText="1"/>
    </xf>
    <xf numFmtId="10" fontId="0" fillId="10" borderId="95" xfId="0" applyNumberFormat="1" applyFill="1" applyBorder="1" applyAlignment="1">
      <alignment horizontal="center" vertical="center" wrapText="1"/>
    </xf>
    <xf numFmtId="0" fontId="13" fillId="8" borderId="96" xfId="0" applyFont="1" applyFill="1" applyBorder="1" applyAlignment="1">
      <alignment horizontal="center" vertical="center" wrapText="1"/>
    </xf>
    <xf numFmtId="3" fontId="12" fillId="9" borderId="97" xfId="0" applyNumberFormat="1" applyFont="1" applyFill="1" applyBorder="1" applyAlignment="1">
      <alignment horizontal="center" vertical="center" wrapText="1"/>
    </xf>
    <xf numFmtId="3" fontId="12" fillId="9" borderId="16" xfId="0" applyNumberFormat="1" applyFont="1" applyFill="1" applyBorder="1" applyAlignment="1">
      <alignment horizontal="center" vertical="center" wrapText="1"/>
    </xf>
    <xf numFmtId="3" fontId="12" fillId="9" borderId="98" xfId="0" applyNumberFormat="1" applyFont="1" applyFill="1" applyBorder="1" applyAlignment="1">
      <alignment horizontal="center" vertical="center" wrapText="1"/>
    </xf>
    <xf numFmtId="3" fontId="12" fillId="9" borderId="45" xfId="0" applyNumberFormat="1" applyFont="1" applyFill="1" applyBorder="1" applyAlignment="1">
      <alignment horizontal="center" vertical="center" wrapText="1"/>
    </xf>
    <xf numFmtId="3" fontId="12" fillId="9" borderId="5" xfId="0" applyNumberFormat="1" applyFont="1" applyFill="1" applyBorder="1" applyAlignment="1">
      <alignment horizontal="center" vertical="center" wrapText="1"/>
    </xf>
    <xf numFmtId="3" fontId="12" fillId="9" borderId="100" xfId="0" applyNumberFormat="1" applyFont="1" applyFill="1" applyBorder="1" applyAlignment="1">
      <alignment horizontal="center" vertical="center" wrapText="1"/>
    </xf>
    <xf numFmtId="0" fontId="8" fillId="5" borderId="6" xfId="0" applyFont="1" applyFill="1" applyBorder="1" applyAlignment="1">
      <alignment horizontal="center" vertical="top" wrapText="1"/>
    </xf>
    <xf numFmtId="0" fontId="10" fillId="6" borderId="24" xfId="0" applyFont="1" applyFill="1" applyBorder="1" applyAlignment="1">
      <alignment horizontal="justify" vertical="center" wrapText="1"/>
    </xf>
    <xf numFmtId="0" fontId="15" fillId="7" borderId="24" xfId="0" applyFont="1" applyFill="1" applyBorder="1" applyAlignment="1">
      <alignment horizontal="left" vertical="center" wrapText="1"/>
    </xf>
    <xf numFmtId="0" fontId="15" fillId="7" borderId="24" xfId="0" applyFont="1" applyFill="1" applyBorder="1" applyAlignment="1">
      <alignment horizontal="justify" vertical="center" wrapText="1"/>
    </xf>
    <xf numFmtId="0" fontId="15" fillId="7" borderId="23" xfId="0" applyFont="1" applyFill="1" applyBorder="1" applyAlignment="1">
      <alignment horizontal="justify" vertical="center" wrapText="1"/>
    </xf>
    <xf numFmtId="0" fontId="10" fillId="6" borderId="101" xfId="0" applyFont="1" applyFill="1" applyBorder="1" applyAlignment="1">
      <alignment horizontal="justify" vertical="center" wrapText="1"/>
    </xf>
    <xf numFmtId="0" fontId="15" fillId="7" borderId="102" xfId="0" applyFont="1" applyFill="1" applyBorder="1" applyAlignment="1">
      <alignment horizontal="justify" vertical="center" wrapText="1"/>
    </xf>
    <xf numFmtId="0" fontId="15" fillId="7" borderId="36" xfId="0" applyFont="1" applyFill="1" applyBorder="1" applyAlignment="1">
      <alignment horizontal="justify" vertical="center" wrapText="1"/>
    </xf>
    <xf numFmtId="0" fontId="15" fillId="6" borderId="103" xfId="0" applyFont="1" applyFill="1" applyBorder="1" applyAlignment="1">
      <alignment horizontal="justify" vertical="center" wrapText="1"/>
    </xf>
    <xf numFmtId="0" fontId="15" fillId="7" borderId="32" xfId="0" applyFont="1" applyFill="1" applyBorder="1" applyAlignment="1">
      <alignment horizontal="justify" vertical="center" wrapText="1"/>
    </xf>
    <xf numFmtId="0" fontId="15" fillId="7" borderId="104" xfId="0" applyFont="1" applyFill="1" applyBorder="1" applyAlignment="1">
      <alignment horizontal="justify" vertical="center" wrapText="1"/>
    </xf>
    <xf numFmtId="0" fontId="10" fillId="7" borderId="109" xfId="0" applyFont="1" applyFill="1" applyBorder="1" applyAlignment="1">
      <alignment horizontal="center" vertical="center" wrapText="1"/>
    </xf>
    <xf numFmtId="4" fontId="12" fillId="8" borderId="80" xfId="0" applyNumberFormat="1" applyFont="1" applyFill="1" applyBorder="1" applyAlignment="1">
      <alignment horizontal="center" vertical="center" wrapText="1"/>
    </xf>
    <xf numFmtId="4" fontId="12" fillId="8" borderId="83" xfId="0" applyNumberFormat="1" applyFont="1" applyFill="1" applyBorder="1" applyAlignment="1">
      <alignment horizontal="center" vertical="center" wrapText="1"/>
    </xf>
    <xf numFmtId="4" fontId="12" fillId="8" borderId="90" xfId="0" applyNumberFormat="1" applyFont="1" applyFill="1" applyBorder="1" applyAlignment="1">
      <alignment horizontal="center" vertical="center" wrapText="1"/>
    </xf>
    <xf numFmtId="4" fontId="12" fillId="8" borderId="71" xfId="0" applyNumberFormat="1" applyFont="1" applyFill="1" applyBorder="1" applyAlignment="1">
      <alignment horizontal="center" vertical="center" wrapText="1"/>
    </xf>
    <xf numFmtId="4" fontId="12" fillId="8" borderId="72" xfId="0" applyNumberFormat="1" applyFont="1" applyFill="1" applyBorder="1" applyAlignment="1">
      <alignment horizontal="center" vertical="center" wrapText="1"/>
    </xf>
    <xf numFmtId="4" fontId="12" fillId="8" borderId="82" xfId="0" applyNumberFormat="1" applyFont="1" applyFill="1" applyBorder="1" applyAlignment="1">
      <alignment horizontal="center" vertical="center" wrapText="1"/>
    </xf>
    <xf numFmtId="4" fontId="12" fillId="8" borderId="75" xfId="0" applyNumberFormat="1" applyFont="1" applyFill="1" applyBorder="1" applyAlignment="1">
      <alignment horizontal="center" vertical="center" wrapText="1"/>
    </xf>
    <xf numFmtId="4" fontId="12" fillId="8" borderId="76" xfId="0" applyNumberFormat="1" applyFont="1" applyFill="1" applyBorder="1" applyAlignment="1">
      <alignment horizontal="center" vertical="center" wrapText="1"/>
    </xf>
    <xf numFmtId="4" fontId="12" fillId="8" borderId="89" xfId="0" applyNumberFormat="1" applyFont="1" applyFill="1" applyBorder="1" applyAlignment="1">
      <alignment horizontal="center" vertical="center" wrapText="1"/>
    </xf>
    <xf numFmtId="0" fontId="10" fillId="7" borderId="111" xfId="0" applyFont="1" applyFill="1" applyBorder="1" applyAlignment="1">
      <alignment horizontal="center" vertical="center" wrapText="1"/>
    </xf>
    <xf numFmtId="0" fontId="17" fillId="0" borderId="0" xfId="0" applyFont="1" applyAlignment="1">
      <alignment horizontal="center" vertical="top"/>
    </xf>
    <xf numFmtId="0" fontId="4" fillId="0" borderId="0" xfId="0" applyFont="1"/>
    <xf numFmtId="0" fontId="26" fillId="8" borderId="105" xfId="0" applyFont="1" applyFill="1" applyBorder="1" applyAlignment="1">
      <alignment horizontal="center" vertical="center" wrapText="1"/>
    </xf>
    <xf numFmtId="3" fontId="23" fillId="8" borderId="21" xfId="0" applyNumberFormat="1" applyFont="1" applyFill="1" applyBorder="1" applyAlignment="1">
      <alignment horizontal="center" vertical="center" wrapText="1"/>
    </xf>
    <xf numFmtId="3" fontId="23" fillId="8" borderId="20" xfId="0" applyNumberFormat="1" applyFont="1" applyFill="1" applyBorder="1" applyAlignment="1">
      <alignment horizontal="center" vertical="center" wrapText="1"/>
    </xf>
    <xf numFmtId="3" fontId="23" fillId="8" borderId="97" xfId="0" applyNumberFormat="1" applyFont="1" applyFill="1" applyBorder="1" applyAlignment="1">
      <alignment horizontal="center" vertical="center" wrapText="1"/>
    </xf>
    <xf numFmtId="0" fontId="27" fillId="4" borderId="105" xfId="0" applyFont="1" applyFill="1" applyBorder="1" applyAlignment="1">
      <alignment horizontal="center" vertical="center" wrapText="1"/>
    </xf>
    <xf numFmtId="3" fontId="27" fillId="4" borderId="21" xfId="0" applyNumberFormat="1" applyFont="1" applyFill="1" applyBorder="1" applyAlignment="1">
      <alignment horizontal="center" vertical="center" wrapText="1"/>
    </xf>
    <xf numFmtId="3" fontId="27" fillId="4" borderId="20" xfId="0" applyNumberFormat="1" applyFont="1" applyFill="1" applyBorder="1" applyAlignment="1">
      <alignment horizontal="center" vertical="center" wrapText="1"/>
    </xf>
    <xf numFmtId="3" fontId="27" fillId="4" borderId="97" xfId="0" applyNumberFormat="1" applyFont="1" applyFill="1" applyBorder="1" applyAlignment="1">
      <alignment horizontal="center" vertical="center" wrapText="1"/>
    </xf>
    <xf numFmtId="3" fontId="23" fillId="9" borderId="20" xfId="0" applyNumberFormat="1" applyFont="1" applyFill="1" applyBorder="1" applyAlignment="1">
      <alignment horizontal="center" vertical="center" wrapText="1"/>
    </xf>
    <xf numFmtId="3" fontId="23" fillId="9" borderId="97" xfId="0" applyNumberFormat="1" applyFont="1" applyFill="1" applyBorder="1" applyAlignment="1">
      <alignment horizontal="center" vertical="center" wrapText="1"/>
    </xf>
    <xf numFmtId="0" fontId="24" fillId="6" borderId="105" xfId="0" applyFont="1" applyFill="1" applyBorder="1" applyAlignment="1">
      <alignment horizontal="center" vertical="center" wrapText="1"/>
    </xf>
    <xf numFmtId="3" fontId="23" fillId="6" borderId="21" xfId="0" applyNumberFormat="1" applyFont="1" applyFill="1" applyBorder="1" applyAlignment="1">
      <alignment horizontal="center" vertical="center" wrapText="1"/>
    </xf>
    <xf numFmtId="3" fontId="23" fillId="6" borderId="20" xfId="0" applyNumberFormat="1" applyFont="1" applyFill="1" applyBorder="1" applyAlignment="1">
      <alignment horizontal="center" vertical="center" wrapText="1"/>
    </xf>
    <xf numFmtId="3" fontId="23" fillId="6" borderId="97" xfId="0" applyNumberFormat="1" applyFont="1" applyFill="1" applyBorder="1" applyAlignment="1">
      <alignment horizontal="center" vertical="center" wrapText="1"/>
    </xf>
    <xf numFmtId="0" fontId="24" fillId="7" borderId="105" xfId="0" applyFont="1" applyFill="1" applyBorder="1" applyAlignment="1">
      <alignment horizontal="center" vertical="center" wrapText="1"/>
    </xf>
    <xf numFmtId="3" fontId="23" fillId="7" borderId="21" xfId="0" applyNumberFormat="1" applyFont="1" applyFill="1" applyBorder="1" applyAlignment="1">
      <alignment horizontal="center" vertical="center" wrapText="1"/>
    </xf>
    <xf numFmtId="3" fontId="23" fillId="7" borderId="20" xfId="0" applyNumberFormat="1" applyFont="1" applyFill="1" applyBorder="1" applyAlignment="1">
      <alignment horizontal="center" vertical="center" wrapText="1"/>
    </xf>
    <xf numFmtId="3" fontId="23" fillId="7" borderId="97" xfId="0" applyNumberFormat="1" applyFont="1" applyFill="1" applyBorder="1" applyAlignment="1">
      <alignment horizontal="center" vertical="center" wrapText="1"/>
    </xf>
    <xf numFmtId="0" fontId="24" fillId="7" borderId="106" xfId="0" applyFont="1" applyFill="1" applyBorder="1" applyAlignment="1">
      <alignment horizontal="center" vertical="center" wrapText="1"/>
    </xf>
    <xf numFmtId="3" fontId="23" fillId="7" borderId="60" xfId="0" applyNumberFormat="1" applyFont="1" applyFill="1" applyBorder="1" applyAlignment="1">
      <alignment horizontal="center" vertical="center" wrapText="1"/>
    </xf>
    <xf numFmtId="3" fontId="23" fillId="8" borderId="61" xfId="0" applyNumberFormat="1" applyFont="1" applyFill="1" applyBorder="1" applyAlignment="1">
      <alignment horizontal="center" vertical="center" wrapText="1"/>
    </xf>
    <xf numFmtId="3" fontId="23" fillId="8" borderId="108" xfId="0" applyNumberFormat="1" applyFont="1" applyFill="1" applyBorder="1" applyAlignment="1">
      <alignment horizontal="center" vertical="center" wrapText="1"/>
    </xf>
    <xf numFmtId="3" fontId="23" fillId="9" borderId="61" xfId="0" applyNumberFormat="1" applyFont="1" applyFill="1" applyBorder="1" applyAlignment="1">
      <alignment horizontal="center" vertical="center" wrapText="1"/>
    </xf>
    <xf numFmtId="3" fontId="23" fillId="9" borderId="108" xfId="0" applyNumberFormat="1" applyFont="1" applyFill="1" applyBorder="1" applyAlignment="1">
      <alignment horizontal="center" vertical="center" wrapText="1"/>
    </xf>
    <xf numFmtId="10" fontId="25" fillId="10" borderId="113" xfId="0" applyNumberFormat="1" applyFont="1" applyFill="1" applyBorder="1" applyAlignment="1">
      <alignment horizontal="center" vertical="center" wrapText="1"/>
    </xf>
    <xf numFmtId="10" fontId="25" fillId="10" borderId="115" xfId="0" applyNumberFormat="1" applyFont="1" applyFill="1" applyBorder="1" applyAlignment="1">
      <alignment horizontal="center" vertical="center" wrapText="1"/>
    </xf>
    <xf numFmtId="3" fontId="23" fillId="9" borderId="113" xfId="0" applyNumberFormat="1" applyFont="1" applyFill="1" applyBorder="1" applyAlignment="1">
      <alignment horizontal="center" vertical="center" wrapText="1"/>
    </xf>
    <xf numFmtId="3" fontId="23" fillId="9" borderId="116" xfId="0" applyNumberFormat="1" applyFont="1" applyFill="1" applyBorder="1" applyAlignment="1">
      <alignment horizontal="center" vertical="center" wrapText="1"/>
    </xf>
    <xf numFmtId="10" fontId="25" fillId="10" borderId="117" xfId="0" applyNumberFormat="1" applyFont="1" applyFill="1" applyBorder="1" applyAlignment="1">
      <alignment horizontal="center" vertical="center" wrapText="1"/>
    </xf>
    <xf numFmtId="3" fontId="23" fillId="9" borderId="118" xfId="0" applyNumberFormat="1" applyFont="1" applyFill="1" applyBorder="1" applyAlignment="1">
      <alignment horizontal="center" vertical="center" wrapText="1"/>
    </xf>
    <xf numFmtId="0" fontId="10" fillId="9" borderId="115" xfId="0" applyFont="1" applyFill="1" applyBorder="1" applyAlignment="1">
      <alignment horizontal="center" vertical="center" wrapText="1"/>
    </xf>
    <xf numFmtId="0" fontId="10" fillId="7" borderId="113" xfId="0" applyFont="1" applyFill="1" applyBorder="1" applyAlignment="1">
      <alignment horizontal="center" vertical="center" wrapText="1"/>
    </xf>
    <xf numFmtId="0" fontId="10" fillId="9" borderId="113" xfId="0" applyFont="1" applyFill="1" applyBorder="1" applyAlignment="1">
      <alignment horizontal="center" vertical="center" wrapText="1"/>
    </xf>
    <xf numFmtId="0" fontId="10" fillId="7" borderId="116" xfId="0" applyFont="1" applyFill="1" applyBorder="1" applyAlignment="1">
      <alignment horizontal="center" vertical="center" wrapText="1"/>
    </xf>
    <xf numFmtId="10" fontId="23" fillId="6" borderId="21" xfId="2" applyNumberFormat="1" applyFont="1" applyFill="1" applyBorder="1" applyAlignment="1">
      <alignment horizontal="center" vertical="center" wrapText="1"/>
    </xf>
    <xf numFmtId="10" fontId="23" fillId="6" borderId="20" xfId="2" applyNumberFormat="1" applyFont="1" applyFill="1" applyBorder="1" applyAlignment="1">
      <alignment horizontal="center" vertical="center" wrapText="1"/>
    </xf>
    <xf numFmtId="10" fontId="23" fillId="6" borderId="97" xfId="2" applyNumberFormat="1" applyFont="1" applyFill="1" applyBorder="1" applyAlignment="1">
      <alignment horizontal="center" vertical="center" wrapText="1"/>
    </xf>
    <xf numFmtId="10" fontId="23" fillId="7" borderId="107" xfId="2" applyNumberFormat="1" applyFont="1" applyFill="1" applyBorder="1" applyAlignment="1">
      <alignment horizontal="center" vertical="center" wrapText="1"/>
    </xf>
    <xf numFmtId="10" fontId="28" fillId="7" borderId="114" xfId="2" applyNumberFormat="1" applyFont="1" applyFill="1" applyBorder="1" applyAlignment="1">
      <alignment horizontal="center" vertical="center" wrapText="1"/>
    </xf>
    <xf numFmtId="10" fontId="25" fillId="10" borderId="116" xfId="0" applyNumberFormat="1" applyFont="1" applyFill="1" applyBorder="1" applyAlignment="1">
      <alignment horizontal="center" vertical="center" wrapText="1"/>
    </xf>
    <xf numFmtId="10" fontId="25" fillId="10" borderId="118" xfId="0" applyNumberFormat="1" applyFont="1" applyFill="1" applyBorder="1" applyAlignment="1">
      <alignment horizontal="center" vertical="center" wrapText="1"/>
    </xf>
    <xf numFmtId="0" fontId="3" fillId="7" borderId="16" xfId="0" applyFont="1" applyFill="1" applyBorder="1" applyAlignment="1">
      <alignment horizontal="justify" vertical="center" wrapText="1"/>
    </xf>
    <xf numFmtId="10" fontId="24" fillId="6" borderId="99" xfId="2" applyNumberFormat="1" applyFont="1" applyFill="1" applyBorder="1" applyAlignment="1">
      <alignment horizontal="center" vertical="center" wrapText="1"/>
    </xf>
    <xf numFmtId="0" fontId="9" fillId="6" borderId="8" xfId="0" applyFont="1" applyFill="1" applyBorder="1" applyAlignment="1">
      <alignment horizontal="center" vertical="center" wrapText="1"/>
    </xf>
    <xf numFmtId="44" fontId="2" fillId="9" borderId="87" xfId="1" applyFont="1" applyFill="1" applyBorder="1" applyAlignment="1">
      <alignment horizontal="center" vertical="center" wrapText="1"/>
    </xf>
    <xf numFmtId="0" fontId="2" fillId="0" borderId="70" xfId="0" applyFont="1" applyBorder="1" applyAlignment="1">
      <alignment horizontal="justify" vertical="center" wrapText="1"/>
    </xf>
    <xf numFmtId="0" fontId="2" fillId="0" borderId="99" xfId="0" applyFont="1" applyBorder="1" applyAlignment="1">
      <alignment horizontal="justify" vertical="center" wrapText="1"/>
    </xf>
    <xf numFmtId="0" fontId="2" fillId="0" borderId="64" xfId="0" applyFont="1" applyBorder="1" applyAlignment="1">
      <alignment horizontal="justify" vertical="center" wrapText="1"/>
    </xf>
    <xf numFmtId="0" fontId="29" fillId="7" borderId="99" xfId="0" applyFont="1" applyFill="1" applyBorder="1" applyAlignment="1">
      <alignment horizontal="justify" vertical="center" wrapText="1"/>
    </xf>
    <xf numFmtId="0" fontId="31" fillId="8" borderId="105" xfId="0" applyFont="1" applyFill="1" applyBorder="1" applyAlignment="1">
      <alignment horizontal="left" vertical="center" wrapText="1"/>
    </xf>
    <xf numFmtId="0" fontId="33" fillId="6" borderId="105" xfId="0" applyFont="1" applyFill="1" applyBorder="1" applyAlignment="1">
      <alignment horizontal="justify" vertical="center" wrapText="1"/>
    </xf>
    <xf numFmtId="0" fontId="33" fillId="6" borderId="110" xfId="0" applyFont="1" applyFill="1" applyBorder="1" applyAlignment="1">
      <alignment horizontal="justify" vertical="center" wrapText="1"/>
    </xf>
    <xf numFmtId="0" fontId="33" fillId="7" borderId="110" xfId="0" applyFont="1" applyFill="1" applyBorder="1" applyAlignment="1">
      <alignment horizontal="left" vertical="center" wrapText="1"/>
    </xf>
    <xf numFmtId="0" fontId="32" fillId="4" borderId="105" xfId="0" applyFont="1" applyFill="1" applyBorder="1" applyAlignment="1">
      <alignment horizontal="justify" vertical="center" wrapText="1"/>
    </xf>
    <xf numFmtId="0" fontId="33" fillId="7" borderId="105" xfId="0" applyFont="1" applyFill="1" applyBorder="1" applyAlignment="1">
      <alignment horizontal="justify" vertical="center" wrapText="1"/>
    </xf>
    <xf numFmtId="0" fontId="33" fillId="7" borderId="110" xfId="0" applyFont="1" applyFill="1" applyBorder="1" applyAlignment="1">
      <alignment horizontal="justify" vertical="center" wrapText="1"/>
    </xf>
    <xf numFmtId="0" fontId="33" fillId="7" borderId="96" xfId="0" applyFont="1" applyFill="1" applyBorder="1" applyAlignment="1">
      <alignment horizontal="justify" vertical="center" wrapText="1"/>
    </xf>
    <xf numFmtId="0" fontId="33" fillId="6" borderId="110" xfId="0" applyFont="1" applyFill="1" applyBorder="1" applyAlignment="1">
      <alignment horizontal="left" vertical="center" wrapText="1"/>
    </xf>
    <xf numFmtId="0" fontId="33" fillId="7" borderId="106" xfId="0" applyFont="1" applyFill="1" applyBorder="1" applyAlignment="1">
      <alignment horizontal="justify" vertical="center" wrapText="1"/>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43"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4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38" xfId="0" applyFont="1" applyFill="1" applyBorder="1" applyAlignment="1">
      <alignment horizontal="center" vertical="center"/>
    </xf>
    <xf numFmtId="0" fontId="10" fillId="8" borderId="1" xfId="0" applyFont="1" applyFill="1" applyBorder="1" applyAlignment="1">
      <alignment horizontal="center" vertical="center" wrapText="1"/>
    </xf>
    <xf numFmtId="0" fontId="10" fillId="8" borderId="43" xfId="0" applyFont="1" applyFill="1" applyBorder="1" applyAlignment="1">
      <alignment horizontal="center" vertical="center" wrapText="1"/>
    </xf>
    <xf numFmtId="0" fontId="10" fillId="8" borderId="18" xfId="0" applyFont="1" applyFill="1" applyBorder="1" applyAlignment="1">
      <alignment horizontal="center" vertical="center" wrapText="1"/>
    </xf>
    <xf numFmtId="0" fontId="10" fillId="8" borderId="19" xfId="0" applyFont="1" applyFill="1" applyBorder="1" applyAlignment="1">
      <alignment horizontal="center" vertical="center" wrapText="1"/>
    </xf>
    <xf numFmtId="0" fontId="22" fillId="0" borderId="0" xfId="0" applyFont="1" applyAlignment="1">
      <alignment horizontal="center" vertical="top" wrapText="1"/>
    </xf>
    <xf numFmtId="0" fontId="22" fillId="0" borderId="0" xfId="0" applyFont="1" applyAlignment="1">
      <alignment horizontal="center" vertical="top"/>
    </xf>
    <xf numFmtId="3" fontId="13" fillId="4" borderId="6" xfId="0" applyNumberFormat="1" applyFont="1" applyFill="1" applyBorder="1" applyAlignment="1">
      <alignment horizontal="center" vertical="center" wrapText="1"/>
    </xf>
    <xf numFmtId="3" fontId="13" fillId="4" borderId="7" xfId="0" applyNumberFormat="1" applyFont="1" applyFill="1" applyBorder="1" applyAlignment="1">
      <alignment horizontal="center" vertical="center" wrapText="1"/>
    </xf>
    <xf numFmtId="3" fontId="13" fillId="4" borderId="38" xfId="0" applyNumberFormat="1" applyFont="1" applyFill="1" applyBorder="1" applyAlignment="1">
      <alignment horizontal="center" vertical="center" wrapText="1"/>
    </xf>
    <xf numFmtId="0" fontId="8" fillId="5" borderId="8" xfId="0" applyFont="1" applyFill="1" applyBorder="1" applyAlignment="1">
      <alignment horizontal="center" vertical="top" wrapText="1"/>
    </xf>
    <xf numFmtId="0" fontId="8" fillId="5" borderId="12" xfId="0" applyFont="1" applyFill="1" applyBorder="1" applyAlignment="1">
      <alignment horizontal="center" vertical="top" wrapText="1"/>
    </xf>
    <xf numFmtId="0" fontId="13" fillId="4" borderId="14" xfId="0" applyFont="1" applyFill="1" applyBorder="1" applyAlignment="1">
      <alignment horizontal="center" vertical="center" wrapText="1"/>
    </xf>
    <xf numFmtId="0" fontId="13" fillId="4" borderId="64" xfId="0" applyFont="1" applyFill="1" applyBorder="1" applyAlignment="1">
      <alignment horizontal="center" vertical="center" wrapText="1"/>
    </xf>
    <xf numFmtId="0" fontId="13" fillId="4" borderId="63" xfId="0" applyFont="1" applyFill="1" applyBorder="1" applyAlignment="1">
      <alignment horizontal="center" vertical="center" wrapText="1"/>
    </xf>
    <xf numFmtId="0" fontId="13" fillId="4" borderId="65" xfId="0" applyFont="1" applyFill="1" applyBorder="1" applyAlignment="1">
      <alignment horizontal="center" vertical="center" wrapText="1"/>
    </xf>
    <xf numFmtId="0" fontId="8" fillId="5" borderId="70" xfId="0" applyFont="1" applyFill="1" applyBorder="1" applyAlignment="1">
      <alignment horizontal="center" vertical="center" wrapText="1"/>
    </xf>
    <xf numFmtId="0" fontId="8" fillId="5" borderId="112"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38"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6"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38" xfId="0" applyFont="1" applyFill="1" applyBorder="1" applyAlignment="1">
      <alignment horizontal="center" vertical="center"/>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38"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43"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0" fillId="0" borderId="0" xfId="0" applyAlignment="1">
      <alignment horizontal="justify" vertical="center" wrapText="1"/>
    </xf>
    <xf numFmtId="10" fontId="0" fillId="10" borderId="113" xfId="0" applyNumberFormat="1" applyFill="1" applyBorder="1" applyAlignment="1">
      <alignment horizontal="center" vertical="center" wrapText="1"/>
    </xf>
  </cellXfs>
  <cellStyles count="4">
    <cellStyle name="Moneda" xfId="1" builtinId="4"/>
    <cellStyle name="Normal" xfId="0" builtinId="0"/>
    <cellStyle name="Normal 2" xfId="3" xr:uid="{00000000-0005-0000-0000-000002000000}"/>
    <cellStyle name="Porcentaje" xfId="2" builtinId="5"/>
  </cellStyles>
  <dxfs count="94">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patternType="solid">
          <bgColor rgb="FFFFEB9C"/>
        </patternFill>
      </fill>
    </dxf>
    <dxf>
      <fill>
        <patternFill patternType="solid">
          <bgColor rgb="FF00B050"/>
        </patternFill>
      </fill>
    </dxf>
    <dxf>
      <fill>
        <patternFill patternType="solid">
          <bgColor rgb="FF00B050"/>
        </patternFill>
      </fill>
    </dxf>
    <dxf>
      <fill>
        <patternFill patternType="solid">
          <bgColor rgb="FFFFFF00"/>
        </patternFill>
      </fill>
    </dxf>
    <dxf>
      <fill>
        <patternFill patternType="solid">
          <bgColor rgb="FFFF0000"/>
        </patternFill>
      </fill>
    </dxf>
    <dxf>
      <fill>
        <patternFill patternType="solid">
          <bgColor rgb="FF00B050"/>
        </patternFill>
      </fill>
    </dxf>
    <dxf>
      <font>
        <color rgb="FF9C5700"/>
      </font>
      <fill>
        <patternFill patternType="solid">
          <bgColor rgb="FFFFEB9C"/>
        </patternFill>
      </fill>
    </dxf>
    <dxf>
      <fill>
        <patternFill patternType="solid">
          <bgColor rgb="FF00B050"/>
        </patternFill>
      </fill>
    </dxf>
    <dxf>
      <fill>
        <patternFill patternType="solid">
          <bgColor rgb="FF00B050"/>
        </patternFill>
      </fill>
    </dxf>
    <dxf>
      <fill>
        <patternFill patternType="solid">
          <bgColor rgb="FFFFFF00"/>
        </patternFill>
      </fill>
    </dxf>
    <dxf>
      <fill>
        <patternFill patternType="solid">
          <bgColor rgb="FFFF0000"/>
        </patternFill>
      </fill>
    </dxf>
    <dxf>
      <fill>
        <patternFill patternType="solid">
          <bgColor rgb="FF00B050"/>
        </patternFill>
      </fill>
    </dxf>
    <dxf>
      <fill>
        <patternFill>
          <bgColor rgb="FFFF0000"/>
        </patternFill>
      </fill>
    </dxf>
    <dxf>
      <fill>
        <patternFill>
          <bgColor rgb="FFFFFF00"/>
        </patternFill>
      </fill>
    </dxf>
    <dxf>
      <fill>
        <patternFill>
          <bgColor rgb="FF00B050"/>
        </patternFill>
      </fill>
    </dxf>
    <dxf>
      <fill>
        <patternFill>
          <bgColor theme="0"/>
        </patternFill>
      </fill>
    </dxf>
    <dxf>
      <font>
        <color rgb="FF9C5700"/>
      </font>
      <fill>
        <patternFill patternType="solid">
          <bgColor rgb="FFFFEB9C"/>
        </patternFill>
      </fill>
    </dxf>
    <dxf>
      <fill>
        <patternFill patternType="solid">
          <bgColor rgb="FFFF0000"/>
        </patternFill>
      </fill>
    </dxf>
    <dxf>
      <fill>
        <patternFill patternType="solid">
          <bgColor rgb="FFFFFF00"/>
        </patternFill>
      </fill>
    </dxf>
    <dxf>
      <fill>
        <patternFill patternType="solid">
          <bgColor rgb="FF00B050"/>
        </patternFill>
      </fill>
    </dxf>
    <dxf>
      <fill>
        <patternFill patternType="solid">
          <bgColor theme="0"/>
        </patternFill>
      </fill>
    </dxf>
    <dxf>
      <fill>
        <patternFill patternType="solid">
          <bgColor rgb="FFFF0000"/>
        </patternFill>
      </fill>
    </dxf>
    <dxf>
      <fill>
        <patternFill patternType="solid">
          <bgColor rgb="FFFFFF00"/>
        </patternFill>
      </fill>
    </dxf>
    <dxf>
      <fill>
        <patternFill patternType="solid">
          <bgColor rgb="FF00B050"/>
        </patternFill>
      </fill>
    </dxf>
    <dxf>
      <fill>
        <patternFill patternType="solid">
          <bgColor theme="0"/>
        </patternFill>
      </fill>
    </dxf>
    <dxf>
      <font>
        <color rgb="FF9C5700"/>
      </font>
      <fill>
        <patternFill patternType="solid">
          <bgColor rgb="FFFFEB9C"/>
        </patternFill>
      </fill>
    </dxf>
    <dxf>
      <fill>
        <patternFill patternType="solid">
          <bgColor rgb="FF00B050"/>
        </patternFill>
      </fill>
    </dxf>
    <dxf>
      <fill>
        <patternFill patternType="solid">
          <bgColor rgb="FF00B050"/>
        </patternFill>
      </fill>
    </dxf>
    <dxf>
      <fill>
        <patternFill patternType="solid">
          <bgColor rgb="FFFFFF00"/>
        </patternFill>
      </fill>
    </dxf>
    <dxf>
      <fill>
        <patternFill patternType="solid">
          <bgColor rgb="FFFF0000"/>
        </patternFill>
      </fill>
    </dxf>
    <dxf>
      <fill>
        <patternFill patternType="solid">
          <bgColor rgb="FF00B050"/>
        </patternFill>
      </fill>
    </dxf>
    <dxf>
      <font>
        <color rgb="FF006100"/>
      </font>
      <fill>
        <patternFill patternType="solid">
          <bgColor rgb="FFC6EFCE"/>
        </patternFill>
      </fill>
    </dxf>
    <dxf>
      <fill>
        <patternFill patternType="solid">
          <bgColor rgb="FF00B050"/>
        </patternFill>
      </fill>
    </dxf>
    <dxf>
      <font>
        <color rgb="FF9C5700"/>
      </font>
      <fill>
        <patternFill patternType="solid">
          <bgColor rgb="FFFFEB9C"/>
        </patternFill>
      </fill>
    </dxf>
    <dxf>
      <fill>
        <patternFill patternType="solid">
          <bgColor rgb="FFFF0000"/>
        </patternFill>
      </fill>
    </dxf>
    <dxf>
      <fill>
        <patternFill patternType="solid">
          <bgColor rgb="FFFFFF00"/>
        </patternFill>
      </fill>
    </dxf>
    <dxf>
      <fill>
        <patternFill patternType="solid">
          <bgColor rgb="FF00B050"/>
        </patternFill>
      </fill>
    </dxf>
    <dxf>
      <fill>
        <patternFill patternType="solid">
          <bgColor rgb="FF00B050"/>
        </patternFill>
      </fill>
    </dxf>
    <dxf>
      <fill>
        <patternFill patternType="solid">
          <bgColor rgb="FF00B050"/>
        </patternFill>
      </fill>
    </dxf>
    <dxf>
      <fill>
        <patternFill patternType="solid">
          <bgColor rgb="FFFF0000"/>
        </patternFill>
      </fill>
    </dxf>
    <dxf>
      <fill>
        <patternFill patternType="solid">
          <bgColor rgb="FF00B050"/>
        </patternFill>
      </fill>
    </dxf>
    <dxf>
      <fill>
        <patternFill patternType="solid">
          <bgColor rgb="FF00B050"/>
        </patternFill>
      </fill>
    </dxf>
    <dxf>
      <font>
        <color rgb="FF9C5700"/>
      </font>
      <fill>
        <patternFill patternType="solid">
          <bgColor rgb="FFFFEB9C"/>
        </patternFill>
      </fill>
    </dxf>
    <dxf>
      <fill>
        <patternFill patternType="solid">
          <bgColor rgb="FFFFFF00"/>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9C5700"/>
      </font>
      <fill>
        <patternFill patternType="solid">
          <bgColor rgb="FFFFEB9C"/>
        </patternFill>
      </fill>
    </dxf>
    <dxf>
      <font>
        <color rgb="FF9C5700"/>
      </font>
      <fill>
        <patternFill patternType="solid">
          <bgColor rgb="FFFFEB9C"/>
        </patternFill>
      </fill>
    </dxf>
    <dxf>
      <fill>
        <patternFill patternType="solid">
          <bgColor rgb="FF00B050"/>
        </patternFill>
      </fill>
    </dxf>
    <dxf>
      <fill>
        <patternFill patternType="solid">
          <bgColor rgb="FFFF0000"/>
        </patternFill>
      </fill>
    </dxf>
    <dxf>
      <fill>
        <patternFill patternType="solid">
          <bgColor rgb="FF00B050"/>
        </patternFill>
      </fill>
    </dxf>
    <dxf>
      <fill>
        <patternFill patternType="solid">
          <bgColor rgb="FFFFFF00"/>
        </patternFill>
      </fill>
    </dxf>
    <dxf>
      <font>
        <color rgb="FF9C5700"/>
      </font>
      <fill>
        <patternFill patternType="solid">
          <bgColor rgb="FFFFEB9C"/>
        </patternFill>
      </fill>
    </dxf>
    <dxf>
      <fill>
        <patternFill patternType="solid">
          <bgColor rgb="FF00B050"/>
        </patternFill>
      </fill>
    </dxf>
    <dxf>
      <fill>
        <patternFill patternType="solid">
          <bgColor rgb="FFFF0000"/>
        </patternFill>
      </fill>
    </dxf>
    <dxf>
      <fill>
        <patternFill patternType="solid">
          <bgColor rgb="FFFFFF00"/>
        </patternFill>
      </fill>
    </dxf>
    <dxf>
      <fill>
        <patternFill patternType="solid">
          <bgColor rgb="FF00B050"/>
        </patternFill>
      </fill>
    </dxf>
    <dxf>
      <fill>
        <patternFill patternType="solid">
          <bgColor theme="0"/>
        </patternFill>
      </fill>
    </dxf>
    <dxf>
      <fill>
        <patternFill patternType="solid">
          <bgColor rgb="FFFF0000"/>
        </patternFill>
      </fill>
    </dxf>
    <dxf>
      <fill>
        <patternFill patternType="solid">
          <bgColor rgb="FFFFFF00"/>
        </patternFill>
      </fill>
    </dxf>
    <dxf>
      <fill>
        <patternFill patternType="solid">
          <bgColor rgb="FF00B050"/>
        </patternFill>
      </fill>
    </dxf>
    <dxf>
      <fill>
        <patternFill patternType="solid">
          <bgColor theme="0"/>
        </patternFill>
      </fill>
    </dxf>
    <dxf>
      <font>
        <color rgb="FF9C5700"/>
      </font>
      <fill>
        <patternFill patternType="solid">
          <bgColor rgb="FFFFEB9C"/>
        </patternFill>
      </fill>
    </dxf>
    <dxf>
      <fill>
        <patternFill patternType="solid">
          <bgColor rgb="FF00B050"/>
        </patternFill>
      </fill>
    </dxf>
    <dxf>
      <fill>
        <patternFill patternType="solid">
          <bgColor rgb="FFFFFF00"/>
        </patternFill>
      </fill>
    </dxf>
    <dxf>
      <fill>
        <patternFill patternType="solid">
          <bgColor rgb="FFFF0000"/>
        </patternFill>
      </fill>
    </dxf>
    <dxf>
      <fill>
        <patternFill patternType="solid">
          <bgColor rgb="FF00B050"/>
        </patternFill>
      </fill>
    </dxf>
    <dxf>
      <fill>
        <patternFill patternType="solid">
          <bgColor rgb="FF00B050"/>
        </patternFill>
      </fill>
    </dxf>
    <dxf>
      <fill>
        <patternFill patternType="solid">
          <bgColor rgb="FF00B050"/>
        </patternFill>
      </fill>
    </dxf>
    <dxf>
      <font>
        <color rgb="FF9C5700"/>
      </font>
      <fill>
        <patternFill patternType="solid">
          <bgColor rgb="FFFFEB9C"/>
        </patternFill>
      </fill>
    </dxf>
    <dxf>
      <fill>
        <patternFill patternType="solid">
          <bgColor rgb="FF00B050"/>
        </patternFill>
      </fill>
    </dxf>
    <dxf>
      <fill>
        <patternFill patternType="solid">
          <bgColor rgb="FFFF0000"/>
        </patternFill>
      </fill>
    </dxf>
    <dxf>
      <fill>
        <patternFill patternType="solid">
          <bgColor rgb="FFFFFF00"/>
        </patternFill>
      </fill>
    </dxf>
    <dxf>
      <fill>
        <patternFill patternType="solid">
          <bgColor rgb="FF00B050"/>
        </patternFill>
      </fill>
    </dxf>
    <dxf>
      <fill>
        <patternFill patternType="solid">
          <bgColor rgb="FF00B050"/>
        </patternFill>
      </fill>
    </dxf>
    <dxf>
      <fill>
        <patternFill patternType="solid">
          <bgColor rgb="FFFF0000"/>
        </patternFill>
      </fill>
    </dxf>
    <dxf>
      <fill>
        <patternFill patternType="solid">
          <bgColor rgb="FFFFFF00"/>
        </patternFill>
      </fill>
    </dxf>
    <dxf>
      <fill>
        <patternFill patternType="solid">
          <bgColor rgb="FF00B050"/>
        </patternFill>
      </fill>
    </dxf>
    <dxf>
      <fill>
        <patternFill patternType="solid">
          <bgColor rgb="FF00B050"/>
        </patternFill>
      </fill>
    </dxf>
    <dxf>
      <font>
        <color rgb="FF9C5700"/>
      </font>
      <fill>
        <patternFill patternType="solid">
          <bgColor rgb="FFFFEB9C"/>
        </patternFill>
      </fill>
    </dxf>
    <dxf>
      <font>
        <color rgb="FF9C5700"/>
      </font>
      <fill>
        <patternFill patternType="solid">
          <bgColor rgb="FFFFEB9C"/>
        </patternFill>
      </fill>
    </dxf>
    <dxf>
      <font>
        <color rgb="FF9C5700"/>
      </font>
      <fill>
        <patternFill patternType="solid">
          <bgColor rgb="FFFFEB9C"/>
        </patternFill>
      </fill>
    </dxf>
    <dxf>
      <font>
        <color rgb="FF9C5700"/>
      </font>
      <fill>
        <patternFill patternType="solid">
          <bgColor rgb="FFFFEB9C"/>
        </patternFill>
      </fill>
    </dxf>
    <dxf>
      <font>
        <color rgb="FF006100"/>
      </font>
      <fill>
        <patternFill patternType="solid">
          <bgColor rgb="FFC6EFCE"/>
        </patternFill>
      </fill>
    </dxf>
    <dxf>
      <font>
        <color rgb="FF006100"/>
      </font>
      <fill>
        <patternFill patternType="solid">
          <bgColor rgb="FFC6EFCE"/>
        </patternFill>
      </fill>
    </dxf>
  </dxfs>
  <tableStyles count="0" defaultTableStyle="TableStyleMedium2" defaultPivotStyle="PivotStyleLight16"/>
  <colors>
    <mruColors>
      <color rgb="FFAED8F4"/>
      <color rgb="FF1A79BB"/>
      <color rgb="FF658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591820</xdr:colOff>
      <xdr:row>1</xdr:row>
      <xdr:rowOff>90487</xdr:rowOff>
    </xdr:from>
    <xdr:to>
      <xdr:col>3</xdr:col>
      <xdr:colOff>909033</xdr:colOff>
      <xdr:row>8</xdr:row>
      <xdr:rowOff>29505</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2883" y="280987"/>
          <a:ext cx="2531775" cy="2034518"/>
        </a:xfrm>
        <a:prstGeom prst="rect">
          <a:avLst/>
        </a:prstGeom>
      </xdr:spPr>
    </xdr:pic>
    <xdr:clientData/>
  </xdr:twoCellAnchor>
  <xdr:twoCellAnchor editAs="oneCell">
    <xdr:from>
      <xdr:col>3</xdr:col>
      <xdr:colOff>2078038</xdr:colOff>
      <xdr:row>1</xdr:row>
      <xdr:rowOff>53657</xdr:rowOff>
    </xdr:from>
    <xdr:to>
      <xdr:col>4</xdr:col>
      <xdr:colOff>913149</xdr:colOff>
      <xdr:row>7</xdr:row>
      <xdr:rowOff>148907</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73663" y="244157"/>
          <a:ext cx="2097424" cy="2000250"/>
        </a:xfrm>
        <a:prstGeom prst="rect">
          <a:avLst/>
        </a:prstGeom>
      </xdr:spPr>
    </xdr:pic>
    <xdr:clientData/>
  </xdr:twoCellAnchor>
  <xdr:oneCellAnchor>
    <xdr:from>
      <xdr:col>2</xdr:col>
      <xdr:colOff>740702</xdr:colOff>
      <xdr:row>78</xdr:row>
      <xdr:rowOff>518254</xdr:rowOff>
    </xdr:from>
    <xdr:ext cx="4953001" cy="1112232"/>
    <xdr:sp macro="" textlink="">
      <xdr:nvSpPr>
        <xdr:cNvPr id="5" name="CuadroTexto 4">
          <a:extLst>
            <a:ext uri="{FF2B5EF4-FFF2-40B4-BE49-F238E27FC236}">
              <a16:creationId xmlns:a16="http://schemas.microsoft.com/office/drawing/2014/main" id="{00000000-0008-0000-0000-000005000000}"/>
            </a:ext>
          </a:extLst>
        </xdr:cNvPr>
        <xdr:cNvSpPr txBox="1"/>
      </xdr:nvSpPr>
      <xdr:spPr>
        <a:xfrm>
          <a:off x="1631082" y="104423580"/>
          <a:ext cx="4953001" cy="11122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400"/>
            <a:t>___________________________________________</a:t>
          </a:r>
        </a:p>
        <a:p>
          <a:pPr algn="ctr"/>
          <a:r>
            <a:rPr lang="es-MX" sz="1400">
              <a:latin typeface="Arial" panose="020B0604020202020204" pitchFamily="34" charset="0"/>
              <a:cs typeface="Arial" panose="020B0604020202020204" pitchFamily="34" charset="0"/>
            </a:rPr>
            <a:t>Elaboró</a:t>
          </a:r>
        </a:p>
        <a:p>
          <a:pPr algn="ctr"/>
          <a:r>
            <a:rPr lang="es-MX" sz="1400">
              <a:latin typeface="Arial" panose="020B0604020202020204" pitchFamily="34" charset="0"/>
              <a:cs typeface="Arial" panose="020B0604020202020204" pitchFamily="34" charset="0"/>
            </a:rPr>
            <a:t>Mtro.</a:t>
          </a:r>
          <a:r>
            <a:rPr lang="es-MX" sz="1400" baseline="0">
              <a:latin typeface="Arial" panose="020B0604020202020204" pitchFamily="34" charset="0"/>
              <a:cs typeface="Arial" panose="020B0604020202020204" pitchFamily="34" charset="0"/>
            </a:rPr>
            <a:t> </a:t>
          </a:r>
          <a:r>
            <a:rPr lang="es-MX" sz="1400">
              <a:latin typeface="Arial" panose="020B0604020202020204" pitchFamily="34" charset="0"/>
              <a:cs typeface="Arial" panose="020B0604020202020204" pitchFamily="34" charset="0"/>
            </a:rPr>
            <a:t>Gonzalo Alonso Ramírez Duarte</a:t>
          </a:r>
        </a:p>
        <a:p>
          <a:pPr algn="ctr"/>
          <a:r>
            <a:rPr lang="es-MX" sz="1400">
              <a:latin typeface="Arial" panose="020B0604020202020204" pitchFamily="34" charset="0"/>
              <a:cs typeface="Arial" panose="020B0604020202020204" pitchFamily="34" charset="0"/>
            </a:rPr>
            <a:t>Dirección Administrativa de la SMSCyT</a:t>
          </a:r>
        </a:p>
      </xdr:txBody>
    </xdr:sp>
    <xdr:clientData/>
  </xdr:oneCellAnchor>
  <xdr:oneCellAnchor>
    <xdr:from>
      <xdr:col>5</xdr:col>
      <xdr:colOff>1020536</xdr:colOff>
      <xdr:row>78</xdr:row>
      <xdr:rowOff>491041</xdr:rowOff>
    </xdr:from>
    <xdr:ext cx="5368636" cy="1154545"/>
    <xdr:sp macro="" textlink="">
      <xdr:nvSpPr>
        <xdr:cNvPr id="8" name="CuadroTexto 7">
          <a:extLst>
            <a:ext uri="{FF2B5EF4-FFF2-40B4-BE49-F238E27FC236}">
              <a16:creationId xmlns:a16="http://schemas.microsoft.com/office/drawing/2014/main" id="{00000000-0008-0000-0000-000008000000}"/>
            </a:ext>
          </a:extLst>
        </xdr:cNvPr>
        <xdr:cNvSpPr txBox="1"/>
      </xdr:nvSpPr>
      <xdr:spPr>
        <a:xfrm>
          <a:off x="11083906" y="104396367"/>
          <a:ext cx="5368636" cy="1154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400" b="0">
              <a:latin typeface="Arial" panose="020B0604020202020204" pitchFamily="34" charset="0"/>
              <a:cs typeface="Arial" panose="020B0604020202020204" pitchFamily="34" charset="0"/>
            </a:rPr>
            <a:t>__________________________________</a:t>
          </a:r>
        </a:p>
        <a:p>
          <a:pPr algn="ctr"/>
          <a:r>
            <a:rPr lang="es-MX" sz="1400" b="0">
              <a:latin typeface="Arial" panose="020B0604020202020204" pitchFamily="34" charset="0"/>
              <a:cs typeface="Arial" panose="020B0604020202020204" pitchFamily="34" charset="0"/>
            </a:rPr>
            <a:t>Seguimiento y Control</a:t>
          </a:r>
        </a:p>
        <a:p>
          <a:pPr algn="ctr"/>
          <a:r>
            <a:rPr lang="es-MX" sz="1400" b="0">
              <a:latin typeface="Arial" panose="020B0604020202020204" pitchFamily="34" charset="0"/>
              <a:cs typeface="Arial" panose="020B0604020202020204" pitchFamily="34" charset="0"/>
            </a:rPr>
            <a:t>Lic. Cinthia Vanessa Moreno Kú </a:t>
          </a:r>
          <a:br>
            <a:rPr lang="es-MX" sz="1400" b="0">
              <a:latin typeface="Arial" panose="020B0604020202020204" pitchFamily="34" charset="0"/>
              <a:cs typeface="Arial" panose="020B0604020202020204" pitchFamily="34" charset="0"/>
            </a:rPr>
          </a:br>
          <a:r>
            <a:rPr lang="es-MX" sz="1400" b="0">
              <a:latin typeface="Arial" panose="020B0604020202020204" pitchFamily="34" charset="0"/>
              <a:cs typeface="Arial" panose="020B0604020202020204" pitchFamily="34" charset="0"/>
            </a:rPr>
            <a:t>Dirección de Vinculación y Seguimiento con Instancias.</a:t>
          </a:r>
          <a:endParaRPr lang="es-MX" sz="1400" b="0">
            <a:effectLst/>
            <a:latin typeface="Arial" panose="020B0604020202020204" pitchFamily="34" charset="0"/>
            <a:cs typeface="Arial" panose="020B0604020202020204" pitchFamily="34" charset="0"/>
          </a:endParaRPr>
        </a:p>
      </xdr:txBody>
    </xdr:sp>
    <xdr:clientData/>
  </xdr:oneCellAnchor>
  <xdr:oneCellAnchor>
    <xdr:from>
      <xdr:col>12</xdr:col>
      <xdr:colOff>73952</xdr:colOff>
      <xdr:row>78</xdr:row>
      <xdr:rowOff>599897</xdr:rowOff>
    </xdr:from>
    <xdr:ext cx="4872638" cy="960662"/>
    <xdr:sp macro="" textlink="">
      <xdr:nvSpPr>
        <xdr:cNvPr id="9" name="CuadroTexto 8">
          <a:extLst>
            <a:ext uri="{FF2B5EF4-FFF2-40B4-BE49-F238E27FC236}">
              <a16:creationId xmlns:a16="http://schemas.microsoft.com/office/drawing/2014/main" id="{00000000-0008-0000-0000-000009000000}"/>
            </a:ext>
          </a:extLst>
        </xdr:cNvPr>
        <xdr:cNvSpPr txBox="1"/>
      </xdr:nvSpPr>
      <xdr:spPr>
        <a:xfrm>
          <a:off x="22292050" y="104505223"/>
          <a:ext cx="4872638" cy="960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400">
              <a:latin typeface="Arial" panose="020B0604020202020204" pitchFamily="34" charset="0"/>
              <a:cs typeface="Arial" panose="020B0604020202020204" pitchFamily="34" charset="0"/>
            </a:rPr>
            <a:t>______________________________________________</a:t>
          </a:r>
        </a:p>
        <a:p>
          <a:pPr algn="ctr"/>
          <a:r>
            <a:rPr lang="es-MX" sz="1400">
              <a:latin typeface="Arial" panose="020B0604020202020204" pitchFamily="34" charset="0"/>
              <a:cs typeface="Arial" panose="020B0604020202020204" pitchFamily="34" charset="0"/>
            </a:rPr>
            <a:t>Revisó</a:t>
          </a:r>
        </a:p>
        <a:p>
          <a:pPr algn="ctr"/>
          <a:r>
            <a:rPr lang="es-MX" sz="1400">
              <a:solidFill>
                <a:schemeClr val="tx1"/>
              </a:solidFill>
              <a:effectLst/>
              <a:latin typeface="Arial" panose="020B0604020202020204" pitchFamily="34" charset="0"/>
              <a:ea typeface="+mn-ea"/>
              <a:cs typeface="Arial" panose="020B0604020202020204" pitchFamily="34" charset="0"/>
            </a:rPr>
            <a:t>Mtro. Enrique E. Encalada Sánchez</a:t>
          </a:r>
          <a:endParaRPr lang="es-MX" sz="1400">
            <a:effectLst/>
            <a:latin typeface="Arial" panose="020B0604020202020204" pitchFamily="34" charset="0"/>
            <a:cs typeface="Arial" panose="020B0604020202020204" pitchFamily="34" charset="0"/>
          </a:endParaRPr>
        </a:p>
        <a:p>
          <a:pPr algn="ctr"/>
          <a:r>
            <a:rPr lang="es-MX" sz="1400">
              <a:solidFill>
                <a:schemeClr val="tx1"/>
              </a:solidFill>
              <a:effectLst/>
              <a:latin typeface="Arial" panose="020B0604020202020204" pitchFamily="34" charset="0"/>
              <a:ea typeface="+mn-ea"/>
              <a:cs typeface="Arial" panose="020B0604020202020204" pitchFamily="34" charset="0"/>
            </a:rPr>
            <a:t>Dirección de Planeación de la DGPM</a:t>
          </a:r>
          <a:endParaRPr lang="es-MX" sz="1400">
            <a:effectLst/>
            <a:latin typeface="Arial" panose="020B0604020202020204" pitchFamily="34" charset="0"/>
            <a:cs typeface="Arial" panose="020B0604020202020204" pitchFamily="34" charset="0"/>
          </a:endParaRPr>
        </a:p>
      </xdr:txBody>
    </xdr:sp>
    <xdr:clientData/>
  </xdr:oneCellAnchor>
  <xdr:oneCellAnchor>
    <xdr:from>
      <xdr:col>19</xdr:col>
      <xdr:colOff>244930</xdr:colOff>
      <xdr:row>78</xdr:row>
      <xdr:rowOff>522695</xdr:rowOff>
    </xdr:from>
    <xdr:ext cx="4534395" cy="1124667"/>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34294298" y="104375274"/>
          <a:ext cx="4534395" cy="11246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1400">
              <a:latin typeface="Arial" panose="020B0604020202020204" pitchFamily="34" charset="0"/>
              <a:cs typeface="Arial" panose="020B0604020202020204" pitchFamily="34" charset="0"/>
            </a:rPr>
            <a:t>__________________________________________</a:t>
          </a:r>
        </a:p>
        <a:p>
          <a:pPr algn="ctr"/>
          <a:r>
            <a:rPr lang="es-MX" sz="1400">
              <a:latin typeface="Arial" panose="020B0604020202020204" pitchFamily="34" charset="0"/>
              <a:cs typeface="Arial" panose="020B0604020202020204" pitchFamily="34" charset="0"/>
            </a:rPr>
            <a:t>Autorizó</a:t>
          </a:r>
        </a:p>
        <a:p>
          <a:pPr algn="ctr"/>
          <a:r>
            <a:rPr lang="es-MX" sz="1400">
              <a:latin typeface="Arial" panose="020B0604020202020204" pitchFamily="34" charset="0"/>
              <a:cs typeface="Arial" panose="020B0604020202020204" pitchFamily="34" charset="0"/>
            </a:rPr>
            <a:t>CAP. CORB. IM. José Pablo Mathey Cruz</a:t>
          </a:r>
        </a:p>
        <a:p>
          <a:pPr algn="ctr"/>
          <a:r>
            <a:rPr lang="es-MX" sz="1400">
              <a:latin typeface="Arial" panose="020B0604020202020204" pitchFamily="34" charset="0"/>
              <a:cs typeface="Arial" panose="020B0604020202020204" pitchFamily="34" charset="0"/>
            </a:rPr>
            <a:t>Secretaria Municipal de Seguridad Ciudadana y Tránsito</a:t>
          </a:r>
        </a:p>
      </xdr:txBody>
    </xdr:sp>
    <xdr:clientData/>
  </xdr:oneCellAnchor>
  <xdr:twoCellAnchor editAs="oneCell">
    <xdr:from>
      <xdr:col>23</xdr:col>
      <xdr:colOff>904873</xdr:colOff>
      <xdr:row>0</xdr:row>
      <xdr:rowOff>95250</xdr:rowOff>
    </xdr:from>
    <xdr:to>
      <xdr:col>23</xdr:col>
      <xdr:colOff>3333748</xdr:colOff>
      <xdr:row>8</xdr:row>
      <xdr:rowOff>47625</xdr:rowOff>
    </xdr:to>
    <xdr:pic>
      <xdr:nvPicPr>
        <xdr:cNvPr id="11" name="Imagen 10">
          <a:extLst>
            <a:ext uri="{FF2B5EF4-FFF2-40B4-BE49-F238E27FC236}">
              <a16:creationId xmlns:a16="http://schemas.microsoft.com/office/drawing/2014/main" id="{00000000-0008-0000-0000-00000B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12" t="3760" r="71005" b="-565"/>
        <a:stretch/>
      </xdr:blipFill>
      <xdr:spPr>
        <a:xfrm>
          <a:off x="41457561" y="95250"/>
          <a:ext cx="2428875" cy="22383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X95"/>
  <sheetViews>
    <sheetView tabSelected="1" topLeftCell="D11" zoomScale="40" zoomScaleNormal="40" zoomScaleSheetLayoutView="19" workbookViewId="0">
      <selection activeCell="V16" sqref="V16"/>
    </sheetView>
  </sheetViews>
  <sheetFormatPr baseColWidth="10" defaultColWidth="11.42578125" defaultRowHeight="15"/>
  <cols>
    <col min="2" max="2" width="1.7109375" customWidth="1"/>
    <col min="3" max="3" width="33.28515625" customWidth="1"/>
    <col min="4" max="4" width="49" customWidth="1"/>
    <col min="5" max="5" width="55.28515625" customWidth="1"/>
    <col min="6" max="6" width="28.85546875" customWidth="1"/>
    <col min="7" max="7" width="36.7109375" customWidth="1"/>
    <col min="8" max="8" width="24.85546875" customWidth="1"/>
    <col min="9" max="9" width="24.140625" customWidth="1"/>
    <col min="10" max="10" width="23.5703125" customWidth="1"/>
    <col min="11" max="11" width="25.42578125" customWidth="1"/>
    <col min="12" max="12" width="23.5703125" customWidth="1"/>
    <col min="13" max="13" width="23.7109375" customWidth="1"/>
    <col min="14" max="14" width="26" customWidth="1"/>
    <col min="15" max="16" width="24.85546875" customWidth="1"/>
    <col min="17" max="17" width="23.7109375" customWidth="1"/>
    <col min="18" max="20" width="24.85546875" customWidth="1"/>
    <col min="21" max="21" width="23.5703125" customWidth="1"/>
    <col min="22" max="22" width="24.7109375" customWidth="1"/>
    <col min="23" max="23" width="23.5703125" customWidth="1"/>
    <col min="24" max="24" width="108.7109375" customWidth="1"/>
    <col min="25" max="25" width="1.7109375" customWidth="1"/>
  </cols>
  <sheetData>
    <row r="1" spans="3:24" ht="15.75" thickBot="1"/>
    <row r="2" spans="3:24" ht="30" customHeight="1">
      <c r="F2" s="195" t="s">
        <v>0</v>
      </c>
      <c r="G2" s="196"/>
      <c r="H2" s="196"/>
      <c r="I2" s="196"/>
      <c r="J2" s="196"/>
      <c r="K2" s="196"/>
      <c r="L2" s="196"/>
      <c r="M2" s="196"/>
      <c r="N2" s="196"/>
      <c r="O2" s="196"/>
      <c r="P2" s="196"/>
      <c r="Q2" s="196"/>
      <c r="R2" s="196"/>
      <c r="S2" s="196"/>
      <c r="T2" s="197"/>
    </row>
    <row r="3" spans="3:24" ht="30" customHeight="1">
      <c r="F3" s="198" t="s">
        <v>194</v>
      </c>
      <c r="G3" s="199"/>
      <c r="H3" s="199"/>
      <c r="I3" s="199"/>
      <c r="J3" s="199"/>
      <c r="K3" s="199"/>
      <c r="L3" s="199"/>
      <c r="M3" s="199"/>
      <c r="N3" s="199"/>
      <c r="O3" s="199"/>
      <c r="P3" s="199"/>
      <c r="Q3" s="199"/>
      <c r="R3" s="199"/>
      <c r="S3" s="199"/>
      <c r="T3" s="200"/>
    </row>
    <row r="4" spans="3:24" ht="30" customHeight="1">
      <c r="F4" s="198" t="s">
        <v>195</v>
      </c>
      <c r="G4" s="199"/>
      <c r="H4" s="199"/>
      <c r="I4" s="199"/>
      <c r="J4" s="199"/>
      <c r="K4" s="199"/>
      <c r="L4" s="199"/>
      <c r="M4" s="199"/>
      <c r="N4" s="199"/>
      <c r="O4" s="199"/>
      <c r="P4" s="199"/>
      <c r="Q4" s="199"/>
      <c r="R4" s="199"/>
      <c r="S4" s="199"/>
      <c r="T4" s="200"/>
    </row>
    <row r="5" spans="3:24" ht="30" customHeight="1">
      <c r="F5" s="198" t="s">
        <v>256</v>
      </c>
      <c r="G5" s="199"/>
      <c r="H5" s="199"/>
      <c r="I5" s="199"/>
      <c r="J5" s="199"/>
      <c r="K5" s="199"/>
      <c r="L5" s="199"/>
      <c r="M5" s="199"/>
      <c r="N5" s="199"/>
      <c r="O5" s="199"/>
      <c r="P5" s="199"/>
      <c r="Q5" s="199"/>
      <c r="R5" s="199"/>
      <c r="S5" s="199"/>
      <c r="T5" s="200"/>
    </row>
    <row r="6" spans="3:24" ht="15.75" customHeight="1" thickBot="1">
      <c r="F6" s="5"/>
      <c r="G6" s="6"/>
      <c r="H6" s="6"/>
      <c r="I6" s="6"/>
      <c r="J6" s="6"/>
      <c r="K6" s="6"/>
      <c r="L6" s="6"/>
      <c r="M6" s="6"/>
      <c r="N6" s="6"/>
      <c r="O6" s="6"/>
      <c r="P6" s="6"/>
      <c r="Q6" s="6"/>
      <c r="R6" s="6"/>
      <c r="S6" s="6"/>
      <c r="T6" s="51"/>
    </row>
    <row r="9" spans="3:24" ht="15.75" thickBot="1"/>
    <row r="10" spans="3:24" ht="41.25" customHeight="1" thickBot="1">
      <c r="H10" s="201" t="s">
        <v>1</v>
      </c>
      <c r="I10" s="202"/>
      <c r="J10" s="202"/>
      <c r="K10" s="202"/>
      <c r="L10" s="202"/>
      <c r="M10" s="202"/>
      <c r="N10" s="202"/>
      <c r="O10" s="202"/>
      <c r="P10" s="202"/>
      <c r="Q10" s="202"/>
      <c r="R10" s="202"/>
      <c r="S10" s="202"/>
      <c r="T10" s="202"/>
      <c r="U10" s="202"/>
      <c r="V10" s="202"/>
      <c r="W10" s="203"/>
    </row>
    <row r="11" spans="3:24" ht="42" customHeight="1" thickBot="1">
      <c r="C11" s="213" t="s">
        <v>2</v>
      </c>
      <c r="D11" s="213" t="s">
        <v>3</v>
      </c>
      <c r="E11" s="224" t="s">
        <v>4</v>
      </c>
      <c r="F11" s="225"/>
      <c r="G11" s="226"/>
      <c r="H11" s="227" t="s">
        <v>5</v>
      </c>
      <c r="I11" s="228"/>
      <c r="J11" s="228"/>
      <c r="K11" s="228"/>
      <c r="L11" s="229"/>
      <c r="M11" s="230" t="s">
        <v>6</v>
      </c>
      <c r="N11" s="231"/>
      <c r="O11" s="231"/>
      <c r="P11" s="232"/>
      <c r="Q11" s="233" t="s">
        <v>7</v>
      </c>
      <c r="R11" s="233"/>
      <c r="S11" s="233"/>
      <c r="T11" s="234"/>
      <c r="U11" s="235" t="s">
        <v>8</v>
      </c>
      <c r="V11" s="236"/>
      <c r="W11" s="236"/>
      <c r="X11" s="219" t="s">
        <v>193</v>
      </c>
    </row>
    <row r="12" spans="3:24" ht="172.5" customHeight="1" thickBot="1">
      <c r="C12" s="214"/>
      <c r="D12" s="214"/>
      <c r="E12" s="7" t="s">
        <v>9</v>
      </c>
      <c r="F12" s="7" t="s">
        <v>10</v>
      </c>
      <c r="G12" s="112" t="s">
        <v>11</v>
      </c>
      <c r="H12" s="179" t="s">
        <v>12</v>
      </c>
      <c r="I12" s="46" t="s">
        <v>13</v>
      </c>
      <c r="J12" s="47" t="s">
        <v>14</v>
      </c>
      <c r="K12" s="48" t="s">
        <v>15</v>
      </c>
      <c r="L12" s="49" t="s">
        <v>16</v>
      </c>
      <c r="M12" s="46" t="s">
        <v>13</v>
      </c>
      <c r="N12" s="47" t="s">
        <v>14</v>
      </c>
      <c r="O12" s="48" t="s">
        <v>15</v>
      </c>
      <c r="P12" s="49" t="s">
        <v>16</v>
      </c>
      <c r="Q12" s="166" t="s">
        <v>13</v>
      </c>
      <c r="R12" s="167" t="s">
        <v>14</v>
      </c>
      <c r="S12" s="168" t="s">
        <v>15</v>
      </c>
      <c r="T12" s="169" t="s">
        <v>16</v>
      </c>
      <c r="U12" s="123" t="s">
        <v>14</v>
      </c>
      <c r="V12" s="52" t="s">
        <v>15</v>
      </c>
      <c r="W12" s="133" t="s">
        <v>16</v>
      </c>
      <c r="X12" s="220"/>
    </row>
    <row r="13" spans="3:24" ht="181.5" customHeight="1">
      <c r="C13" s="8" t="s">
        <v>17</v>
      </c>
      <c r="D13" s="9" t="s">
        <v>18</v>
      </c>
      <c r="E13" s="177" t="s">
        <v>197</v>
      </c>
      <c r="F13" s="10" t="s">
        <v>19</v>
      </c>
      <c r="G13" s="11" t="s">
        <v>20</v>
      </c>
      <c r="H13" s="178">
        <v>0.78339999999999999</v>
      </c>
      <c r="I13" s="170">
        <v>0.78339999999999999</v>
      </c>
      <c r="J13" s="171">
        <v>0.78339999999999999</v>
      </c>
      <c r="K13" s="171">
        <v>0.78339999999999999</v>
      </c>
      <c r="L13" s="172">
        <v>0.78339999999999999</v>
      </c>
      <c r="M13" s="173">
        <v>0.83499999999999996</v>
      </c>
      <c r="N13" s="174">
        <v>0.83499999999999996</v>
      </c>
      <c r="O13" s="174">
        <v>0.83499999999999996</v>
      </c>
      <c r="P13" s="145"/>
      <c r="Q13" s="161">
        <f>IFERROR(M13/I13,"NO APLICA")</f>
        <v>1.0658667347459791</v>
      </c>
      <c r="R13" s="160">
        <f>IFERROR(N13/J13,"NO APLICA")</f>
        <v>1.0658667347459791</v>
      </c>
      <c r="S13" s="160">
        <f>IFERROR(O13/K13,"NO APLICA")</f>
        <v>1.0658667347459791</v>
      </c>
      <c r="T13" s="163"/>
      <c r="U13" s="161">
        <f t="shared" ref="U13:V76" si="0">IFERROR(((M13+N13)/(I13+J13)),"100%")</f>
        <v>1.0658667347459791</v>
      </c>
      <c r="V13" s="161">
        <f t="shared" si="0"/>
        <v>1.0658667347459791</v>
      </c>
      <c r="W13" s="175"/>
      <c r="X13" s="184" t="s">
        <v>254</v>
      </c>
    </row>
    <row r="14" spans="3:24" ht="50.25" hidden="1" customHeight="1">
      <c r="C14" s="206" t="s">
        <v>21</v>
      </c>
      <c r="D14" s="207"/>
      <c r="E14" s="207"/>
      <c r="F14" s="207"/>
      <c r="G14" s="207"/>
      <c r="H14" s="136"/>
      <c r="I14" s="137"/>
      <c r="J14" s="138"/>
      <c r="K14" s="138"/>
      <c r="L14" s="139"/>
      <c r="M14" s="151"/>
      <c r="N14" s="152"/>
      <c r="O14" s="144"/>
      <c r="P14" s="145"/>
      <c r="Q14" s="161" t="str">
        <f>IFERROR((M14/I14),"100%")</f>
        <v>100%</v>
      </c>
      <c r="R14" s="160" t="str">
        <f t="shared" ref="R14:S32" si="1">IFERROR(N14/J14,"NO APLICA")</f>
        <v>NO APLICA</v>
      </c>
      <c r="S14" s="162"/>
      <c r="T14" s="163"/>
      <c r="U14" s="161" t="str">
        <f t="shared" si="0"/>
        <v>100%</v>
      </c>
      <c r="V14" s="160"/>
      <c r="W14" s="175"/>
      <c r="X14" s="185"/>
    </row>
    <row r="15" spans="3:24" ht="186.75" customHeight="1">
      <c r="C15" s="12" t="s">
        <v>22</v>
      </c>
      <c r="D15" s="13" t="s">
        <v>23</v>
      </c>
      <c r="E15" s="13" t="s">
        <v>24</v>
      </c>
      <c r="F15" s="14" t="s">
        <v>25</v>
      </c>
      <c r="G15" s="15" t="s">
        <v>26</v>
      </c>
      <c r="H15" s="140">
        <v>9208</v>
      </c>
      <c r="I15" s="141">
        <v>2128</v>
      </c>
      <c r="J15" s="142">
        <v>2265</v>
      </c>
      <c r="K15" s="142">
        <v>2509</v>
      </c>
      <c r="L15" s="143">
        <v>2306</v>
      </c>
      <c r="M15" s="151">
        <v>2345</v>
      </c>
      <c r="N15" s="152">
        <v>2473</v>
      </c>
      <c r="O15" s="144">
        <v>2217</v>
      </c>
      <c r="P15" s="145"/>
      <c r="Q15" s="161">
        <f t="shared" ref="Q15:Q16" si="2">IFERROR((M15/I15),"100%")</f>
        <v>1.1019736842105263</v>
      </c>
      <c r="R15" s="160">
        <f t="shared" ref="R15:S22" si="3">IFERROR(N15/J15,"NO APLICA")</f>
        <v>1.091832229580574</v>
      </c>
      <c r="S15" s="160">
        <f t="shared" si="3"/>
        <v>0.8836189717018732</v>
      </c>
      <c r="T15" s="163"/>
      <c r="U15" s="161">
        <f t="shared" si="0"/>
        <v>1.0967448213066242</v>
      </c>
      <c r="V15" s="238">
        <f t="shared" ref="V15:V76" si="4">IFERROR(((M15+N15+O15)/(I15+J15+K15)),"100%")</f>
        <v>1.0192697768762677</v>
      </c>
      <c r="W15" s="175"/>
      <c r="X15" s="189" t="s">
        <v>257</v>
      </c>
    </row>
    <row r="16" spans="3:24" ht="140.1" customHeight="1">
      <c r="C16" s="16" t="s">
        <v>27</v>
      </c>
      <c r="D16" s="17" t="s">
        <v>28</v>
      </c>
      <c r="E16" s="17" t="s">
        <v>29</v>
      </c>
      <c r="F16" s="18" t="s">
        <v>25</v>
      </c>
      <c r="G16" s="19" t="s">
        <v>30</v>
      </c>
      <c r="H16" s="146">
        <v>2074</v>
      </c>
      <c r="I16" s="147">
        <v>519</v>
      </c>
      <c r="J16" s="148">
        <v>526</v>
      </c>
      <c r="K16" s="148">
        <v>524</v>
      </c>
      <c r="L16" s="149">
        <v>505</v>
      </c>
      <c r="M16" s="151">
        <v>692</v>
      </c>
      <c r="N16" s="152">
        <v>438</v>
      </c>
      <c r="O16" s="144">
        <v>1019</v>
      </c>
      <c r="P16" s="145"/>
      <c r="Q16" s="161">
        <f t="shared" si="2"/>
        <v>1.3333333333333333</v>
      </c>
      <c r="R16" s="160">
        <f t="shared" si="3"/>
        <v>0.83269961977186313</v>
      </c>
      <c r="S16" s="160">
        <f t="shared" si="3"/>
        <v>1.9446564885496183</v>
      </c>
      <c r="T16" s="163"/>
      <c r="U16" s="161">
        <f t="shared" ref="U16:V28" si="5">IFERROR(((M16+N16)/(I16+J16)),"100%")</f>
        <v>1.0813397129186604</v>
      </c>
      <c r="V16" s="238">
        <f t="shared" si="4"/>
        <v>1.3696622052262588</v>
      </c>
      <c r="W16" s="175"/>
      <c r="X16" s="186" t="s">
        <v>262</v>
      </c>
    </row>
    <row r="17" spans="3:24" ht="140.1" customHeight="1">
      <c r="C17" s="20" t="s">
        <v>31</v>
      </c>
      <c r="D17" s="21" t="s">
        <v>32</v>
      </c>
      <c r="E17" s="22" t="s">
        <v>33</v>
      </c>
      <c r="F17" s="23" t="s">
        <v>25</v>
      </c>
      <c r="G17" s="24" t="s">
        <v>34</v>
      </c>
      <c r="H17" s="150">
        <v>345</v>
      </c>
      <c r="I17" s="151">
        <v>90</v>
      </c>
      <c r="J17" s="152">
        <v>90</v>
      </c>
      <c r="K17" s="152">
        <v>90</v>
      </c>
      <c r="L17" s="153">
        <v>75</v>
      </c>
      <c r="M17" s="151">
        <v>178</v>
      </c>
      <c r="N17" s="152">
        <v>43</v>
      </c>
      <c r="O17" s="144">
        <v>39</v>
      </c>
      <c r="P17" s="145"/>
      <c r="Q17" s="161">
        <f t="shared" ref="Q17" si="6">IFERROR((M17/I17),"100%")</f>
        <v>1.9777777777777779</v>
      </c>
      <c r="R17" s="160">
        <f t="shared" ref="R17" si="7">IFERROR(N17/J17,"NO APLICA")</f>
        <v>0.4777777777777778</v>
      </c>
      <c r="S17" s="160">
        <f t="shared" si="3"/>
        <v>0.43333333333333335</v>
      </c>
      <c r="T17" s="163"/>
      <c r="U17" s="161">
        <f t="shared" si="0"/>
        <v>1.2277777777777779</v>
      </c>
      <c r="V17" s="238">
        <f t="shared" si="4"/>
        <v>0.96296296296296291</v>
      </c>
      <c r="W17" s="175"/>
      <c r="X17" s="190" t="s">
        <v>263</v>
      </c>
    </row>
    <row r="18" spans="3:24" ht="140.1" customHeight="1">
      <c r="C18" s="20" t="s">
        <v>31</v>
      </c>
      <c r="D18" s="21" t="s">
        <v>35</v>
      </c>
      <c r="E18" s="25" t="s">
        <v>36</v>
      </c>
      <c r="F18" s="26" t="s">
        <v>25</v>
      </c>
      <c r="G18" s="24" t="s">
        <v>37</v>
      </c>
      <c r="H18" s="150">
        <v>512</v>
      </c>
      <c r="I18" s="151">
        <v>128</v>
      </c>
      <c r="J18" s="152">
        <v>128</v>
      </c>
      <c r="K18" s="152">
        <v>128</v>
      </c>
      <c r="L18" s="153">
        <v>128</v>
      </c>
      <c r="M18" s="151">
        <v>120</v>
      </c>
      <c r="N18" s="152">
        <v>102</v>
      </c>
      <c r="O18" s="144">
        <v>151</v>
      </c>
      <c r="P18" s="145"/>
      <c r="Q18" s="161">
        <f t="shared" ref="Q18:Q20" si="8">IFERROR((M18/I18),"100%")</f>
        <v>0.9375</v>
      </c>
      <c r="R18" s="160">
        <f t="shared" ref="R18:R20" si="9">IFERROR(N18/J18,"NO APLICA")</f>
        <v>0.796875</v>
      </c>
      <c r="S18" s="160">
        <f t="shared" si="3"/>
        <v>1.1796875</v>
      </c>
      <c r="T18" s="163"/>
      <c r="U18" s="161">
        <f t="shared" si="0"/>
        <v>0.8671875</v>
      </c>
      <c r="V18" s="238">
        <f t="shared" si="4"/>
        <v>0.97135416666666663</v>
      </c>
      <c r="W18" s="175"/>
      <c r="X18" s="190" t="s">
        <v>258</v>
      </c>
    </row>
    <row r="19" spans="3:24" ht="140.1" customHeight="1">
      <c r="C19" s="20" t="s">
        <v>31</v>
      </c>
      <c r="D19" s="27" t="s">
        <v>38</v>
      </c>
      <c r="E19" s="28" t="s">
        <v>39</v>
      </c>
      <c r="F19" s="29" t="s">
        <v>25</v>
      </c>
      <c r="G19" s="30" t="s">
        <v>40</v>
      </c>
      <c r="H19" s="150">
        <v>840</v>
      </c>
      <c r="I19" s="151">
        <v>210</v>
      </c>
      <c r="J19" s="152">
        <v>210</v>
      </c>
      <c r="K19" s="152">
        <v>210</v>
      </c>
      <c r="L19" s="153">
        <v>210</v>
      </c>
      <c r="M19" s="151">
        <v>236</v>
      </c>
      <c r="N19" s="152">
        <v>76</v>
      </c>
      <c r="O19" s="144">
        <v>379</v>
      </c>
      <c r="P19" s="145"/>
      <c r="Q19" s="161">
        <f t="shared" si="8"/>
        <v>1.1238095238095238</v>
      </c>
      <c r="R19" s="160">
        <f t="shared" si="9"/>
        <v>0.3619047619047619</v>
      </c>
      <c r="S19" s="160">
        <f t="shared" si="3"/>
        <v>1.8047619047619048</v>
      </c>
      <c r="T19" s="163"/>
      <c r="U19" s="161">
        <f t="shared" si="0"/>
        <v>0.74285714285714288</v>
      </c>
      <c r="V19" s="238">
        <f t="shared" si="4"/>
        <v>1.0968253968253969</v>
      </c>
      <c r="W19" s="175"/>
      <c r="X19" s="190" t="s">
        <v>264</v>
      </c>
    </row>
    <row r="20" spans="3:24" ht="140.1" customHeight="1">
      <c r="C20" s="20" t="s">
        <v>31</v>
      </c>
      <c r="D20" s="31" t="s">
        <v>41</v>
      </c>
      <c r="E20" s="32" t="s">
        <v>42</v>
      </c>
      <c r="F20" s="33" t="s">
        <v>25</v>
      </c>
      <c r="G20" s="34" t="s">
        <v>43</v>
      </c>
      <c r="H20" s="150">
        <v>170</v>
      </c>
      <c r="I20" s="151">
        <v>42</v>
      </c>
      <c r="J20" s="152">
        <v>44</v>
      </c>
      <c r="K20" s="152">
        <v>42</v>
      </c>
      <c r="L20" s="153">
        <v>42</v>
      </c>
      <c r="M20" s="151">
        <v>102</v>
      </c>
      <c r="N20" s="152">
        <v>151</v>
      </c>
      <c r="O20" s="144">
        <v>429</v>
      </c>
      <c r="P20" s="145"/>
      <c r="Q20" s="161">
        <f t="shared" si="8"/>
        <v>2.4285714285714284</v>
      </c>
      <c r="R20" s="160">
        <f t="shared" si="9"/>
        <v>3.4318181818181817</v>
      </c>
      <c r="S20" s="160">
        <f t="shared" si="3"/>
        <v>10.214285714285714</v>
      </c>
      <c r="T20" s="163"/>
      <c r="U20" s="161">
        <f t="shared" si="0"/>
        <v>2.941860465116279</v>
      </c>
      <c r="V20" s="238">
        <f t="shared" si="4"/>
        <v>5.328125</v>
      </c>
      <c r="W20" s="175"/>
      <c r="X20" s="190" t="s">
        <v>259</v>
      </c>
    </row>
    <row r="21" spans="3:24" ht="140.1" customHeight="1">
      <c r="C21" s="20" t="s">
        <v>31</v>
      </c>
      <c r="D21" s="35" t="s">
        <v>44</v>
      </c>
      <c r="E21" s="36" t="s">
        <v>45</v>
      </c>
      <c r="F21" s="37" t="s">
        <v>25</v>
      </c>
      <c r="G21" s="38" t="s">
        <v>46</v>
      </c>
      <c r="H21" s="150">
        <v>24</v>
      </c>
      <c r="I21" s="151">
        <v>6</v>
      </c>
      <c r="J21" s="152">
        <v>6</v>
      </c>
      <c r="K21" s="152">
        <v>6</v>
      </c>
      <c r="L21" s="153">
        <v>6</v>
      </c>
      <c r="M21" s="151">
        <v>7</v>
      </c>
      <c r="N21" s="152">
        <v>12</v>
      </c>
      <c r="O21" s="144">
        <v>8</v>
      </c>
      <c r="P21" s="145"/>
      <c r="Q21" s="161">
        <f t="shared" ref="Q21" si="10">IFERROR((M21/I21),"100%")</f>
        <v>1.1666666666666667</v>
      </c>
      <c r="R21" s="160">
        <f t="shared" ref="R21" si="11">IFERROR(N21/J21,"NO APLICA")</f>
        <v>2</v>
      </c>
      <c r="S21" s="160">
        <f t="shared" si="3"/>
        <v>1.3333333333333333</v>
      </c>
      <c r="T21" s="163"/>
      <c r="U21" s="161">
        <f t="shared" si="0"/>
        <v>1.5833333333333333</v>
      </c>
      <c r="V21" s="238">
        <f t="shared" si="4"/>
        <v>1.5</v>
      </c>
      <c r="W21" s="175"/>
      <c r="X21" s="190" t="s">
        <v>260</v>
      </c>
    </row>
    <row r="22" spans="3:24" ht="140.1" customHeight="1">
      <c r="C22" s="20" t="s">
        <v>31</v>
      </c>
      <c r="D22" s="27" t="s">
        <v>47</v>
      </c>
      <c r="E22" s="28" t="s">
        <v>48</v>
      </c>
      <c r="F22" s="29" t="s">
        <v>25</v>
      </c>
      <c r="G22" s="30" t="s">
        <v>49</v>
      </c>
      <c r="H22" s="150">
        <v>183</v>
      </c>
      <c r="I22" s="151">
        <v>43</v>
      </c>
      <c r="J22" s="152">
        <v>48</v>
      </c>
      <c r="K22" s="152">
        <v>48</v>
      </c>
      <c r="L22" s="153">
        <v>44</v>
      </c>
      <c r="M22" s="151">
        <v>49</v>
      </c>
      <c r="N22" s="152">
        <v>54</v>
      </c>
      <c r="O22" s="144">
        <v>13</v>
      </c>
      <c r="P22" s="145"/>
      <c r="Q22" s="161">
        <f t="shared" ref="Q22:Q32" si="12">IFERROR((M22/I22),"100%")</f>
        <v>1.1395348837209303</v>
      </c>
      <c r="R22" s="160">
        <f t="shared" si="1"/>
        <v>1.125</v>
      </c>
      <c r="S22" s="160">
        <f t="shared" si="3"/>
        <v>0.27083333333333331</v>
      </c>
      <c r="T22" s="163"/>
      <c r="U22" s="161">
        <f t="shared" si="0"/>
        <v>1.1318681318681318</v>
      </c>
      <c r="V22" s="238">
        <f t="shared" si="4"/>
        <v>0.83453237410071945</v>
      </c>
      <c r="W22" s="175"/>
      <c r="X22" s="190" t="s">
        <v>261</v>
      </c>
    </row>
    <row r="23" spans="3:24" ht="126" customHeight="1">
      <c r="C23" s="39" t="s">
        <v>50</v>
      </c>
      <c r="D23" s="40" t="s">
        <v>51</v>
      </c>
      <c r="E23" s="40" t="s">
        <v>52</v>
      </c>
      <c r="F23" s="18" t="s">
        <v>25</v>
      </c>
      <c r="G23" s="113" t="s">
        <v>158</v>
      </c>
      <c r="H23" s="146">
        <v>69</v>
      </c>
      <c r="I23" s="147">
        <v>24</v>
      </c>
      <c r="J23" s="148">
        <v>21</v>
      </c>
      <c r="K23" s="148">
        <v>18</v>
      </c>
      <c r="L23" s="149">
        <v>6</v>
      </c>
      <c r="M23" s="151">
        <v>0</v>
      </c>
      <c r="N23" s="152">
        <v>0</v>
      </c>
      <c r="O23" s="144">
        <v>26</v>
      </c>
      <c r="P23" s="145"/>
      <c r="Q23" s="161">
        <f t="shared" si="12"/>
        <v>0</v>
      </c>
      <c r="R23" s="160">
        <f t="shared" si="1"/>
        <v>0</v>
      </c>
      <c r="S23" s="160">
        <f t="shared" si="1"/>
        <v>1.4444444444444444</v>
      </c>
      <c r="T23" s="163"/>
      <c r="U23" s="161">
        <f t="shared" si="0"/>
        <v>0</v>
      </c>
      <c r="V23" s="238">
        <f t="shared" si="4"/>
        <v>0.41269841269841268</v>
      </c>
      <c r="W23" s="175"/>
      <c r="X23" s="186" t="s">
        <v>265</v>
      </c>
    </row>
    <row r="24" spans="3:24" ht="153.75" customHeight="1">
      <c r="C24" s="41" t="s">
        <v>53</v>
      </c>
      <c r="D24" s="42" t="s">
        <v>198</v>
      </c>
      <c r="E24" s="42" t="s">
        <v>54</v>
      </c>
      <c r="F24" s="43" t="s">
        <v>25</v>
      </c>
      <c r="G24" s="114" t="s">
        <v>55</v>
      </c>
      <c r="H24" s="150">
        <v>69</v>
      </c>
      <c r="I24" s="151">
        <v>24</v>
      </c>
      <c r="J24" s="152">
        <v>21</v>
      </c>
      <c r="K24" s="152">
        <v>18</v>
      </c>
      <c r="L24" s="153">
        <v>6</v>
      </c>
      <c r="M24" s="151">
        <v>0</v>
      </c>
      <c r="N24" s="152">
        <v>0</v>
      </c>
      <c r="O24" s="144">
        <v>26</v>
      </c>
      <c r="P24" s="145"/>
      <c r="Q24" s="161">
        <f t="shared" si="12"/>
        <v>0</v>
      </c>
      <c r="R24" s="160">
        <f t="shared" si="1"/>
        <v>0</v>
      </c>
      <c r="S24" s="160">
        <f t="shared" si="1"/>
        <v>1.4444444444444444</v>
      </c>
      <c r="T24" s="163"/>
      <c r="U24" s="161">
        <f t="shared" si="0"/>
        <v>0</v>
      </c>
      <c r="V24" s="238">
        <f t="shared" si="4"/>
        <v>0.41269841269841268</v>
      </c>
      <c r="W24" s="175"/>
      <c r="X24" s="191" t="s">
        <v>266</v>
      </c>
    </row>
    <row r="25" spans="3:24" ht="120.75" customHeight="1">
      <c r="C25" s="39" t="s">
        <v>156</v>
      </c>
      <c r="D25" s="40" t="s">
        <v>199</v>
      </c>
      <c r="E25" s="40" t="s">
        <v>56</v>
      </c>
      <c r="F25" s="44" t="s">
        <v>25</v>
      </c>
      <c r="G25" s="113" t="s">
        <v>157</v>
      </c>
      <c r="H25" s="146">
        <v>622</v>
      </c>
      <c r="I25" s="147">
        <v>169</v>
      </c>
      <c r="J25" s="148">
        <v>153</v>
      </c>
      <c r="K25" s="148">
        <v>151</v>
      </c>
      <c r="L25" s="149">
        <v>149</v>
      </c>
      <c r="M25" s="151">
        <v>228</v>
      </c>
      <c r="N25" s="152">
        <v>230</v>
      </c>
      <c r="O25" s="144">
        <v>245</v>
      </c>
      <c r="P25" s="145"/>
      <c r="Q25" s="161">
        <f t="shared" si="12"/>
        <v>1.349112426035503</v>
      </c>
      <c r="R25" s="160">
        <f t="shared" si="1"/>
        <v>1.5032679738562091</v>
      </c>
      <c r="S25" s="160">
        <f t="shared" si="1"/>
        <v>1.6225165562913908</v>
      </c>
      <c r="T25" s="163"/>
      <c r="U25" s="161">
        <f t="shared" si="0"/>
        <v>1.4223602484472049</v>
      </c>
      <c r="V25" s="238">
        <f t="shared" si="4"/>
        <v>1.4862579281183932</v>
      </c>
      <c r="W25" s="175"/>
      <c r="X25" s="186" t="s">
        <v>267</v>
      </c>
    </row>
    <row r="26" spans="3:24" ht="140.1" customHeight="1">
      <c r="C26" s="41" t="s">
        <v>31</v>
      </c>
      <c r="D26" s="42" t="s">
        <v>154</v>
      </c>
      <c r="E26" s="42" t="s">
        <v>57</v>
      </c>
      <c r="F26" s="43" t="s">
        <v>25</v>
      </c>
      <c r="G26" s="114" t="s">
        <v>58</v>
      </c>
      <c r="H26" s="150">
        <v>425</v>
      </c>
      <c r="I26" s="151">
        <v>121</v>
      </c>
      <c r="J26" s="152">
        <v>102</v>
      </c>
      <c r="K26" s="152">
        <v>101</v>
      </c>
      <c r="L26" s="153">
        <v>101</v>
      </c>
      <c r="M26" s="151">
        <v>180</v>
      </c>
      <c r="N26" s="152">
        <v>181</v>
      </c>
      <c r="O26" s="144">
        <v>196</v>
      </c>
      <c r="P26" s="145"/>
      <c r="Q26" s="161">
        <f t="shared" si="12"/>
        <v>1.4876033057851239</v>
      </c>
      <c r="R26" s="160">
        <f t="shared" si="1"/>
        <v>1.7745098039215685</v>
      </c>
      <c r="S26" s="160">
        <f t="shared" si="1"/>
        <v>1.9405940594059405</v>
      </c>
      <c r="T26" s="163"/>
      <c r="U26" s="161">
        <f t="shared" si="0"/>
        <v>1.6188340807174888</v>
      </c>
      <c r="V26" s="238">
        <f t="shared" si="4"/>
        <v>1.7191358024691359</v>
      </c>
      <c r="W26" s="175"/>
      <c r="X26" s="190" t="s">
        <v>268</v>
      </c>
    </row>
    <row r="27" spans="3:24" ht="108.75" customHeight="1">
      <c r="C27" s="41" t="s">
        <v>31</v>
      </c>
      <c r="D27" s="42" t="s">
        <v>59</v>
      </c>
      <c r="E27" s="42" t="s">
        <v>60</v>
      </c>
      <c r="F27" s="43" t="s">
        <v>25</v>
      </c>
      <c r="G27" s="114" t="s">
        <v>159</v>
      </c>
      <c r="H27" s="150">
        <v>3</v>
      </c>
      <c r="I27" s="137"/>
      <c r="J27" s="152">
        <v>2</v>
      </c>
      <c r="K27" s="152">
        <v>1</v>
      </c>
      <c r="L27" s="139"/>
      <c r="M27" s="144"/>
      <c r="N27" s="152">
        <v>0</v>
      </c>
      <c r="O27" s="144">
        <v>0</v>
      </c>
      <c r="P27" s="145"/>
      <c r="Q27" s="161" t="str">
        <f t="shared" si="12"/>
        <v>100%</v>
      </c>
      <c r="R27" s="160">
        <f t="shared" si="1"/>
        <v>0</v>
      </c>
      <c r="S27" s="160">
        <f t="shared" si="1"/>
        <v>0</v>
      </c>
      <c r="T27" s="163"/>
      <c r="U27" s="161">
        <f t="shared" si="0"/>
        <v>0</v>
      </c>
      <c r="V27" s="238">
        <f t="shared" si="4"/>
        <v>0</v>
      </c>
      <c r="W27" s="175"/>
      <c r="X27" s="190" t="s">
        <v>269</v>
      </c>
    </row>
    <row r="28" spans="3:24" ht="114" customHeight="1">
      <c r="C28" s="41" t="s">
        <v>31</v>
      </c>
      <c r="D28" s="42" t="s">
        <v>200</v>
      </c>
      <c r="E28" s="42" t="s">
        <v>61</v>
      </c>
      <c r="F28" s="43" t="s">
        <v>25</v>
      </c>
      <c r="G28" s="114" t="s">
        <v>160</v>
      </c>
      <c r="H28" s="150">
        <v>194</v>
      </c>
      <c r="I28" s="151">
        <v>48</v>
      </c>
      <c r="J28" s="152">
        <v>49</v>
      </c>
      <c r="K28" s="152">
        <v>49</v>
      </c>
      <c r="L28" s="153">
        <v>48</v>
      </c>
      <c r="M28" s="151">
        <v>48</v>
      </c>
      <c r="N28" s="152">
        <v>49</v>
      </c>
      <c r="O28" s="144">
        <v>41</v>
      </c>
      <c r="P28" s="145"/>
      <c r="Q28" s="161">
        <f t="shared" si="12"/>
        <v>1</v>
      </c>
      <c r="R28" s="160">
        <f t="shared" si="1"/>
        <v>1</v>
      </c>
      <c r="S28" s="160">
        <f t="shared" si="1"/>
        <v>0.83673469387755106</v>
      </c>
      <c r="T28" s="163"/>
      <c r="U28" s="161">
        <f t="shared" si="0"/>
        <v>1</v>
      </c>
      <c r="V28" s="238">
        <f t="shared" si="4"/>
        <v>0.9452054794520548</v>
      </c>
      <c r="W28" s="175"/>
      <c r="X28" s="192" t="s">
        <v>270</v>
      </c>
    </row>
    <row r="29" spans="3:24" ht="130.5" customHeight="1">
      <c r="C29" s="39" t="s">
        <v>62</v>
      </c>
      <c r="D29" s="40" t="s">
        <v>63</v>
      </c>
      <c r="E29" s="40" t="s">
        <v>201</v>
      </c>
      <c r="F29" s="18" t="s">
        <v>25</v>
      </c>
      <c r="G29" s="113" t="s">
        <v>161</v>
      </c>
      <c r="H29" s="146">
        <v>1117</v>
      </c>
      <c r="I29" s="147">
        <v>279</v>
      </c>
      <c r="J29" s="148">
        <v>279</v>
      </c>
      <c r="K29" s="148">
        <v>280</v>
      </c>
      <c r="L29" s="149">
        <v>279</v>
      </c>
      <c r="M29" s="151">
        <v>310</v>
      </c>
      <c r="N29" s="152">
        <v>283</v>
      </c>
      <c r="O29" s="144">
        <v>323</v>
      </c>
      <c r="P29" s="145"/>
      <c r="Q29" s="161">
        <f t="shared" si="12"/>
        <v>1.1111111111111112</v>
      </c>
      <c r="R29" s="160">
        <f t="shared" si="1"/>
        <v>1.0143369175627239</v>
      </c>
      <c r="S29" s="160">
        <f t="shared" si="1"/>
        <v>1.1535714285714285</v>
      </c>
      <c r="T29" s="163"/>
      <c r="U29" s="161">
        <f t="shared" si="0"/>
        <v>1.0627240143369177</v>
      </c>
      <c r="V29" s="238">
        <f t="shared" si="4"/>
        <v>1.0930787589498807</v>
      </c>
      <c r="W29" s="175"/>
      <c r="X29" s="187" t="s">
        <v>271</v>
      </c>
    </row>
    <row r="30" spans="3:24" ht="116.25" customHeight="1">
      <c r="C30" s="41" t="s">
        <v>31</v>
      </c>
      <c r="D30" s="42" t="s">
        <v>202</v>
      </c>
      <c r="E30" s="42" t="s">
        <v>64</v>
      </c>
      <c r="F30" s="43" t="s">
        <v>25</v>
      </c>
      <c r="G30" s="115" t="s">
        <v>162</v>
      </c>
      <c r="H30" s="150">
        <v>1</v>
      </c>
      <c r="I30" s="137"/>
      <c r="J30" s="138"/>
      <c r="K30" s="152">
        <v>1</v>
      </c>
      <c r="L30" s="139"/>
      <c r="M30" s="144"/>
      <c r="N30" s="144"/>
      <c r="O30" s="144"/>
      <c r="P30" s="145"/>
      <c r="Q30" s="161" t="str">
        <f t="shared" si="12"/>
        <v>100%</v>
      </c>
      <c r="R30" s="160" t="str">
        <f>IFERROR(N30/J30,"100%")</f>
        <v>100%</v>
      </c>
      <c r="S30" s="160">
        <f t="shared" si="1"/>
        <v>0</v>
      </c>
      <c r="T30" s="163"/>
      <c r="U30" s="161" t="str">
        <f t="shared" si="0"/>
        <v>100%</v>
      </c>
      <c r="V30" s="238">
        <f t="shared" si="4"/>
        <v>0</v>
      </c>
      <c r="W30" s="175"/>
      <c r="X30" s="191" t="s">
        <v>272</v>
      </c>
    </row>
    <row r="31" spans="3:24" ht="128.25" customHeight="1">
      <c r="C31" s="41" t="s">
        <v>31</v>
      </c>
      <c r="D31" s="42" t="s">
        <v>203</v>
      </c>
      <c r="E31" s="42" t="s">
        <v>65</v>
      </c>
      <c r="F31" s="43" t="s">
        <v>25</v>
      </c>
      <c r="G31" s="115" t="s">
        <v>163</v>
      </c>
      <c r="H31" s="150">
        <v>1092</v>
      </c>
      <c r="I31" s="151">
        <v>273</v>
      </c>
      <c r="J31" s="152">
        <v>273</v>
      </c>
      <c r="K31" s="152">
        <v>273</v>
      </c>
      <c r="L31" s="153">
        <v>273</v>
      </c>
      <c r="M31" s="151">
        <v>305</v>
      </c>
      <c r="N31" s="152">
        <v>277</v>
      </c>
      <c r="O31" s="144">
        <v>320</v>
      </c>
      <c r="P31" s="145"/>
      <c r="Q31" s="161">
        <f t="shared" si="12"/>
        <v>1.1172161172161172</v>
      </c>
      <c r="R31" s="160">
        <f t="shared" si="1"/>
        <v>1.0146520146520146</v>
      </c>
      <c r="S31" s="160">
        <f t="shared" si="1"/>
        <v>1.1721611721611722</v>
      </c>
      <c r="T31" s="163"/>
      <c r="U31" s="161">
        <f t="shared" si="0"/>
        <v>1.0659340659340659</v>
      </c>
      <c r="V31" s="238">
        <f t="shared" si="4"/>
        <v>1.1013431013431014</v>
      </c>
      <c r="W31" s="175"/>
      <c r="X31" s="191" t="s">
        <v>273</v>
      </c>
    </row>
    <row r="32" spans="3:24" ht="140.1" customHeight="1">
      <c r="C32" s="41" t="s">
        <v>31</v>
      </c>
      <c r="D32" s="42" t="s">
        <v>204</v>
      </c>
      <c r="E32" s="42" t="s">
        <v>66</v>
      </c>
      <c r="F32" s="43" t="s">
        <v>25</v>
      </c>
      <c r="G32" s="115" t="s">
        <v>164</v>
      </c>
      <c r="H32" s="150">
        <v>24</v>
      </c>
      <c r="I32" s="151">
        <v>6</v>
      </c>
      <c r="J32" s="152">
        <v>6</v>
      </c>
      <c r="K32" s="152">
        <v>6</v>
      </c>
      <c r="L32" s="153">
        <v>6</v>
      </c>
      <c r="M32" s="151">
        <v>5</v>
      </c>
      <c r="N32" s="152">
        <v>6</v>
      </c>
      <c r="O32" s="144">
        <v>3</v>
      </c>
      <c r="P32" s="145"/>
      <c r="Q32" s="161">
        <f t="shared" si="12"/>
        <v>0.83333333333333337</v>
      </c>
      <c r="R32" s="160">
        <f t="shared" si="1"/>
        <v>1</v>
      </c>
      <c r="S32" s="160">
        <f t="shared" si="1"/>
        <v>0.5</v>
      </c>
      <c r="T32" s="163"/>
      <c r="U32" s="161">
        <f t="shared" si="0"/>
        <v>0.91666666666666663</v>
      </c>
      <c r="V32" s="238">
        <f t="shared" si="4"/>
        <v>0.77777777777777779</v>
      </c>
      <c r="W32" s="175"/>
      <c r="X32" s="191" t="s">
        <v>274</v>
      </c>
    </row>
    <row r="33" spans="3:24" ht="104.25" customHeight="1">
      <c r="C33" s="39" t="s">
        <v>67</v>
      </c>
      <c r="D33" s="40" t="s">
        <v>205</v>
      </c>
      <c r="E33" s="40" t="s">
        <v>68</v>
      </c>
      <c r="F33" s="18" t="s">
        <v>25</v>
      </c>
      <c r="G33" s="113" t="s">
        <v>165</v>
      </c>
      <c r="H33" s="146">
        <v>4508</v>
      </c>
      <c r="I33" s="147">
        <v>1203</v>
      </c>
      <c r="J33" s="148">
        <v>1205</v>
      </c>
      <c r="K33" s="148">
        <v>1201</v>
      </c>
      <c r="L33" s="149">
        <v>899</v>
      </c>
      <c r="M33" s="151">
        <v>1196</v>
      </c>
      <c r="N33" s="152">
        <v>1457</v>
      </c>
      <c r="O33" s="144">
        <v>1210</v>
      </c>
      <c r="P33" s="145"/>
      <c r="Q33" s="161">
        <f>IFERROR(M33/I33,"NO APLICA")</f>
        <v>0.99418121363258516</v>
      </c>
      <c r="R33" s="160">
        <f>IFERROR(N33/J33,"NO APLICA")</f>
        <v>1.2091286307053941</v>
      </c>
      <c r="S33" s="160">
        <f>IFERROR(O33/K33,"NO APLICA")</f>
        <v>1.0074937552039966</v>
      </c>
      <c r="T33" s="163"/>
      <c r="U33" s="161">
        <f t="shared" si="0"/>
        <v>1.1017441860465116</v>
      </c>
      <c r="V33" s="238">
        <f t="shared" si="4"/>
        <v>1.0703796065392075</v>
      </c>
      <c r="W33" s="175"/>
      <c r="X33" s="187" t="s">
        <v>275</v>
      </c>
    </row>
    <row r="34" spans="3:24" ht="140.1" customHeight="1">
      <c r="C34" s="41" t="s">
        <v>31</v>
      </c>
      <c r="D34" s="42" t="s">
        <v>206</v>
      </c>
      <c r="E34" s="42" t="s">
        <v>69</v>
      </c>
      <c r="F34" s="43" t="s">
        <v>25</v>
      </c>
      <c r="G34" s="115" t="s">
        <v>70</v>
      </c>
      <c r="H34" s="150">
        <v>3345</v>
      </c>
      <c r="I34" s="151">
        <v>912</v>
      </c>
      <c r="J34" s="152">
        <v>913</v>
      </c>
      <c r="K34" s="152">
        <v>911</v>
      </c>
      <c r="L34" s="153">
        <v>609</v>
      </c>
      <c r="M34" s="151">
        <v>905</v>
      </c>
      <c r="N34" s="152">
        <v>1164</v>
      </c>
      <c r="O34" s="144">
        <v>912</v>
      </c>
      <c r="P34" s="145"/>
      <c r="Q34" s="161">
        <f>IFERROR((M34/I34),"100%")</f>
        <v>0.99232456140350878</v>
      </c>
      <c r="R34" s="160">
        <f t="shared" ref="R34:S35" si="13">IFERROR(N34/J34,"NO APLICA")</f>
        <v>1.2749178532311063</v>
      </c>
      <c r="S34" s="160">
        <f>IFERROR(O34/K34,"NO APLICA")</f>
        <v>1.0010976948408343</v>
      </c>
      <c r="T34" s="163"/>
      <c r="U34" s="161">
        <f t="shared" si="0"/>
        <v>1.1336986301369862</v>
      </c>
      <c r="V34" s="238">
        <f t="shared" si="4"/>
        <v>1.0895467836257311</v>
      </c>
      <c r="W34" s="175"/>
      <c r="X34" s="191" t="s">
        <v>276</v>
      </c>
    </row>
    <row r="35" spans="3:24" ht="123.75" customHeight="1">
      <c r="C35" s="41" t="s">
        <v>31</v>
      </c>
      <c r="D35" s="42" t="s">
        <v>207</v>
      </c>
      <c r="E35" s="42" t="s">
        <v>71</v>
      </c>
      <c r="F35" s="43" t="s">
        <v>25</v>
      </c>
      <c r="G35" s="115" t="s">
        <v>166</v>
      </c>
      <c r="H35" s="150">
        <v>1163</v>
      </c>
      <c r="I35" s="151">
        <v>291</v>
      </c>
      <c r="J35" s="152">
        <v>292</v>
      </c>
      <c r="K35" s="152">
        <v>290</v>
      </c>
      <c r="L35" s="153">
        <v>290</v>
      </c>
      <c r="M35" s="151">
        <v>291</v>
      </c>
      <c r="N35" s="152">
        <v>293</v>
      </c>
      <c r="O35" s="144">
        <v>298</v>
      </c>
      <c r="P35" s="145"/>
      <c r="Q35" s="161">
        <f t="shared" ref="Q35" si="14">IFERROR((M35/I35),"100%")</f>
        <v>1</v>
      </c>
      <c r="R35" s="160">
        <f t="shared" si="13"/>
        <v>1.0034246575342465</v>
      </c>
      <c r="S35" s="160">
        <f t="shared" si="13"/>
        <v>1.0275862068965518</v>
      </c>
      <c r="T35" s="163"/>
      <c r="U35" s="161">
        <f t="shared" si="0"/>
        <v>1.0017152658662092</v>
      </c>
      <c r="V35" s="238">
        <f t="shared" si="4"/>
        <v>1.0103092783505154</v>
      </c>
      <c r="W35" s="175"/>
      <c r="X35" s="191" t="s">
        <v>277</v>
      </c>
    </row>
    <row r="36" spans="3:24" ht="123" customHeight="1">
      <c r="C36" s="39" t="s">
        <v>72</v>
      </c>
      <c r="D36" s="40" t="s">
        <v>208</v>
      </c>
      <c r="E36" s="40" t="s">
        <v>73</v>
      </c>
      <c r="F36" s="44" t="s">
        <v>25</v>
      </c>
      <c r="G36" s="113" t="s">
        <v>167</v>
      </c>
      <c r="H36" s="146">
        <v>1446</v>
      </c>
      <c r="I36" s="147">
        <v>361</v>
      </c>
      <c r="J36" s="148">
        <v>365</v>
      </c>
      <c r="K36" s="148">
        <v>360</v>
      </c>
      <c r="L36" s="149">
        <v>360</v>
      </c>
      <c r="M36" s="151">
        <v>361</v>
      </c>
      <c r="N36" s="152">
        <v>378</v>
      </c>
      <c r="O36" s="144">
        <v>364</v>
      </c>
      <c r="P36" s="145"/>
      <c r="Q36" s="161">
        <f t="shared" ref="Q36:Q76" si="15">IFERROR((M36/I36),"100%")</f>
        <v>1</v>
      </c>
      <c r="R36" s="160">
        <f t="shared" ref="R36:R76" si="16">IFERROR(N36/J36,"NO APLICA")</f>
        <v>1.0356164383561643</v>
      </c>
      <c r="S36" s="160">
        <f t="shared" ref="S36:S76" si="17">IFERROR(O36/K36,"NO APLICA")</f>
        <v>1.0111111111111111</v>
      </c>
      <c r="T36" s="163"/>
      <c r="U36" s="161">
        <f t="shared" si="0"/>
        <v>1.0179063360881542</v>
      </c>
      <c r="V36" s="238">
        <f t="shared" si="4"/>
        <v>1.0156537753222836</v>
      </c>
      <c r="W36" s="175"/>
      <c r="X36" s="187" t="s">
        <v>278</v>
      </c>
    </row>
    <row r="37" spans="3:24" ht="111.75" customHeight="1">
      <c r="C37" s="41" t="s">
        <v>31</v>
      </c>
      <c r="D37" s="42" t="s">
        <v>209</v>
      </c>
      <c r="E37" s="45" t="s">
        <v>74</v>
      </c>
      <c r="F37" s="43" t="s">
        <v>25</v>
      </c>
      <c r="G37" s="115" t="s">
        <v>168</v>
      </c>
      <c r="H37" s="150">
        <v>120</v>
      </c>
      <c r="I37" s="151">
        <v>30</v>
      </c>
      <c r="J37" s="152">
        <v>30</v>
      </c>
      <c r="K37" s="152">
        <v>30</v>
      </c>
      <c r="L37" s="153">
        <v>30</v>
      </c>
      <c r="M37" s="151">
        <v>30</v>
      </c>
      <c r="N37" s="152">
        <v>30</v>
      </c>
      <c r="O37" s="144">
        <v>30</v>
      </c>
      <c r="P37" s="145"/>
      <c r="Q37" s="161">
        <f t="shared" si="15"/>
        <v>1</v>
      </c>
      <c r="R37" s="160">
        <f t="shared" si="16"/>
        <v>1</v>
      </c>
      <c r="S37" s="160">
        <f t="shared" si="17"/>
        <v>1</v>
      </c>
      <c r="T37" s="163"/>
      <c r="U37" s="161">
        <f>IFERROR(((M37+N37)/(I37+J37)),"100%")</f>
        <v>1</v>
      </c>
      <c r="V37" s="238">
        <f t="shared" si="4"/>
        <v>1</v>
      </c>
      <c r="W37" s="175"/>
      <c r="X37" s="188" t="s">
        <v>279</v>
      </c>
    </row>
    <row r="38" spans="3:24" ht="140.1" customHeight="1">
      <c r="C38" s="41" t="s">
        <v>31</v>
      </c>
      <c r="D38" s="42" t="s">
        <v>210</v>
      </c>
      <c r="E38" s="42" t="s">
        <v>75</v>
      </c>
      <c r="F38" s="43" t="s">
        <v>25</v>
      </c>
      <c r="G38" s="115" t="s">
        <v>76</v>
      </c>
      <c r="H38" s="150">
        <v>1326</v>
      </c>
      <c r="I38" s="151">
        <v>331</v>
      </c>
      <c r="J38" s="152">
        <v>335</v>
      </c>
      <c r="K38" s="152">
        <v>330</v>
      </c>
      <c r="L38" s="153">
        <v>330</v>
      </c>
      <c r="M38" s="151">
        <v>331</v>
      </c>
      <c r="N38" s="152">
        <v>348</v>
      </c>
      <c r="O38" s="144">
        <v>334</v>
      </c>
      <c r="P38" s="145"/>
      <c r="Q38" s="161">
        <f t="shared" si="15"/>
        <v>1</v>
      </c>
      <c r="R38" s="160">
        <f t="shared" si="16"/>
        <v>1.0388059701492538</v>
      </c>
      <c r="S38" s="160">
        <f t="shared" si="17"/>
        <v>1.0121212121212122</v>
      </c>
      <c r="T38" s="163"/>
      <c r="U38" s="161">
        <f t="shared" si="0"/>
        <v>1.0195195195195195</v>
      </c>
      <c r="V38" s="238">
        <f t="shared" si="4"/>
        <v>1.0170682730923695</v>
      </c>
      <c r="W38" s="175"/>
      <c r="X38" s="188" t="s">
        <v>280</v>
      </c>
    </row>
    <row r="39" spans="3:24" ht="140.1" customHeight="1">
      <c r="C39" s="39" t="s">
        <v>77</v>
      </c>
      <c r="D39" s="40" t="s">
        <v>211</v>
      </c>
      <c r="E39" s="40" t="s">
        <v>78</v>
      </c>
      <c r="F39" s="18" t="s">
        <v>25</v>
      </c>
      <c r="G39" s="113" t="s">
        <v>79</v>
      </c>
      <c r="H39" s="146">
        <v>26995</v>
      </c>
      <c r="I39" s="147">
        <v>6715</v>
      </c>
      <c r="J39" s="148">
        <v>6715</v>
      </c>
      <c r="K39" s="148">
        <v>6765</v>
      </c>
      <c r="L39" s="149">
        <v>6800</v>
      </c>
      <c r="M39" s="151">
        <v>6599</v>
      </c>
      <c r="N39" s="152">
        <v>5812</v>
      </c>
      <c r="O39" s="144">
        <v>5572</v>
      </c>
      <c r="P39" s="145"/>
      <c r="Q39" s="161">
        <f t="shared" si="15"/>
        <v>0.98272524199553235</v>
      </c>
      <c r="R39" s="160">
        <f t="shared" si="16"/>
        <v>0.86552494415487713</v>
      </c>
      <c r="S39" s="160">
        <f t="shared" si="17"/>
        <v>0.82365114560236508</v>
      </c>
      <c r="T39" s="163"/>
      <c r="U39" s="161">
        <f t="shared" si="0"/>
        <v>0.92412509307520474</v>
      </c>
      <c r="V39" s="238">
        <f t="shared" si="4"/>
        <v>0.89046793760831888</v>
      </c>
      <c r="W39" s="175"/>
      <c r="X39" s="187" t="s">
        <v>281</v>
      </c>
    </row>
    <row r="40" spans="3:24" ht="140.1" customHeight="1">
      <c r="C40" s="41" t="s">
        <v>31</v>
      </c>
      <c r="D40" s="42" t="s">
        <v>212</v>
      </c>
      <c r="E40" s="42" t="s">
        <v>80</v>
      </c>
      <c r="F40" s="43" t="s">
        <v>25</v>
      </c>
      <c r="G40" s="115" t="s">
        <v>81</v>
      </c>
      <c r="H40" s="150">
        <v>20725</v>
      </c>
      <c r="I40" s="151">
        <v>5170</v>
      </c>
      <c r="J40" s="152">
        <v>5170</v>
      </c>
      <c r="K40" s="152">
        <v>5175</v>
      </c>
      <c r="L40" s="153">
        <v>5210</v>
      </c>
      <c r="M40" s="151">
        <v>5082</v>
      </c>
      <c r="N40" s="152">
        <v>4628</v>
      </c>
      <c r="O40" s="144">
        <v>4255</v>
      </c>
      <c r="P40" s="145"/>
      <c r="Q40" s="161">
        <f t="shared" si="15"/>
        <v>0.98297872340425529</v>
      </c>
      <c r="R40" s="160">
        <f t="shared" si="16"/>
        <v>0.89516441005802705</v>
      </c>
      <c r="S40" s="160">
        <f t="shared" si="17"/>
        <v>0.82222222222222219</v>
      </c>
      <c r="T40" s="163"/>
      <c r="U40" s="161">
        <f t="shared" si="0"/>
        <v>0.93907156673114123</v>
      </c>
      <c r="V40" s="238">
        <f t="shared" si="4"/>
        <v>0.90009668063164683</v>
      </c>
      <c r="W40" s="175"/>
      <c r="X40" s="191" t="s">
        <v>282</v>
      </c>
    </row>
    <row r="41" spans="3:24" ht="140.1" customHeight="1">
      <c r="C41" s="41" t="s">
        <v>31</v>
      </c>
      <c r="D41" s="42" t="s">
        <v>213</v>
      </c>
      <c r="E41" s="42" t="s">
        <v>82</v>
      </c>
      <c r="F41" s="43" t="s">
        <v>25</v>
      </c>
      <c r="G41" s="115" t="s">
        <v>83</v>
      </c>
      <c r="H41" s="150">
        <v>6270</v>
      </c>
      <c r="I41" s="151">
        <v>1545</v>
      </c>
      <c r="J41" s="152">
        <v>1545</v>
      </c>
      <c r="K41" s="152">
        <v>1590</v>
      </c>
      <c r="L41" s="153">
        <v>1590</v>
      </c>
      <c r="M41" s="151">
        <v>1517</v>
      </c>
      <c r="N41" s="152">
        <v>1184</v>
      </c>
      <c r="O41" s="144">
        <v>1317</v>
      </c>
      <c r="P41" s="145"/>
      <c r="Q41" s="161">
        <f t="shared" si="15"/>
        <v>0.98187702265372168</v>
      </c>
      <c r="R41" s="160">
        <f t="shared" si="16"/>
        <v>0.76634304207119741</v>
      </c>
      <c r="S41" s="160">
        <f t="shared" si="17"/>
        <v>0.82830188679245287</v>
      </c>
      <c r="T41" s="163"/>
      <c r="U41" s="161">
        <f t="shared" si="0"/>
        <v>0.87411003236245954</v>
      </c>
      <c r="V41" s="238">
        <f t="shared" si="4"/>
        <v>0.85854700854700849</v>
      </c>
      <c r="W41" s="175"/>
      <c r="X41" s="188" t="s">
        <v>283</v>
      </c>
    </row>
    <row r="42" spans="3:24" ht="121.5" customHeight="1">
      <c r="C42" s="39" t="s">
        <v>169</v>
      </c>
      <c r="D42" s="40" t="s">
        <v>214</v>
      </c>
      <c r="E42" s="40" t="s">
        <v>84</v>
      </c>
      <c r="F42" s="18" t="s">
        <v>25</v>
      </c>
      <c r="G42" s="113" t="s">
        <v>170</v>
      </c>
      <c r="H42" s="146">
        <v>59</v>
      </c>
      <c r="I42" s="147">
        <v>12</v>
      </c>
      <c r="J42" s="148">
        <v>12</v>
      </c>
      <c r="K42" s="148">
        <v>24</v>
      </c>
      <c r="L42" s="149">
        <v>11</v>
      </c>
      <c r="M42" s="151">
        <v>11</v>
      </c>
      <c r="N42" s="152">
        <v>11</v>
      </c>
      <c r="O42" s="144">
        <v>22</v>
      </c>
      <c r="P42" s="145"/>
      <c r="Q42" s="161">
        <f t="shared" si="15"/>
        <v>0.91666666666666663</v>
      </c>
      <c r="R42" s="160">
        <f t="shared" si="16"/>
        <v>0.91666666666666663</v>
      </c>
      <c r="S42" s="160">
        <f t="shared" si="17"/>
        <v>0.91666666666666663</v>
      </c>
      <c r="T42" s="163"/>
      <c r="U42" s="161">
        <f t="shared" si="0"/>
        <v>0.91666666666666663</v>
      </c>
      <c r="V42" s="238">
        <f t="shared" si="4"/>
        <v>0.91666666666666663</v>
      </c>
      <c r="W42" s="175"/>
      <c r="X42" s="193" t="s">
        <v>284</v>
      </c>
    </row>
    <row r="43" spans="3:24" ht="85.5" customHeight="1">
      <c r="C43" s="41" t="s">
        <v>31</v>
      </c>
      <c r="D43" s="42" t="s">
        <v>215</v>
      </c>
      <c r="E43" s="42" t="s">
        <v>85</v>
      </c>
      <c r="F43" s="43" t="s">
        <v>25</v>
      </c>
      <c r="G43" s="115" t="s">
        <v>171</v>
      </c>
      <c r="H43" s="150">
        <v>0</v>
      </c>
      <c r="I43" s="137"/>
      <c r="J43" s="138"/>
      <c r="K43" s="138"/>
      <c r="L43" s="139"/>
      <c r="M43" s="144"/>
      <c r="N43" s="144"/>
      <c r="O43" s="144"/>
      <c r="P43" s="145"/>
      <c r="Q43" s="161" t="str">
        <f t="shared" si="15"/>
        <v>100%</v>
      </c>
      <c r="R43" s="160" t="str">
        <f t="shared" si="16"/>
        <v>NO APLICA</v>
      </c>
      <c r="S43" s="160" t="str">
        <f t="shared" si="17"/>
        <v>NO APLICA</v>
      </c>
      <c r="T43" s="163"/>
      <c r="U43" s="161" t="str">
        <f t="shared" si="0"/>
        <v>100%</v>
      </c>
      <c r="V43" s="238" t="str">
        <f t="shared" si="4"/>
        <v>100%</v>
      </c>
      <c r="W43" s="175"/>
      <c r="X43" s="188" t="s">
        <v>285</v>
      </c>
    </row>
    <row r="44" spans="3:24" ht="102" customHeight="1">
      <c r="C44" s="41" t="s">
        <v>31</v>
      </c>
      <c r="D44" s="42" t="s">
        <v>216</v>
      </c>
      <c r="E44" s="42" t="s">
        <v>86</v>
      </c>
      <c r="F44" s="43" t="s">
        <v>25</v>
      </c>
      <c r="G44" s="115" t="s">
        <v>172</v>
      </c>
      <c r="H44" s="150">
        <v>25</v>
      </c>
      <c r="I44" s="151">
        <v>7</v>
      </c>
      <c r="J44" s="152">
        <v>6</v>
      </c>
      <c r="K44" s="152">
        <v>6</v>
      </c>
      <c r="L44" s="153">
        <v>6</v>
      </c>
      <c r="M44" s="151">
        <v>6</v>
      </c>
      <c r="N44" s="152">
        <v>6</v>
      </c>
      <c r="O44" s="144">
        <v>7</v>
      </c>
      <c r="P44" s="145"/>
      <c r="Q44" s="161">
        <f t="shared" si="15"/>
        <v>0.8571428571428571</v>
      </c>
      <c r="R44" s="160">
        <f t="shared" si="16"/>
        <v>1</v>
      </c>
      <c r="S44" s="160">
        <f t="shared" si="17"/>
        <v>1.1666666666666667</v>
      </c>
      <c r="T44" s="163"/>
      <c r="U44" s="161">
        <f t="shared" si="0"/>
        <v>0.92307692307692313</v>
      </c>
      <c r="V44" s="238">
        <f t="shared" si="4"/>
        <v>1</v>
      </c>
      <c r="W44" s="175"/>
      <c r="X44" s="188" t="s">
        <v>286</v>
      </c>
    </row>
    <row r="45" spans="3:24" ht="140.1" customHeight="1">
      <c r="C45" s="41" t="s">
        <v>31</v>
      </c>
      <c r="D45" s="42" t="s">
        <v>217</v>
      </c>
      <c r="E45" s="42" t="s">
        <v>87</v>
      </c>
      <c r="F45" s="43" t="s">
        <v>25</v>
      </c>
      <c r="G45" s="115" t="s">
        <v>88</v>
      </c>
      <c r="H45" s="150">
        <v>22</v>
      </c>
      <c r="I45" s="151">
        <v>3</v>
      </c>
      <c r="J45" s="152">
        <v>5</v>
      </c>
      <c r="K45" s="152">
        <v>9</v>
      </c>
      <c r="L45" s="153">
        <v>5</v>
      </c>
      <c r="M45" s="151">
        <v>3</v>
      </c>
      <c r="N45" s="152">
        <v>4</v>
      </c>
      <c r="O45" s="144">
        <v>6</v>
      </c>
      <c r="P45" s="145"/>
      <c r="Q45" s="161">
        <f t="shared" si="15"/>
        <v>1</v>
      </c>
      <c r="R45" s="160">
        <f t="shared" si="16"/>
        <v>0.8</v>
      </c>
      <c r="S45" s="160">
        <f t="shared" si="17"/>
        <v>0.66666666666666663</v>
      </c>
      <c r="T45" s="163"/>
      <c r="U45" s="161">
        <f t="shared" si="0"/>
        <v>0.875</v>
      </c>
      <c r="V45" s="238">
        <f t="shared" si="4"/>
        <v>0.76470588235294112</v>
      </c>
      <c r="W45" s="175"/>
      <c r="X45" s="188" t="s">
        <v>287</v>
      </c>
    </row>
    <row r="46" spans="3:24" ht="96" customHeight="1">
      <c r="C46" s="41" t="s">
        <v>31</v>
      </c>
      <c r="D46" s="42" t="s">
        <v>218</v>
      </c>
      <c r="E46" s="42" t="s">
        <v>89</v>
      </c>
      <c r="F46" s="43" t="s">
        <v>25</v>
      </c>
      <c r="G46" s="115" t="s">
        <v>90</v>
      </c>
      <c r="H46" s="150">
        <v>2</v>
      </c>
      <c r="I46" s="151">
        <v>1</v>
      </c>
      <c r="J46" s="152">
        <v>1</v>
      </c>
      <c r="K46" s="138"/>
      <c r="L46" s="139"/>
      <c r="M46" s="151">
        <v>1</v>
      </c>
      <c r="N46" s="152">
        <v>1</v>
      </c>
      <c r="O46" s="144"/>
      <c r="P46" s="145"/>
      <c r="Q46" s="161">
        <f t="shared" si="15"/>
        <v>1</v>
      </c>
      <c r="R46" s="160">
        <f t="shared" si="16"/>
        <v>1</v>
      </c>
      <c r="S46" s="160" t="str">
        <f t="shared" si="17"/>
        <v>NO APLICA</v>
      </c>
      <c r="T46" s="163"/>
      <c r="U46" s="161">
        <f t="shared" si="0"/>
        <v>1</v>
      </c>
      <c r="V46" s="238">
        <f t="shared" si="4"/>
        <v>1</v>
      </c>
      <c r="W46" s="175"/>
      <c r="X46" s="188" t="s">
        <v>288</v>
      </c>
    </row>
    <row r="47" spans="3:24" ht="98.25" customHeight="1">
      <c r="C47" s="41" t="s">
        <v>31</v>
      </c>
      <c r="D47" s="42" t="s">
        <v>219</v>
      </c>
      <c r="E47" s="42" t="s">
        <v>91</v>
      </c>
      <c r="F47" s="43" t="s">
        <v>25</v>
      </c>
      <c r="G47" s="115" t="s">
        <v>92</v>
      </c>
      <c r="H47" s="150">
        <v>4</v>
      </c>
      <c r="I47" s="137"/>
      <c r="J47" s="138"/>
      <c r="K47" s="152">
        <v>4</v>
      </c>
      <c r="L47" s="139"/>
      <c r="M47" s="144"/>
      <c r="N47" s="144"/>
      <c r="O47" s="144">
        <v>4</v>
      </c>
      <c r="P47" s="145"/>
      <c r="Q47" s="161" t="str">
        <f t="shared" si="15"/>
        <v>100%</v>
      </c>
      <c r="R47" s="160" t="str">
        <f t="shared" si="16"/>
        <v>NO APLICA</v>
      </c>
      <c r="S47" s="160">
        <f t="shared" si="17"/>
        <v>1</v>
      </c>
      <c r="T47" s="163"/>
      <c r="U47" s="161" t="str">
        <f t="shared" si="0"/>
        <v>100%</v>
      </c>
      <c r="V47" s="238">
        <f t="shared" si="4"/>
        <v>1</v>
      </c>
      <c r="W47" s="175"/>
      <c r="X47" s="188" t="s">
        <v>289</v>
      </c>
    </row>
    <row r="48" spans="3:24" ht="102.75" customHeight="1">
      <c r="C48" s="41" t="s">
        <v>31</v>
      </c>
      <c r="D48" s="42" t="s">
        <v>220</v>
      </c>
      <c r="E48" s="42" t="s">
        <v>93</v>
      </c>
      <c r="F48" s="43" t="s">
        <v>25</v>
      </c>
      <c r="G48" s="115" t="s">
        <v>94</v>
      </c>
      <c r="H48" s="150">
        <v>5</v>
      </c>
      <c r="I48" s="137"/>
      <c r="J48" s="138"/>
      <c r="K48" s="152">
        <v>5</v>
      </c>
      <c r="L48" s="139"/>
      <c r="M48" s="144"/>
      <c r="N48" s="144"/>
      <c r="O48" s="144">
        <v>5</v>
      </c>
      <c r="P48" s="145"/>
      <c r="Q48" s="161" t="str">
        <f t="shared" si="15"/>
        <v>100%</v>
      </c>
      <c r="R48" s="160" t="str">
        <f t="shared" si="16"/>
        <v>NO APLICA</v>
      </c>
      <c r="S48" s="160">
        <f t="shared" si="17"/>
        <v>1</v>
      </c>
      <c r="T48" s="163"/>
      <c r="U48" s="161" t="str">
        <f t="shared" si="0"/>
        <v>100%</v>
      </c>
      <c r="V48" s="238">
        <f t="shared" si="4"/>
        <v>1</v>
      </c>
      <c r="W48" s="175"/>
      <c r="X48" s="191" t="s">
        <v>290</v>
      </c>
    </row>
    <row r="49" spans="3:24" ht="110.25" customHeight="1">
      <c r="C49" s="41" t="s">
        <v>31</v>
      </c>
      <c r="D49" s="42" t="s">
        <v>221</v>
      </c>
      <c r="E49" s="42" t="s">
        <v>95</v>
      </c>
      <c r="F49" s="43" t="s">
        <v>25</v>
      </c>
      <c r="G49" s="115" t="s">
        <v>173</v>
      </c>
      <c r="H49" s="150">
        <v>1</v>
      </c>
      <c r="I49" s="151">
        <v>1</v>
      </c>
      <c r="J49" s="138"/>
      <c r="K49" s="138"/>
      <c r="L49" s="139"/>
      <c r="M49" s="151">
        <v>1</v>
      </c>
      <c r="N49" s="144"/>
      <c r="O49" s="144"/>
      <c r="P49" s="145"/>
      <c r="Q49" s="161">
        <f t="shared" si="15"/>
        <v>1</v>
      </c>
      <c r="R49" s="160" t="str">
        <f t="shared" si="16"/>
        <v>NO APLICA</v>
      </c>
      <c r="S49" s="160" t="str">
        <f t="shared" si="17"/>
        <v>NO APLICA</v>
      </c>
      <c r="T49" s="163"/>
      <c r="U49" s="161">
        <f t="shared" si="0"/>
        <v>1</v>
      </c>
      <c r="V49" s="238">
        <f t="shared" si="4"/>
        <v>1</v>
      </c>
      <c r="W49" s="175"/>
      <c r="X49" s="191" t="s">
        <v>285</v>
      </c>
    </row>
    <row r="50" spans="3:24" ht="103.5" customHeight="1">
      <c r="C50" s="39" t="s">
        <v>253</v>
      </c>
      <c r="D50" s="40" t="s">
        <v>222</v>
      </c>
      <c r="E50" s="40" t="s">
        <v>96</v>
      </c>
      <c r="F50" s="18" t="s">
        <v>25</v>
      </c>
      <c r="G50" s="113" t="s">
        <v>174</v>
      </c>
      <c r="H50" s="146">
        <v>229400</v>
      </c>
      <c r="I50" s="147">
        <v>57350</v>
      </c>
      <c r="J50" s="148">
        <v>57349</v>
      </c>
      <c r="K50" s="148">
        <v>57351</v>
      </c>
      <c r="L50" s="149">
        <v>57350</v>
      </c>
      <c r="M50" s="151">
        <v>57353</v>
      </c>
      <c r="N50" s="152">
        <v>57332</v>
      </c>
      <c r="O50" s="144">
        <v>57373</v>
      </c>
      <c r="P50" s="145"/>
      <c r="Q50" s="161">
        <f t="shared" si="15"/>
        <v>1.0000523103748911</v>
      </c>
      <c r="R50" s="160">
        <f t="shared" si="16"/>
        <v>0.99970356937348515</v>
      </c>
      <c r="S50" s="160">
        <f t="shared" si="17"/>
        <v>1.0003836027270667</v>
      </c>
      <c r="T50" s="163"/>
      <c r="U50" s="161">
        <f t="shared" si="0"/>
        <v>0.99987794139443242</v>
      </c>
      <c r="V50" s="238">
        <f t="shared" si="4"/>
        <v>1.0000464981110142</v>
      </c>
      <c r="W50" s="175"/>
      <c r="X50" s="187" t="s">
        <v>291</v>
      </c>
    </row>
    <row r="51" spans="3:24" ht="140.1" customHeight="1">
      <c r="C51" s="41" t="s">
        <v>31</v>
      </c>
      <c r="D51" s="42" t="s">
        <v>223</v>
      </c>
      <c r="E51" s="42" t="s">
        <v>97</v>
      </c>
      <c r="F51" s="43" t="s">
        <v>25</v>
      </c>
      <c r="G51" s="115" t="s">
        <v>98</v>
      </c>
      <c r="H51" s="150">
        <v>6</v>
      </c>
      <c r="I51" s="151">
        <v>2</v>
      </c>
      <c r="J51" s="152">
        <v>1</v>
      </c>
      <c r="K51" s="152">
        <v>2</v>
      </c>
      <c r="L51" s="153">
        <v>1</v>
      </c>
      <c r="M51" s="151">
        <v>2</v>
      </c>
      <c r="N51" s="152">
        <v>1</v>
      </c>
      <c r="O51" s="144">
        <v>2</v>
      </c>
      <c r="P51" s="145"/>
      <c r="Q51" s="161">
        <f t="shared" si="15"/>
        <v>1</v>
      </c>
      <c r="R51" s="160">
        <f t="shared" si="16"/>
        <v>1</v>
      </c>
      <c r="S51" s="160">
        <f t="shared" si="17"/>
        <v>1</v>
      </c>
      <c r="T51" s="163"/>
      <c r="U51" s="161">
        <f t="shared" si="0"/>
        <v>1</v>
      </c>
      <c r="V51" s="238">
        <f t="shared" si="4"/>
        <v>1</v>
      </c>
      <c r="W51" s="175"/>
      <c r="X51" s="191" t="s">
        <v>292</v>
      </c>
    </row>
    <row r="52" spans="3:24" ht="111.75" customHeight="1">
      <c r="C52" s="41" t="s">
        <v>31</v>
      </c>
      <c r="D52" s="42" t="s">
        <v>224</v>
      </c>
      <c r="E52" s="42" t="s">
        <v>99</v>
      </c>
      <c r="F52" s="43" t="s">
        <v>25</v>
      </c>
      <c r="G52" s="115" t="s">
        <v>100</v>
      </c>
      <c r="H52" s="150">
        <v>103928</v>
      </c>
      <c r="I52" s="151">
        <v>25981</v>
      </c>
      <c r="J52" s="152">
        <v>25982</v>
      </c>
      <c r="K52" s="152">
        <v>25981</v>
      </c>
      <c r="L52" s="153">
        <v>25984</v>
      </c>
      <c r="M52" s="151">
        <v>25981</v>
      </c>
      <c r="N52" s="152">
        <v>25982</v>
      </c>
      <c r="O52" s="144">
        <v>25982</v>
      </c>
      <c r="P52" s="145"/>
      <c r="Q52" s="161">
        <f t="shared" si="15"/>
        <v>1</v>
      </c>
      <c r="R52" s="160">
        <f t="shared" si="16"/>
        <v>1</v>
      </c>
      <c r="S52" s="160">
        <f t="shared" si="17"/>
        <v>1.0000384896655248</v>
      </c>
      <c r="T52" s="163"/>
      <c r="U52" s="161">
        <f t="shared" si="0"/>
        <v>1</v>
      </c>
      <c r="V52" s="238">
        <f t="shared" si="4"/>
        <v>1.0000128297239044</v>
      </c>
      <c r="W52" s="175"/>
      <c r="X52" s="191" t="s">
        <v>293</v>
      </c>
    </row>
    <row r="53" spans="3:24" ht="93" customHeight="1">
      <c r="C53" s="41" t="s">
        <v>31</v>
      </c>
      <c r="D53" s="42" t="s">
        <v>225</v>
      </c>
      <c r="E53" s="42" t="s">
        <v>101</v>
      </c>
      <c r="F53" s="43" t="s">
        <v>25</v>
      </c>
      <c r="G53" s="115" t="s">
        <v>102</v>
      </c>
      <c r="H53" s="150">
        <v>124740</v>
      </c>
      <c r="I53" s="151">
        <v>31185</v>
      </c>
      <c r="J53" s="152">
        <v>31185</v>
      </c>
      <c r="K53" s="152">
        <v>31185</v>
      </c>
      <c r="L53" s="153">
        <v>31185</v>
      </c>
      <c r="M53" s="151">
        <v>31188</v>
      </c>
      <c r="N53" s="152">
        <v>31168</v>
      </c>
      <c r="O53" s="144">
        <v>31208</v>
      </c>
      <c r="P53" s="145"/>
      <c r="Q53" s="161">
        <f t="shared" si="15"/>
        <v>1.0000962000962001</v>
      </c>
      <c r="R53" s="160">
        <f t="shared" si="16"/>
        <v>0.99945486612153278</v>
      </c>
      <c r="S53" s="160">
        <f t="shared" si="17"/>
        <v>1.0007375340708673</v>
      </c>
      <c r="T53" s="163"/>
      <c r="U53" s="161">
        <f t="shared" si="0"/>
        <v>0.99977553310886647</v>
      </c>
      <c r="V53" s="238">
        <f t="shared" si="4"/>
        <v>1.0000962000962001</v>
      </c>
      <c r="W53" s="175"/>
      <c r="X53" s="191" t="s">
        <v>294</v>
      </c>
    </row>
    <row r="54" spans="3:24" ht="98.25" customHeight="1">
      <c r="C54" s="41" t="s">
        <v>31</v>
      </c>
      <c r="D54" s="42" t="s">
        <v>226</v>
      </c>
      <c r="E54" s="42" t="s">
        <v>103</v>
      </c>
      <c r="F54" s="43" t="s">
        <v>25</v>
      </c>
      <c r="G54" s="115" t="s">
        <v>104</v>
      </c>
      <c r="H54" s="150">
        <v>720</v>
      </c>
      <c r="I54" s="151">
        <v>180</v>
      </c>
      <c r="J54" s="152">
        <v>180</v>
      </c>
      <c r="K54" s="152">
        <v>180</v>
      </c>
      <c r="L54" s="153">
        <v>180</v>
      </c>
      <c r="M54" s="151">
        <v>180</v>
      </c>
      <c r="N54" s="152">
        <v>180</v>
      </c>
      <c r="O54" s="144">
        <v>180</v>
      </c>
      <c r="P54" s="145"/>
      <c r="Q54" s="161">
        <f t="shared" si="15"/>
        <v>1</v>
      </c>
      <c r="R54" s="160">
        <f t="shared" si="16"/>
        <v>1</v>
      </c>
      <c r="S54" s="160">
        <f t="shared" si="17"/>
        <v>1</v>
      </c>
      <c r="T54" s="163"/>
      <c r="U54" s="161">
        <f t="shared" si="0"/>
        <v>1</v>
      </c>
      <c r="V54" s="238">
        <f t="shared" si="4"/>
        <v>1</v>
      </c>
      <c r="W54" s="175"/>
      <c r="X54" s="191" t="s">
        <v>296</v>
      </c>
    </row>
    <row r="55" spans="3:24" ht="164.25" customHeight="1">
      <c r="C55" s="41" t="s">
        <v>31</v>
      </c>
      <c r="D55" s="42" t="s">
        <v>227</v>
      </c>
      <c r="E55" s="42" t="s">
        <v>105</v>
      </c>
      <c r="F55" s="43" t="s">
        <v>25</v>
      </c>
      <c r="G55" s="115" t="s">
        <v>106</v>
      </c>
      <c r="H55" s="150">
        <v>6</v>
      </c>
      <c r="I55" s="151">
        <v>2</v>
      </c>
      <c r="J55" s="152">
        <v>1</v>
      </c>
      <c r="K55" s="152">
        <v>3</v>
      </c>
      <c r="L55" s="139"/>
      <c r="M55" s="151">
        <v>2</v>
      </c>
      <c r="N55" s="152">
        <v>1</v>
      </c>
      <c r="O55" s="144">
        <v>1</v>
      </c>
      <c r="P55" s="145"/>
      <c r="Q55" s="161">
        <f t="shared" si="15"/>
        <v>1</v>
      </c>
      <c r="R55" s="160">
        <f t="shared" si="16"/>
        <v>1</v>
      </c>
      <c r="S55" s="160">
        <f t="shared" si="17"/>
        <v>0.33333333333333331</v>
      </c>
      <c r="T55" s="163"/>
      <c r="U55" s="161">
        <f t="shared" si="0"/>
        <v>1</v>
      </c>
      <c r="V55" s="238">
        <f t="shared" si="4"/>
        <v>0.66666666666666663</v>
      </c>
      <c r="W55" s="175"/>
      <c r="X55" s="191" t="s">
        <v>295</v>
      </c>
    </row>
    <row r="56" spans="3:24" ht="98.25" customHeight="1">
      <c r="C56" s="39" t="s">
        <v>107</v>
      </c>
      <c r="D56" s="40" t="s">
        <v>228</v>
      </c>
      <c r="E56" s="40" t="s">
        <v>108</v>
      </c>
      <c r="F56" s="44" t="s">
        <v>25</v>
      </c>
      <c r="G56" s="113" t="s">
        <v>109</v>
      </c>
      <c r="H56" s="146">
        <v>1508</v>
      </c>
      <c r="I56" s="137"/>
      <c r="J56" s="148">
        <v>694</v>
      </c>
      <c r="K56" s="148">
        <v>564</v>
      </c>
      <c r="L56" s="149">
        <v>250</v>
      </c>
      <c r="M56" s="144"/>
      <c r="N56" s="152">
        <v>752</v>
      </c>
      <c r="O56" s="144">
        <v>565</v>
      </c>
      <c r="P56" s="145"/>
      <c r="Q56" s="161" t="str">
        <f t="shared" si="15"/>
        <v>100%</v>
      </c>
      <c r="R56" s="160">
        <f t="shared" si="16"/>
        <v>1.0835734870317002</v>
      </c>
      <c r="S56" s="160">
        <f t="shared" si="17"/>
        <v>1.00177304964539</v>
      </c>
      <c r="T56" s="163"/>
      <c r="U56" s="161">
        <f t="shared" si="0"/>
        <v>1.0835734870317002</v>
      </c>
      <c r="V56" s="238">
        <f t="shared" si="4"/>
        <v>1.0468998410174881</v>
      </c>
      <c r="W56" s="175"/>
      <c r="X56" s="187" t="s">
        <v>297</v>
      </c>
    </row>
    <row r="57" spans="3:24" ht="98.25" customHeight="1">
      <c r="C57" s="41" t="s">
        <v>31</v>
      </c>
      <c r="D57" s="42" t="s">
        <v>229</v>
      </c>
      <c r="E57" s="45" t="s">
        <v>110</v>
      </c>
      <c r="F57" s="43" t="s">
        <v>25</v>
      </c>
      <c r="G57" s="115" t="s">
        <v>111</v>
      </c>
      <c r="H57" s="150">
        <v>1113</v>
      </c>
      <c r="I57" s="137"/>
      <c r="J57" s="152">
        <v>604</v>
      </c>
      <c r="K57" s="152">
        <v>374</v>
      </c>
      <c r="L57" s="153">
        <v>135</v>
      </c>
      <c r="M57" s="144"/>
      <c r="N57" s="152">
        <v>608</v>
      </c>
      <c r="O57" s="144">
        <v>422</v>
      </c>
      <c r="P57" s="145"/>
      <c r="Q57" s="161" t="str">
        <f t="shared" si="15"/>
        <v>100%</v>
      </c>
      <c r="R57" s="160">
        <f t="shared" si="16"/>
        <v>1.0066225165562914</v>
      </c>
      <c r="S57" s="160">
        <f t="shared" si="17"/>
        <v>1.1283422459893049</v>
      </c>
      <c r="T57" s="163"/>
      <c r="U57" s="161">
        <f t="shared" si="0"/>
        <v>1.0066225165562914</v>
      </c>
      <c r="V57" s="238">
        <f t="shared" si="4"/>
        <v>1.0531697341513293</v>
      </c>
      <c r="W57" s="175"/>
      <c r="X57" s="191" t="s">
        <v>298</v>
      </c>
    </row>
    <row r="58" spans="3:24" ht="98.25" customHeight="1">
      <c r="C58" s="41" t="s">
        <v>31</v>
      </c>
      <c r="D58" s="42" t="s">
        <v>230</v>
      </c>
      <c r="E58" s="45" t="s">
        <v>112</v>
      </c>
      <c r="F58" s="43" t="s">
        <v>25</v>
      </c>
      <c r="G58" s="115" t="s">
        <v>113</v>
      </c>
      <c r="H58" s="150">
        <v>270</v>
      </c>
      <c r="I58" s="137"/>
      <c r="J58" s="152">
        <v>90</v>
      </c>
      <c r="K58" s="152">
        <v>90</v>
      </c>
      <c r="L58" s="153">
        <v>90</v>
      </c>
      <c r="M58" s="144"/>
      <c r="N58" s="152">
        <v>116</v>
      </c>
      <c r="O58" s="144">
        <v>86</v>
      </c>
      <c r="P58" s="145"/>
      <c r="Q58" s="161" t="str">
        <f t="shared" si="15"/>
        <v>100%</v>
      </c>
      <c r="R58" s="160">
        <f t="shared" si="16"/>
        <v>1.288888888888889</v>
      </c>
      <c r="S58" s="160">
        <f t="shared" si="17"/>
        <v>0.9555555555555556</v>
      </c>
      <c r="T58" s="163"/>
      <c r="U58" s="161">
        <f t="shared" si="0"/>
        <v>1.288888888888889</v>
      </c>
      <c r="V58" s="238">
        <f t="shared" si="4"/>
        <v>1.1222222222222222</v>
      </c>
      <c r="W58" s="175"/>
      <c r="X58" s="191" t="s">
        <v>299</v>
      </c>
    </row>
    <row r="59" spans="3:24" ht="98.25" customHeight="1">
      <c r="C59" s="41" t="s">
        <v>31</v>
      </c>
      <c r="D59" s="42" t="s">
        <v>231</v>
      </c>
      <c r="E59" s="45" t="s">
        <v>114</v>
      </c>
      <c r="F59" s="43" t="s">
        <v>25</v>
      </c>
      <c r="G59" s="115" t="s">
        <v>113</v>
      </c>
      <c r="H59" s="150">
        <v>125</v>
      </c>
      <c r="I59" s="137"/>
      <c r="J59" s="138"/>
      <c r="K59" s="152">
        <v>100</v>
      </c>
      <c r="L59" s="153">
        <v>25</v>
      </c>
      <c r="M59" s="144"/>
      <c r="N59" s="152">
        <v>28</v>
      </c>
      <c r="O59" s="144">
        <v>57</v>
      </c>
      <c r="P59" s="145"/>
      <c r="Q59" s="161" t="str">
        <f t="shared" si="15"/>
        <v>100%</v>
      </c>
      <c r="R59" s="160" t="str">
        <f t="shared" si="16"/>
        <v>NO APLICA</v>
      </c>
      <c r="S59" s="160">
        <f t="shared" si="17"/>
        <v>0.56999999999999995</v>
      </c>
      <c r="T59" s="163"/>
      <c r="U59" s="161" t="str">
        <f t="shared" si="0"/>
        <v>100%</v>
      </c>
      <c r="V59" s="238">
        <f t="shared" si="4"/>
        <v>0.85</v>
      </c>
      <c r="W59" s="175"/>
      <c r="X59" s="191" t="s">
        <v>300</v>
      </c>
    </row>
    <row r="60" spans="3:24" ht="92.25" customHeight="1">
      <c r="C60" s="39" t="s">
        <v>255</v>
      </c>
      <c r="D60" s="40" t="s">
        <v>247</v>
      </c>
      <c r="E60" s="40" t="s">
        <v>115</v>
      </c>
      <c r="F60" s="18" t="s">
        <v>25</v>
      </c>
      <c r="G60" s="113" t="s">
        <v>176</v>
      </c>
      <c r="H60" s="146">
        <v>810</v>
      </c>
      <c r="I60" s="147">
        <v>203</v>
      </c>
      <c r="J60" s="148">
        <v>204</v>
      </c>
      <c r="K60" s="148">
        <v>206</v>
      </c>
      <c r="L60" s="149">
        <v>197</v>
      </c>
      <c r="M60" s="151">
        <v>223</v>
      </c>
      <c r="N60" s="152">
        <v>209</v>
      </c>
      <c r="O60" s="144">
        <v>212</v>
      </c>
      <c r="P60" s="145"/>
      <c r="Q60" s="161">
        <f t="shared" si="15"/>
        <v>1.0985221674876848</v>
      </c>
      <c r="R60" s="160">
        <f t="shared" si="16"/>
        <v>1.0245098039215685</v>
      </c>
      <c r="S60" s="160">
        <f t="shared" si="17"/>
        <v>1.029126213592233</v>
      </c>
      <c r="T60" s="163"/>
      <c r="U60" s="161">
        <f t="shared" si="0"/>
        <v>1.0614250614250613</v>
      </c>
      <c r="V60" s="238">
        <f t="shared" si="4"/>
        <v>1.0505709624796085</v>
      </c>
      <c r="W60" s="175"/>
      <c r="X60" s="187" t="s">
        <v>301</v>
      </c>
    </row>
    <row r="61" spans="3:24" ht="95.25" customHeight="1">
      <c r="C61" s="41" t="s">
        <v>31</v>
      </c>
      <c r="D61" s="42" t="s">
        <v>116</v>
      </c>
      <c r="E61" s="42" t="s">
        <v>117</v>
      </c>
      <c r="F61" s="43" t="s">
        <v>25</v>
      </c>
      <c r="G61" s="115" t="s">
        <v>175</v>
      </c>
      <c r="H61" s="150">
        <v>35</v>
      </c>
      <c r="I61" s="151">
        <v>9</v>
      </c>
      <c r="J61" s="152">
        <v>10</v>
      </c>
      <c r="K61" s="152">
        <v>8</v>
      </c>
      <c r="L61" s="153">
        <v>8</v>
      </c>
      <c r="M61" s="151">
        <v>8</v>
      </c>
      <c r="N61" s="152">
        <v>6</v>
      </c>
      <c r="O61" s="144">
        <v>3</v>
      </c>
      <c r="P61" s="145"/>
      <c r="Q61" s="161">
        <f t="shared" si="15"/>
        <v>0.88888888888888884</v>
      </c>
      <c r="R61" s="160">
        <f t="shared" si="16"/>
        <v>0.6</v>
      </c>
      <c r="S61" s="160">
        <f t="shared" si="17"/>
        <v>0.375</v>
      </c>
      <c r="T61" s="163"/>
      <c r="U61" s="161">
        <f t="shared" si="0"/>
        <v>0.73684210526315785</v>
      </c>
      <c r="V61" s="238">
        <f t="shared" si="4"/>
        <v>0.62962962962962965</v>
      </c>
      <c r="W61" s="175"/>
      <c r="X61" s="191" t="s">
        <v>302</v>
      </c>
    </row>
    <row r="62" spans="3:24" ht="93" customHeight="1">
      <c r="C62" s="41" t="s">
        <v>31</v>
      </c>
      <c r="D62" s="42" t="s">
        <v>248</v>
      </c>
      <c r="E62" s="42" t="s">
        <v>118</v>
      </c>
      <c r="F62" s="43" t="s">
        <v>119</v>
      </c>
      <c r="G62" s="115" t="s">
        <v>120</v>
      </c>
      <c r="H62" s="150">
        <v>19</v>
      </c>
      <c r="I62" s="151">
        <v>7</v>
      </c>
      <c r="J62" s="152">
        <v>4</v>
      </c>
      <c r="K62" s="152">
        <v>7</v>
      </c>
      <c r="L62" s="153">
        <v>1</v>
      </c>
      <c r="M62" s="151">
        <v>12</v>
      </c>
      <c r="N62" s="152">
        <v>16</v>
      </c>
      <c r="O62" s="144">
        <v>5</v>
      </c>
      <c r="P62" s="145"/>
      <c r="Q62" s="161">
        <f t="shared" si="15"/>
        <v>1.7142857142857142</v>
      </c>
      <c r="R62" s="160">
        <f t="shared" si="16"/>
        <v>4</v>
      </c>
      <c r="S62" s="160">
        <f t="shared" si="17"/>
        <v>0.7142857142857143</v>
      </c>
      <c r="T62" s="163"/>
      <c r="U62" s="161">
        <f t="shared" si="0"/>
        <v>2.5454545454545454</v>
      </c>
      <c r="V62" s="238">
        <f t="shared" si="4"/>
        <v>1.8333333333333333</v>
      </c>
      <c r="W62" s="175"/>
      <c r="X62" s="191" t="s">
        <v>303</v>
      </c>
    </row>
    <row r="63" spans="3:24" ht="129.75" customHeight="1">
      <c r="C63" s="41" t="s">
        <v>31</v>
      </c>
      <c r="D63" s="42" t="s">
        <v>249</v>
      </c>
      <c r="E63" s="42" t="s">
        <v>121</v>
      </c>
      <c r="F63" s="43" t="s">
        <v>25</v>
      </c>
      <c r="G63" s="115" t="s">
        <v>122</v>
      </c>
      <c r="H63" s="150">
        <v>20</v>
      </c>
      <c r="I63" s="151">
        <v>6</v>
      </c>
      <c r="J63" s="152">
        <v>5</v>
      </c>
      <c r="K63" s="152">
        <v>5</v>
      </c>
      <c r="L63" s="153">
        <v>4</v>
      </c>
      <c r="M63" s="151">
        <v>6</v>
      </c>
      <c r="N63" s="152">
        <v>4</v>
      </c>
      <c r="O63" s="144">
        <v>4</v>
      </c>
      <c r="P63" s="145"/>
      <c r="Q63" s="161">
        <f t="shared" si="15"/>
        <v>1</v>
      </c>
      <c r="R63" s="160">
        <f t="shared" si="16"/>
        <v>0.8</v>
      </c>
      <c r="S63" s="160">
        <f t="shared" si="17"/>
        <v>0.8</v>
      </c>
      <c r="T63" s="163"/>
      <c r="U63" s="161">
        <f t="shared" si="0"/>
        <v>0.90909090909090906</v>
      </c>
      <c r="V63" s="238">
        <f t="shared" si="4"/>
        <v>0.875</v>
      </c>
      <c r="W63" s="175"/>
      <c r="X63" s="191" t="s">
        <v>304</v>
      </c>
    </row>
    <row r="64" spans="3:24" ht="102" customHeight="1">
      <c r="C64" s="41" t="s">
        <v>31</v>
      </c>
      <c r="D64" s="42" t="s">
        <v>250</v>
      </c>
      <c r="E64" s="42" t="s">
        <v>180</v>
      </c>
      <c r="F64" s="43" t="s">
        <v>25</v>
      </c>
      <c r="G64" s="115" t="s">
        <v>177</v>
      </c>
      <c r="H64" s="150">
        <v>577</v>
      </c>
      <c r="I64" s="151">
        <v>143</v>
      </c>
      <c r="J64" s="152">
        <v>144</v>
      </c>
      <c r="K64" s="152">
        <v>145</v>
      </c>
      <c r="L64" s="153">
        <v>145</v>
      </c>
      <c r="M64" s="151">
        <v>147</v>
      </c>
      <c r="N64" s="152">
        <v>138</v>
      </c>
      <c r="O64" s="144">
        <v>156</v>
      </c>
      <c r="P64" s="145"/>
      <c r="Q64" s="161">
        <f t="shared" si="15"/>
        <v>1.0279720279720279</v>
      </c>
      <c r="R64" s="160">
        <f t="shared" si="16"/>
        <v>0.95833333333333337</v>
      </c>
      <c r="S64" s="160">
        <f t="shared" si="17"/>
        <v>1.0758620689655172</v>
      </c>
      <c r="T64" s="163"/>
      <c r="U64" s="161">
        <f t="shared" si="0"/>
        <v>0.99303135888501737</v>
      </c>
      <c r="V64" s="238">
        <f t="shared" si="4"/>
        <v>1.0208333333333333</v>
      </c>
      <c r="W64" s="175"/>
      <c r="X64" s="188" t="s">
        <v>305</v>
      </c>
    </row>
    <row r="65" spans="3:24" ht="120.75" customHeight="1">
      <c r="C65" s="41" t="s">
        <v>31</v>
      </c>
      <c r="D65" s="42" t="s">
        <v>251</v>
      </c>
      <c r="E65" s="42" t="s">
        <v>123</v>
      </c>
      <c r="F65" s="43" t="s">
        <v>25</v>
      </c>
      <c r="G65" s="115" t="s">
        <v>124</v>
      </c>
      <c r="H65" s="150">
        <v>84</v>
      </c>
      <c r="I65" s="151">
        <v>21</v>
      </c>
      <c r="J65" s="152">
        <v>21</v>
      </c>
      <c r="K65" s="152">
        <v>21</v>
      </c>
      <c r="L65" s="153">
        <v>21</v>
      </c>
      <c r="M65" s="151">
        <v>24</v>
      </c>
      <c r="N65" s="152">
        <v>25</v>
      </c>
      <c r="O65" s="144">
        <v>23</v>
      </c>
      <c r="P65" s="145"/>
      <c r="Q65" s="161">
        <f t="shared" si="15"/>
        <v>1.1428571428571428</v>
      </c>
      <c r="R65" s="160">
        <f t="shared" si="16"/>
        <v>1.1904761904761905</v>
      </c>
      <c r="S65" s="160">
        <f t="shared" si="17"/>
        <v>1.0952380952380953</v>
      </c>
      <c r="T65" s="163"/>
      <c r="U65" s="161">
        <f t="shared" si="0"/>
        <v>1.1666666666666667</v>
      </c>
      <c r="V65" s="238">
        <f t="shared" si="4"/>
        <v>1.1428571428571428</v>
      </c>
      <c r="W65" s="175"/>
      <c r="X65" s="188" t="s">
        <v>306</v>
      </c>
    </row>
    <row r="66" spans="3:24" ht="101.25" customHeight="1">
      <c r="C66" s="41" t="s">
        <v>31</v>
      </c>
      <c r="D66" s="42" t="s">
        <v>252</v>
      </c>
      <c r="E66" s="42" t="s">
        <v>179</v>
      </c>
      <c r="F66" s="43" t="s">
        <v>25</v>
      </c>
      <c r="G66" s="115" t="s">
        <v>178</v>
      </c>
      <c r="H66" s="150">
        <v>75</v>
      </c>
      <c r="I66" s="151">
        <v>17</v>
      </c>
      <c r="J66" s="152">
        <v>20</v>
      </c>
      <c r="K66" s="152">
        <v>20</v>
      </c>
      <c r="L66" s="153">
        <v>18</v>
      </c>
      <c r="M66" s="151">
        <v>17</v>
      </c>
      <c r="N66" s="152">
        <v>20</v>
      </c>
      <c r="O66" s="144">
        <v>21</v>
      </c>
      <c r="P66" s="145"/>
      <c r="Q66" s="161">
        <f t="shared" si="15"/>
        <v>1</v>
      </c>
      <c r="R66" s="160">
        <f t="shared" si="16"/>
        <v>1</v>
      </c>
      <c r="S66" s="160">
        <f t="shared" si="17"/>
        <v>1.05</v>
      </c>
      <c r="T66" s="163"/>
      <c r="U66" s="161">
        <f t="shared" si="0"/>
        <v>1</v>
      </c>
      <c r="V66" s="238">
        <f t="shared" si="4"/>
        <v>1.0175438596491229</v>
      </c>
      <c r="W66" s="175"/>
      <c r="X66" s="188" t="s">
        <v>307</v>
      </c>
    </row>
    <row r="67" spans="3:24" ht="105.75" customHeight="1">
      <c r="C67" s="39" t="s">
        <v>125</v>
      </c>
      <c r="D67" s="40" t="s">
        <v>232</v>
      </c>
      <c r="E67" s="40" t="s">
        <v>126</v>
      </c>
      <c r="F67" s="44" t="s">
        <v>25</v>
      </c>
      <c r="G67" s="113" t="s">
        <v>181</v>
      </c>
      <c r="H67" s="146">
        <v>30</v>
      </c>
      <c r="I67" s="147">
        <v>11</v>
      </c>
      <c r="J67" s="148">
        <v>9</v>
      </c>
      <c r="K67" s="148">
        <v>9</v>
      </c>
      <c r="L67" s="149">
        <v>1</v>
      </c>
      <c r="M67" s="151">
        <v>11</v>
      </c>
      <c r="N67" s="152">
        <v>7</v>
      </c>
      <c r="O67" s="144">
        <v>11</v>
      </c>
      <c r="P67" s="145"/>
      <c r="Q67" s="161">
        <f t="shared" si="15"/>
        <v>1</v>
      </c>
      <c r="R67" s="160">
        <f t="shared" si="16"/>
        <v>0.77777777777777779</v>
      </c>
      <c r="S67" s="160">
        <f t="shared" si="17"/>
        <v>1.2222222222222223</v>
      </c>
      <c r="T67" s="163"/>
      <c r="U67" s="161">
        <f t="shared" si="0"/>
        <v>0.9</v>
      </c>
      <c r="V67" s="238">
        <f t="shared" si="4"/>
        <v>1</v>
      </c>
      <c r="W67" s="175"/>
      <c r="X67" s="187" t="s">
        <v>308</v>
      </c>
    </row>
    <row r="68" spans="3:24" ht="100.5" customHeight="1">
      <c r="C68" s="41" t="s">
        <v>31</v>
      </c>
      <c r="D68" s="42" t="s">
        <v>233</v>
      </c>
      <c r="E68" s="42" t="s">
        <v>182</v>
      </c>
      <c r="F68" s="43" t="s">
        <v>25</v>
      </c>
      <c r="G68" s="115" t="s">
        <v>127</v>
      </c>
      <c r="H68" s="150">
        <v>4</v>
      </c>
      <c r="I68" s="151">
        <v>1</v>
      </c>
      <c r="J68" s="152">
        <v>1</v>
      </c>
      <c r="K68" s="152">
        <v>1</v>
      </c>
      <c r="L68" s="153">
        <v>1</v>
      </c>
      <c r="M68" s="151">
        <v>1</v>
      </c>
      <c r="N68" s="152">
        <v>1</v>
      </c>
      <c r="O68" s="144">
        <v>1</v>
      </c>
      <c r="P68" s="145"/>
      <c r="Q68" s="161">
        <f t="shared" si="15"/>
        <v>1</v>
      </c>
      <c r="R68" s="160">
        <f t="shared" si="16"/>
        <v>1</v>
      </c>
      <c r="S68" s="160">
        <f t="shared" si="17"/>
        <v>1</v>
      </c>
      <c r="T68" s="163"/>
      <c r="U68" s="161">
        <f t="shared" si="0"/>
        <v>1</v>
      </c>
      <c r="V68" s="238">
        <f t="shared" si="4"/>
        <v>1</v>
      </c>
      <c r="W68" s="175"/>
      <c r="X68" s="191" t="s">
        <v>309</v>
      </c>
    </row>
    <row r="69" spans="3:24" ht="126.75" customHeight="1">
      <c r="C69" s="41" t="s">
        <v>31</v>
      </c>
      <c r="D69" s="42" t="s">
        <v>234</v>
      </c>
      <c r="E69" s="42" t="s">
        <v>184</v>
      </c>
      <c r="F69" s="54" t="s">
        <v>25</v>
      </c>
      <c r="G69" s="116" t="s">
        <v>183</v>
      </c>
      <c r="H69" s="150">
        <v>26</v>
      </c>
      <c r="I69" s="151">
        <v>10</v>
      </c>
      <c r="J69" s="152">
        <v>8</v>
      </c>
      <c r="K69" s="152">
        <v>8</v>
      </c>
      <c r="L69" s="139"/>
      <c r="M69" s="151">
        <v>10</v>
      </c>
      <c r="N69" s="152">
        <v>6</v>
      </c>
      <c r="O69" s="144">
        <v>10</v>
      </c>
      <c r="P69" s="145"/>
      <c r="Q69" s="161">
        <f t="shared" si="15"/>
        <v>1</v>
      </c>
      <c r="R69" s="160">
        <f t="shared" si="16"/>
        <v>0.75</v>
      </c>
      <c r="S69" s="160">
        <f t="shared" si="17"/>
        <v>1.25</v>
      </c>
      <c r="T69" s="163"/>
      <c r="U69" s="161">
        <f t="shared" si="0"/>
        <v>0.88888888888888884</v>
      </c>
      <c r="V69" s="238">
        <f t="shared" si="4"/>
        <v>1</v>
      </c>
      <c r="W69" s="175"/>
      <c r="X69" s="188" t="s">
        <v>310</v>
      </c>
    </row>
    <row r="70" spans="3:24" ht="140.1" customHeight="1">
      <c r="C70" s="55" t="s">
        <v>128</v>
      </c>
      <c r="D70" s="56" t="s">
        <v>235</v>
      </c>
      <c r="E70" s="56" t="s">
        <v>129</v>
      </c>
      <c r="F70" s="57" t="s">
        <v>25</v>
      </c>
      <c r="G70" s="117" t="s">
        <v>130</v>
      </c>
      <c r="H70" s="146">
        <v>7</v>
      </c>
      <c r="I70" s="147">
        <v>1</v>
      </c>
      <c r="J70" s="148">
        <v>2</v>
      </c>
      <c r="K70" s="148">
        <v>2</v>
      </c>
      <c r="L70" s="149">
        <v>2</v>
      </c>
      <c r="M70" s="151">
        <v>1</v>
      </c>
      <c r="N70" s="152">
        <v>3</v>
      </c>
      <c r="O70" s="144">
        <v>2</v>
      </c>
      <c r="P70" s="145"/>
      <c r="Q70" s="161">
        <f t="shared" si="15"/>
        <v>1</v>
      </c>
      <c r="R70" s="160">
        <f t="shared" si="16"/>
        <v>1.5</v>
      </c>
      <c r="S70" s="160">
        <f t="shared" si="17"/>
        <v>1</v>
      </c>
      <c r="T70" s="163"/>
      <c r="U70" s="161">
        <f t="shared" si="0"/>
        <v>1.3333333333333333</v>
      </c>
      <c r="V70" s="238">
        <f t="shared" si="4"/>
        <v>1.2</v>
      </c>
      <c r="W70" s="175"/>
      <c r="X70" s="193" t="s">
        <v>311</v>
      </c>
    </row>
    <row r="71" spans="3:24" ht="109.5" customHeight="1">
      <c r="C71" s="58" t="s">
        <v>31</v>
      </c>
      <c r="D71" s="42" t="s">
        <v>236</v>
      </c>
      <c r="E71" s="42" t="s">
        <v>190</v>
      </c>
      <c r="F71" s="43" t="s">
        <v>25</v>
      </c>
      <c r="G71" s="115" t="s">
        <v>185</v>
      </c>
      <c r="H71" s="150">
        <v>2</v>
      </c>
      <c r="I71" s="137"/>
      <c r="J71" s="138"/>
      <c r="K71" s="152">
        <v>1</v>
      </c>
      <c r="L71" s="153">
        <v>1</v>
      </c>
      <c r="M71" s="144"/>
      <c r="N71" s="152">
        <v>1</v>
      </c>
      <c r="O71" s="144">
        <v>1</v>
      </c>
      <c r="P71" s="145"/>
      <c r="Q71" s="161" t="str">
        <f t="shared" si="15"/>
        <v>100%</v>
      </c>
      <c r="R71" s="160" t="str">
        <f t="shared" si="16"/>
        <v>NO APLICA</v>
      </c>
      <c r="S71" s="160">
        <f t="shared" si="17"/>
        <v>1</v>
      </c>
      <c r="T71" s="163"/>
      <c r="U71" s="161" t="str">
        <f t="shared" si="0"/>
        <v>100%</v>
      </c>
      <c r="V71" s="238">
        <f t="shared" si="4"/>
        <v>2</v>
      </c>
      <c r="W71" s="175"/>
      <c r="X71" s="188" t="s">
        <v>312</v>
      </c>
    </row>
    <row r="72" spans="3:24" ht="109.5" customHeight="1">
      <c r="C72" s="41" t="s">
        <v>31</v>
      </c>
      <c r="D72" s="59" t="s">
        <v>237</v>
      </c>
      <c r="E72" s="59" t="s">
        <v>189</v>
      </c>
      <c r="F72" s="60" t="s">
        <v>25</v>
      </c>
      <c r="G72" s="118" t="s">
        <v>186</v>
      </c>
      <c r="H72" s="150">
        <v>1</v>
      </c>
      <c r="I72" s="137"/>
      <c r="J72" s="152">
        <v>1</v>
      </c>
      <c r="K72" s="138"/>
      <c r="L72" s="139"/>
      <c r="M72" s="144"/>
      <c r="N72" s="152">
        <v>1</v>
      </c>
      <c r="O72" s="144">
        <v>0</v>
      </c>
      <c r="P72" s="145"/>
      <c r="Q72" s="161" t="str">
        <f t="shared" si="15"/>
        <v>100%</v>
      </c>
      <c r="R72" s="160">
        <f t="shared" si="16"/>
        <v>1</v>
      </c>
      <c r="S72" s="160" t="str">
        <f t="shared" si="17"/>
        <v>NO APLICA</v>
      </c>
      <c r="T72" s="163"/>
      <c r="U72" s="161">
        <f t="shared" si="0"/>
        <v>1</v>
      </c>
      <c r="V72" s="238">
        <f t="shared" si="4"/>
        <v>1</v>
      </c>
      <c r="W72" s="175"/>
      <c r="X72" s="188" t="s">
        <v>313</v>
      </c>
    </row>
    <row r="73" spans="3:24" ht="109.5" customHeight="1">
      <c r="C73" s="61" t="s">
        <v>31</v>
      </c>
      <c r="D73" s="62" t="s">
        <v>238</v>
      </c>
      <c r="E73" s="63" t="s">
        <v>188</v>
      </c>
      <c r="F73" s="64" t="s">
        <v>25</v>
      </c>
      <c r="G73" s="119" t="s">
        <v>187</v>
      </c>
      <c r="H73" s="150">
        <v>4</v>
      </c>
      <c r="I73" s="151">
        <v>1</v>
      </c>
      <c r="J73" s="152">
        <v>1</v>
      </c>
      <c r="K73" s="152">
        <v>1</v>
      </c>
      <c r="L73" s="153">
        <v>1</v>
      </c>
      <c r="M73" s="151">
        <v>1</v>
      </c>
      <c r="N73" s="152">
        <v>1</v>
      </c>
      <c r="O73" s="144">
        <v>1</v>
      </c>
      <c r="P73" s="145"/>
      <c r="Q73" s="161">
        <f t="shared" si="15"/>
        <v>1</v>
      </c>
      <c r="R73" s="160">
        <f t="shared" si="16"/>
        <v>1</v>
      </c>
      <c r="S73" s="160">
        <f t="shared" si="17"/>
        <v>1</v>
      </c>
      <c r="T73" s="163"/>
      <c r="U73" s="161">
        <f t="shared" si="0"/>
        <v>1</v>
      </c>
      <c r="V73" s="238">
        <f t="shared" si="4"/>
        <v>1</v>
      </c>
      <c r="W73" s="175"/>
      <c r="X73" s="188" t="s">
        <v>314</v>
      </c>
    </row>
    <row r="74" spans="3:24" ht="118.5" customHeight="1">
      <c r="C74" s="65" t="s">
        <v>196</v>
      </c>
      <c r="D74" s="66" t="s">
        <v>239</v>
      </c>
      <c r="E74" s="67" t="s">
        <v>131</v>
      </c>
      <c r="F74" s="68" t="s">
        <v>25</v>
      </c>
      <c r="G74" s="120" t="s">
        <v>132</v>
      </c>
      <c r="H74" s="146">
        <v>387</v>
      </c>
      <c r="I74" s="147">
        <v>99</v>
      </c>
      <c r="J74" s="148">
        <v>96</v>
      </c>
      <c r="K74" s="148">
        <v>96</v>
      </c>
      <c r="L74" s="149">
        <v>96</v>
      </c>
      <c r="M74" s="151">
        <v>100</v>
      </c>
      <c r="N74" s="152">
        <v>96</v>
      </c>
      <c r="O74" s="144">
        <v>86</v>
      </c>
      <c r="P74" s="145"/>
      <c r="Q74" s="161">
        <f t="shared" si="15"/>
        <v>1.0101010101010102</v>
      </c>
      <c r="R74" s="160">
        <f t="shared" si="16"/>
        <v>1</v>
      </c>
      <c r="S74" s="160">
        <f t="shared" si="17"/>
        <v>0.89583333333333337</v>
      </c>
      <c r="T74" s="163"/>
      <c r="U74" s="161">
        <f t="shared" si="0"/>
        <v>1.0051282051282051</v>
      </c>
      <c r="V74" s="238">
        <f t="shared" si="4"/>
        <v>0.96907216494845361</v>
      </c>
      <c r="W74" s="175"/>
      <c r="X74" s="187" t="s">
        <v>315</v>
      </c>
    </row>
    <row r="75" spans="3:24" ht="122.25" customHeight="1">
      <c r="C75" s="69" t="s">
        <v>31</v>
      </c>
      <c r="D75" s="70" t="s">
        <v>240</v>
      </c>
      <c r="E75" s="70" t="s">
        <v>191</v>
      </c>
      <c r="F75" s="71" t="s">
        <v>25</v>
      </c>
      <c r="G75" s="121" t="s">
        <v>133</v>
      </c>
      <c r="H75" s="150">
        <v>384</v>
      </c>
      <c r="I75" s="151">
        <v>96</v>
      </c>
      <c r="J75" s="152">
        <v>96</v>
      </c>
      <c r="K75" s="152">
        <v>96</v>
      </c>
      <c r="L75" s="153">
        <v>96</v>
      </c>
      <c r="M75" s="151">
        <v>100</v>
      </c>
      <c r="N75" s="152">
        <v>96</v>
      </c>
      <c r="O75" s="144">
        <v>83</v>
      </c>
      <c r="P75" s="145"/>
      <c r="Q75" s="161">
        <f t="shared" si="15"/>
        <v>1.0416666666666667</v>
      </c>
      <c r="R75" s="160">
        <f t="shared" si="16"/>
        <v>1</v>
      </c>
      <c r="S75" s="160">
        <f t="shared" si="17"/>
        <v>0.86458333333333337</v>
      </c>
      <c r="T75" s="163"/>
      <c r="U75" s="161">
        <f t="shared" si="0"/>
        <v>1.0208333333333333</v>
      </c>
      <c r="V75" s="238">
        <f t="shared" si="4"/>
        <v>0.96875</v>
      </c>
      <c r="W75" s="175"/>
      <c r="X75" s="191" t="s">
        <v>316</v>
      </c>
    </row>
    <row r="76" spans="3:24" ht="122.25" customHeight="1" thickBot="1">
      <c r="C76" s="72" t="s">
        <v>31</v>
      </c>
      <c r="D76" s="73" t="s">
        <v>241</v>
      </c>
      <c r="E76" s="73" t="s">
        <v>192</v>
      </c>
      <c r="F76" s="74" t="s">
        <v>25</v>
      </c>
      <c r="G76" s="122" t="s">
        <v>134</v>
      </c>
      <c r="H76" s="154">
        <v>3</v>
      </c>
      <c r="I76" s="155">
        <v>3</v>
      </c>
      <c r="J76" s="156"/>
      <c r="K76" s="156"/>
      <c r="L76" s="157"/>
      <c r="M76" s="158"/>
      <c r="N76" s="158"/>
      <c r="O76" s="158">
        <v>3</v>
      </c>
      <c r="P76" s="159"/>
      <c r="Q76" s="161">
        <f t="shared" si="15"/>
        <v>0</v>
      </c>
      <c r="R76" s="160" t="str">
        <f t="shared" si="16"/>
        <v>NO APLICA</v>
      </c>
      <c r="S76" s="160" t="str">
        <f t="shared" si="17"/>
        <v>NO APLICA</v>
      </c>
      <c r="T76" s="165"/>
      <c r="U76" s="164">
        <f t="shared" si="0"/>
        <v>0</v>
      </c>
      <c r="V76" s="238">
        <f t="shared" si="4"/>
        <v>1</v>
      </c>
      <c r="W76" s="176"/>
      <c r="X76" s="194" t="s">
        <v>317</v>
      </c>
    </row>
    <row r="77" spans="3:24" ht="28.5" customHeight="1">
      <c r="Q77" s="85">
        <f>AVERAGE(Q17:Q22,Q24,Q26:Q28,Q30:Q32,Q34:Q35,Q37:Q38,Q40:Q41,Q43:Q49,Q51:Q55,Q61:Q66,Q68:Q69,Q71:Q73,Q75:Q76,Q57:Q59)</f>
        <v>1.0497865633041052</v>
      </c>
      <c r="R77" s="85">
        <f t="shared" ref="R77:U77" si="18">AVERAGE(R17:R18)</f>
        <v>0.63732638888888893</v>
      </c>
      <c r="S77" s="85">
        <f t="shared" si="18"/>
        <v>0.80651041666666667</v>
      </c>
      <c r="T77" s="85" t="e">
        <f t="shared" si="18"/>
        <v>#DIV/0!</v>
      </c>
      <c r="U77" s="85">
        <f t="shared" si="18"/>
        <v>1.0474826388888889</v>
      </c>
      <c r="V77" s="85">
        <f t="shared" ref="V77:W77" si="19">AVERAGE(V17:V18)</f>
        <v>0.96715856481481477</v>
      </c>
      <c r="W77" s="85" t="e">
        <f t="shared" si="19"/>
        <v>#DIV/0!</v>
      </c>
    </row>
    <row r="78" spans="3:24" ht="52.5" customHeight="1"/>
    <row r="79" spans="3:24" ht="52.5" customHeight="1"/>
    <row r="81" spans="4:24" s="135" customFormat="1" ht="80.25" customHeight="1">
      <c r="D81" s="208"/>
      <c r="E81" s="209"/>
      <c r="F81" s="209"/>
      <c r="G81" s="209"/>
      <c r="H81" s="134"/>
      <c r="M81" s="208"/>
      <c r="N81" s="209"/>
      <c r="O81" s="209"/>
      <c r="P81" s="209"/>
      <c r="Q81" s="209"/>
      <c r="R81" s="209"/>
      <c r="V81" s="208"/>
      <c r="W81" s="209"/>
      <c r="X81" s="209"/>
    </row>
    <row r="84" spans="4:24" ht="15.75" thickBot="1"/>
    <row r="85" spans="4:24" ht="29.25" customHeight="1" thickBot="1">
      <c r="F85" s="210" t="s">
        <v>135</v>
      </c>
      <c r="G85" s="211"/>
      <c r="H85" s="211"/>
      <c r="I85" s="211"/>
      <c r="J85" s="211"/>
      <c r="K85" s="211"/>
      <c r="L85" s="211"/>
      <c r="M85" s="211"/>
      <c r="N85" s="211"/>
      <c r="O85" s="211"/>
      <c r="P85" s="211"/>
      <c r="Q85" s="211"/>
      <c r="R85" s="211"/>
      <c r="S85" s="211"/>
      <c r="T85" s="211"/>
      <c r="U85" s="211"/>
      <c r="V85" s="211"/>
      <c r="W85" s="211"/>
      <c r="X85" s="212"/>
    </row>
    <row r="86" spans="4:24" ht="32.25" customHeight="1" thickBot="1">
      <c r="F86" s="215" t="s">
        <v>136</v>
      </c>
      <c r="G86" s="217" t="s">
        <v>137</v>
      </c>
      <c r="H86" s="221" t="s">
        <v>138</v>
      </c>
      <c r="I86" s="222"/>
      <c r="J86" s="222"/>
      <c r="K86" s="223"/>
      <c r="L86" s="221" t="s">
        <v>139</v>
      </c>
      <c r="M86" s="222"/>
      <c r="N86" s="222"/>
      <c r="O86" s="222"/>
      <c r="P86" s="221" t="s">
        <v>140</v>
      </c>
      <c r="Q86" s="222"/>
      <c r="R86" s="222"/>
      <c r="S86" s="223"/>
      <c r="T86" s="221" t="s">
        <v>141</v>
      </c>
      <c r="U86" s="222"/>
      <c r="V86" s="222"/>
      <c r="W86" s="223"/>
      <c r="X86" s="215" t="s">
        <v>193</v>
      </c>
    </row>
    <row r="87" spans="4:24" ht="37.5" customHeight="1" thickBot="1">
      <c r="F87" s="216"/>
      <c r="G87" s="218"/>
      <c r="H87" s="75" t="s">
        <v>142</v>
      </c>
      <c r="I87" s="76" t="s">
        <v>143</v>
      </c>
      <c r="J87" s="86" t="s">
        <v>144</v>
      </c>
      <c r="K87" s="87" t="s">
        <v>145</v>
      </c>
      <c r="L87" s="75" t="s">
        <v>142</v>
      </c>
      <c r="M87" s="76" t="s">
        <v>143</v>
      </c>
      <c r="N87" s="86" t="s">
        <v>144</v>
      </c>
      <c r="O87" s="88" t="s">
        <v>145</v>
      </c>
      <c r="P87" s="75" t="s">
        <v>13</v>
      </c>
      <c r="Q87" s="76" t="s">
        <v>14</v>
      </c>
      <c r="R87" s="86" t="s">
        <v>15</v>
      </c>
      <c r="S87" s="87" t="s">
        <v>16</v>
      </c>
      <c r="T87" s="75" t="s">
        <v>13</v>
      </c>
      <c r="U87" s="76" t="s">
        <v>14</v>
      </c>
      <c r="V87" s="86" t="s">
        <v>15</v>
      </c>
      <c r="W87" s="87" t="s">
        <v>16</v>
      </c>
      <c r="X87" s="216"/>
    </row>
    <row r="88" spans="4:24" ht="15.75" thickBot="1">
      <c r="F88" s="204" t="s">
        <v>21</v>
      </c>
      <c r="G88" s="205"/>
      <c r="H88" s="77"/>
      <c r="I88" s="78"/>
      <c r="J88" s="78"/>
      <c r="K88" s="89"/>
      <c r="L88" s="90"/>
      <c r="M88" s="81"/>
      <c r="N88" s="81"/>
      <c r="O88" s="91"/>
      <c r="P88" s="92" t="str">
        <f t="shared" ref="P88:P93" si="20">IFERROR((L88/H88),"100%")</f>
        <v>100%</v>
      </c>
      <c r="Q88" s="93" t="str">
        <f t="shared" ref="Q88:S88" si="21">IFERROR((M88/I88),"100%")</f>
        <v>100%</v>
      </c>
      <c r="R88" s="93" t="str">
        <f t="shared" si="21"/>
        <v>100%</v>
      </c>
      <c r="S88" s="103" t="str">
        <f t="shared" si="21"/>
        <v>100%</v>
      </c>
      <c r="T88" s="96" t="str">
        <f t="shared" ref="T88:T93" si="22">IFERROR(((L88)/(H88)),"100%")</f>
        <v>100%</v>
      </c>
      <c r="U88" s="96" t="str">
        <f>IFERROR(((M88+N88)/(I88+J88)),"100%")</f>
        <v>100%</v>
      </c>
      <c r="V88" s="53" t="str">
        <f>IFERROR(((M88+N88+O88)/(I88+J88+K88)),"100%")</f>
        <v>100%</v>
      </c>
      <c r="W88" s="104" t="str">
        <f>IFERROR(((M88+N88+O88+P88)/(I88+J88+K88+L88)),"100%")</f>
        <v>100%</v>
      </c>
      <c r="X88" s="105"/>
    </row>
    <row r="89" spans="4:24" ht="61.5" customHeight="1" thickBot="1">
      <c r="F89" s="79" t="s">
        <v>146</v>
      </c>
      <c r="G89" s="80">
        <v>1000000</v>
      </c>
      <c r="H89" s="127">
        <v>100000</v>
      </c>
      <c r="I89" s="128">
        <v>300000</v>
      </c>
      <c r="J89" s="128">
        <v>300000</v>
      </c>
      <c r="K89" s="129">
        <v>300000</v>
      </c>
      <c r="L89" s="125">
        <v>0</v>
      </c>
      <c r="M89" s="94">
        <v>190660.57</v>
      </c>
      <c r="N89" s="94"/>
      <c r="O89" s="95"/>
      <c r="P89" s="96">
        <f t="shared" si="20"/>
        <v>0</v>
      </c>
      <c r="Q89" s="50"/>
      <c r="R89" s="50"/>
      <c r="S89" s="106"/>
      <c r="T89" s="92">
        <f t="shared" si="22"/>
        <v>0</v>
      </c>
      <c r="U89" s="107"/>
      <c r="V89" s="107"/>
      <c r="W89" s="108"/>
      <c r="X89" s="181" t="s">
        <v>243</v>
      </c>
    </row>
    <row r="90" spans="4:24" ht="61.5" customHeight="1" thickBot="1">
      <c r="F90" s="82" t="s">
        <v>147</v>
      </c>
      <c r="G90" s="80">
        <v>156800000</v>
      </c>
      <c r="H90" s="127">
        <v>30926265</v>
      </c>
      <c r="I90" s="128">
        <v>58908282</v>
      </c>
      <c r="J90" s="128">
        <v>33549918</v>
      </c>
      <c r="K90" s="129">
        <v>33414535</v>
      </c>
      <c r="L90" s="124">
        <v>10197521.779999999</v>
      </c>
      <c r="M90" s="97">
        <v>20082681.579999998</v>
      </c>
      <c r="N90" s="97"/>
      <c r="O90" s="98"/>
      <c r="P90" s="96">
        <f t="shared" si="20"/>
        <v>0.32973660996567156</v>
      </c>
      <c r="Q90" s="50"/>
      <c r="R90" s="50"/>
      <c r="S90" s="106"/>
      <c r="T90" s="96">
        <f t="shared" si="22"/>
        <v>0.32973660996567156</v>
      </c>
      <c r="U90" s="50"/>
      <c r="V90" s="50"/>
      <c r="W90" s="106"/>
      <c r="X90" s="182" t="s">
        <v>244</v>
      </c>
    </row>
    <row r="91" spans="4:24" ht="61.5" customHeight="1" thickBot="1">
      <c r="F91" s="82" t="s">
        <v>148</v>
      </c>
      <c r="G91" s="80">
        <v>13500000</v>
      </c>
      <c r="H91" s="127">
        <v>2096450</v>
      </c>
      <c r="I91" s="128">
        <v>5782850</v>
      </c>
      <c r="J91" s="128">
        <v>2860450</v>
      </c>
      <c r="K91" s="129">
        <v>2760250</v>
      </c>
      <c r="L91" s="124">
        <v>1304876.71</v>
      </c>
      <c r="M91" s="97">
        <v>1551779.99</v>
      </c>
      <c r="N91" s="97"/>
      <c r="O91" s="98"/>
      <c r="P91" s="96">
        <f t="shared" si="20"/>
        <v>0.62242205156335706</v>
      </c>
      <c r="Q91" s="50"/>
      <c r="R91" s="50"/>
      <c r="S91" s="106"/>
      <c r="T91" s="96">
        <f t="shared" si="22"/>
        <v>0.62242205156335706</v>
      </c>
      <c r="U91" s="50"/>
      <c r="V91" s="50"/>
      <c r="W91" s="106"/>
      <c r="X91" s="181" t="s">
        <v>243</v>
      </c>
    </row>
    <row r="92" spans="4:24" ht="61.5" customHeight="1" thickBot="1">
      <c r="F92" s="82" t="s">
        <v>149</v>
      </c>
      <c r="G92" s="80">
        <v>16000000</v>
      </c>
      <c r="H92" s="127">
        <v>1600000</v>
      </c>
      <c r="I92" s="128">
        <v>4800000</v>
      </c>
      <c r="J92" s="128">
        <v>48000000</v>
      </c>
      <c r="K92" s="129">
        <v>48000000</v>
      </c>
      <c r="L92" s="124">
        <v>0</v>
      </c>
      <c r="M92" s="180" t="s">
        <v>242</v>
      </c>
      <c r="N92" s="97"/>
      <c r="O92" s="98"/>
      <c r="P92" s="96">
        <f t="shared" si="20"/>
        <v>0</v>
      </c>
      <c r="Q92" s="50"/>
      <c r="R92" s="50"/>
      <c r="S92" s="106"/>
      <c r="T92" s="96">
        <f t="shared" si="22"/>
        <v>0</v>
      </c>
      <c r="U92" s="50"/>
      <c r="V92" s="50"/>
      <c r="W92" s="106"/>
      <c r="X92" s="182" t="s">
        <v>245</v>
      </c>
    </row>
    <row r="93" spans="4:24" ht="61.5" customHeight="1" thickBot="1">
      <c r="F93" s="83" t="s">
        <v>155</v>
      </c>
      <c r="G93" s="84">
        <v>500000</v>
      </c>
      <c r="H93" s="130">
        <v>50000</v>
      </c>
      <c r="I93" s="131">
        <v>150000</v>
      </c>
      <c r="J93" s="131">
        <v>150000</v>
      </c>
      <c r="K93" s="132">
        <v>150000</v>
      </c>
      <c r="L93" s="126">
        <v>0</v>
      </c>
      <c r="M93" s="99"/>
      <c r="N93" s="99"/>
      <c r="O93" s="100"/>
      <c r="P93" s="101">
        <f t="shared" si="20"/>
        <v>0</v>
      </c>
      <c r="Q93" s="102"/>
      <c r="R93" s="102"/>
      <c r="S93" s="109"/>
      <c r="T93" s="101">
        <f t="shared" si="22"/>
        <v>0</v>
      </c>
      <c r="U93" s="110"/>
      <c r="V93" s="111"/>
      <c r="W93" s="109"/>
      <c r="X93" s="183" t="s">
        <v>246</v>
      </c>
    </row>
    <row r="94" spans="4:24" ht="30" customHeight="1"/>
    <row r="95" spans="4:24" ht="30" customHeight="1"/>
  </sheetData>
  <mergeCells count="26">
    <mergeCell ref="C11:C12"/>
    <mergeCell ref="D11:D12"/>
    <mergeCell ref="F86:F87"/>
    <mergeCell ref="G86:G87"/>
    <mergeCell ref="X11:X12"/>
    <mergeCell ref="X86:X87"/>
    <mergeCell ref="H86:K86"/>
    <mergeCell ref="L86:O86"/>
    <mergeCell ref="P86:S86"/>
    <mergeCell ref="T86:W86"/>
    <mergeCell ref="E11:G11"/>
    <mergeCell ref="H11:L11"/>
    <mergeCell ref="M11:P11"/>
    <mergeCell ref="Q11:T11"/>
    <mergeCell ref="U11:W11"/>
    <mergeCell ref="F88:G88"/>
    <mergeCell ref="C14:G14"/>
    <mergeCell ref="D81:G81"/>
    <mergeCell ref="M81:R81"/>
    <mergeCell ref="V81:X81"/>
    <mergeCell ref="F85:X85"/>
    <mergeCell ref="F2:T2"/>
    <mergeCell ref="F3:T3"/>
    <mergeCell ref="F4:T4"/>
    <mergeCell ref="F5:T5"/>
    <mergeCell ref="H10:W10"/>
  </mergeCells>
  <conditionalFormatting sqref="H88:K93">
    <cfRule type="containsBlanks" dxfId="93" priority="239">
      <formula>LEN(TRIM(H88))=0</formula>
    </cfRule>
  </conditionalFormatting>
  <conditionalFormatting sqref="I14:L76">
    <cfRule type="containsBlanks" dxfId="92" priority="194">
      <formula>LEN(TRIM(I14))=0</formula>
    </cfRule>
  </conditionalFormatting>
  <conditionalFormatting sqref="L88:O93">
    <cfRule type="containsBlanks" dxfId="91" priority="186">
      <formula>LEN(TRIM(L88))=0</formula>
    </cfRule>
  </conditionalFormatting>
  <conditionalFormatting sqref="M14:P76">
    <cfRule type="containsBlanks" dxfId="90" priority="103">
      <formula>LEN(TRIM(M14))=0</formula>
    </cfRule>
  </conditionalFormatting>
  <conditionalFormatting sqref="P13">
    <cfRule type="containsBlanks" dxfId="89" priority="141">
      <formula>LEN(TRIM(P13))=0</formula>
    </cfRule>
  </conditionalFormatting>
  <conditionalFormatting sqref="P89:P93">
    <cfRule type="containsBlanks" dxfId="88" priority="184" stopIfTrue="1">
      <formula>LEN(TRIM(P89))=0</formula>
    </cfRule>
    <cfRule type="cellIs" dxfId="87" priority="183" stopIfTrue="1" operator="greaterThanOrEqual">
      <formula>1.2</formula>
    </cfRule>
    <cfRule type="cellIs" dxfId="86" priority="182" stopIfTrue="1" operator="between">
      <formula>0.7</formula>
      <formula>1.2</formula>
    </cfRule>
    <cfRule type="cellIs" dxfId="85" priority="181" stopIfTrue="1" operator="between">
      <formula>0.5</formula>
      <formula>0.7</formula>
    </cfRule>
    <cfRule type="cellIs" dxfId="84" priority="180" stopIfTrue="1" operator="lessThan">
      <formula>0.5</formula>
    </cfRule>
    <cfRule type="cellIs" dxfId="83" priority="179" stopIfTrue="1" operator="equal">
      <formula>"100%"</formula>
    </cfRule>
  </conditionalFormatting>
  <conditionalFormatting sqref="P88:W88 T89:T93">
    <cfRule type="cellIs" dxfId="82" priority="177" stopIfTrue="1" operator="greaterThanOrEqual">
      <formula>1.2</formula>
    </cfRule>
    <cfRule type="cellIs" dxfId="81" priority="175" stopIfTrue="1" operator="between">
      <formula>0.5</formula>
      <formula>0.7</formula>
    </cfRule>
    <cfRule type="cellIs" dxfId="80" priority="174" stopIfTrue="1" operator="lessThan">
      <formula>0.5</formula>
    </cfRule>
    <cfRule type="cellIs" dxfId="79" priority="173" stopIfTrue="1" operator="equal">
      <formula>"100%"</formula>
    </cfRule>
    <cfRule type="containsBlanks" dxfId="78" priority="178" stopIfTrue="1">
      <formula>LEN(TRIM(P88))=0</formula>
    </cfRule>
    <cfRule type="cellIs" dxfId="77" priority="176" stopIfTrue="1" operator="between">
      <formula>0.7</formula>
      <formula>1.2</formula>
    </cfRule>
  </conditionalFormatting>
  <conditionalFormatting sqref="Q14">
    <cfRule type="cellIs" dxfId="76" priority="196" stopIfTrue="1" operator="equal">
      <formula>"100%"</formula>
    </cfRule>
    <cfRule type="cellIs" dxfId="75" priority="200" stopIfTrue="1" operator="greaterThanOrEqual">
      <formula>1.2</formula>
    </cfRule>
    <cfRule type="cellIs" dxfId="74" priority="197" stopIfTrue="1" operator="lessThan">
      <formula>0.5</formula>
    </cfRule>
    <cfRule type="cellIs" dxfId="73" priority="198" stopIfTrue="1" operator="between">
      <formula>0.5</formula>
      <formula>0.7</formula>
    </cfRule>
    <cfRule type="cellIs" dxfId="72" priority="199" stopIfTrue="1" operator="between">
      <formula>0.7</formula>
      <formula>1.2</formula>
    </cfRule>
    <cfRule type="containsBlanks" dxfId="71" priority="201" stopIfTrue="1">
      <formula>LEN(TRIM(Q14))=0</formula>
    </cfRule>
  </conditionalFormatting>
  <conditionalFormatting sqref="R14 Q13:S13">
    <cfRule type="cellIs" dxfId="70" priority="259" operator="equal">
      <formula>"NO APLICA"</formula>
    </cfRule>
    <cfRule type="cellIs" dxfId="69" priority="260" operator="lessThanOrEqual">
      <formula>100%</formula>
    </cfRule>
    <cfRule type="cellIs" dxfId="68" priority="261" operator="between">
      <formula>100%</formula>
      <formula>110%</formula>
    </cfRule>
    <cfRule type="cellIs" dxfId="67" priority="262" operator="greaterThanOrEqual">
      <formula>110%</formula>
    </cfRule>
  </conditionalFormatting>
  <conditionalFormatting sqref="Q15:S15">
    <cfRule type="cellIs" dxfId="66" priority="65" operator="equal">
      <formula>"NO APLICA"</formula>
    </cfRule>
    <cfRule type="cellIs" dxfId="65" priority="66" operator="lessThanOrEqual">
      <formula>100%</formula>
    </cfRule>
    <cfRule type="cellIs" dxfId="64" priority="67" operator="between">
      <formula>100%</formula>
      <formula>110%</formula>
    </cfRule>
    <cfRule type="cellIs" dxfId="63" priority="68" operator="greaterThanOrEqual">
      <formula>110%</formula>
    </cfRule>
  </conditionalFormatting>
  <conditionalFormatting sqref="Q16:S32">
    <cfRule type="cellIs" dxfId="62" priority="79" stopIfTrue="1" operator="greaterThanOrEqual">
      <formula>1.2</formula>
    </cfRule>
    <cfRule type="containsBlanks" dxfId="61" priority="80" stopIfTrue="1">
      <formula>LEN(TRIM(Q16))=0</formula>
    </cfRule>
    <cfRule type="cellIs" dxfId="60" priority="77" stopIfTrue="1" operator="between">
      <formula>0.5</formula>
      <formula>0.7</formula>
    </cfRule>
    <cfRule type="cellIs" dxfId="59" priority="75" stopIfTrue="1" operator="equal">
      <formula>"100%"</formula>
    </cfRule>
    <cfRule type="cellIs" dxfId="58" priority="76" stopIfTrue="1" operator="lessThan">
      <formula>0.5</formula>
    </cfRule>
    <cfRule type="cellIs" dxfId="57" priority="78" stopIfTrue="1" operator="between">
      <formula>0.7</formula>
      <formula>1.2</formula>
    </cfRule>
  </conditionalFormatting>
  <conditionalFormatting sqref="V14:W14 S14:T14 T13 W13 W15:W76 T15:T76">
    <cfRule type="containsBlanks" dxfId="56" priority="132">
      <formula>LEN(TRIM(S13))=0</formula>
    </cfRule>
  </conditionalFormatting>
  <conditionalFormatting sqref="T88:W88 Q89:W93">
    <cfRule type="containsBlanks" dxfId="55" priority="172">
      <formula>LEN(TRIM(Q88))=0</formula>
    </cfRule>
  </conditionalFormatting>
  <conditionalFormatting sqref="U13:U15 V13">
    <cfRule type="cellIs" dxfId="54" priority="94" operator="lessThanOrEqual">
      <formula>100%</formula>
    </cfRule>
    <cfRule type="cellIs" dxfId="53" priority="93" operator="equal">
      <formula>"NO APLICA"</formula>
    </cfRule>
    <cfRule type="cellIs" dxfId="52" priority="96" operator="greaterThanOrEqual">
      <formula>110%</formula>
    </cfRule>
    <cfRule type="cellIs" dxfId="51" priority="95" operator="between">
      <formula>100%</formula>
      <formula>110%</formula>
    </cfRule>
  </conditionalFormatting>
  <conditionalFormatting sqref="U16:U32 U37:U76">
    <cfRule type="cellIs" dxfId="50" priority="71" stopIfTrue="1" operator="between">
      <formula>0.5</formula>
      <formula>0.7</formula>
    </cfRule>
    <cfRule type="containsBlanks" dxfId="49" priority="74" stopIfTrue="1">
      <formula>LEN(TRIM(U16))=0</formula>
    </cfRule>
    <cfRule type="cellIs" dxfId="48" priority="73" stopIfTrue="1" operator="greaterThanOrEqual">
      <formula>1.2</formula>
    </cfRule>
    <cfRule type="cellIs" dxfId="47" priority="72" stopIfTrue="1" operator="between">
      <formula>0.7</formula>
      <formula>1.2</formula>
    </cfRule>
    <cfRule type="cellIs" dxfId="46" priority="70" stopIfTrue="1" operator="lessThan">
      <formula>0.5</formula>
    </cfRule>
    <cfRule type="cellIs" dxfId="45" priority="69" stopIfTrue="1" operator="equal">
      <formula>"100%"</formula>
    </cfRule>
  </conditionalFormatting>
  <conditionalFormatting sqref="V14:W14 W13 W15:W76">
    <cfRule type="cellIs" dxfId="44" priority="137" stopIfTrue="1" operator="greaterThanOrEqual">
      <formula>1.2</formula>
    </cfRule>
    <cfRule type="cellIs" dxfId="43" priority="136" stopIfTrue="1" operator="between">
      <formula>0.7</formula>
      <formula>1.2</formula>
    </cfRule>
    <cfRule type="cellIs" dxfId="42" priority="135" stopIfTrue="1" operator="between">
      <formula>0.5</formula>
      <formula>0.7</formula>
    </cfRule>
    <cfRule type="cellIs" dxfId="41" priority="134" stopIfTrue="1" operator="lessThan">
      <formula>0.5</formula>
    </cfRule>
    <cfRule type="containsBlanks" dxfId="40" priority="138" stopIfTrue="1">
      <formula>LEN(TRIM(V13))=0</formula>
    </cfRule>
    <cfRule type="cellIs" dxfId="39" priority="133" stopIfTrue="1" operator="equal">
      <formula>"100%"</formula>
    </cfRule>
  </conditionalFormatting>
  <conditionalFormatting sqref="I13:L13">
    <cfRule type="containsBlanks" dxfId="38" priority="64">
      <formula>LEN(TRIM(I13))=0</formula>
    </cfRule>
  </conditionalFormatting>
  <conditionalFormatting sqref="Q34">
    <cfRule type="cellIs" dxfId="37" priority="36" stopIfTrue="1" operator="equal">
      <formula>"100%"</formula>
    </cfRule>
    <cfRule type="cellIs" dxfId="36" priority="37" stopIfTrue="1" operator="lessThan">
      <formula>0.5</formula>
    </cfRule>
    <cfRule type="cellIs" dxfId="35" priority="38" stopIfTrue="1" operator="between">
      <formula>0.5</formula>
      <formula>0.7</formula>
    </cfRule>
    <cfRule type="cellIs" dxfId="34" priority="39" stopIfTrue="1" operator="between">
      <formula>0.7</formula>
      <formula>1.2</formula>
    </cfRule>
    <cfRule type="cellIs" dxfId="33" priority="40" stopIfTrue="1" operator="greaterThanOrEqual">
      <formula>1.2</formula>
    </cfRule>
    <cfRule type="containsBlanks" dxfId="32" priority="41" stopIfTrue="1">
      <formula>LEN(TRIM(Q34))=0</formula>
    </cfRule>
  </conditionalFormatting>
  <conditionalFormatting sqref="Q33:S33 R34:S34">
    <cfRule type="cellIs" dxfId="31" priority="42" operator="equal">
      <formula>"NO APLICA"</formula>
    </cfRule>
    <cfRule type="cellIs" dxfId="30" priority="43" operator="lessThanOrEqual">
      <formula>100%</formula>
    </cfRule>
    <cfRule type="cellIs" dxfId="29" priority="44" operator="between">
      <formula>100%</formula>
      <formula>110%</formula>
    </cfRule>
    <cfRule type="cellIs" dxfId="28" priority="45" operator="greaterThanOrEqual">
      <formula>110%</formula>
    </cfRule>
  </conditionalFormatting>
  <conditionalFormatting sqref="Q35:S76">
    <cfRule type="cellIs" dxfId="27" priority="25" operator="equal">
      <formula>"NO APLICA"</formula>
    </cfRule>
    <cfRule type="cellIs" dxfId="26" priority="26" operator="lessThanOrEqual">
      <formula>100%</formula>
    </cfRule>
    <cfRule type="cellIs" dxfId="25" priority="27" operator="between">
      <formula>100%</formula>
      <formula>110%</formula>
    </cfRule>
    <cfRule type="cellIs" dxfId="24" priority="28" operator="greaterThanOrEqual">
      <formula>110%</formula>
    </cfRule>
  </conditionalFormatting>
  <conditionalFormatting sqref="U33:U35">
    <cfRule type="cellIs" dxfId="22" priority="14" operator="equal">
      <formula>"NO APLICA"</formula>
    </cfRule>
    <cfRule type="cellIs" dxfId="21" priority="15" operator="lessThanOrEqual">
      <formula>100%</formula>
    </cfRule>
    <cfRule type="cellIs" dxfId="20" priority="16" operator="between">
      <formula>100%</formula>
      <formula>110%</formula>
    </cfRule>
    <cfRule type="cellIs" dxfId="19" priority="17" operator="greaterThanOrEqual">
      <formula>110%</formula>
    </cfRule>
  </conditionalFormatting>
  <conditionalFormatting sqref="U36">
    <cfRule type="cellIs" dxfId="18" priority="8" stopIfTrue="1" operator="equal">
      <formula>"100%"</formula>
    </cfRule>
    <cfRule type="cellIs" dxfId="17" priority="9" stopIfTrue="1" operator="lessThan">
      <formula>0.5</formula>
    </cfRule>
    <cfRule type="cellIs" dxfId="16" priority="10" stopIfTrue="1" operator="between">
      <formula>0.5</formula>
      <formula>0.7</formula>
    </cfRule>
    <cfRule type="cellIs" dxfId="15" priority="11" stopIfTrue="1" operator="between">
      <formula>0.7</formula>
      <formula>1.2</formula>
    </cfRule>
    <cfRule type="cellIs" dxfId="14" priority="12" stopIfTrue="1" operator="greaterThanOrEqual">
      <formula>1.2</formula>
    </cfRule>
    <cfRule type="containsBlanks" dxfId="13" priority="13" stopIfTrue="1">
      <formula>LEN(TRIM(U36))=0</formula>
    </cfRule>
  </conditionalFormatting>
  <conditionalFormatting sqref="V15:V76">
    <cfRule type="cellIs" dxfId="6" priority="2" stopIfTrue="1" operator="equal">
      <formula>"100%"</formula>
    </cfRule>
    <cfRule type="cellIs" dxfId="5" priority="3" stopIfTrue="1" operator="lessThan">
      <formula>0.5</formula>
    </cfRule>
    <cfRule type="cellIs" dxfId="4" priority="4" stopIfTrue="1" operator="between">
      <formula>0.5</formula>
      <formula>0.7</formula>
    </cfRule>
    <cfRule type="cellIs" dxfId="3" priority="5" stopIfTrue="1" operator="between">
      <formula>0.7</formula>
      <formula>1.2</formula>
    </cfRule>
    <cfRule type="cellIs" dxfId="2" priority="6" stopIfTrue="1" operator="greaterThanOrEqual">
      <formula>1.2</formula>
    </cfRule>
    <cfRule type="containsBlanks" dxfId="1" priority="7" stopIfTrue="1">
      <formula>LEN(TRIM(V15))=0</formula>
    </cfRule>
  </conditionalFormatting>
  <conditionalFormatting sqref="V15:V76">
    <cfRule type="containsBlanks" dxfId="0" priority="1">
      <formula>LEN(TRIM(V15))=0</formula>
    </cfRule>
  </conditionalFormatting>
  <printOptions horizontalCentered="1"/>
  <pageMargins left="0.196850393700787" right="3.9370078740157501E-2" top="0.35433070866141703" bottom="0.35433070866141703" header="0.31496062992126" footer="0.31496062992126"/>
  <pageSetup paperSize="5" scale="25" fitToHeight="0" orientation="landscape" r:id="rId1"/>
  <rowBreaks count="5" manualBreakCount="5">
    <brk id="22" min="1" max="24" man="1"/>
    <brk id="35" min="1" max="24" man="1"/>
    <brk id="49" min="1" max="24" man="1"/>
    <brk id="62" min="1" max="24" man="1"/>
    <brk id="82" min="1"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A24" sqref="A24"/>
    </sheetView>
  </sheetViews>
  <sheetFormatPr baseColWidth="10" defaultColWidth="11" defaultRowHeight="15"/>
  <cols>
    <col min="1" max="1" width="20.28515625" customWidth="1"/>
    <col min="2" max="2" width="34.7109375" customWidth="1"/>
  </cols>
  <sheetData>
    <row r="1" spans="1:2">
      <c r="A1" s="1" t="s">
        <v>150</v>
      </c>
    </row>
    <row r="3" spans="1:2" ht="120" customHeight="1">
      <c r="A3" s="237" t="s">
        <v>151</v>
      </c>
      <c r="B3" s="237"/>
    </row>
    <row r="5" spans="1:2" ht="45">
      <c r="A5" s="2"/>
      <c r="B5" s="3" t="s">
        <v>152</v>
      </c>
    </row>
    <row r="6" spans="1:2" ht="60">
      <c r="A6" s="4"/>
      <c r="B6" s="3" t="s">
        <v>153</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 E4 2023</vt:lpstr>
      <vt:lpstr>Instrucciones</vt:lpstr>
      <vt:lpstr>'SEGUIMIENTO E4 2023'!Área_de_impresión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Enrique Eduardo Encalada Sánchez</dc:creator>
  <cp:lastModifiedBy>Propietario</cp:lastModifiedBy>
  <cp:lastPrinted>2023-04-14T21:42:23Z</cp:lastPrinted>
  <dcterms:created xsi:type="dcterms:W3CDTF">2021-03-11T02:28:00Z</dcterms:created>
  <dcterms:modified xsi:type="dcterms:W3CDTF">2023-10-06T20:48:31Z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1033-11.2.0.11219</vt:lpwstr>
  </property>
  <property fmtid="{D5CDD505-2E9C-101B-9397-08002B2CF9AE}" pid="3" name="ICV">
    <vt:lpwstr>0AFB0A9403054C0D88834C5C27C87E4B</vt:lpwstr>
  </property>
</Properties>
</file>