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ola\Desktop\Coordinación Técnica 2021-2024\2023\Planeación\Segundo Trimestre 2023\"/>
    </mc:Choice>
  </mc:AlternateContent>
  <bookViews>
    <workbookView xWindow="0" yWindow="0" windowWidth="20490" windowHeight="7755"/>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8" i="1" l="1"/>
  <c r="Q29" i="1"/>
  <c r="Q25" i="1"/>
  <c r="Q26" i="1"/>
  <c r="T28" i="1" l="1"/>
  <c r="T29" i="1"/>
  <c r="T30" i="1"/>
  <c r="T31" i="1"/>
  <c r="T32" i="1"/>
  <c r="Q30" i="1"/>
  <c r="Q31" i="1"/>
  <c r="Q32" i="1"/>
  <c r="T20" i="1"/>
  <c r="T23" i="1"/>
  <c r="Q20" i="1"/>
  <c r="T15" i="1"/>
  <c r="T16" i="1"/>
  <c r="T17" i="1"/>
  <c r="T18" i="1"/>
  <c r="T19" i="1"/>
  <c r="T21" i="1"/>
  <c r="T22" i="1"/>
  <c r="T24" i="1"/>
  <c r="T25" i="1"/>
  <c r="T26" i="1"/>
  <c r="T27" i="1"/>
  <c r="Q15" i="1"/>
  <c r="Q16" i="1"/>
  <c r="Q17" i="1"/>
  <c r="Q18" i="1"/>
  <c r="Q19" i="1"/>
  <c r="Q21" i="1"/>
  <c r="Q22" i="1"/>
  <c r="Q23" i="1"/>
  <c r="Q24" i="1"/>
  <c r="Q27" i="1"/>
  <c r="P24" i="1" l="1"/>
  <c r="P15" i="1"/>
  <c r="P16" i="1"/>
  <c r="P17" i="1"/>
  <c r="P18" i="1"/>
  <c r="P19" i="1"/>
  <c r="P20" i="1"/>
  <c r="P21" i="1"/>
  <c r="P22" i="1"/>
  <c r="P23" i="1"/>
  <c r="P25" i="1"/>
  <c r="P26" i="1"/>
  <c r="P27" i="1"/>
  <c r="P28" i="1"/>
  <c r="P29" i="1"/>
  <c r="P31" i="1"/>
  <c r="P32" i="1"/>
  <c r="P14" i="1" l="1"/>
  <c r="U47" i="1" l="1"/>
  <c r="T47" i="1"/>
  <c r="S47" i="1"/>
  <c r="R47" i="1"/>
  <c r="Q47" i="1"/>
  <c r="P47" i="1"/>
  <c r="O47" i="1"/>
  <c r="V47" i="1" s="1"/>
  <c r="V33" i="1"/>
  <c r="U33" i="1"/>
  <c r="T33" i="1"/>
  <c r="S33" i="1"/>
  <c r="R33" i="1"/>
  <c r="Q33" i="1"/>
  <c r="P33" i="1"/>
  <c r="V14" i="1"/>
  <c r="U14" i="1"/>
  <c r="T14" i="1"/>
  <c r="S14" i="1"/>
  <c r="R14" i="1"/>
  <c r="Q14" i="1"/>
  <c r="S48" i="1"/>
  <c r="O48" i="1"/>
  <c r="Q13" i="1"/>
  <c r="R13" i="1"/>
  <c r="S13" i="1"/>
  <c r="T13" i="1"/>
  <c r="U13" i="1"/>
  <c r="V13" i="1"/>
  <c r="P13" i="1"/>
</calcChain>
</file>

<file path=xl/sharedStrings.xml><?xml version="1.0" encoding="utf-8"?>
<sst xmlns="http://schemas.openxmlformats.org/spreadsheetml/2006/main" count="189" uniqueCount="132">
  <si>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</si>
  <si>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</si>
  <si>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</si>
  <si>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</si>
  <si>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</si>
  <si>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</si>
  <si>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</si>
  <si>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</si>
  <si>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</si>
  <si>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</si>
  <si>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</si>
  <si>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</si>
  <si>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</si>
  <si>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</si>
  <si>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</si>
  <si>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</si>
  <si>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</si>
  <si>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</si>
  <si>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</si>
  <si>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</si>
  <si>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</si>
  <si>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NO APLICA</t>
  </si>
  <si>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</si>
  <si>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</si>
  <si>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</si>
  <si>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</si>
  <si>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</si>
  <si>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</si>
  <si>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</si>
  <si>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</si>
  <si>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</si>
  <si>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</si>
  <si>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</si>
  <si>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</si>
  <si>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</si>
  <si>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</si>
  <si>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</si>
  <si>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</si>
  <si>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</si>
  <si>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</si>
  <si>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JUSTIFICACION TRIMESTRAL DE AVANCE DE RESULTADOS 2023</t>
  </si>
  <si>
    <r>
      <rPr>
        <b/>
        <sz val="11"/>
        <color theme="1"/>
        <rFont val="Arial"/>
        <family val="2"/>
      </rPr>
      <t xml:space="preserve">4.18.1: </t>
    </r>
    <r>
      <rPr>
        <sz val="11"/>
        <color theme="1"/>
        <rFont val="Arial"/>
        <family val="2"/>
      </rPr>
      <t>Contribuir en la promoción de  acciones que combatan las causas que generan las violencias y la delincuencia contribuyendo a la paz y la justica mediante la preservación, fomento y ejercicio de la cultura y las disciplinas artísticas.</t>
    </r>
  </si>
  <si>
    <t>Propósito
(Instituto de la Cultura y las Artes)</t>
  </si>
  <si>
    <r>
      <rPr>
        <b/>
        <sz val="11"/>
        <color theme="0"/>
        <rFont val="Arial"/>
        <family val="2"/>
      </rPr>
      <t xml:space="preserve">4.18.1.1 </t>
    </r>
    <r>
      <rPr>
        <sz val="11"/>
        <color theme="0"/>
        <rFont val="Arial"/>
        <family val="2"/>
      </rPr>
      <t>La población del municipio de Benito Juárez desarrolla sus habilidades a través de la preservación, fomento y ejercicio de la cultura y las disciplinas artísticas.</t>
    </r>
  </si>
  <si>
    <r>
      <rPr>
        <b/>
        <sz val="11"/>
        <color theme="0"/>
        <rFont val="Arial"/>
        <family val="2"/>
      </rPr>
      <t>PPAC:</t>
    </r>
    <r>
      <rPr>
        <sz val="11"/>
        <color theme="0"/>
        <rFont val="Arial"/>
        <family val="2"/>
      </rPr>
      <t xml:space="preserve"> Porcentaje personas beneficiadas en las actividades artísticas y culturales.</t>
    </r>
  </si>
  <si>
    <t>Trimestral</t>
  </si>
  <si>
    <r>
      <rPr>
        <b/>
        <sz val="11"/>
        <color theme="0"/>
        <rFont val="Arial"/>
        <family val="2"/>
      </rPr>
      <t>MÉTODO DE CÁLCULO</t>
    </r>
    <r>
      <rPr>
        <sz val="11"/>
        <color theme="0"/>
        <rFont val="Arial"/>
        <family val="2"/>
      </rPr>
      <t xml:space="preserve">
PPAC= (NPPB/NPES)*100
VARIABLES: 
</t>
    </r>
    <r>
      <rPr>
        <b/>
        <sz val="11"/>
        <color theme="0"/>
        <rFont val="Arial"/>
        <family val="2"/>
      </rPr>
      <t xml:space="preserve">PPAC: </t>
    </r>
    <r>
      <rPr>
        <sz val="11"/>
        <color theme="0"/>
        <rFont val="Arial"/>
        <family val="2"/>
      </rPr>
      <t xml:space="preserve">Porcentaje personas beneficiadas en las actividades artísticas y culturales.
</t>
    </r>
    <r>
      <rPr>
        <b/>
        <sz val="11"/>
        <color theme="0"/>
        <rFont val="Arial"/>
        <family val="2"/>
      </rPr>
      <t xml:space="preserve">NPPB: </t>
    </r>
    <r>
      <rPr>
        <sz val="11"/>
        <color theme="0"/>
        <rFont val="Arial"/>
        <family val="2"/>
      </rPr>
      <t xml:space="preserve">Número de personas beneficiadas.
</t>
    </r>
    <r>
      <rPr>
        <b/>
        <sz val="11"/>
        <color theme="0"/>
        <rFont val="Arial"/>
        <family val="2"/>
      </rPr>
      <t>NPES:</t>
    </r>
    <r>
      <rPr>
        <sz val="11"/>
        <color theme="0"/>
        <rFont val="Arial"/>
        <family val="2"/>
      </rPr>
      <t xml:space="preserve"> Número de personas estimadas.</t>
    </r>
  </si>
  <si>
    <t>Componente
(Unidad de Fomento y Desarrollo Cultural)</t>
  </si>
  <si>
    <r>
      <t xml:space="preserve">4.18.1.1.1 </t>
    </r>
    <r>
      <rPr>
        <sz val="11"/>
        <color theme="1"/>
        <rFont val="Arial"/>
        <family val="2"/>
      </rPr>
      <t>Actividades artísticas y culturales que promuevan  la recomposición del tejido social y la Cultura de Paz en el municipio realizadas.</t>
    </r>
  </si>
  <si>
    <r>
      <rPr>
        <b/>
        <sz val="11"/>
        <color theme="1"/>
        <rFont val="Arial"/>
        <family val="2"/>
      </rPr>
      <t>PACR:</t>
    </r>
    <r>
      <rPr>
        <sz val="11"/>
        <color theme="1"/>
        <rFont val="Arial"/>
        <family val="2"/>
      </rPr>
      <t xml:space="preserve"> Porcentaje de actividades artísticas y culturales realizadas.</t>
    </r>
  </si>
  <si>
    <r>
      <t xml:space="preserve">4.18.1.1.1.1 </t>
    </r>
    <r>
      <rPr>
        <sz val="11"/>
        <color theme="1"/>
        <rFont val="Arial"/>
        <family val="2"/>
      </rPr>
      <t>Realización de eventos artísticos y culturales masivos para el fomento de la Cultura de Paz.</t>
    </r>
  </si>
  <si>
    <r>
      <rPr>
        <b/>
        <sz val="11"/>
        <color theme="1"/>
        <rFont val="Arial"/>
        <family val="2"/>
      </rPr>
      <t xml:space="preserve">PECP: </t>
    </r>
    <r>
      <rPr>
        <sz val="11"/>
        <color theme="1"/>
        <rFont val="Arial"/>
        <family val="2"/>
      </rPr>
      <t>Porcentaje de eventos masivos realizados para el fomento de la Cultura de Paz.</t>
    </r>
  </si>
  <si>
    <r>
      <t xml:space="preserve">4.18.1.1.1.2 </t>
    </r>
    <r>
      <rPr>
        <sz val="11"/>
        <color theme="1"/>
        <rFont val="Arial"/>
        <family val="2"/>
      </rPr>
      <t>Realización de actividades de proyectos en materia de arte y cultura en el municipio.</t>
    </r>
  </si>
  <si>
    <r>
      <rPr>
        <b/>
        <sz val="11"/>
        <color theme="1"/>
        <rFont val="Arial"/>
        <family val="2"/>
      </rPr>
      <t>PACR</t>
    </r>
    <r>
      <rPr>
        <sz val="11"/>
        <color theme="1"/>
        <rFont val="Arial"/>
        <family val="2"/>
      </rPr>
      <t xml:space="preserve">: Porcentaje de actividades de proyectos artísticos y culturales realizadas. </t>
    </r>
  </si>
  <si>
    <r>
      <t xml:space="preserve">4.18.1.1.1.3 </t>
    </r>
    <r>
      <rPr>
        <sz val="11"/>
        <color theme="1"/>
        <rFont val="Arial"/>
        <family val="2"/>
      </rPr>
      <t xml:space="preserve">Realización de actividades para el fomento de la pluralidad de la identidad social y cultural. </t>
    </r>
  </si>
  <si>
    <r>
      <rPr>
        <b/>
        <sz val="11"/>
        <color theme="1"/>
        <rFont val="Arial"/>
        <family val="2"/>
      </rPr>
      <t>PISC:</t>
    </r>
    <r>
      <rPr>
        <sz val="11"/>
        <color theme="1"/>
        <rFont val="Arial"/>
        <family val="2"/>
      </rPr>
      <t xml:space="preserve"> Porcentaje de actividades de fomento de las identidades sociales y culturales.</t>
    </r>
  </si>
  <si>
    <r>
      <t xml:space="preserve">4.18.1.1.1.4 </t>
    </r>
    <r>
      <rPr>
        <sz val="11"/>
        <color theme="1"/>
        <rFont val="Arial"/>
        <family val="2"/>
      </rPr>
      <t>Impulso de actividades artísticas y culturales en el Centro Cultural de las Artes.</t>
    </r>
  </si>
  <si>
    <r>
      <rPr>
        <b/>
        <sz val="11"/>
        <color theme="1"/>
        <rFont val="Arial"/>
        <family val="2"/>
      </rPr>
      <t>PCCA:</t>
    </r>
    <r>
      <rPr>
        <sz val="11"/>
        <color theme="1"/>
        <rFont val="Arial"/>
        <family val="2"/>
      </rPr>
      <t xml:space="preserve"> Porcentaje de actividades realizadas en el Centro Cultural de las Artes.</t>
    </r>
  </si>
  <si>
    <r>
      <t>4.18.1.1.1.5</t>
    </r>
    <r>
      <rPr>
        <sz val="11"/>
        <color theme="1"/>
        <rFont val="Arial"/>
        <family val="2"/>
      </rPr>
      <t xml:space="preserve">  Impulso de actividades artísticas y culturales en el Teatro Ocho de Octubre.</t>
    </r>
  </si>
  <si>
    <r>
      <rPr>
        <b/>
        <sz val="11"/>
        <color theme="1"/>
        <rFont val="Arial"/>
        <family val="2"/>
      </rPr>
      <t>PT8O:</t>
    </r>
    <r>
      <rPr>
        <sz val="11"/>
        <color theme="1"/>
        <rFont val="Arial"/>
        <family val="2"/>
      </rPr>
      <t xml:space="preserve"> Porcentaje de actividades realizadas en el Teatro 8 de Octubre.</t>
    </r>
  </si>
  <si>
    <r>
      <t xml:space="preserve">4.18.1.1.1.6 </t>
    </r>
    <r>
      <rPr>
        <sz val="11"/>
        <color theme="1"/>
        <rFont val="Arial"/>
        <family val="2"/>
      </rPr>
      <t>Impulso de actividades artísticas y culturales en el Foro Cultural Na´at.</t>
    </r>
  </si>
  <si>
    <r>
      <rPr>
        <b/>
        <sz val="11"/>
        <color theme="1"/>
        <rFont val="Arial"/>
        <family val="2"/>
      </rPr>
      <t>PFCN:</t>
    </r>
    <r>
      <rPr>
        <sz val="11"/>
        <color theme="1"/>
        <rFont val="Arial"/>
        <family val="2"/>
      </rPr>
      <t xml:space="preserve"> Porcentaje de actividades realizadas en el Foro Cultural Na´at.</t>
    </r>
  </si>
  <si>
    <r>
      <t>4.18.1.1.1.7</t>
    </r>
    <r>
      <rPr>
        <sz val="11"/>
        <color theme="1"/>
        <rFont val="Arial"/>
        <family val="2"/>
      </rPr>
      <t xml:space="preserve"> Impulso de actividades en los espacios públicos orientadas al fomento de la Cultura de Paz.  </t>
    </r>
  </si>
  <si>
    <r>
      <rPr>
        <b/>
        <sz val="11"/>
        <color theme="1"/>
        <rFont val="Arial"/>
        <family val="2"/>
      </rPr>
      <t>PEPC:</t>
    </r>
    <r>
      <rPr>
        <sz val="11"/>
        <color theme="1"/>
        <rFont val="Arial"/>
        <family val="2"/>
      </rPr>
      <t xml:space="preserve"> Porcentaje de actividades en los espacios públicos de Cancún.</t>
    </r>
  </si>
  <si>
    <r>
      <t xml:space="preserve">4.18.1.1.1.8 </t>
    </r>
    <r>
      <rPr>
        <sz val="11"/>
        <color theme="1"/>
        <rFont val="Arial"/>
        <family val="2"/>
      </rPr>
      <t>Participación colectiva en proyectos artísticos, culturales y cívicos.</t>
    </r>
  </si>
  <si>
    <r>
      <rPr>
        <b/>
        <sz val="11"/>
        <color theme="1"/>
        <rFont val="Arial"/>
        <family val="2"/>
      </rPr>
      <t>PPCR:</t>
    </r>
    <r>
      <rPr>
        <sz val="11"/>
        <color theme="1"/>
        <rFont val="Arial"/>
        <family val="2"/>
      </rPr>
      <t xml:space="preserve"> Porcentaje de actividades enfocadas en la participación colectiva realizadas.</t>
    </r>
  </si>
  <si>
    <r>
      <t>4.18.1.1.1.9</t>
    </r>
    <r>
      <rPr>
        <sz val="11"/>
        <color theme="1"/>
        <rFont val="Arial"/>
        <family val="2"/>
      </rPr>
      <t xml:space="preserve"> Desarrollo de la Agenda Artística y Cultural del Teatro de la Ciudad.</t>
    </r>
  </si>
  <si>
    <r>
      <rPr>
        <b/>
        <sz val="11"/>
        <color theme="1"/>
        <rFont val="Arial"/>
        <family val="2"/>
      </rPr>
      <t>PATC:</t>
    </r>
    <r>
      <rPr>
        <sz val="11"/>
        <color theme="1"/>
        <rFont val="Arial"/>
        <family val="2"/>
      </rPr>
      <t xml:space="preserve"> Porcentaje de actividades en el Teatro de la Ciudad realizadas.</t>
    </r>
  </si>
  <si>
    <r>
      <t xml:space="preserve">4.18.1.1.1.10 </t>
    </r>
    <r>
      <rPr>
        <sz val="11"/>
        <color theme="1"/>
        <rFont val="Arial"/>
        <family val="2"/>
      </rPr>
      <t>Realización del Carnaval de Cancún.</t>
    </r>
  </si>
  <si>
    <r>
      <rPr>
        <b/>
        <sz val="11"/>
        <color theme="1"/>
        <rFont val="Arial"/>
        <family val="2"/>
      </rPr>
      <t xml:space="preserve">NACC: </t>
    </r>
    <r>
      <rPr>
        <sz val="11"/>
        <color theme="1"/>
        <rFont val="Arial"/>
        <family val="2"/>
      </rPr>
      <t>Número de personas asistentes al Carnaval de Cancún.</t>
    </r>
  </si>
  <si>
    <r>
      <t xml:space="preserve">4.18.1.1.1.11 </t>
    </r>
    <r>
      <rPr>
        <sz val="11"/>
        <color theme="1"/>
        <rFont val="Arial"/>
        <family val="2"/>
      </rPr>
      <t>Desarrollo de infraestructura artística y cultural.</t>
    </r>
  </si>
  <si>
    <r>
      <rPr>
        <b/>
        <sz val="11"/>
        <color theme="1"/>
        <rFont val="Arial"/>
        <family val="2"/>
      </rPr>
      <t xml:space="preserve">PADI: </t>
    </r>
    <r>
      <rPr>
        <sz val="11"/>
        <color theme="1"/>
        <rFont val="Arial"/>
        <family val="2"/>
      </rPr>
      <t>Porcentaje de acciones de desarrollo en infraestructura realizadas.</t>
    </r>
  </si>
  <si>
    <t>Componente
(Unidad de Centros Culturales)</t>
  </si>
  <si>
    <r>
      <t xml:space="preserve">4.18.1.1.2 </t>
    </r>
    <r>
      <rPr>
        <sz val="11"/>
        <color theme="1"/>
        <rFont val="Arial"/>
        <family val="2"/>
      </rPr>
      <t xml:space="preserve">Centros Culturales  y estructura orgánica del Instituto de Cultura y las Artes del municipio de Benito Juárez fortalecidos.
</t>
    </r>
  </si>
  <si>
    <r>
      <rPr>
        <b/>
        <sz val="11"/>
        <color theme="1"/>
        <rFont val="Arial"/>
        <family val="2"/>
      </rPr>
      <t xml:space="preserve">PAFR: </t>
    </r>
    <r>
      <rPr>
        <sz val="11"/>
        <color theme="1"/>
        <rFont val="Arial"/>
        <family val="2"/>
      </rPr>
      <t>Porcentaje de acciones de fortalecimiento realizadas.</t>
    </r>
  </si>
  <si>
    <r>
      <t xml:space="preserve">4.18.1.1.2.1 </t>
    </r>
    <r>
      <rPr>
        <sz val="11"/>
        <color theme="1"/>
        <rFont val="Arial"/>
        <family val="2"/>
      </rPr>
      <t>Equipamiento de los Centros Culturales.</t>
    </r>
  </si>
  <si>
    <r>
      <rPr>
        <b/>
        <sz val="11"/>
        <color theme="1"/>
        <rFont val="Arial"/>
        <family val="2"/>
      </rPr>
      <t xml:space="preserve">PAEQ: </t>
    </r>
    <r>
      <rPr>
        <sz val="11"/>
        <color theme="1"/>
        <rFont val="Arial"/>
        <family val="2"/>
      </rPr>
      <t>Porcentaje de acciones de equipamiento de los centros culturales realizadas</t>
    </r>
  </si>
  <si>
    <r>
      <t xml:space="preserve">4.18.1.1.2.2 </t>
    </r>
    <r>
      <rPr>
        <sz val="11"/>
        <color theme="1"/>
        <rFont val="Arial"/>
        <family val="2"/>
      </rPr>
      <t>Rehabilitación de los Centros Culturales.</t>
    </r>
  </si>
  <si>
    <r>
      <rPr>
        <b/>
        <sz val="11"/>
        <color theme="1"/>
        <rFont val="Arial"/>
        <family val="2"/>
      </rPr>
      <t>PARR</t>
    </r>
    <r>
      <rPr>
        <sz val="11"/>
        <color theme="1"/>
        <rFont val="Arial"/>
        <family val="2"/>
      </rPr>
      <t>: Porcentaje de acciones de rehabilitación de los centros culturales realizadas.</t>
    </r>
  </si>
  <si>
    <r>
      <t xml:space="preserve">4.18.1.1.2.3 </t>
    </r>
    <r>
      <rPr>
        <sz val="11"/>
        <color theme="1"/>
        <rFont val="Arial"/>
        <family val="2"/>
      </rPr>
      <t>Mantenimiento del Centro Culturales.</t>
    </r>
  </si>
  <si>
    <r>
      <rPr>
        <b/>
        <sz val="11"/>
        <color theme="1"/>
        <rFont val="Arial"/>
        <family val="2"/>
      </rPr>
      <t xml:space="preserve">PAMR: </t>
    </r>
    <r>
      <rPr>
        <sz val="11"/>
        <color theme="1"/>
        <rFont val="Arial"/>
        <family val="2"/>
      </rPr>
      <t>Porcentaje de acciones de mantenimiento de los centros culturales realizadas</t>
    </r>
  </si>
  <si>
    <r>
      <t xml:space="preserve">4.18.1.1.2.4 </t>
    </r>
    <r>
      <rPr>
        <sz val="11"/>
        <color theme="1"/>
        <rFont val="Arial"/>
        <family val="2"/>
      </rPr>
      <t>Fortalecimiento de la Estructura Orgánica del Instituto de la Cultura y las Artes del Municipio de Benito Juárez</t>
    </r>
  </si>
  <si>
    <r>
      <rPr>
        <b/>
        <sz val="11"/>
        <color theme="1"/>
        <rFont val="Arial"/>
        <family val="2"/>
      </rPr>
      <t>PCTH:</t>
    </r>
    <r>
      <rPr>
        <sz val="11"/>
        <color theme="1"/>
        <rFont val="Arial"/>
        <family val="2"/>
      </rPr>
      <t xml:space="preserve"> Porcentaje de contrataciones de talento humano realizadas.</t>
    </r>
  </si>
  <si>
    <r>
      <rPr>
        <b/>
        <sz val="11"/>
        <color theme="1"/>
        <rFont val="Arial"/>
        <family val="2"/>
      </rPr>
      <t>MÉTODO DE CÁLCULO:        
PACR=</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PACR:</t>
    </r>
    <r>
      <rPr>
        <sz val="11"/>
        <color theme="1"/>
        <rFont val="Arial"/>
        <family val="2"/>
      </rPr>
      <t xml:space="preserve"> Porcentaje de actividades artísticas y culturales realizadas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</si>
  <si>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PECP= </t>
    </r>
    <r>
      <rPr>
        <sz val="11"/>
        <color theme="1"/>
        <rFont val="Arial"/>
        <family val="2"/>
      </rPr>
      <t xml:space="preserve">(NEMR/NEMP)*100
</t>
    </r>
    <r>
      <rPr>
        <b/>
        <sz val="11"/>
        <color theme="1"/>
        <rFont val="Arial"/>
        <family val="2"/>
      </rPr>
      <t xml:space="preserve">
VARIABLES:
PECP: </t>
    </r>
    <r>
      <rPr>
        <sz val="11"/>
        <color theme="1"/>
        <rFont val="Arial"/>
        <family val="2"/>
      </rPr>
      <t xml:space="preserve">Porcentaje de eventos masivos realizados para el fomento de la Cultura de Paz.
</t>
    </r>
    <r>
      <rPr>
        <b/>
        <sz val="11"/>
        <color theme="1"/>
        <rFont val="Arial"/>
        <family val="2"/>
      </rPr>
      <t>NEMR:</t>
    </r>
    <r>
      <rPr>
        <sz val="11"/>
        <color theme="1"/>
        <rFont val="Arial"/>
        <family val="2"/>
      </rPr>
      <t xml:space="preserve"> Número de eventos masivos realizados.                                                                                                     
</t>
    </r>
    <r>
      <rPr>
        <b/>
        <sz val="11"/>
        <color theme="1"/>
        <rFont val="Arial"/>
        <family val="2"/>
      </rPr>
      <t>NEMP:</t>
    </r>
    <r>
      <rPr>
        <sz val="11"/>
        <color theme="1"/>
        <rFont val="Arial"/>
        <family val="2"/>
      </rPr>
      <t xml:space="preserve"> Número de eventos masivos programados.                                                                                           
</t>
    </r>
  </si>
  <si>
    <r>
      <rPr>
        <b/>
        <sz val="11"/>
        <color theme="1"/>
        <rFont val="Arial"/>
        <family val="2"/>
      </rPr>
      <t xml:space="preserve">MÉTODO DE CÁLCULO:  </t>
    </r>
    <r>
      <rPr>
        <sz val="11"/>
        <color theme="1"/>
        <rFont val="Arial"/>
        <family val="2"/>
      </rPr>
      <t xml:space="preserve">              
</t>
    </r>
    <r>
      <rPr>
        <b/>
        <sz val="11"/>
        <color theme="1"/>
        <rFont val="Arial"/>
        <family val="2"/>
      </rPr>
      <t>PACR=</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PACR:</t>
    </r>
    <r>
      <rPr>
        <sz val="11"/>
        <color theme="1"/>
        <rFont val="Arial"/>
        <family val="2"/>
      </rPr>
      <t xml:space="preserve"> Porcentaje de actividades de proyectos artísticos y culturales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</si>
  <si>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PISC:</t>
    </r>
    <r>
      <rPr>
        <sz val="11"/>
        <color theme="1"/>
        <rFont val="Arial"/>
        <family val="2"/>
      </rPr>
      <t xml:space="preserve"> (NARE/NAPR)*100
</t>
    </r>
    <r>
      <rPr>
        <b/>
        <sz val="11"/>
        <color theme="1"/>
        <rFont val="Arial"/>
        <family val="2"/>
      </rPr>
      <t xml:space="preserve">VARIABLES:    </t>
    </r>
    <r>
      <rPr>
        <sz val="11"/>
        <color theme="1"/>
        <rFont val="Arial"/>
        <family val="2"/>
      </rPr>
      <t xml:space="preserve">                             
</t>
    </r>
    <r>
      <rPr>
        <b/>
        <sz val="11"/>
        <color theme="1"/>
        <rFont val="Arial"/>
        <family val="2"/>
      </rPr>
      <t xml:space="preserve">PISC: </t>
    </r>
    <r>
      <rPr>
        <sz val="11"/>
        <color theme="1"/>
        <rFont val="Arial"/>
        <family val="2"/>
      </rPr>
      <t xml:space="preserve">Porcentaje de actividades de fomento de las identidades sociales y culturales.                                                                                                                                                                         
</t>
    </r>
    <r>
      <rPr>
        <b/>
        <sz val="11"/>
        <color theme="1"/>
        <rFont val="Arial"/>
        <family val="2"/>
      </rPr>
      <t>NARE</t>
    </r>
    <r>
      <rPr>
        <sz val="11"/>
        <color theme="1"/>
        <rFont val="Arial"/>
        <family val="2"/>
      </rPr>
      <t xml:space="preserve">: Número de actividades realizadas                                                                                                                                                             
</t>
    </r>
    <r>
      <rPr>
        <b/>
        <sz val="11"/>
        <color theme="1"/>
        <rFont val="Arial"/>
        <family val="2"/>
      </rPr>
      <t>NAPR</t>
    </r>
    <r>
      <rPr>
        <sz val="11"/>
        <color theme="1"/>
        <rFont val="Arial"/>
        <family val="2"/>
      </rPr>
      <t xml:space="preserve">: Número de actividades programadas                                                                                                                                                           
</t>
    </r>
  </si>
  <si>
    <r>
      <rPr>
        <b/>
        <sz val="11"/>
        <color theme="1"/>
        <rFont val="Arial"/>
        <family val="2"/>
      </rPr>
      <t>MÉTODO DE CÁLCULO:</t>
    </r>
    <r>
      <rPr>
        <sz val="11"/>
        <color theme="1"/>
        <rFont val="Arial"/>
        <family val="2"/>
      </rPr>
      <t xml:space="preserve">        
</t>
    </r>
    <r>
      <rPr>
        <b/>
        <sz val="11"/>
        <color theme="1"/>
        <rFont val="Arial"/>
        <family val="2"/>
      </rPr>
      <t xml:space="preserve">PCCA= </t>
    </r>
    <r>
      <rPr>
        <sz val="11"/>
        <color theme="1"/>
        <rFont val="Arial"/>
        <family val="2"/>
      </rPr>
      <t xml:space="preserve">(NAR/NAP)*100
</t>
    </r>
    <r>
      <rPr>
        <b/>
        <sz val="11"/>
        <color theme="1"/>
        <rFont val="Arial"/>
        <family val="2"/>
      </rPr>
      <t xml:space="preserve">
VARIABLES:</t>
    </r>
    <r>
      <rPr>
        <sz val="11"/>
        <color theme="1"/>
        <rFont val="Arial"/>
        <family val="2"/>
      </rPr>
      <t xml:space="preserve">                                      
</t>
    </r>
    <r>
      <rPr>
        <b/>
        <sz val="11"/>
        <color theme="1"/>
        <rFont val="Arial"/>
        <family val="2"/>
      </rPr>
      <t xml:space="preserve">PCCA: </t>
    </r>
    <r>
      <rPr>
        <sz val="11"/>
        <color theme="1"/>
        <rFont val="Arial"/>
        <family val="2"/>
      </rPr>
      <t xml:space="preserve">Porcentaje de actividades realizadas en el Centro Cultural de las Artes.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</si>
  <si>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PT8O=</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PT8O: </t>
    </r>
    <r>
      <rPr>
        <sz val="11"/>
        <color theme="1"/>
        <rFont val="Arial"/>
        <family val="2"/>
      </rPr>
      <t xml:space="preserve">Porcentaje de actividades realizadas en el Teatro 8 de Octubre.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</si>
  <si>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PFCN=</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PFCN:</t>
    </r>
    <r>
      <rPr>
        <sz val="11"/>
        <color theme="1"/>
        <rFont val="Arial"/>
        <family val="2"/>
      </rPr>
      <t xml:space="preserve"> Porcentaje de actividades realizadas en el Foro Cultural Na´at.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</si>
  <si>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PEPC: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PEPC</t>
    </r>
    <r>
      <rPr>
        <sz val="11"/>
        <color theme="1"/>
        <rFont val="Arial"/>
        <family val="2"/>
      </rPr>
      <t xml:space="preserve">: Porcentaje de actividades en los espacios públicos de Cancún.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</si>
  <si>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PPCR=</t>
    </r>
    <r>
      <rPr>
        <sz val="11"/>
        <color theme="1"/>
        <rFont val="Arial"/>
        <family val="2"/>
      </rPr>
      <t xml:space="preserve"> (NAR/NAP)*100
</t>
    </r>
    <r>
      <rPr>
        <b/>
        <sz val="11"/>
        <color theme="1"/>
        <rFont val="Arial"/>
        <family val="2"/>
      </rPr>
      <t xml:space="preserve">
VARIABLES:    </t>
    </r>
    <r>
      <rPr>
        <sz val="11"/>
        <color theme="1"/>
        <rFont val="Arial"/>
        <family val="2"/>
      </rPr>
      <t xml:space="preserve">                                   
</t>
    </r>
    <r>
      <rPr>
        <b/>
        <sz val="11"/>
        <color theme="1"/>
        <rFont val="Arial"/>
        <family val="2"/>
      </rPr>
      <t>PPCR:</t>
    </r>
    <r>
      <rPr>
        <sz val="11"/>
        <color theme="1"/>
        <rFont val="Arial"/>
        <family val="2"/>
      </rPr>
      <t xml:space="preserve"> Porcentaje de actividades enfocadas en la participación colectiva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</si>
  <si>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MÉTODO DE CÁLCULO:</t>
    </r>
    <r>
      <rPr>
        <sz val="11"/>
        <color theme="1"/>
        <rFont val="Arial"/>
        <family val="2"/>
      </rPr>
      <t xml:space="preserve">                
</t>
    </r>
    <r>
      <rPr>
        <b/>
        <sz val="11"/>
        <color theme="1"/>
        <rFont val="Arial"/>
        <family val="2"/>
      </rPr>
      <t>PATC=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PATC:</t>
    </r>
    <r>
      <rPr>
        <sz val="11"/>
        <color theme="1"/>
        <rFont val="Arial"/>
        <family val="2"/>
      </rPr>
      <t xml:space="preserve"> Porcentaje de actividades en el Teatro de la Ciudad realizadas.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</si>
  <si>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NACC= </t>
    </r>
    <r>
      <rPr>
        <sz val="11"/>
        <color theme="1"/>
        <rFont val="Arial"/>
        <family val="2"/>
      </rPr>
      <t xml:space="preserve">(TPAS/TPES)*100
</t>
    </r>
    <r>
      <rPr>
        <b/>
        <sz val="11"/>
        <color theme="1"/>
        <rFont val="Arial"/>
        <family val="2"/>
      </rPr>
      <t>VARIABLES:</t>
    </r>
    <r>
      <rPr>
        <sz val="11"/>
        <color theme="1"/>
        <rFont val="Arial"/>
        <family val="2"/>
      </rPr>
      <t xml:space="preserve">
</t>
    </r>
    <r>
      <rPr>
        <b/>
        <sz val="11"/>
        <color theme="1"/>
        <rFont val="Arial"/>
        <family val="2"/>
      </rPr>
      <t xml:space="preserve">NACC: </t>
    </r>
    <r>
      <rPr>
        <sz val="11"/>
        <color theme="1"/>
        <rFont val="Arial"/>
        <family val="2"/>
      </rPr>
      <t xml:space="preserve">Número de personas asistentes al Carnaval de Cancún.
</t>
    </r>
    <r>
      <rPr>
        <b/>
        <sz val="11"/>
        <color theme="1"/>
        <rFont val="Arial"/>
        <family val="2"/>
      </rPr>
      <t xml:space="preserve">TPAS: </t>
    </r>
    <r>
      <rPr>
        <sz val="11"/>
        <color theme="1"/>
        <rFont val="Arial"/>
        <family val="2"/>
      </rPr>
      <t xml:space="preserve">Total de personas asistentes.
</t>
    </r>
    <r>
      <rPr>
        <b/>
        <sz val="11"/>
        <color theme="1"/>
        <rFont val="Arial"/>
        <family val="2"/>
      </rPr>
      <t>TPES:</t>
    </r>
    <r>
      <rPr>
        <sz val="11"/>
        <color theme="1"/>
        <rFont val="Arial"/>
        <family val="2"/>
      </rPr>
      <t xml:space="preserve"> total de personas estimadas.</t>
    </r>
  </si>
  <si>
    <r>
      <rPr>
        <b/>
        <sz val="11"/>
        <color theme="1"/>
        <rFont val="Arial"/>
        <family val="2"/>
      </rPr>
      <t>MÉTODO DE CÁLCULO:                
PADI=</t>
    </r>
    <r>
      <rPr>
        <sz val="11"/>
        <color theme="1"/>
        <rFont val="Arial"/>
        <family val="2"/>
      </rPr>
      <t xml:space="preserve"> (NACR/NACP)*100  
</t>
    </r>
    <r>
      <rPr>
        <b/>
        <sz val="11"/>
        <color theme="1"/>
        <rFont val="Arial"/>
        <family val="2"/>
      </rPr>
      <t xml:space="preserve">
VARIABLES:
PADI:</t>
    </r>
    <r>
      <rPr>
        <sz val="11"/>
        <color theme="1"/>
        <rFont val="Arial"/>
        <family val="2"/>
      </rPr>
      <t xml:space="preserve"> Porcentaje de acciones de desarrollo en infraestructura.
</t>
    </r>
    <r>
      <rPr>
        <b/>
        <sz val="11"/>
        <color theme="1"/>
        <rFont val="Arial"/>
        <family val="2"/>
      </rPr>
      <t>NACR</t>
    </r>
    <r>
      <rPr>
        <sz val="11"/>
        <color theme="1"/>
        <rFont val="Arial"/>
        <family val="2"/>
      </rPr>
      <t xml:space="preserve">: Número de acciones realizadas.                                                                                                                                                             
</t>
    </r>
    <r>
      <rPr>
        <b/>
        <sz val="11"/>
        <color theme="1"/>
        <rFont val="Arial"/>
        <family val="2"/>
      </rPr>
      <t>NACP:</t>
    </r>
    <r>
      <rPr>
        <sz val="11"/>
        <color theme="1"/>
        <rFont val="Arial"/>
        <family val="2"/>
      </rPr>
      <t xml:space="preserve"> Número de acciones programadas.     </t>
    </r>
  </si>
  <si>
    <r>
      <rPr>
        <b/>
        <sz val="11"/>
        <color theme="1"/>
        <rFont val="Arial"/>
        <family val="2"/>
      </rPr>
      <t xml:space="preserve">MÉTODO DE CÁLCULO:     </t>
    </r>
    <r>
      <rPr>
        <sz val="11"/>
        <color theme="1"/>
        <rFont val="Arial"/>
        <family val="2"/>
      </rPr>
      <t xml:space="preserve">     
</t>
    </r>
    <r>
      <rPr>
        <b/>
        <sz val="11"/>
        <color theme="1"/>
        <rFont val="Arial"/>
        <family val="2"/>
      </rPr>
      <t>PAFR=</t>
    </r>
    <r>
      <rPr>
        <sz val="11"/>
        <color theme="1"/>
        <rFont val="Arial"/>
        <family val="2"/>
      </rPr>
      <t xml:space="preserve"> (NARA/NAPO)*100
</t>
    </r>
    <r>
      <rPr>
        <b/>
        <sz val="11"/>
        <color theme="1"/>
        <rFont val="Arial"/>
        <family val="2"/>
      </rPr>
      <t>VARIABLES:                               
PAFR</t>
    </r>
    <r>
      <rPr>
        <sz val="11"/>
        <color theme="1"/>
        <rFont val="Arial"/>
        <family val="2"/>
      </rPr>
      <t xml:space="preserve">: Porcentaje de acciones de fortalecimiento realizadas.                                                                                                                                     </t>
    </r>
    <r>
      <rPr>
        <b/>
        <sz val="11"/>
        <color theme="1"/>
        <rFont val="Arial"/>
        <family val="2"/>
      </rPr>
      <t xml:space="preserve">                        
NARA:</t>
    </r>
    <r>
      <rPr>
        <sz val="11"/>
        <color theme="1"/>
        <rFont val="Arial"/>
        <family val="2"/>
      </rPr>
      <t xml:space="preserve"> Número de acciones realizadas                                                                                                  
</t>
    </r>
    <r>
      <rPr>
        <b/>
        <sz val="11"/>
        <color theme="1"/>
        <rFont val="Arial"/>
        <family val="2"/>
      </rPr>
      <t xml:space="preserve">NAPO: </t>
    </r>
    <r>
      <rPr>
        <sz val="11"/>
        <color theme="1"/>
        <rFont val="Arial"/>
        <family val="2"/>
      </rPr>
      <t xml:space="preserve">Número de acciones programadas  </t>
    </r>
    <r>
      <rPr>
        <b/>
        <sz val="11"/>
        <color theme="1"/>
        <rFont val="Arial"/>
        <family val="2"/>
      </rPr>
      <t xml:space="preserve">                                                                                                                                         
</t>
    </r>
  </si>
  <si>
    <r>
      <rPr>
        <b/>
        <sz val="11"/>
        <color theme="1"/>
        <rFont val="Arial"/>
        <family val="2"/>
      </rPr>
      <t xml:space="preserve">MÉTODO DE CÁLCULO:     </t>
    </r>
    <r>
      <rPr>
        <sz val="11"/>
        <color theme="1"/>
        <rFont val="Arial"/>
        <family val="2"/>
      </rPr>
      <t xml:space="preserve">             
</t>
    </r>
    <r>
      <rPr>
        <b/>
        <sz val="11"/>
        <color theme="1"/>
        <rFont val="Arial"/>
        <family val="2"/>
      </rPr>
      <t>PAEQ=</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PAEQ: </t>
    </r>
    <r>
      <rPr>
        <sz val="11"/>
        <color theme="1"/>
        <rFont val="Arial"/>
        <family val="2"/>
      </rPr>
      <t xml:space="preserve">Porcentaje de acciones de equipamiento  de los centros culturales realizadas.                             
</t>
    </r>
    <r>
      <rPr>
        <b/>
        <sz val="11"/>
        <color theme="1"/>
        <rFont val="Arial"/>
        <family val="2"/>
      </rPr>
      <t>NAER</t>
    </r>
    <r>
      <rPr>
        <sz val="11"/>
        <color theme="1"/>
        <rFont val="Arial"/>
        <family val="2"/>
      </rPr>
      <t xml:space="preserve">: Número de acciones de equipamiento realizadas.
</t>
    </r>
    <r>
      <rPr>
        <b/>
        <sz val="11"/>
        <color theme="1"/>
        <rFont val="Arial"/>
        <family val="2"/>
      </rPr>
      <t>NAEP:</t>
    </r>
    <r>
      <rPr>
        <sz val="11"/>
        <color theme="1"/>
        <rFont val="Arial"/>
        <family val="2"/>
      </rPr>
      <t xml:space="preserve"> Número de acciones de equipamiento programadas.                                                                                                                                                          
</t>
    </r>
  </si>
  <si>
    <r>
      <rPr>
        <b/>
        <sz val="11"/>
        <color theme="1"/>
        <rFont val="Arial"/>
        <family val="2"/>
      </rPr>
      <t xml:space="preserve">MÉTODO DE CÁLCULO:  </t>
    </r>
    <r>
      <rPr>
        <sz val="11"/>
        <color theme="1"/>
        <rFont val="Arial"/>
        <family val="2"/>
      </rPr>
      <t xml:space="preserve">                
</t>
    </r>
    <r>
      <rPr>
        <b/>
        <sz val="11"/>
        <color theme="1"/>
        <rFont val="Arial"/>
        <family val="2"/>
      </rPr>
      <t>PARR=</t>
    </r>
    <r>
      <rPr>
        <sz val="11"/>
        <color theme="1"/>
        <rFont val="Arial"/>
        <family val="2"/>
      </rPr>
      <t xml:space="preserve"> (NAR / NAP)*100
</t>
    </r>
    <r>
      <rPr>
        <b/>
        <sz val="11"/>
        <color theme="1"/>
        <rFont val="Arial"/>
        <family val="2"/>
      </rPr>
      <t xml:space="preserve">VARIABLES:           </t>
    </r>
    <r>
      <rPr>
        <sz val="11"/>
        <color theme="1"/>
        <rFont val="Arial"/>
        <family val="2"/>
      </rPr>
      <t xml:space="preserve">                         
</t>
    </r>
    <r>
      <rPr>
        <b/>
        <sz val="11"/>
        <color theme="1"/>
        <rFont val="Arial"/>
        <family val="2"/>
      </rPr>
      <t>PARR:</t>
    </r>
    <r>
      <rPr>
        <sz val="11"/>
        <color theme="1"/>
        <rFont val="Arial"/>
        <family val="2"/>
      </rPr>
      <t xml:space="preserve"> Porcentaje de acciones de rehabilitación de los centros culturales realizadas.                                   
</t>
    </r>
    <r>
      <rPr>
        <b/>
        <sz val="11"/>
        <color theme="1"/>
        <rFont val="Arial"/>
        <family val="2"/>
      </rPr>
      <t>NARR:</t>
    </r>
    <r>
      <rPr>
        <sz val="11"/>
        <color theme="1"/>
        <rFont val="Arial"/>
        <family val="2"/>
      </rPr>
      <t xml:space="preserve"> Número de acciones de rehabilitación realizadas.
</t>
    </r>
    <r>
      <rPr>
        <b/>
        <sz val="11"/>
        <color theme="1"/>
        <rFont val="Arial"/>
        <family val="2"/>
      </rPr>
      <t>NARP:</t>
    </r>
    <r>
      <rPr>
        <sz val="11"/>
        <color theme="1"/>
        <rFont val="Arial"/>
        <family val="2"/>
      </rPr>
      <t xml:space="preserve"> Número de acciones de rehabilitación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</si>
  <si>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PAMR= </t>
    </r>
    <r>
      <rPr>
        <sz val="11"/>
        <color theme="1"/>
        <rFont val="Arial"/>
        <family val="2"/>
      </rPr>
      <t xml:space="preserve">(NAR / NAP)*100
</t>
    </r>
    <r>
      <rPr>
        <b/>
        <sz val="11"/>
        <color theme="1"/>
        <rFont val="Arial"/>
        <family val="2"/>
      </rPr>
      <t xml:space="preserve">
VARIABLES:   </t>
    </r>
    <r>
      <rPr>
        <sz val="11"/>
        <color theme="1"/>
        <rFont val="Arial"/>
        <family val="2"/>
      </rPr>
      <t xml:space="preserve">                                 
</t>
    </r>
    <r>
      <rPr>
        <b/>
        <sz val="11"/>
        <color theme="1"/>
        <rFont val="Arial"/>
        <family val="2"/>
      </rPr>
      <t>PAMR:</t>
    </r>
    <r>
      <rPr>
        <sz val="11"/>
        <color theme="1"/>
        <rFont val="Arial"/>
        <family val="2"/>
      </rPr>
      <t xml:space="preserve"> Porcentaje de acciones de mantenimiento de los centros culturales realizadas                                     
</t>
    </r>
    <r>
      <rPr>
        <b/>
        <sz val="11"/>
        <color theme="1"/>
        <rFont val="Arial"/>
        <family val="2"/>
      </rPr>
      <t xml:space="preserve">NAR: </t>
    </r>
    <r>
      <rPr>
        <sz val="11"/>
        <color theme="1"/>
        <rFont val="Arial"/>
        <family val="2"/>
      </rPr>
      <t xml:space="preserve">Número de acciones de mantenimiento realizadas.
</t>
    </r>
    <r>
      <rPr>
        <b/>
        <sz val="11"/>
        <color theme="1"/>
        <rFont val="Arial"/>
        <family val="2"/>
      </rPr>
      <t xml:space="preserve">NAP: </t>
    </r>
    <r>
      <rPr>
        <sz val="11"/>
        <color theme="1"/>
        <rFont val="Arial"/>
        <family val="2"/>
      </rPr>
      <t xml:space="preserve">Número de acciones de mantenimiento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</si>
  <si>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PCTH= </t>
    </r>
    <r>
      <rPr>
        <sz val="11"/>
        <color theme="1"/>
        <rFont val="Arial"/>
        <family val="2"/>
      </rPr>
      <t xml:space="preserve">(NCR / NCP)*100
</t>
    </r>
    <r>
      <rPr>
        <b/>
        <sz val="11"/>
        <color theme="1"/>
        <rFont val="Arial"/>
        <family val="2"/>
      </rPr>
      <t xml:space="preserve">
VARIABLES:        </t>
    </r>
    <r>
      <rPr>
        <sz val="11"/>
        <color theme="1"/>
        <rFont val="Arial"/>
        <family val="2"/>
      </rPr>
      <t xml:space="preserve">                              
</t>
    </r>
    <r>
      <rPr>
        <b/>
        <sz val="11"/>
        <color theme="1"/>
        <rFont val="Arial"/>
        <family val="2"/>
      </rPr>
      <t>PCTH:</t>
    </r>
    <r>
      <rPr>
        <sz val="11"/>
        <color theme="1"/>
        <rFont val="Arial"/>
        <family val="2"/>
      </rPr>
      <t xml:space="preserve"> Porcentaje de contrataciones de talento humano realizadas..                         
</t>
    </r>
    <r>
      <rPr>
        <b/>
        <sz val="11"/>
        <color theme="1"/>
        <rFont val="Arial"/>
        <family val="2"/>
      </rPr>
      <t>NCR:</t>
    </r>
    <r>
      <rPr>
        <sz val="11"/>
        <color theme="1"/>
        <rFont val="Arial"/>
        <family val="2"/>
      </rPr>
      <t xml:space="preserve"> Número de contrataciones realizadas.                                                                             
</t>
    </r>
    <r>
      <rPr>
        <b/>
        <sz val="11"/>
        <color theme="1"/>
        <rFont val="Arial"/>
        <family val="2"/>
      </rPr>
      <t>NCP</t>
    </r>
    <r>
      <rPr>
        <sz val="11"/>
        <color theme="1"/>
        <rFont val="Arial"/>
        <family val="2"/>
      </rPr>
      <t xml:space="preserve">: Número de contratos programadas.                                                                                                                                                      
</t>
    </r>
  </si>
  <si>
    <t>CLAVE Y NOMBRE DEL PPA:  E-PP 4.18 LA CULTURA Y EL ARTE POR LA PAZ</t>
  </si>
  <si>
    <t>NOMBRE DE LA DEPENDENCIA QUE ATIENDE AL PROGRAMA: INSTITUTO DE LA CULTURA Y LAS ARTES DEL MUNICIPIO DE BENITO JUÁREZ, QUINTANA ROO.</t>
  </si>
  <si>
    <t>DIRECCIÓN GENERAL</t>
  </si>
  <si>
    <t>UNIDAD DE CENTROS CULTURALES</t>
  </si>
  <si>
    <t>UNIDAD DE FOMENTO Y DESARROLLO CULTURAL</t>
  </si>
  <si>
    <t>COORDINACION ADMINISTRATIVA</t>
  </si>
  <si>
    <t>COORDINACIÓN TÉCNICA</t>
  </si>
  <si>
    <t>COORDINACIÓN DE OPERACIONES Y LOGÍSTICAS</t>
  </si>
  <si>
    <t>UNIDAD JURÍDICA</t>
  </si>
  <si>
    <t>UNIDAD DE COMPAÑÍA DE TEATRO</t>
  </si>
  <si>
    <t>UNIDAD DE BALLET FOLCLÓRICO</t>
  </si>
  <si>
    <t>UNIDAD GRUPO DE CANTO CORAL</t>
  </si>
  <si>
    <t>AUTORIZÓ
C. Sergio Carlos López Jiménez
Director General del Instituto de la Cultura y las Artes.</t>
  </si>
  <si>
    <t xml:space="preserve">ELABORÓ
 Lic. Paola Anais Colorado Hernández                                                             
Coordinadora Técnica 
del Instituto de la Cultura y las Artes
</t>
  </si>
  <si>
    <t>ANUAL</t>
  </si>
  <si>
    <r>
      <rPr>
        <b/>
        <sz val="11"/>
        <rFont val="Arial"/>
        <family val="2"/>
      </rPr>
      <t>Meta trimestral: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El avance en cumplimiento de metas trimestral refleja lo reportado respecto a lo programado, es decir 106.57%. 
</t>
    </r>
    <r>
      <rPr>
        <b/>
        <sz val="11"/>
        <rFont val="Arial"/>
        <family val="2"/>
      </rPr>
      <t xml:space="preserve">
Meta Anual: </t>
    </r>
    <r>
      <rPr>
        <sz val="11"/>
        <rFont val="Arial"/>
        <family val="2"/>
      </rPr>
      <t>De acuerdo a la Guía para la integración y rendición de los informes de avance de gestión financiera y de la información para la planeación de la fiscalización de la cuenta pública que emite la ASEQROO para el ejercicio fiscal 2023, para indicadores NO acumulativos, se registra en el avance de la meta anual programada, el promedio de los porcentajes de cumplimiento alcanzados. Pag 23 https://www.aseqroo.mx/MARCO_JURIDICO/2023/Guias/GUIA%202023.pdf</t>
    </r>
  </si>
  <si>
    <r>
      <t xml:space="preserve">Meta trimestral: </t>
    </r>
    <r>
      <rPr>
        <sz val="11"/>
        <color theme="0"/>
        <rFont val="Arial"/>
        <family val="2"/>
      </rPr>
      <t>Durante el segundo trimestre del ejercicio 2023 se superó con un 273.53% la meta programada debido al impacto en redes sociales que han tenido las actividades realizadas por el Instituto.</t>
    </r>
    <r>
      <rPr>
        <b/>
        <sz val="11"/>
        <color theme="0"/>
        <rFont val="Arial"/>
        <family val="2"/>
      </rPr>
      <t xml:space="preserve">
Meta anual: </t>
    </r>
    <r>
      <rPr>
        <sz val="11"/>
        <color theme="0"/>
        <rFont val="Arial"/>
        <family val="2"/>
      </rPr>
      <t>Con el alcance que se logró durante este este periodo (enero-junio) se logró rebasar el 100% de la meta anual.</t>
    </r>
  </si>
  <si>
    <r>
      <t xml:space="preserve">Meta Trimestral: </t>
    </r>
    <r>
      <rPr>
        <sz val="11"/>
        <color theme="1"/>
        <rFont val="Arial"/>
        <family val="2"/>
      </rPr>
      <t>Por razones de presupuesto, no fue posible realizar el 100% las actividades programadas.</t>
    </r>
    <r>
      <rPr>
        <b/>
        <sz val="11"/>
        <color theme="1"/>
        <rFont val="Arial"/>
        <family val="2"/>
      </rPr>
      <t xml:space="preserve">
Meta Anual: </t>
    </r>
    <r>
      <rPr>
        <sz val="11"/>
        <color theme="1"/>
        <rFont val="Arial"/>
        <family val="2"/>
      </rPr>
      <t>El porcentaje de acumulado anual se encuentra bajo ya que por razones de presupuesto no ha sido posible realizar todas las actividades programadas para este ejercicio.</t>
    </r>
  </si>
  <si>
    <r>
      <t xml:space="preserve">Meta trimestral: </t>
    </r>
    <r>
      <rPr>
        <sz val="11"/>
        <color theme="1"/>
        <rFont val="Arial"/>
        <family val="2"/>
      </rPr>
      <t xml:space="preserve">Debido a la operatividad del Instituto se realizaron actividades que estaban programadas para el primer trimestre, por tal motivo para este periodo se superó el 100% de lo programado. </t>
    </r>
    <r>
      <rPr>
        <b/>
        <sz val="11"/>
        <color theme="1"/>
        <rFont val="Arial"/>
        <family val="2"/>
      </rPr>
      <t xml:space="preserve">
Meta anual: </t>
    </r>
    <r>
      <rPr>
        <sz val="11"/>
        <color theme="1"/>
        <rFont val="Arial"/>
        <family val="2"/>
      </rPr>
      <t>Debido a la falta de presupuesto no se realizaron los eventos programados, por tal motivo no se logró un avance en el acumulado anual.</t>
    </r>
  </si>
  <si>
    <r>
      <t xml:space="preserve">Meta Trimestral: </t>
    </r>
    <r>
      <rPr>
        <sz val="11"/>
        <color theme="1"/>
        <rFont val="Arial"/>
        <family val="2"/>
      </rPr>
      <t xml:space="preserve">Por razones de presupuesto, no fue posible realizar el arranque de todos los programas contemplados para este segundo trimestre, por tal motivo no se alcanzó el 100%.
</t>
    </r>
    <r>
      <rPr>
        <b/>
        <sz val="11"/>
        <color theme="1"/>
        <rFont val="Arial"/>
        <family val="2"/>
      </rPr>
      <t xml:space="preserve">
Meta Anual: </t>
    </r>
    <r>
      <rPr>
        <sz val="11"/>
        <color theme="1"/>
        <rFont val="Arial"/>
        <family val="2"/>
      </rPr>
      <t>El porcentaje de acumulado anual se encuentra bajo ya que se esta en espera de realizar el arranque de todos los programas contemplados para este ejercicio  2023.</t>
    </r>
  </si>
  <si>
    <r>
      <t xml:space="preserve">Meta Trimestral: </t>
    </r>
    <r>
      <rPr>
        <sz val="11"/>
        <color theme="1"/>
        <rFont val="Arial"/>
        <family val="2"/>
      </rPr>
      <t>Se cumplió al 100% lo establecido en el Plan Anual de trabajo con respecto a las actividades de fomenten la identidad social y cultural en el municipio.</t>
    </r>
    <r>
      <rPr>
        <b/>
        <sz val="11"/>
        <color theme="1"/>
        <rFont val="Arial"/>
        <family val="2"/>
      </rPr>
      <t xml:space="preserve">
Meta Anual: </t>
    </r>
    <r>
      <rPr>
        <sz val="11"/>
        <color theme="1"/>
        <rFont val="Arial"/>
        <family val="2"/>
      </rPr>
      <t>Se cumplió con la meta programada para este ejercicio 2023.</t>
    </r>
  </si>
  <si>
    <r>
      <t xml:space="preserve">Meta Trimestral: </t>
    </r>
    <r>
      <rPr>
        <sz val="11"/>
        <color theme="1"/>
        <rFont val="Arial"/>
        <family val="2"/>
      </rPr>
      <t>No existen actividades programadas para el segundo trimestre del ejercicio 2023.</t>
    </r>
    <r>
      <rPr>
        <b/>
        <sz val="11"/>
        <color theme="1"/>
        <rFont val="Arial"/>
        <family val="2"/>
      </rPr>
      <t xml:space="preserve">
Meta Anual: </t>
    </r>
    <r>
      <rPr>
        <sz val="11"/>
        <color theme="1"/>
        <rFont val="Arial"/>
        <family val="2"/>
      </rPr>
      <t>No existen actividades programadas para el segundo trimestre del ejercicio 2023.</t>
    </r>
  </si>
  <si>
    <r>
      <rPr>
        <b/>
        <sz val="11"/>
        <color theme="1"/>
        <rFont val="Arial"/>
        <family val="2"/>
      </rPr>
      <t>Meta Trimestral:</t>
    </r>
    <r>
      <rPr>
        <sz val="11"/>
        <color theme="1"/>
        <rFont val="Arial"/>
        <family val="2"/>
      </rPr>
      <t xml:space="preserve"> Durante este trimestre se realizaron más actividades de las programas debido a la demanda de la población por el uso del Teatro 8 de octubre.
</t>
    </r>
    <r>
      <rPr>
        <b/>
        <sz val="11"/>
        <color theme="1"/>
        <rFont val="Arial"/>
        <family val="2"/>
      </rPr>
      <t>Meta Anual</t>
    </r>
    <r>
      <rPr>
        <sz val="11"/>
        <color theme="1"/>
        <rFont val="Arial"/>
        <family val="2"/>
      </rPr>
      <t>: Se logró un porcentaje de avance anual mayor al esperado gracias a la participación de la población.</t>
    </r>
  </si>
  <si>
    <r>
      <t xml:space="preserve">Meta Trimestral: </t>
    </r>
    <r>
      <rPr>
        <sz val="11"/>
        <color theme="1"/>
        <rFont val="Arial"/>
        <family val="2"/>
      </rPr>
      <t>No existen eventos a reportar durante este trimestre, toda vez que esta próximo a reinaugurarse el Foro Cultural Na´at, por tal motivo lo programado para este trimestre se realizara en los próximos meses.</t>
    </r>
    <r>
      <rPr>
        <b/>
        <sz val="11"/>
        <color theme="1"/>
        <rFont val="Arial"/>
        <family val="2"/>
      </rPr>
      <t xml:space="preserve">
Meta Anual: </t>
    </r>
    <r>
      <rPr>
        <sz val="11"/>
        <color theme="1"/>
        <rFont val="Arial"/>
        <family val="2"/>
      </rPr>
      <t>El avance de esta actividad se reportara a partir de la reinauguración del Foro Cultural Na´at.</t>
    </r>
  </si>
  <si>
    <r>
      <t xml:space="preserve">Meta Trimestral: </t>
    </r>
    <r>
      <rPr>
        <sz val="11"/>
        <color theme="1"/>
        <rFont val="Arial"/>
        <family val="2"/>
      </rPr>
      <t>Durante el segundo trimestre por razones de presupuesto no se realizó el total de las actividades programadas.</t>
    </r>
    <r>
      <rPr>
        <b/>
        <sz val="11"/>
        <color theme="1"/>
        <rFont val="Arial"/>
        <family val="2"/>
      </rPr>
      <t xml:space="preserve">
Meta Anual: </t>
    </r>
    <r>
      <rPr>
        <sz val="11"/>
        <color theme="1"/>
        <rFont val="Arial"/>
        <family val="2"/>
      </rPr>
      <t>Para este segundo trimestre se cuenta con el alcance de acumulado anual esperado para este trimestre.</t>
    </r>
  </si>
  <si>
    <r>
      <t xml:space="preserve">Meta Trimestral: </t>
    </r>
    <r>
      <rPr>
        <sz val="11"/>
        <color theme="1"/>
        <rFont val="Arial"/>
        <family val="2"/>
      </rPr>
      <t>Por razones de presupuesto no se realizó la totalidad de las actividades programadas para este trimestre, sin embargo se cumplió con la publicación de las convocatorias para la conformación de las Compañías Municipales de Ballet Folclórico, Teatro y Canto Coral.</t>
    </r>
    <r>
      <rPr>
        <b/>
        <sz val="11"/>
        <color theme="1"/>
        <rFont val="Arial"/>
        <family val="2"/>
      </rPr>
      <t xml:space="preserve">
Meta Anual: </t>
    </r>
    <r>
      <rPr>
        <sz val="11"/>
        <color theme="1"/>
        <rFont val="Arial"/>
        <family val="2"/>
      </rPr>
      <t>No se logró un avance en el porcentaje anual ya que por motivos de presupuesto únicamente se publicaron las convocatorias, las presentaciones de las compañías se reportaran en los siguientes periodos.</t>
    </r>
  </si>
  <si>
    <r>
      <t xml:space="preserve">Meta Trimestral: </t>
    </r>
    <r>
      <rPr>
        <sz val="11"/>
        <color theme="1"/>
        <rFont val="Arial"/>
        <family val="2"/>
      </rPr>
      <t>Se cumplió con la publicación de las convocatorias programadas, el seguimiento y actividades de las mismas de informará a partir del siguiente periodo.</t>
    </r>
    <r>
      <rPr>
        <b/>
        <sz val="11"/>
        <color theme="1"/>
        <rFont val="Arial"/>
        <family val="2"/>
      </rPr>
      <t xml:space="preserve">
Meta Anual: </t>
    </r>
    <r>
      <rPr>
        <sz val="11"/>
        <color theme="1"/>
        <rFont val="Arial"/>
        <family val="2"/>
      </rPr>
      <t>Se cumplió con la publicación de las convocatorias programadas, el seguimiento y actividades de las mismas de informará a partir del siguiente periodo.</t>
    </r>
  </si>
  <si>
    <r>
      <t xml:space="preserve">Meta Trimestral: </t>
    </r>
    <r>
      <rPr>
        <sz val="11"/>
        <color theme="1"/>
        <rFont val="Arial"/>
        <family val="2"/>
      </rPr>
      <t>Debido a falta de presupuesto no se realizó el total de las acciones programadas.</t>
    </r>
    <r>
      <rPr>
        <b/>
        <sz val="11"/>
        <color theme="1"/>
        <rFont val="Arial"/>
        <family val="2"/>
      </rPr>
      <t xml:space="preserve">
Meta Anual: </t>
    </r>
    <r>
      <rPr>
        <sz val="11"/>
        <color theme="1"/>
        <rFont val="Arial"/>
        <family val="2"/>
      </rPr>
      <t>Debido a la falta de presupuesto para el segundo trimestre no se cumplió con el porcentaje programado.</t>
    </r>
  </si>
  <si>
    <r>
      <t>Meta Trimestral:</t>
    </r>
    <r>
      <rPr>
        <sz val="11"/>
        <color theme="1"/>
        <rFont val="Arial"/>
        <family val="2"/>
      </rPr>
      <t xml:space="preserve"> Debido a falta de presupuesto no se cumplió la meta programada en cuanto a acciones de equipamiento.
</t>
    </r>
    <r>
      <rPr>
        <b/>
        <sz val="11"/>
        <color theme="1"/>
        <rFont val="Arial"/>
        <family val="2"/>
      </rPr>
      <t xml:space="preserve">Meta Anual: </t>
    </r>
    <r>
      <rPr>
        <sz val="11"/>
        <color theme="1"/>
        <rFont val="Arial"/>
        <family val="2"/>
      </rPr>
      <t>Debido a falta de presupuesto no se alcanzó a cumplir la meta de acumulado anual esperado para este trimestre.</t>
    </r>
  </si>
  <si>
    <r>
      <t>Meta Trimestral:</t>
    </r>
    <r>
      <rPr>
        <sz val="11"/>
        <color theme="1"/>
        <rFont val="Arial"/>
        <family val="2"/>
      </rPr>
      <t xml:space="preserve"> Debido a falta de presupuesto no se realizó la totalidad  las acciones de rehabilitación de los Centros Culturales programadas. </t>
    </r>
    <r>
      <rPr>
        <b/>
        <sz val="11"/>
        <color theme="1"/>
        <rFont val="Arial"/>
        <family val="2"/>
      </rPr>
      <t xml:space="preserve">
Meta Anual: </t>
    </r>
    <r>
      <rPr>
        <sz val="11"/>
        <color theme="1"/>
        <rFont val="Arial"/>
        <family val="2"/>
      </rPr>
      <t>Debido a falta de presupuesto no se realizó la totalidad  las acciones de rehabilitación de los Centros Culturales programadas</t>
    </r>
    <r>
      <rPr>
        <b/>
        <sz val="11"/>
        <color theme="1"/>
        <rFont val="Arial"/>
        <family val="2"/>
      </rPr>
      <t xml:space="preserve">. </t>
    </r>
  </si>
  <si>
    <r>
      <t xml:space="preserve">Meta Trimestral: </t>
    </r>
    <r>
      <rPr>
        <sz val="11"/>
        <color theme="1"/>
        <rFont val="Arial"/>
        <family val="2"/>
      </rPr>
      <t>Debido a la operatividad y las necesidades de mantenimiento de los centros culturales del Instituto, así como sus oficinas, se superó la meta programada para este trimestre.</t>
    </r>
    <r>
      <rPr>
        <b/>
        <sz val="11"/>
        <color theme="1"/>
        <rFont val="Arial"/>
        <family val="2"/>
      </rPr>
      <t xml:space="preserve">
Meta Anual: </t>
    </r>
    <r>
      <rPr>
        <sz val="11"/>
        <color theme="1"/>
        <rFont val="Arial"/>
        <family val="2"/>
      </rPr>
      <t>Debido a la operatividad y las necesidades de mantenimiento de los centros culturales del Instituto, así como sus oficinas, se superó la meta programada en cuanto al avance de cumplimiento del acumulado anual.</t>
    </r>
  </si>
  <si>
    <r>
      <t xml:space="preserve">Meta Trimestral: </t>
    </r>
    <r>
      <rPr>
        <sz val="11"/>
        <color theme="1"/>
        <rFont val="Arial"/>
        <family val="2"/>
      </rPr>
      <t>Debido a falta de presupuesto no se realizó el total de las contrataciones programadas para este trimestre.</t>
    </r>
    <r>
      <rPr>
        <b/>
        <sz val="11"/>
        <color theme="1"/>
        <rFont val="Arial"/>
        <family val="2"/>
      </rPr>
      <t xml:space="preserve">
Meta Anual: </t>
    </r>
    <r>
      <rPr>
        <sz val="11"/>
        <color theme="1"/>
        <rFont val="Arial"/>
        <family val="2"/>
      </rPr>
      <t>Debido a falta de presupuesto no se realizó el total de las contrataciones programadas para este trimestre.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</si>
</sst>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11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rgb="FF000000"/>
      </left>
      <right/>
      <top style="medium">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theme="1"/>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dashed">
        <color theme="1"/>
      </left>
      <right style="medium">
        <color indexed="64"/>
      </right>
      <top style="dash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medium">
        <color indexed="64"/>
      </bottom>
      <diagonal/>
    </border>
    <border>
      <left style="medium">
        <color indexed="64"/>
      </left>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1"/>
      </right>
      <top style="dashed">
        <color theme="1"/>
      </top>
      <bottom style="dashed">
        <color theme="1"/>
      </bottom>
      <diagonal/>
    </border>
    <border>
      <left/>
      <right style="thin">
        <color rgb="FF000000"/>
      </right>
      <top style="medium">
        <color indexed="64"/>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top style="dotted">
        <color indexed="64"/>
      </top>
      <bottom/>
      <diagonal/>
    </border>
    <border>
      <left style="dashed">
        <color theme="1"/>
      </left>
      <right/>
      <top style="dotted">
        <color indexed="64"/>
      </top>
      <bottom style="medium">
        <color indexed="64"/>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otted">
        <color indexed="64"/>
      </top>
      <bottom style="dotted">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 fillId="0" borderId="0" applyFont="0" applyFill="0" applyBorder="0" applyAlignment="0" applyProtection="0"/>
  </cellStyleXfs>
  <cellXfs count="180">
    <xf numFmtId="0" fontId="0" fillId="0" borderId="0" xfId="0"/>
    <xf numFmtId="0" fontId="3" fillId="2"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13" fillId="5" borderId="17" xfId="0" applyFont="1" applyFill="1" applyBorder="1" applyAlignment="1">
      <alignment horizontal="center" vertical="top" wrapText="1"/>
    </xf>
    <xf numFmtId="0" fontId="5" fillId="3" borderId="36" xfId="0" applyFont="1" applyFill="1" applyBorder="1" applyAlignment="1">
      <alignment horizontal="center" vertical="center" wrapText="1"/>
    </xf>
    <xf numFmtId="0" fontId="6" fillId="3" borderId="37" xfId="0" applyFont="1" applyFill="1" applyBorder="1" applyAlignment="1">
      <alignment horizontal="justify" vertical="center" wrapText="1"/>
    </xf>
    <xf numFmtId="0" fontId="6" fillId="3" borderId="37"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7" fillId="7" borderId="38" xfId="0" applyFont="1" applyFill="1" applyBorder="1" applyAlignment="1">
      <alignment horizontal="center" vertical="center" wrapText="1"/>
    </xf>
    <xf numFmtId="0" fontId="7" fillId="7" borderId="42" xfId="0" applyFont="1" applyFill="1" applyBorder="1" applyAlignment="1">
      <alignment horizontal="center" vertical="center" wrapText="1"/>
    </xf>
    <xf numFmtId="10" fontId="14" fillId="3" borderId="26" xfId="2" applyNumberFormat="1" applyFont="1" applyFill="1" applyBorder="1" applyAlignment="1">
      <alignment horizontal="center" vertical="center" wrapText="1"/>
    </xf>
    <xf numFmtId="10" fontId="15" fillId="7" borderId="24" xfId="2" applyNumberFormat="1" applyFont="1" applyFill="1" applyBorder="1" applyAlignment="1">
      <alignment horizontal="center" vertical="center" wrapText="1"/>
    </xf>
    <xf numFmtId="10" fontId="15" fillId="3" borderId="24" xfId="2" applyNumberFormat="1" applyFont="1" applyFill="1" applyBorder="1" applyAlignment="1">
      <alignment horizontal="center" vertical="center" wrapText="1"/>
    </xf>
    <xf numFmtId="10" fontId="15" fillId="7" borderId="25" xfId="2" applyNumberFormat="1" applyFont="1" applyFill="1" applyBorder="1" applyAlignment="1">
      <alignment horizontal="center" vertical="center" wrapText="1"/>
    </xf>
    <xf numFmtId="10" fontId="14" fillId="7" borderId="24" xfId="2" applyNumberFormat="1" applyFont="1" applyFill="1" applyBorder="1" applyAlignment="1">
      <alignment horizontal="center" vertical="center" wrapText="1"/>
    </xf>
    <xf numFmtId="10" fontId="14" fillId="7" borderId="25"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6" borderId="49" xfId="0" applyFont="1" applyFill="1" applyBorder="1" applyAlignment="1">
      <alignment vertical="center" wrapText="1"/>
    </xf>
    <xf numFmtId="3" fontId="6" fillId="2" borderId="50"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10" fontId="0" fillId="4" borderId="54" xfId="0" applyNumberFormat="1" applyFill="1" applyBorder="1" applyAlignment="1">
      <alignment horizontal="center" vertical="center" wrapText="1"/>
    </xf>
    <xf numFmtId="10" fontId="0" fillId="4" borderId="55" xfId="0" applyNumberFormat="1" applyFill="1" applyBorder="1" applyAlignment="1">
      <alignment horizontal="center" vertical="center" wrapText="1"/>
    </xf>
    <xf numFmtId="3" fontId="6" fillId="2" borderId="57" xfId="0" applyNumberFormat="1" applyFont="1" applyFill="1" applyBorder="1" applyAlignment="1">
      <alignment horizontal="center" vertical="center" wrapText="1"/>
    </xf>
    <xf numFmtId="3" fontId="6" fillId="2" borderId="58" xfId="0" applyNumberFormat="1" applyFont="1" applyFill="1" applyBorder="1" applyAlignment="1">
      <alignment horizontal="center" vertical="center" wrapText="1"/>
    </xf>
    <xf numFmtId="3" fontId="6" fillId="2" borderId="59" xfId="0" applyNumberFormat="1" applyFont="1" applyFill="1" applyBorder="1" applyAlignment="1">
      <alignment horizontal="center" vertical="center" wrapText="1"/>
    </xf>
    <xf numFmtId="3" fontId="6" fillId="2" borderId="60" xfId="0" applyNumberFormat="1" applyFont="1" applyFill="1" applyBorder="1" applyAlignment="1">
      <alignment horizontal="center" vertical="center" wrapText="1"/>
    </xf>
    <xf numFmtId="164" fontId="4" fillId="3" borderId="29" xfId="0" applyNumberFormat="1" applyFont="1" applyFill="1" applyBorder="1" applyAlignment="1">
      <alignment horizontal="center" vertical="center" wrapText="1"/>
    </xf>
    <xf numFmtId="44" fontId="6" fillId="2" borderId="61" xfId="1" applyFont="1" applyFill="1" applyBorder="1" applyAlignment="1">
      <alignment horizontal="center" vertical="center" wrapText="1"/>
    </xf>
    <xf numFmtId="44" fontId="6" fillId="2" borderId="62" xfId="1" applyFont="1" applyFill="1" applyBorder="1" applyAlignment="1">
      <alignment horizontal="center" vertical="center" wrapText="1"/>
    </xf>
    <xf numFmtId="44" fontId="6" fillId="2" borderId="63" xfId="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3" fontId="6" fillId="2" borderId="56" xfId="0" applyNumberFormat="1" applyFont="1" applyFill="1" applyBorder="1" applyAlignment="1">
      <alignment horizontal="center" vertical="center" wrapText="1"/>
    </xf>
    <xf numFmtId="3" fontId="6" fillId="2" borderId="64" xfId="0" applyNumberFormat="1" applyFont="1" applyFill="1" applyBorder="1" applyAlignment="1">
      <alignment horizontal="center" vertical="center" wrapText="1"/>
    </xf>
    <xf numFmtId="44" fontId="6" fillId="2" borderId="65" xfId="1" applyFont="1" applyFill="1" applyBorder="1" applyAlignment="1">
      <alignment horizontal="center" vertical="center" wrapText="1"/>
    </xf>
    <xf numFmtId="44" fontId="6" fillId="2" borderId="66" xfId="1" applyFont="1" applyFill="1" applyBorder="1" applyAlignment="1">
      <alignment horizontal="center" vertical="center" wrapText="1"/>
    </xf>
    <xf numFmtId="44" fontId="6" fillId="2" borderId="67" xfId="1"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6" xfId="0" applyNumberFormat="1" applyFill="1" applyBorder="1" applyAlignment="1">
      <alignment horizontal="center" vertical="center" wrapText="1"/>
    </xf>
    <xf numFmtId="10" fontId="0" fillId="4" borderId="64" xfId="0" applyNumberFormat="1" applyFill="1" applyBorder="1" applyAlignment="1">
      <alignment horizontal="center" vertical="center" wrapText="1"/>
    </xf>
    <xf numFmtId="0" fontId="4" fillId="7" borderId="68" xfId="0" applyFont="1" applyFill="1" applyBorder="1" applyAlignment="1">
      <alignment horizontal="left" vertical="center" wrapText="1"/>
    </xf>
    <xf numFmtId="0" fontId="4" fillId="3" borderId="68" xfId="0" applyFont="1" applyFill="1" applyBorder="1" applyAlignment="1">
      <alignment horizontal="left" vertical="center" wrapText="1"/>
    </xf>
    <xf numFmtId="3" fontId="6" fillId="10" borderId="50" xfId="0" applyNumberFormat="1" applyFont="1" applyFill="1" applyBorder="1" applyAlignment="1">
      <alignment horizontal="center" vertical="center" wrapText="1"/>
    </xf>
    <xf numFmtId="3" fontId="6" fillId="10" borderId="51" xfId="0" applyNumberFormat="1" applyFont="1" applyFill="1" applyBorder="1" applyAlignment="1">
      <alignment horizontal="center" vertical="center" wrapText="1"/>
    </xf>
    <xf numFmtId="3" fontId="6" fillId="10" borderId="52" xfId="0" applyNumberFormat="1" applyFont="1" applyFill="1" applyBorder="1" applyAlignment="1">
      <alignment horizontal="center" vertical="center" wrapText="1"/>
    </xf>
    <xf numFmtId="3" fontId="6" fillId="10" borderId="53" xfId="0" applyNumberFormat="1" applyFont="1" applyFill="1" applyBorder="1" applyAlignment="1">
      <alignment horizontal="center" vertical="center" wrapText="1"/>
    </xf>
    <xf numFmtId="10" fontId="0" fillId="4" borderId="72" xfId="0" applyNumberFormat="1" applyFill="1" applyBorder="1" applyAlignment="1">
      <alignment horizontal="center" vertical="center" wrapText="1"/>
    </xf>
    <xf numFmtId="0" fontId="8" fillId="10" borderId="34" xfId="0" applyFont="1" applyFill="1" applyBorder="1" applyAlignment="1">
      <alignment horizontal="left" vertical="center" wrapText="1"/>
    </xf>
    <xf numFmtId="10" fontId="18" fillId="11" borderId="56" xfId="0" applyNumberFormat="1" applyFont="1" applyFill="1" applyBorder="1" applyAlignment="1">
      <alignment horizontal="center" vertical="center"/>
    </xf>
    <xf numFmtId="0" fontId="7" fillId="3" borderId="73" xfId="0" applyFont="1" applyFill="1" applyBorder="1" applyAlignment="1">
      <alignment horizontal="justify" vertical="center" wrapText="1"/>
    </xf>
    <xf numFmtId="0" fontId="8" fillId="10" borderId="75" xfId="0" applyFont="1" applyFill="1" applyBorder="1" applyAlignment="1">
      <alignment horizontal="center" vertical="center" wrapText="1"/>
    </xf>
    <xf numFmtId="0" fontId="8" fillId="6" borderId="68" xfId="0" applyFont="1" applyFill="1" applyBorder="1" applyAlignment="1">
      <alignment horizontal="left" vertical="center" wrapText="1"/>
    </xf>
    <xf numFmtId="0" fontId="4" fillId="3" borderId="69"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32" xfId="0"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3" fontId="6" fillId="2" borderId="78" xfId="0" applyNumberFormat="1" applyFont="1" applyFill="1" applyBorder="1" applyAlignment="1">
      <alignment horizontal="center" vertical="center" wrapText="1"/>
    </xf>
    <xf numFmtId="3" fontId="6" fillId="2" borderId="79"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3" fontId="6" fillId="2" borderId="81" xfId="0" applyNumberFormat="1" applyFont="1" applyFill="1" applyBorder="1" applyAlignment="1">
      <alignment horizontal="center" vertical="center" wrapText="1"/>
    </xf>
    <xf numFmtId="0" fontId="4" fillId="3" borderId="82" xfId="0" applyFont="1" applyFill="1" applyBorder="1" applyAlignment="1">
      <alignment horizontal="left" vertical="center" wrapText="1"/>
    </xf>
    <xf numFmtId="0" fontId="4" fillId="7" borderId="83" xfId="0" applyFont="1" applyFill="1" applyBorder="1" applyAlignment="1">
      <alignment horizontal="center" vertical="center" wrapText="1"/>
    </xf>
    <xf numFmtId="0" fontId="4" fillId="7" borderId="84" xfId="0" applyFont="1" applyFill="1" applyBorder="1" applyAlignment="1">
      <alignment horizontal="justify" vertical="center" wrapText="1"/>
    </xf>
    <xf numFmtId="0" fontId="6" fillId="7" borderId="84" xfId="0" applyFont="1" applyFill="1" applyBorder="1" applyAlignment="1">
      <alignment horizontal="left" vertical="center" wrapText="1"/>
    </xf>
    <xf numFmtId="0" fontId="4" fillId="3" borderId="83" xfId="0" applyFont="1" applyFill="1" applyBorder="1" applyAlignment="1">
      <alignment horizontal="center" vertical="center" wrapText="1"/>
    </xf>
    <xf numFmtId="0" fontId="4" fillId="3" borderId="84" xfId="0" applyFont="1" applyFill="1" applyBorder="1" applyAlignment="1">
      <alignment horizontal="justify" vertical="center" wrapText="1"/>
    </xf>
    <xf numFmtId="0" fontId="6" fillId="3" borderId="84" xfId="0" applyFont="1" applyFill="1" applyBorder="1" applyAlignment="1">
      <alignment horizontal="justify" vertical="center" wrapText="1"/>
    </xf>
    <xf numFmtId="0" fontId="4" fillId="3" borderId="85" xfId="0" applyFont="1" applyFill="1" applyBorder="1" applyAlignment="1">
      <alignment horizontal="justify" vertical="center" wrapText="1"/>
    </xf>
    <xf numFmtId="0" fontId="6" fillId="3" borderId="85" xfId="0" applyFont="1" applyFill="1" applyBorder="1" applyAlignment="1">
      <alignment horizontal="justify" vertical="center" wrapText="1"/>
    </xf>
    <xf numFmtId="0" fontId="6" fillId="7" borderId="84" xfId="0" applyFont="1" applyFill="1" applyBorder="1" applyAlignment="1">
      <alignment horizontal="justify" vertical="center" wrapText="1"/>
    </xf>
    <xf numFmtId="0" fontId="4" fillId="3" borderId="86" xfId="0" applyFont="1" applyFill="1" applyBorder="1" applyAlignment="1">
      <alignment horizontal="justify" vertical="center" wrapText="1"/>
    </xf>
    <xf numFmtId="0" fontId="6" fillId="3" borderId="86" xfId="0" applyFont="1" applyFill="1" applyBorder="1" applyAlignment="1">
      <alignment horizontal="justify" vertical="center" wrapText="1"/>
    </xf>
    <xf numFmtId="0" fontId="6" fillId="7" borderId="84" xfId="0"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4" fillId="3" borderId="87"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44" fontId="6" fillId="2" borderId="88" xfId="1" applyFont="1" applyFill="1" applyBorder="1" applyAlignment="1">
      <alignment horizontal="center" vertical="center" wrapText="1"/>
    </xf>
    <xf numFmtId="44" fontId="6" fillId="2" borderId="89" xfId="1" applyFont="1" applyFill="1" applyBorder="1" applyAlignment="1">
      <alignment horizontal="center" vertical="center" wrapText="1"/>
    </xf>
    <xf numFmtId="44" fontId="6" fillId="2" borderId="90" xfId="1" applyFont="1" applyFill="1" applyBorder="1" applyAlignment="1">
      <alignment horizontal="center" vertical="center" wrapText="1"/>
    </xf>
    <xf numFmtId="3" fontId="6" fillId="2" borderId="91" xfId="0" applyNumberFormat="1" applyFont="1" applyFill="1" applyBorder="1" applyAlignment="1">
      <alignment horizontal="center" vertical="center" wrapText="1"/>
    </xf>
    <xf numFmtId="3" fontId="6" fillId="2" borderId="92"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0" fontId="6" fillId="3" borderId="82" xfId="0" applyFont="1" applyFill="1" applyBorder="1" applyAlignment="1">
      <alignment horizontal="left" vertical="center" wrapText="1"/>
    </xf>
    <xf numFmtId="3" fontId="6" fillId="2" borderId="93" xfId="0" applyNumberFormat="1" applyFont="1" applyFill="1" applyBorder="1" applyAlignment="1">
      <alignment horizontal="center" vertical="center" wrapText="1"/>
    </xf>
    <xf numFmtId="3" fontId="6" fillId="2" borderId="94" xfId="0" applyNumberFormat="1" applyFont="1" applyFill="1" applyBorder="1" applyAlignment="1">
      <alignment horizontal="center" vertical="center" wrapText="1"/>
    </xf>
    <xf numFmtId="3" fontId="6" fillId="2" borderId="96" xfId="0" applyNumberFormat="1" applyFont="1" applyFill="1" applyBorder="1" applyAlignment="1">
      <alignment horizontal="center" vertical="center" wrapText="1"/>
    </xf>
    <xf numFmtId="10" fontId="18" fillId="11" borderId="91"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3" fontId="6" fillId="10" borderId="97"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3" fillId="5" borderId="95" xfId="0" applyFont="1" applyFill="1" applyBorder="1" applyAlignment="1">
      <alignment horizontal="center" vertical="top" wrapText="1"/>
    </xf>
    <xf numFmtId="0" fontId="6" fillId="3" borderId="99" xfId="0" applyFont="1" applyFill="1" applyBorder="1" applyAlignment="1">
      <alignment horizontal="left" vertical="center" wrapText="1"/>
    </xf>
    <xf numFmtId="0" fontId="9" fillId="6" borderId="100" xfId="0" applyFont="1" applyFill="1" applyBorder="1" applyAlignment="1">
      <alignment horizontal="left" vertical="center" wrapText="1"/>
    </xf>
    <xf numFmtId="0" fontId="6" fillId="7" borderId="101" xfId="0" applyFont="1" applyFill="1" applyBorder="1" applyAlignment="1">
      <alignment horizontal="left" vertical="center" wrapText="1"/>
    </xf>
    <xf numFmtId="0" fontId="6" fillId="3" borderId="101" xfId="0" applyFont="1" applyFill="1" applyBorder="1" applyAlignment="1">
      <alignment horizontal="left" vertical="center" wrapText="1"/>
    </xf>
    <xf numFmtId="0" fontId="6" fillId="3" borderId="102" xfId="0" applyFont="1" applyFill="1" applyBorder="1" applyAlignment="1">
      <alignment horizontal="left" vertical="center" wrapText="1"/>
    </xf>
    <xf numFmtId="0" fontId="6" fillId="3" borderId="103" xfId="0" applyFont="1" applyFill="1" applyBorder="1" applyAlignment="1">
      <alignment horizontal="left" vertical="center" wrapText="1"/>
    </xf>
    <xf numFmtId="3" fontId="6" fillId="2" borderId="97" xfId="0" applyNumberFormat="1" applyFont="1" applyFill="1" applyBorder="1" applyAlignment="1">
      <alignment horizontal="center" vertical="center" wrapText="1"/>
    </xf>
    <xf numFmtId="3" fontId="6" fillId="2" borderId="104" xfId="0" applyNumberFormat="1" applyFont="1" applyFill="1" applyBorder="1" applyAlignment="1">
      <alignment horizontal="center" vertical="center" wrapText="1"/>
    </xf>
    <xf numFmtId="3" fontId="6" fillId="2" borderId="105" xfId="0" applyNumberFormat="1" applyFont="1" applyFill="1" applyBorder="1" applyAlignment="1">
      <alignment horizontal="center" vertical="center" wrapText="1"/>
    </xf>
    <xf numFmtId="0" fontId="4" fillId="7" borderId="106" xfId="0" applyFont="1" applyFill="1" applyBorder="1" applyAlignment="1">
      <alignment horizontal="center" vertical="center" wrapText="1"/>
    </xf>
    <xf numFmtId="10" fontId="15" fillId="7" borderId="107" xfId="2" applyNumberFormat="1" applyFont="1" applyFill="1" applyBorder="1" applyAlignment="1">
      <alignment horizontal="center" vertical="center" wrapText="1"/>
    </xf>
    <xf numFmtId="0" fontId="3" fillId="10" borderId="108" xfId="0" applyFont="1" applyFill="1" applyBorder="1" applyAlignment="1">
      <alignment horizontal="center" vertical="center" wrapText="1"/>
    </xf>
    <xf numFmtId="0" fontId="9" fillId="6" borderId="109" xfId="0" applyFont="1" applyFill="1" applyBorder="1" applyAlignment="1">
      <alignment horizontal="center" vertical="center" wrapText="1"/>
    </xf>
    <xf numFmtId="0" fontId="6" fillId="7" borderId="109" xfId="0" applyFont="1" applyFill="1" applyBorder="1" applyAlignment="1">
      <alignment horizontal="center" vertical="center" wrapText="1"/>
    </xf>
    <xf numFmtId="0" fontId="6" fillId="3" borderId="109"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6" fillId="12" borderId="80" xfId="0" applyNumberFormat="1"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8"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98" xfId="0" applyFont="1" applyFill="1" applyBorder="1" applyAlignment="1">
      <alignment horizontal="center" vertical="center"/>
    </xf>
    <xf numFmtId="0" fontId="13" fillId="5" borderId="9"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5" borderId="33"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16" fillId="0" borderId="46" xfId="0" applyFont="1" applyBorder="1" applyAlignment="1">
      <alignment horizontal="center" vertical="top" wrapText="1"/>
    </xf>
    <xf numFmtId="0" fontId="16" fillId="0" borderId="46"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3" fillId="10" borderId="71" xfId="0" applyFont="1" applyFill="1" applyBorder="1" applyAlignment="1">
      <alignment horizontal="center" vertical="center" wrapText="1"/>
    </xf>
    <xf numFmtId="0" fontId="0" fillId="0" borderId="0" xfId="0" applyAlignment="1">
      <alignment horizontal="justify" vertical="center" wrapText="1"/>
    </xf>
  </cellXfs>
  <cellStyles count="5">
    <cellStyle name="Moneda" xfId="1" builtinId="4"/>
    <cellStyle name="Moneda 2" xfId="4"/>
    <cellStyle name="Normal" xfId="0" builtinId="0"/>
    <cellStyle name="Normal 2" xfId="3"/>
    <cellStyle name="Porcentaje" xfId="2" builtinId="5"/>
  </cellStyles>
  <dxfs count="44">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629950</xdr:colOff>
      <xdr:row>7</xdr:row>
      <xdr:rowOff>31908</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6</xdr:row>
      <xdr:rowOff>126999</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21</xdr:col>
      <xdr:colOff>317500</xdr:colOff>
      <xdr:row>1</xdr:row>
      <xdr:rowOff>268654</xdr:rowOff>
    </xdr:from>
    <xdr:to>
      <xdr:col>22</xdr:col>
      <xdr:colOff>3894166</xdr:colOff>
      <xdr:row>4</xdr:row>
      <xdr:rowOff>504700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47596" y="464039"/>
          <a:ext cx="4895512" cy="1371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tabSelected="1" zoomScale="55" zoomScaleNormal="55" zoomScaleSheetLayoutView="25" workbookViewId="0">
      <selection activeCell="N30" sqref="N30"/>
    </sheetView>
  </sheetViews>
  <sheetFormatPr baseColWidth="10" defaultColWidth="11.42578125" defaultRowHeight="15" x14ac:dyDescent="0.25"/>
  <cols>
    <col min="1" max="1" width="11.42578125" customWidth="1"/>
    <col min="2" max="2" width="21.85546875" customWidth="1"/>
    <col min="3" max="3" width="29" customWidth="1"/>
    <col min="4" max="4" width="26.5703125" customWidth="1"/>
    <col min="5" max="5" width="27" customWidth="1"/>
    <col min="6" max="6" width="22" customWidth="1"/>
    <col min="7" max="7" width="22" style="120" customWidth="1"/>
    <col min="8" max="15" width="20.140625" customWidth="1"/>
    <col min="16" max="22" width="19.7109375" customWidth="1"/>
    <col min="23" max="23" width="65.7109375" customWidth="1"/>
  </cols>
  <sheetData>
    <row r="1" spans="2:23" ht="15.75" thickBot="1" x14ac:dyDescent="0.3"/>
    <row r="2" spans="2:23" ht="30" customHeight="1" x14ac:dyDescent="0.25">
      <c r="E2" s="142" t="s">
        <v>33</v>
      </c>
      <c r="F2" s="143"/>
      <c r="G2" s="143"/>
      <c r="H2" s="143"/>
      <c r="I2" s="143"/>
      <c r="J2" s="143"/>
      <c r="K2" s="143"/>
      <c r="L2" s="143"/>
      <c r="M2" s="143"/>
      <c r="N2" s="143"/>
      <c r="O2" s="143"/>
      <c r="P2" s="143"/>
      <c r="Q2" s="143"/>
      <c r="R2" s="143"/>
      <c r="S2" s="144"/>
    </row>
    <row r="3" spans="2:23" ht="30" customHeight="1" x14ac:dyDescent="0.25">
      <c r="E3" s="145" t="s">
        <v>15</v>
      </c>
      <c r="F3" s="146"/>
      <c r="G3" s="146"/>
      <c r="H3" s="146"/>
      <c r="I3" s="146"/>
      <c r="J3" s="146"/>
      <c r="K3" s="146"/>
      <c r="L3" s="146"/>
      <c r="M3" s="146"/>
      <c r="N3" s="146"/>
      <c r="O3" s="146"/>
      <c r="P3" s="146"/>
      <c r="Q3" s="146"/>
      <c r="R3" s="146"/>
      <c r="S3" s="147"/>
    </row>
    <row r="4" spans="2:23" ht="30" customHeight="1" x14ac:dyDescent="0.25">
      <c r="E4" s="145" t="s">
        <v>100</v>
      </c>
      <c r="F4" s="146"/>
      <c r="G4" s="146"/>
      <c r="H4" s="146"/>
      <c r="I4" s="146"/>
      <c r="J4" s="146"/>
      <c r="K4" s="146"/>
      <c r="L4" s="146"/>
      <c r="M4" s="146"/>
      <c r="N4" s="146"/>
      <c r="O4" s="146"/>
      <c r="P4" s="146"/>
      <c r="Q4" s="146"/>
      <c r="R4" s="146"/>
      <c r="S4" s="147"/>
    </row>
    <row r="5" spans="2:23" ht="50.25" customHeight="1" x14ac:dyDescent="0.25">
      <c r="E5" s="145" t="s">
        <v>101</v>
      </c>
      <c r="F5" s="146"/>
      <c r="G5" s="146"/>
      <c r="H5" s="146"/>
      <c r="I5" s="146"/>
      <c r="J5" s="146"/>
      <c r="K5" s="146"/>
      <c r="L5" s="146"/>
      <c r="M5" s="146"/>
      <c r="N5" s="146"/>
      <c r="O5" s="146"/>
      <c r="P5" s="146"/>
      <c r="Q5" s="146"/>
      <c r="R5" s="146"/>
      <c r="S5" s="147"/>
    </row>
    <row r="6" spans="2:23" ht="9" customHeight="1" thickBot="1" x14ac:dyDescent="0.3">
      <c r="E6" s="28"/>
      <c r="F6" s="29"/>
      <c r="G6" s="119"/>
      <c r="H6" s="29"/>
      <c r="I6" s="29"/>
      <c r="J6" s="29"/>
      <c r="K6" s="29"/>
      <c r="L6" s="29"/>
      <c r="M6" s="29"/>
      <c r="N6" s="29"/>
      <c r="O6" s="29"/>
      <c r="P6" s="29"/>
      <c r="Q6" s="29"/>
      <c r="R6" s="29"/>
      <c r="S6" s="34"/>
    </row>
    <row r="10" spans="2:23" ht="15.75" thickBot="1" x14ac:dyDescent="0.3"/>
    <row r="11" spans="2:23" ht="33" customHeight="1" thickBot="1" x14ac:dyDescent="0.3">
      <c r="B11" s="159" t="s">
        <v>0</v>
      </c>
      <c r="C11" s="161" t="s">
        <v>1</v>
      </c>
      <c r="D11" s="148" t="s">
        <v>2</v>
      </c>
      <c r="E11" s="148"/>
      <c r="F11" s="149"/>
      <c r="G11" s="156" t="s">
        <v>23</v>
      </c>
      <c r="H11" s="157"/>
      <c r="I11" s="157"/>
      <c r="J11" s="157"/>
      <c r="K11" s="158"/>
      <c r="L11" s="150" t="s">
        <v>24</v>
      </c>
      <c r="M11" s="151"/>
      <c r="N11" s="151"/>
      <c r="O11" s="152"/>
      <c r="P11" s="153" t="s">
        <v>25</v>
      </c>
      <c r="Q11" s="154"/>
      <c r="R11" s="154"/>
      <c r="S11" s="155"/>
      <c r="T11" s="154" t="s">
        <v>26</v>
      </c>
      <c r="U11" s="154"/>
      <c r="V11" s="154"/>
      <c r="W11" s="163" t="s">
        <v>22</v>
      </c>
    </row>
    <row r="12" spans="2:23" ht="144.75" thickBot="1" x14ac:dyDescent="0.3">
      <c r="B12" s="160"/>
      <c r="C12" s="162"/>
      <c r="D12" s="9" t="s">
        <v>3</v>
      </c>
      <c r="E12" s="9" t="s">
        <v>4</v>
      </c>
      <c r="F12" s="122" t="s">
        <v>5</v>
      </c>
      <c r="G12" s="132" t="s">
        <v>114</v>
      </c>
      <c r="H12" s="3" t="s">
        <v>6</v>
      </c>
      <c r="I12" s="5" t="s">
        <v>7</v>
      </c>
      <c r="J12" s="2" t="s">
        <v>8</v>
      </c>
      <c r="K12" s="6" t="s">
        <v>9</v>
      </c>
      <c r="L12" s="4" t="s">
        <v>6</v>
      </c>
      <c r="M12" s="5" t="s">
        <v>7</v>
      </c>
      <c r="N12" s="2" t="s">
        <v>8</v>
      </c>
      <c r="O12" s="6" t="s">
        <v>9</v>
      </c>
      <c r="P12" s="30" t="s">
        <v>6</v>
      </c>
      <c r="Q12" s="31" t="s">
        <v>7</v>
      </c>
      <c r="R12" s="32" t="s">
        <v>8</v>
      </c>
      <c r="S12" s="33" t="s">
        <v>9</v>
      </c>
      <c r="T12" s="79" t="s">
        <v>7</v>
      </c>
      <c r="U12" s="1" t="s">
        <v>8</v>
      </c>
      <c r="V12" s="80" t="s">
        <v>9</v>
      </c>
      <c r="W12" s="164"/>
    </row>
    <row r="13" spans="2:23" ht="213" customHeight="1" x14ac:dyDescent="0.25">
      <c r="B13" s="10" t="s">
        <v>17</v>
      </c>
      <c r="C13" s="11" t="s">
        <v>41</v>
      </c>
      <c r="D13" s="11" t="s">
        <v>16</v>
      </c>
      <c r="E13" s="12" t="s">
        <v>19</v>
      </c>
      <c r="F13" s="123" t="s">
        <v>20</v>
      </c>
      <c r="G13" s="133">
        <v>0.78339999999999999</v>
      </c>
      <c r="H13" s="22">
        <v>0.78339999999999999</v>
      </c>
      <c r="I13" s="23">
        <v>0.78339999999999999</v>
      </c>
      <c r="J13" s="24">
        <v>0.78339999999999999</v>
      </c>
      <c r="K13" s="25">
        <v>0.78339999999999999</v>
      </c>
      <c r="L13" s="22">
        <v>0.83499999999999996</v>
      </c>
      <c r="M13" s="26">
        <v>0.83499999999999996</v>
      </c>
      <c r="N13" s="22" t="s">
        <v>21</v>
      </c>
      <c r="O13" s="27" t="s">
        <v>21</v>
      </c>
      <c r="P13" s="40">
        <f>IFERROR(L13/H13,"NO APLICA")</f>
        <v>1.0658667347459791</v>
      </c>
      <c r="Q13" s="64">
        <f t="shared" ref="Q13:S13" si="0">IFERROR(M13/I13,"NO APLICA")</f>
        <v>1.0658667347459791</v>
      </c>
      <c r="R13" s="64" t="str">
        <f t="shared" si="0"/>
        <v>NO APLICA</v>
      </c>
      <c r="S13" s="65" t="str">
        <f t="shared" si="0"/>
        <v>NO APLICA</v>
      </c>
      <c r="T13" s="40">
        <f t="shared" ref="T13:V13" si="1">IFERROR(M13/I13,"NO APLICA")</f>
        <v>1.0658667347459791</v>
      </c>
      <c r="U13" s="64" t="str">
        <f t="shared" si="1"/>
        <v>NO APLICA</v>
      </c>
      <c r="V13" s="65" t="str">
        <f t="shared" si="1"/>
        <v>NO APLICA</v>
      </c>
      <c r="W13" s="75" t="s">
        <v>115</v>
      </c>
    </row>
    <row r="14" spans="2:23" ht="50.25" hidden="1" customHeight="1" x14ac:dyDescent="0.25">
      <c r="B14" s="177" t="s">
        <v>39</v>
      </c>
      <c r="C14" s="178"/>
      <c r="D14" s="178"/>
      <c r="E14" s="178"/>
      <c r="F14" s="178"/>
      <c r="G14" s="134"/>
      <c r="H14" s="118"/>
      <c r="I14" s="69"/>
      <c r="J14" s="69"/>
      <c r="K14" s="70"/>
      <c r="L14" s="68"/>
      <c r="M14" s="69"/>
      <c r="N14" s="69"/>
      <c r="O14" s="71"/>
      <c r="P14" s="72" t="str">
        <f>IFERROR((L14/H14),"100%")</f>
        <v>100%</v>
      </c>
      <c r="Q14" s="64" t="str">
        <f t="shared" ref="Q14:S29" si="2">IFERROR((M14/I14),"100%")</f>
        <v>100%</v>
      </c>
      <c r="R14" s="64" t="str">
        <f t="shared" si="2"/>
        <v>100%</v>
      </c>
      <c r="S14" s="39" t="str">
        <f t="shared" si="2"/>
        <v>100%</v>
      </c>
      <c r="T14" s="72" t="str">
        <f>IFERROR(((L14+M14)/(H14+I14)),"100%")</f>
        <v>100%</v>
      </c>
      <c r="U14" s="64" t="str">
        <f>IFERROR(((L14+M14+N14)/(H14+I14+J14)),"100%")</f>
        <v>100%</v>
      </c>
      <c r="V14" s="39" t="str">
        <f>IFERROR(((L14+M14+N14+O14)/(H14+I14+J14+K14)),"100%")</f>
        <v>100%</v>
      </c>
      <c r="W14" s="73"/>
    </row>
    <row r="15" spans="2:23" ht="309.75" customHeight="1" x14ac:dyDescent="0.25">
      <c r="B15" s="13" t="s">
        <v>42</v>
      </c>
      <c r="C15" s="7" t="s">
        <v>43</v>
      </c>
      <c r="D15" s="7" t="s">
        <v>44</v>
      </c>
      <c r="E15" s="14" t="s">
        <v>45</v>
      </c>
      <c r="F15" s="124" t="s">
        <v>46</v>
      </c>
      <c r="G15" s="135">
        <v>595000</v>
      </c>
      <c r="H15" s="129">
        <v>190000</v>
      </c>
      <c r="I15" s="36">
        <v>135000</v>
      </c>
      <c r="J15" s="36">
        <v>135000</v>
      </c>
      <c r="K15" s="37">
        <v>135000</v>
      </c>
      <c r="L15" s="35">
        <v>536648</v>
      </c>
      <c r="M15" s="36">
        <v>369267</v>
      </c>
      <c r="N15" s="36"/>
      <c r="O15" s="38"/>
      <c r="P15" s="72">
        <f t="shared" ref="P15:Q32" si="3">IFERROR((L15/H15),"100%")</f>
        <v>2.824463157894737</v>
      </c>
      <c r="Q15" s="64">
        <f t="shared" si="2"/>
        <v>2.7353111111111112</v>
      </c>
      <c r="R15" s="51"/>
      <c r="S15" s="52"/>
      <c r="T15" s="72">
        <f t="shared" ref="T15:T32" si="4">IFERROR(((L15+M15)/(H15+I15)),"100%")</f>
        <v>2.7874307692307694</v>
      </c>
      <c r="U15" s="51"/>
      <c r="V15" s="113"/>
      <c r="W15" s="77" t="s">
        <v>116</v>
      </c>
    </row>
    <row r="16" spans="2:23" ht="219" x14ac:dyDescent="0.25">
      <c r="B16" s="88" t="s">
        <v>47</v>
      </c>
      <c r="C16" s="89" t="s">
        <v>48</v>
      </c>
      <c r="D16" s="90" t="s">
        <v>49</v>
      </c>
      <c r="E16" s="99" t="s">
        <v>45</v>
      </c>
      <c r="F16" s="125" t="s">
        <v>83</v>
      </c>
      <c r="G16" s="136">
        <v>1514</v>
      </c>
      <c r="H16" s="129">
        <v>179</v>
      </c>
      <c r="I16" s="36">
        <v>397</v>
      </c>
      <c r="J16" s="36">
        <v>469</v>
      </c>
      <c r="K16" s="37">
        <v>469</v>
      </c>
      <c r="L16" s="35">
        <v>160</v>
      </c>
      <c r="M16" s="36">
        <v>237</v>
      </c>
      <c r="N16" s="36"/>
      <c r="O16" s="38"/>
      <c r="P16" s="72">
        <f t="shared" si="3"/>
        <v>0.8938547486033519</v>
      </c>
      <c r="Q16" s="64">
        <f t="shared" si="2"/>
        <v>0.59697732997481112</v>
      </c>
      <c r="R16" s="51"/>
      <c r="S16" s="52"/>
      <c r="T16" s="72">
        <f t="shared" si="4"/>
        <v>0.68923611111111116</v>
      </c>
      <c r="U16" s="51"/>
      <c r="V16" s="113"/>
      <c r="W16" s="66" t="s">
        <v>117</v>
      </c>
    </row>
    <row r="17" spans="2:23" ht="262.5" x14ac:dyDescent="0.25">
      <c r="B17" s="91" t="s">
        <v>18</v>
      </c>
      <c r="C17" s="92" t="s">
        <v>50</v>
      </c>
      <c r="D17" s="93" t="s">
        <v>51</v>
      </c>
      <c r="E17" s="100" t="s">
        <v>45</v>
      </c>
      <c r="F17" s="126" t="s">
        <v>84</v>
      </c>
      <c r="G17" s="137">
        <v>38</v>
      </c>
      <c r="H17" s="129">
        <v>5</v>
      </c>
      <c r="I17" s="36">
        <v>9</v>
      </c>
      <c r="J17" s="36">
        <v>14</v>
      </c>
      <c r="K17" s="37">
        <v>10</v>
      </c>
      <c r="L17" s="35">
        <v>0</v>
      </c>
      <c r="M17" s="36">
        <v>11</v>
      </c>
      <c r="N17" s="36"/>
      <c r="O17" s="38"/>
      <c r="P17" s="72">
        <f t="shared" si="3"/>
        <v>0</v>
      </c>
      <c r="Q17" s="64">
        <f t="shared" si="2"/>
        <v>1.2222222222222223</v>
      </c>
      <c r="R17" s="51"/>
      <c r="S17" s="52"/>
      <c r="T17" s="72">
        <f t="shared" si="4"/>
        <v>0.7857142857142857</v>
      </c>
      <c r="U17" s="51"/>
      <c r="V17" s="113"/>
      <c r="W17" s="67" t="s">
        <v>118</v>
      </c>
    </row>
    <row r="18" spans="2:23" ht="233.25" x14ac:dyDescent="0.25">
      <c r="B18" s="91" t="s">
        <v>18</v>
      </c>
      <c r="C18" s="94" t="s">
        <v>52</v>
      </c>
      <c r="D18" s="95" t="s">
        <v>53</v>
      </c>
      <c r="E18" s="101" t="s">
        <v>45</v>
      </c>
      <c r="F18" s="127" t="s">
        <v>85</v>
      </c>
      <c r="G18" s="137">
        <v>685</v>
      </c>
      <c r="H18" s="130">
        <v>107</v>
      </c>
      <c r="I18" s="82">
        <v>189</v>
      </c>
      <c r="J18" s="82">
        <v>196</v>
      </c>
      <c r="K18" s="83">
        <v>193</v>
      </c>
      <c r="L18" s="81">
        <v>72</v>
      </c>
      <c r="M18" s="82">
        <v>135</v>
      </c>
      <c r="N18" s="82"/>
      <c r="O18" s="84"/>
      <c r="P18" s="72">
        <f t="shared" si="3"/>
        <v>0.67289719626168221</v>
      </c>
      <c r="Q18" s="64">
        <f t="shared" si="2"/>
        <v>0.7142857142857143</v>
      </c>
      <c r="R18" s="85"/>
      <c r="S18" s="86"/>
      <c r="T18" s="72">
        <f t="shared" si="4"/>
        <v>0.69932432432432434</v>
      </c>
      <c r="U18" s="51"/>
      <c r="V18" s="114"/>
      <c r="W18" s="87" t="s">
        <v>119</v>
      </c>
    </row>
    <row r="19" spans="2:23" ht="247.5" x14ac:dyDescent="0.25">
      <c r="B19" s="91" t="s">
        <v>18</v>
      </c>
      <c r="C19" s="94" t="s">
        <v>54</v>
      </c>
      <c r="D19" s="95" t="s">
        <v>55</v>
      </c>
      <c r="E19" s="101" t="s">
        <v>45</v>
      </c>
      <c r="F19" s="127" t="s">
        <v>86</v>
      </c>
      <c r="G19" s="137">
        <v>1</v>
      </c>
      <c r="H19" s="130"/>
      <c r="I19" s="82">
        <v>1</v>
      </c>
      <c r="J19" s="82"/>
      <c r="K19" s="83"/>
      <c r="L19" s="81"/>
      <c r="M19" s="82">
        <v>1</v>
      </c>
      <c r="N19" s="82"/>
      <c r="O19" s="84"/>
      <c r="P19" s="72" t="str">
        <f t="shared" si="3"/>
        <v>100%</v>
      </c>
      <c r="Q19" s="64">
        <f t="shared" si="2"/>
        <v>1</v>
      </c>
      <c r="R19" s="85"/>
      <c r="S19" s="86"/>
      <c r="T19" s="72">
        <f t="shared" si="4"/>
        <v>1</v>
      </c>
      <c r="U19" s="51"/>
      <c r="V19" s="114"/>
      <c r="W19" s="87" t="s">
        <v>120</v>
      </c>
    </row>
    <row r="20" spans="2:23" ht="234" x14ac:dyDescent="0.25">
      <c r="B20" s="91" t="s">
        <v>18</v>
      </c>
      <c r="C20" s="94" t="s">
        <v>56</v>
      </c>
      <c r="D20" s="95" t="s">
        <v>57</v>
      </c>
      <c r="E20" s="101" t="s">
        <v>45</v>
      </c>
      <c r="F20" s="127" t="s">
        <v>87</v>
      </c>
      <c r="G20" s="137">
        <v>7</v>
      </c>
      <c r="H20" s="130"/>
      <c r="I20" s="82"/>
      <c r="J20" s="82">
        <v>4</v>
      </c>
      <c r="K20" s="83">
        <v>3</v>
      </c>
      <c r="L20" s="81"/>
      <c r="M20" s="82"/>
      <c r="N20" s="82"/>
      <c r="O20" s="84"/>
      <c r="P20" s="72" t="str">
        <f t="shared" si="3"/>
        <v>100%</v>
      </c>
      <c r="Q20" s="64" t="str">
        <f t="shared" si="2"/>
        <v>100%</v>
      </c>
      <c r="R20" s="85"/>
      <c r="S20" s="86"/>
      <c r="T20" s="72" t="str">
        <f>IFERROR(((L20+M20)/(H20+I20)),"100%")</f>
        <v>100%</v>
      </c>
      <c r="U20" s="51"/>
      <c r="V20" s="114"/>
      <c r="W20" s="87" t="s">
        <v>121</v>
      </c>
    </row>
    <row r="21" spans="2:23" ht="233.25" x14ac:dyDescent="0.25">
      <c r="B21" s="91" t="s">
        <v>18</v>
      </c>
      <c r="C21" s="94" t="s">
        <v>58</v>
      </c>
      <c r="D21" s="95" t="s">
        <v>59</v>
      </c>
      <c r="E21" s="101" t="s">
        <v>45</v>
      </c>
      <c r="F21" s="127" t="s">
        <v>88</v>
      </c>
      <c r="G21" s="137">
        <v>195</v>
      </c>
      <c r="H21" s="130">
        <v>46</v>
      </c>
      <c r="I21" s="82">
        <v>48</v>
      </c>
      <c r="J21" s="82">
        <v>48</v>
      </c>
      <c r="K21" s="83">
        <v>53</v>
      </c>
      <c r="L21" s="81">
        <v>56</v>
      </c>
      <c r="M21" s="82">
        <v>59</v>
      </c>
      <c r="N21" s="82"/>
      <c r="O21" s="84"/>
      <c r="P21" s="72">
        <f t="shared" si="3"/>
        <v>1.2173913043478262</v>
      </c>
      <c r="Q21" s="64">
        <f t="shared" si="2"/>
        <v>1.2291666666666667</v>
      </c>
      <c r="R21" s="85"/>
      <c r="S21" s="86"/>
      <c r="T21" s="72">
        <f t="shared" si="4"/>
        <v>1.2234042553191489</v>
      </c>
      <c r="U21" s="51"/>
      <c r="V21" s="114"/>
      <c r="W21" s="112" t="s">
        <v>122</v>
      </c>
    </row>
    <row r="22" spans="2:23" ht="233.25" x14ac:dyDescent="0.25">
      <c r="B22" s="91" t="s">
        <v>18</v>
      </c>
      <c r="C22" s="94" t="s">
        <v>60</v>
      </c>
      <c r="D22" s="95" t="s">
        <v>61</v>
      </c>
      <c r="E22" s="101" t="s">
        <v>45</v>
      </c>
      <c r="F22" s="127" t="s">
        <v>89</v>
      </c>
      <c r="G22" s="137">
        <v>24</v>
      </c>
      <c r="H22" s="130"/>
      <c r="I22" s="82">
        <v>6</v>
      </c>
      <c r="J22" s="82">
        <v>9</v>
      </c>
      <c r="K22" s="83">
        <v>9</v>
      </c>
      <c r="L22" s="81"/>
      <c r="M22" s="82"/>
      <c r="N22" s="82"/>
      <c r="O22" s="84"/>
      <c r="P22" s="72" t="str">
        <f t="shared" si="3"/>
        <v>100%</v>
      </c>
      <c r="Q22" s="64">
        <f t="shared" si="2"/>
        <v>0</v>
      </c>
      <c r="R22" s="85"/>
      <c r="S22" s="86"/>
      <c r="T22" s="72">
        <f t="shared" si="4"/>
        <v>0</v>
      </c>
      <c r="U22" s="51"/>
      <c r="V22" s="114"/>
      <c r="W22" s="87" t="s">
        <v>123</v>
      </c>
    </row>
    <row r="23" spans="2:23" ht="233.25" x14ac:dyDescent="0.25">
      <c r="B23" s="91" t="s">
        <v>18</v>
      </c>
      <c r="C23" s="94" t="s">
        <v>62</v>
      </c>
      <c r="D23" s="95" t="s">
        <v>63</v>
      </c>
      <c r="E23" s="101" t="s">
        <v>45</v>
      </c>
      <c r="F23" s="127" t="s">
        <v>90</v>
      </c>
      <c r="G23" s="137">
        <v>110</v>
      </c>
      <c r="H23" s="130">
        <v>17</v>
      </c>
      <c r="I23" s="82">
        <v>30</v>
      </c>
      <c r="J23" s="82">
        <v>30</v>
      </c>
      <c r="K23" s="83">
        <v>33</v>
      </c>
      <c r="L23" s="81">
        <v>31</v>
      </c>
      <c r="M23" s="82">
        <v>23</v>
      </c>
      <c r="N23" s="82"/>
      <c r="O23" s="84"/>
      <c r="P23" s="72">
        <f t="shared" si="3"/>
        <v>1.8235294117647058</v>
      </c>
      <c r="Q23" s="64">
        <f t="shared" si="2"/>
        <v>0.76666666666666672</v>
      </c>
      <c r="R23" s="85"/>
      <c r="S23" s="86"/>
      <c r="T23" s="72">
        <f>IFERROR(((L23+M23)/(H23+I23)),"100%")</f>
        <v>1.1489361702127661</v>
      </c>
      <c r="U23" s="51"/>
      <c r="V23" s="114"/>
      <c r="W23" s="87" t="s">
        <v>124</v>
      </c>
    </row>
    <row r="24" spans="2:23" ht="234" x14ac:dyDescent="0.25">
      <c r="B24" s="91" t="s">
        <v>18</v>
      </c>
      <c r="C24" s="94" t="s">
        <v>64</v>
      </c>
      <c r="D24" s="95" t="s">
        <v>65</v>
      </c>
      <c r="E24" s="101" t="s">
        <v>45</v>
      </c>
      <c r="F24" s="127" t="s">
        <v>91</v>
      </c>
      <c r="G24" s="137">
        <v>387</v>
      </c>
      <c r="H24" s="130">
        <v>3</v>
      </c>
      <c r="I24" s="82">
        <v>96</v>
      </c>
      <c r="J24" s="82">
        <v>144</v>
      </c>
      <c r="K24" s="83">
        <v>144</v>
      </c>
      <c r="L24" s="81">
        <v>0</v>
      </c>
      <c r="M24" s="82">
        <v>4</v>
      </c>
      <c r="N24" s="82"/>
      <c r="O24" s="84"/>
      <c r="P24" s="72">
        <f>IFERROR((L24/H24),"100%")</f>
        <v>0</v>
      </c>
      <c r="Q24" s="64">
        <f t="shared" si="2"/>
        <v>4.1666666666666664E-2</v>
      </c>
      <c r="R24" s="85"/>
      <c r="S24" s="86"/>
      <c r="T24" s="72">
        <f t="shared" si="4"/>
        <v>4.0404040404040407E-2</v>
      </c>
      <c r="U24" s="51"/>
      <c r="V24" s="114"/>
      <c r="W24" s="87" t="s">
        <v>125</v>
      </c>
    </row>
    <row r="25" spans="2:23" ht="233.25" x14ac:dyDescent="0.25">
      <c r="B25" s="91" t="s">
        <v>18</v>
      </c>
      <c r="C25" s="94" t="s">
        <v>66</v>
      </c>
      <c r="D25" s="95" t="s">
        <v>67</v>
      </c>
      <c r="E25" s="101" t="s">
        <v>45</v>
      </c>
      <c r="F25" s="127" t="s">
        <v>92</v>
      </c>
      <c r="G25" s="137">
        <v>12</v>
      </c>
      <c r="H25" s="130"/>
      <c r="I25" s="82"/>
      <c r="J25" s="82">
        <v>6</v>
      </c>
      <c r="K25" s="83">
        <v>6</v>
      </c>
      <c r="L25" s="81"/>
      <c r="M25" s="82"/>
      <c r="N25" s="82"/>
      <c r="O25" s="84"/>
      <c r="P25" s="72" t="str">
        <f t="shared" si="3"/>
        <v>100%</v>
      </c>
      <c r="Q25" s="64" t="str">
        <f t="shared" si="2"/>
        <v>100%</v>
      </c>
      <c r="R25" s="139"/>
      <c r="S25" s="86"/>
      <c r="T25" s="72" t="str">
        <f t="shared" si="4"/>
        <v>100%</v>
      </c>
      <c r="U25" s="51"/>
      <c r="V25" s="114"/>
      <c r="W25" s="87" t="s">
        <v>121</v>
      </c>
    </row>
    <row r="26" spans="2:23" ht="204.75" x14ac:dyDescent="0.25">
      <c r="B26" s="91" t="s">
        <v>18</v>
      </c>
      <c r="C26" s="94" t="s">
        <v>68</v>
      </c>
      <c r="D26" s="95" t="s">
        <v>69</v>
      </c>
      <c r="E26" s="101" t="s">
        <v>45</v>
      </c>
      <c r="F26" s="127" t="s">
        <v>93</v>
      </c>
      <c r="G26" s="137">
        <v>160000</v>
      </c>
      <c r="H26" s="130">
        <v>160000</v>
      </c>
      <c r="I26" s="82"/>
      <c r="J26" s="82"/>
      <c r="K26" s="83"/>
      <c r="L26" s="81">
        <v>354863</v>
      </c>
      <c r="M26" s="82"/>
      <c r="N26" s="82"/>
      <c r="O26" s="84"/>
      <c r="P26" s="72">
        <f t="shared" si="3"/>
        <v>2.21789375</v>
      </c>
      <c r="Q26" s="64" t="str">
        <f t="shared" si="2"/>
        <v>100%</v>
      </c>
      <c r="R26" s="85"/>
      <c r="S26" s="86"/>
      <c r="T26" s="72">
        <f t="shared" si="4"/>
        <v>2.21789375</v>
      </c>
      <c r="U26" s="51"/>
      <c r="V26" s="114"/>
      <c r="W26" s="87" t="s">
        <v>121</v>
      </c>
    </row>
    <row r="27" spans="2:23" ht="219.75" x14ac:dyDescent="0.25">
      <c r="B27" s="91" t="s">
        <v>18</v>
      </c>
      <c r="C27" s="94" t="s">
        <v>70</v>
      </c>
      <c r="D27" s="95" t="s">
        <v>71</v>
      </c>
      <c r="E27" s="101" t="s">
        <v>45</v>
      </c>
      <c r="F27" s="127" t="s">
        <v>94</v>
      </c>
      <c r="G27" s="137">
        <v>55</v>
      </c>
      <c r="H27" s="130">
        <v>1</v>
      </c>
      <c r="I27" s="82">
        <v>18</v>
      </c>
      <c r="J27" s="82">
        <v>18</v>
      </c>
      <c r="K27" s="83">
        <v>18</v>
      </c>
      <c r="L27" s="81">
        <v>1</v>
      </c>
      <c r="M27" s="82">
        <v>4</v>
      </c>
      <c r="N27" s="82"/>
      <c r="O27" s="84"/>
      <c r="P27" s="72">
        <f t="shared" si="3"/>
        <v>1</v>
      </c>
      <c r="Q27" s="64">
        <f t="shared" si="2"/>
        <v>0.22222222222222221</v>
      </c>
      <c r="R27" s="85"/>
      <c r="S27" s="86"/>
      <c r="T27" s="72">
        <f t="shared" si="4"/>
        <v>0.26315789473684209</v>
      </c>
      <c r="U27" s="51"/>
      <c r="V27" s="114"/>
      <c r="W27" s="87" t="s">
        <v>126</v>
      </c>
    </row>
    <row r="28" spans="2:23" ht="235.5" x14ac:dyDescent="0.25">
      <c r="B28" s="88" t="s">
        <v>72</v>
      </c>
      <c r="C28" s="89" t="s">
        <v>73</v>
      </c>
      <c r="D28" s="96" t="s">
        <v>74</v>
      </c>
      <c r="E28" s="99" t="s">
        <v>45</v>
      </c>
      <c r="F28" s="125" t="s">
        <v>95</v>
      </c>
      <c r="G28" s="136">
        <v>369</v>
      </c>
      <c r="H28" s="130">
        <v>69</v>
      </c>
      <c r="I28" s="82">
        <v>122</v>
      </c>
      <c r="J28" s="82">
        <v>99</v>
      </c>
      <c r="K28" s="83">
        <v>79</v>
      </c>
      <c r="L28" s="81">
        <v>52</v>
      </c>
      <c r="M28" s="82">
        <v>91</v>
      </c>
      <c r="N28" s="82"/>
      <c r="O28" s="84"/>
      <c r="P28" s="72">
        <f t="shared" si="3"/>
        <v>0.75362318840579712</v>
      </c>
      <c r="Q28" s="64">
        <f t="shared" si="2"/>
        <v>0.74590163934426235</v>
      </c>
      <c r="R28" s="85"/>
      <c r="S28" s="86"/>
      <c r="T28" s="72">
        <f t="shared" si="4"/>
        <v>0.74869109947643975</v>
      </c>
      <c r="U28" s="51"/>
      <c r="V28" s="114"/>
      <c r="W28" s="87" t="s">
        <v>127</v>
      </c>
    </row>
    <row r="29" spans="2:23" ht="290.25" x14ac:dyDescent="0.25">
      <c r="B29" s="91" t="s">
        <v>18</v>
      </c>
      <c r="C29" s="94" t="s">
        <v>75</v>
      </c>
      <c r="D29" s="95" t="s">
        <v>76</v>
      </c>
      <c r="E29" s="101" t="s">
        <v>45</v>
      </c>
      <c r="F29" s="127" t="s">
        <v>96</v>
      </c>
      <c r="G29" s="137">
        <v>105</v>
      </c>
      <c r="H29" s="130">
        <v>24</v>
      </c>
      <c r="I29" s="82">
        <v>42</v>
      </c>
      <c r="J29" s="82">
        <v>25</v>
      </c>
      <c r="K29" s="83">
        <v>14</v>
      </c>
      <c r="L29" s="81">
        <v>19</v>
      </c>
      <c r="M29" s="82">
        <v>17</v>
      </c>
      <c r="N29" s="82"/>
      <c r="O29" s="84"/>
      <c r="P29" s="72">
        <f t="shared" si="3"/>
        <v>0.79166666666666663</v>
      </c>
      <c r="Q29" s="64">
        <f t="shared" si="2"/>
        <v>0.40476190476190477</v>
      </c>
      <c r="R29" s="85"/>
      <c r="S29" s="86"/>
      <c r="T29" s="72">
        <f t="shared" si="4"/>
        <v>0.54545454545454541</v>
      </c>
      <c r="U29" s="51"/>
      <c r="V29" s="114"/>
      <c r="W29" s="87" t="s">
        <v>128</v>
      </c>
    </row>
    <row r="30" spans="2:23" ht="276" x14ac:dyDescent="0.25">
      <c r="B30" s="91" t="s">
        <v>18</v>
      </c>
      <c r="C30" s="94" t="s">
        <v>77</v>
      </c>
      <c r="D30" s="95" t="s">
        <v>78</v>
      </c>
      <c r="E30" s="101" t="s">
        <v>45</v>
      </c>
      <c r="F30" s="127" t="s">
        <v>97</v>
      </c>
      <c r="G30" s="137">
        <v>23</v>
      </c>
      <c r="H30" s="130">
        <v>2</v>
      </c>
      <c r="I30" s="82">
        <v>11</v>
      </c>
      <c r="J30" s="82">
        <v>7</v>
      </c>
      <c r="K30" s="83">
        <v>3</v>
      </c>
      <c r="L30" s="81"/>
      <c r="M30" s="82">
        <v>4</v>
      </c>
      <c r="N30" s="82"/>
      <c r="O30" s="84"/>
      <c r="P30" s="85"/>
      <c r="Q30" s="64">
        <f t="shared" si="3"/>
        <v>0.36363636363636365</v>
      </c>
      <c r="R30" s="85"/>
      <c r="S30" s="86"/>
      <c r="T30" s="72">
        <f t="shared" si="4"/>
        <v>0.30769230769230771</v>
      </c>
      <c r="U30" s="51"/>
      <c r="V30" s="114"/>
      <c r="W30" s="87" t="s">
        <v>129</v>
      </c>
    </row>
    <row r="31" spans="2:23" ht="276.75" x14ac:dyDescent="0.25">
      <c r="B31" s="91" t="s">
        <v>18</v>
      </c>
      <c r="C31" s="94" t="s">
        <v>79</v>
      </c>
      <c r="D31" s="95" t="s">
        <v>80</v>
      </c>
      <c r="E31" s="101" t="s">
        <v>45</v>
      </c>
      <c r="F31" s="127" t="s">
        <v>98</v>
      </c>
      <c r="G31" s="137">
        <v>66</v>
      </c>
      <c r="H31" s="130">
        <v>18</v>
      </c>
      <c r="I31" s="82">
        <v>19</v>
      </c>
      <c r="J31" s="82">
        <v>17</v>
      </c>
      <c r="K31" s="83">
        <v>12</v>
      </c>
      <c r="L31" s="81">
        <v>9</v>
      </c>
      <c r="M31" s="82">
        <v>47</v>
      </c>
      <c r="N31" s="82"/>
      <c r="O31" s="84"/>
      <c r="P31" s="72">
        <f t="shared" si="3"/>
        <v>0.5</v>
      </c>
      <c r="Q31" s="64">
        <f t="shared" si="3"/>
        <v>2.4736842105263159</v>
      </c>
      <c r="R31" s="85"/>
      <c r="S31" s="86"/>
      <c r="T31" s="72">
        <f t="shared" si="4"/>
        <v>1.5135135135135136</v>
      </c>
      <c r="U31" s="51"/>
      <c r="V31" s="114"/>
      <c r="W31" s="87" t="s">
        <v>130</v>
      </c>
    </row>
    <row r="32" spans="2:23" ht="249" thickBot="1" x14ac:dyDescent="0.3">
      <c r="B32" s="8" t="s">
        <v>18</v>
      </c>
      <c r="C32" s="97" t="s">
        <v>81</v>
      </c>
      <c r="D32" s="98" t="s">
        <v>82</v>
      </c>
      <c r="E32" s="102" t="s">
        <v>45</v>
      </c>
      <c r="F32" s="128" t="s">
        <v>99</v>
      </c>
      <c r="G32" s="138">
        <v>175</v>
      </c>
      <c r="H32" s="131">
        <v>25</v>
      </c>
      <c r="I32" s="42">
        <v>50</v>
      </c>
      <c r="J32" s="42">
        <v>50</v>
      </c>
      <c r="K32" s="43">
        <v>50</v>
      </c>
      <c r="L32" s="41">
        <v>24</v>
      </c>
      <c r="M32" s="42">
        <v>23</v>
      </c>
      <c r="N32" s="42"/>
      <c r="O32" s="44"/>
      <c r="P32" s="72">
        <f t="shared" si="3"/>
        <v>0.96</v>
      </c>
      <c r="Q32" s="64">
        <f t="shared" si="3"/>
        <v>0.46</v>
      </c>
      <c r="R32" s="57"/>
      <c r="S32" s="58"/>
      <c r="T32" s="72">
        <f t="shared" si="4"/>
        <v>0.62666666666666671</v>
      </c>
      <c r="U32" s="57"/>
      <c r="V32" s="115"/>
      <c r="W32" s="78" t="s">
        <v>131</v>
      </c>
    </row>
    <row r="33" spans="3:23" ht="28.5" customHeight="1" x14ac:dyDescent="0.25">
      <c r="P33" s="74">
        <f t="shared" ref="P33:V33" si="5">AVERAGE(P17:P32)</f>
        <v>0.90336377431333437</v>
      </c>
      <c r="Q33" s="74">
        <f t="shared" si="5"/>
        <v>0.7418626366922314</v>
      </c>
      <c r="R33" s="74" t="e">
        <f t="shared" si="5"/>
        <v>#DIV/0!</v>
      </c>
      <c r="S33" s="74" t="e">
        <f t="shared" si="5"/>
        <v>#DIV/0!</v>
      </c>
      <c r="T33" s="74">
        <f t="shared" si="5"/>
        <v>0.79434663239392023</v>
      </c>
      <c r="U33" s="116" t="e">
        <f t="shared" si="5"/>
        <v>#DIV/0!</v>
      </c>
      <c r="V33" s="74" t="e">
        <f t="shared" si="5"/>
        <v>#DIV/0!</v>
      </c>
    </row>
    <row r="40" spans="3:23" ht="73.5" customHeight="1" x14ac:dyDescent="0.25">
      <c r="C40" s="167" t="s">
        <v>113</v>
      </c>
      <c r="D40" s="168"/>
      <c r="E40" s="168"/>
      <c r="F40" s="168"/>
      <c r="G40" s="121"/>
      <c r="L40" s="167" t="s">
        <v>34</v>
      </c>
      <c r="M40" s="168"/>
      <c r="N40" s="168"/>
      <c r="O40" s="168"/>
      <c r="P40" s="168"/>
      <c r="Q40" s="168"/>
      <c r="U40" s="167" t="s">
        <v>112</v>
      </c>
      <c r="V40" s="168"/>
      <c r="W40" s="168"/>
    </row>
    <row r="43" spans="3:23" ht="15.75" thickBot="1" x14ac:dyDescent="0.3"/>
    <row r="44" spans="3:23" ht="15.75" customHeight="1" thickBot="1" x14ac:dyDescent="0.3">
      <c r="D44" s="169" t="s">
        <v>27</v>
      </c>
      <c r="E44" s="170"/>
      <c r="F44" s="170"/>
      <c r="G44" s="170"/>
      <c r="H44" s="170"/>
      <c r="I44" s="170"/>
      <c r="J44" s="170"/>
      <c r="K44" s="170"/>
      <c r="L44" s="170"/>
      <c r="M44" s="170"/>
      <c r="N44" s="170"/>
      <c r="O44" s="170"/>
      <c r="P44" s="170"/>
      <c r="Q44" s="170"/>
      <c r="R44" s="170"/>
      <c r="S44" s="170"/>
      <c r="T44" s="170"/>
      <c r="U44" s="170"/>
      <c r="V44" s="170"/>
      <c r="W44" s="171"/>
    </row>
    <row r="45" spans="3:23" ht="27" customHeight="1" thickBot="1" x14ac:dyDescent="0.3">
      <c r="D45" s="172" t="s">
        <v>28</v>
      </c>
      <c r="E45" s="165" t="s">
        <v>10</v>
      </c>
      <c r="F45" s="174" t="s">
        <v>11</v>
      </c>
      <c r="G45" s="175"/>
      <c r="H45" s="175"/>
      <c r="I45" s="175"/>
      <c r="J45" s="176"/>
      <c r="K45" s="174" t="s">
        <v>12</v>
      </c>
      <c r="L45" s="175"/>
      <c r="M45" s="175"/>
      <c r="N45" s="176"/>
      <c r="O45" s="174" t="s">
        <v>13</v>
      </c>
      <c r="P45" s="175"/>
      <c r="Q45" s="175"/>
      <c r="R45" s="176"/>
      <c r="S45" s="174" t="s">
        <v>14</v>
      </c>
      <c r="T45" s="175"/>
      <c r="U45" s="175"/>
      <c r="V45" s="176"/>
      <c r="W45" s="172" t="s">
        <v>40</v>
      </c>
    </row>
    <row r="46" spans="3:23" ht="27" customHeight="1" thickBot="1" x14ac:dyDescent="0.3">
      <c r="D46" s="173"/>
      <c r="E46" s="166"/>
      <c r="F46" s="15" t="s">
        <v>29</v>
      </c>
      <c r="G46" s="117"/>
      <c r="H46" s="20" t="s">
        <v>30</v>
      </c>
      <c r="I46" s="16" t="s">
        <v>31</v>
      </c>
      <c r="J46" s="21" t="s">
        <v>32</v>
      </c>
      <c r="K46" s="15" t="s">
        <v>29</v>
      </c>
      <c r="L46" s="20" t="s">
        <v>30</v>
      </c>
      <c r="M46" s="16" t="s">
        <v>31</v>
      </c>
      <c r="N46" s="21" t="s">
        <v>32</v>
      </c>
      <c r="O46" s="15" t="s">
        <v>6</v>
      </c>
      <c r="P46" s="20" t="s">
        <v>7</v>
      </c>
      <c r="Q46" s="16" t="s">
        <v>8</v>
      </c>
      <c r="R46" s="21" t="s">
        <v>9</v>
      </c>
      <c r="S46" s="15" t="s">
        <v>6</v>
      </c>
      <c r="T46" s="20" t="s">
        <v>7</v>
      </c>
      <c r="U46" s="16" t="s">
        <v>8</v>
      </c>
      <c r="V46" s="21" t="s">
        <v>9</v>
      </c>
      <c r="W46" s="173"/>
    </row>
    <row r="47" spans="3:23" ht="15.75" thickBot="1" x14ac:dyDescent="0.3">
      <c r="D47" s="140"/>
      <c r="E47" s="141"/>
      <c r="F47" s="68"/>
      <c r="G47" s="118"/>
      <c r="H47" s="69"/>
      <c r="I47" s="69"/>
      <c r="J47" s="70"/>
      <c r="K47" s="68"/>
      <c r="L47" s="69"/>
      <c r="M47" s="69"/>
      <c r="N47" s="71"/>
      <c r="O47" s="72" t="str">
        <f>IFERROR((K47/F47),"100%")</f>
        <v>100%</v>
      </c>
      <c r="P47" s="64" t="str">
        <f t="shared" ref="P47:R47" si="6">IFERROR((L47/H47),"100%")</f>
        <v>100%</v>
      </c>
      <c r="Q47" s="64" t="str">
        <f t="shared" si="6"/>
        <v>100%</v>
      </c>
      <c r="R47" s="39" t="str">
        <f t="shared" si="6"/>
        <v>100%</v>
      </c>
      <c r="S47" s="72" t="str">
        <f>IFERROR(((K47)/(F47)),"100%")</f>
        <v>100%</v>
      </c>
      <c r="T47" s="72" t="str">
        <f>IFERROR(((L47+M47)/(H47+I47)),"100%")</f>
        <v>100%</v>
      </c>
      <c r="U47" s="64" t="str">
        <f>IFERROR(((L47+M47+N47)/(H47+I47+J47)),"100%")</f>
        <v>100%</v>
      </c>
      <c r="V47" s="39" t="str">
        <f>IFERROR(((L47+M47+N47+O47)/(H47+I47+J47+K47)),"100%")</f>
        <v>100%</v>
      </c>
      <c r="W47" s="76"/>
    </row>
    <row r="48" spans="3:23" x14ac:dyDescent="0.25">
      <c r="D48" s="17" t="s">
        <v>102</v>
      </c>
      <c r="E48" s="45">
        <v>6653793.79</v>
      </c>
      <c r="F48" s="46">
        <v>1663448.4480000001</v>
      </c>
      <c r="G48" s="46"/>
      <c r="H48" s="46">
        <v>1663448.4480000001</v>
      </c>
      <c r="I48" s="46">
        <v>1663448.4480000001</v>
      </c>
      <c r="J48" s="46">
        <v>1663448.4480000001</v>
      </c>
      <c r="K48" s="46"/>
      <c r="L48" s="47"/>
      <c r="M48" s="47"/>
      <c r="N48" s="48"/>
      <c r="O48" s="39">
        <f>IFERROR(K48/F48,"100"%)</f>
        <v>0</v>
      </c>
      <c r="P48" s="49"/>
      <c r="Q48" s="49"/>
      <c r="R48" s="50"/>
      <c r="S48" s="40">
        <f>IFERROR(K48/E48,"100%")</f>
        <v>0</v>
      </c>
      <c r="T48" s="49"/>
      <c r="U48" s="49"/>
      <c r="V48" s="50"/>
      <c r="W48" s="18"/>
    </row>
    <row r="49" spans="4:23" ht="30" x14ac:dyDescent="0.25">
      <c r="D49" s="103" t="s">
        <v>103</v>
      </c>
      <c r="E49" s="104">
        <v>11040545.210000001</v>
      </c>
      <c r="F49" s="105">
        <v>2760136.3029999998</v>
      </c>
      <c r="G49" s="105"/>
      <c r="H49" s="105">
        <v>2760136.3029999998</v>
      </c>
      <c r="I49" s="105">
        <v>2760136.3029999998</v>
      </c>
      <c r="J49" s="105">
        <v>2760136.3029999998</v>
      </c>
      <c r="K49" s="105"/>
      <c r="L49" s="106"/>
      <c r="M49" s="106"/>
      <c r="N49" s="107"/>
      <c r="O49" s="39"/>
      <c r="P49" s="108"/>
      <c r="Q49" s="108"/>
      <c r="R49" s="109"/>
      <c r="S49" s="40"/>
      <c r="T49" s="108"/>
      <c r="U49" s="108"/>
      <c r="V49" s="109"/>
      <c r="W49" s="18"/>
    </row>
    <row r="50" spans="4:23" ht="45" x14ac:dyDescent="0.25">
      <c r="D50" s="103" t="s">
        <v>104</v>
      </c>
      <c r="E50" s="104">
        <v>13148903.52</v>
      </c>
      <c r="F50" s="105">
        <v>3287225.88</v>
      </c>
      <c r="G50" s="105"/>
      <c r="H50" s="105">
        <v>3287225.88</v>
      </c>
      <c r="I50" s="105">
        <v>3287225.88</v>
      </c>
      <c r="J50" s="105">
        <v>3287225.88</v>
      </c>
      <c r="K50" s="105"/>
      <c r="L50" s="106"/>
      <c r="M50" s="106"/>
      <c r="N50" s="107"/>
      <c r="O50" s="39"/>
      <c r="P50" s="108"/>
      <c r="Q50" s="108"/>
      <c r="R50" s="109"/>
      <c r="S50" s="40"/>
      <c r="T50" s="108"/>
      <c r="U50" s="108"/>
      <c r="V50" s="109"/>
      <c r="W50" s="18"/>
    </row>
    <row r="51" spans="4:23" ht="30" x14ac:dyDescent="0.25">
      <c r="D51" s="103" t="s">
        <v>105</v>
      </c>
      <c r="E51" s="104">
        <v>1293001.1599999999</v>
      </c>
      <c r="F51" s="105">
        <v>323250.28999999998</v>
      </c>
      <c r="G51" s="105"/>
      <c r="H51" s="105">
        <v>323250.28999999998</v>
      </c>
      <c r="I51" s="105">
        <v>323250.28999999998</v>
      </c>
      <c r="J51" s="105">
        <v>323250.28999999998</v>
      </c>
      <c r="K51" s="105"/>
      <c r="L51" s="106"/>
      <c r="M51" s="106"/>
      <c r="N51" s="107"/>
      <c r="O51" s="39"/>
      <c r="P51" s="108"/>
      <c r="Q51" s="108"/>
      <c r="R51" s="109"/>
      <c r="S51" s="40"/>
      <c r="T51" s="108"/>
      <c r="U51" s="108"/>
      <c r="V51" s="109"/>
      <c r="W51" s="18"/>
    </row>
    <row r="52" spans="4:23" ht="30" x14ac:dyDescent="0.25">
      <c r="D52" s="103" t="s">
        <v>106</v>
      </c>
      <c r="E52" s="104">
        <v>274281.12</v>
      </c>
      <c r="F52" s="105">
        <v>68570.28</v>
      </c>
      <c r="G52" s="105"/>
      <c r="H52" s="105">
        <v>68570.28</v>
      </c>
      <c r="I52" s="105">
        <v>68570.28</v>
      </c>
      <c r="J52" s="105">
        <v>68570.28</v>
      </c>
      <c r="K52" s="105"/>
      <c r="L52" s="106"/>
      <c r="M52" s="106"/>
      <c r="N52" s="107"/>
      <c r="O52" s="39"/>
      <c r="P52" s="108"/>
      <c r="Q52" s="108"/>
      <c r="R52" s="109"/>
      <c r="S52" s="40"/>
      <c r="T52" s="108"/>
      <c r="U52" s="108"/>
      <c r="V52" s="109"/>
      <c r="W52" s="18"/>
    </row>
    <row r="53" spans="4:23" ht="45" x14ac:dyDescent="0.25">
      <c r="D53" s="103" t="s">
        <v>107</v>
      </c>
      <c r="E53" s="104">
        <v>863371.89</v>
      </c>
      <c r="F53" s="105">
        <v>215842.9725</v>
      </c>
      <c r="G53" s="105"/>
      <c r="H53" s="105">
        <v>215842.9725</v>
      </c>
      <c r="I53" s="105">
        <v>215842.9725</v>
      </c>
      <c r="J53" s="105">
        <v>215842.9725</v>
      </c>
      <c r="K53" s="105"/>
      <c r="L53" s="106"/>
      <c r="M53" s="106"/>
      <c r="N53" s="107"/>
      <c r="O53" s="39"/>
      <c r="P53" s="108"/>
      <c r="Q53" s="108"/>
      <c r="R53" s="109"/>
      <c r="S53" s="40"/>
      <c r="T53" s="108"/>
      <c r="U53" s="108"/>
      <c r="V53" s="109"/>
      <c r="W53" s="18"/>
    </row>
    <row r="54" spans="4:23" x14ac:dyDescent="0.25">
      <c r="D54" s="103" t="s">
        <v>108</v>
      </c>
      <c r="E54" s="104">
        <v>445651.66</v>
      </c>
      <c r="F54" s="105">
        <v>111412.91499999999</v>
      </c>
      <c r="G54" s="105"/>
      <c r="H54" s="105">
        <v>111412.91499999999</v>
      </c>
      <c r="I54" s="105">
        <v>111412.91499999999</v>
      </c>
      <c r="J54" s="105">
        <v>111412.91499999999</v>
      </c>
      <c r="K54" s="105"/>
      <c r="L54" s="106"/>
      <c r="M54" s="106"/>
      <c r="N54" s="107"/>
      <c r="O54" s="39"/>
      <c r="P54" s="108"/>
      <c r="Q54" s="108"/>
      <c r="R54" s="109"/>
      <c r="S54" s="40"/>
      <c r="T54" s="108"/>
      <c r="U54" s="108"/>
      <c r="V54" s="109"/>
      <c r="W54" s="18"/>
    </row>
    <row r="55" spans="4:23" ht="30" x14ac:dyDescent="0.25">
      <c r="D55" s="103" t="s">
        <v>109</v>
      </c>
      <c r="E55" s="104">
        <v>2500000</v>
      </c>
      <c r="F55" s="105">
        <v>625000</v>
      </c>
      <c r="G55" s="105"/>
      <c r="H55" s="105">
        <v>625000</v>
      </c>
      <c r="I55" s="105">
        <v>625000</v>
      </c>
      <c r="J55" s="105">
        <v>625000</v>
      </c>
      <c r="K55" s="105"/>
      <c r="L55" s="106"/>
      <c r="M55" s="106"/>
      <c r="N55" s="107"/>
      <c r="O55" s="39"/>
      <c r="P55" s="108"/>
      <c r="Q55" s="108"/>
      <c r="R55" s="109"/>
      <c r="S55" s="40"/>
      <c r="T55" s="108"/>
      <c r="U55" s="108"/>
      <c r="V55" s="109"/>
      <c r="W55" s="18"/>
    </row>
    <row r="56" spans="4:23" ht="30" x14ac:dyDescent="0.25">
      <c r="D56" s="103" t="s">
        <v>110</v>
      </c>
      <c r="E56" s="104">
        <v>2000000</v>
      </c>
      <c r="F56" s="105">
        <v>500000</v>
      </c>
      <c r="G56" s="105"/>
      <c r="H56" s="105">
        <v>500000</v>
      </c>
      <c r="I56" s="105">
        <v>500000</v>
      </c>
      <c r="J56" s="105">
        <v>500000</v>
      </c>
      <c r="K56" s="105"/>
      <c r="L56" s="106"/>
      <c r="M56" s="106"/>
      <c r="N56" s="107"/>
      <c r="O56" s="39"/>
      <c r="P56" s="108"/>
      <c r="Q56" s="108"/>
      <c r="R56" s="109"/>
      <c r="S56" s="40"/>
      <c r="T56" s="108"/>
      <c r="U56" s="108"/>
      <c r="V56" s="109"/>
      <c r="W56" s="18"/>
    </row>
    <row r="57" spans="4:23" ht="30.75" thickBot="1" x14ac:dyDescent="0.3">
      <c r="D57" s="110" t="s">
        <v>111</v>
      </c>
      <c r="E57" s="111">
        <v>1291276.96</v>
      </c>
      <c r="F57" s="53">
        <v>322819.24</v>
      </c>
      <c r="G57" s="53"/>
      <c r="H57" s="53">
        <v>322819.24</v>
      </c>
      <c r="I57" s="53">
        <v>322819.24</v>
      </c>
      <c r="J57" s="53">
        <v>322819.24</v>
      </c>
      <c r="K57" s="53"/>
      <c r="L57" s="54"/>
      <c r="M57" s="54"/>
      <c r="N57" s="55"/>
      <c r="O57" s="56"/>
      <c r="P57" s="57"/>
      <c r="Q57" s="57"/>
      <c r="R57" s="58"/>
      <c r="S57" s="59"/>
      <c r="T57" s="57"/>
      <c r="U57" s="57"/>
      <c r="V57" s="58"/>
      <c r="W57" s="19"/>
    </row>
  </sheetData>
  <mergeCells count="25">
    <mergeCell ref="B11:B12"/>
    <mergeCell ref="C11:C12"/>
    <mergeCell ref="W11:W12"/>
    <mergeCell ref="E45:E46"/>
    <mergeCell ref="L40:Q40"/>
    <mergeCell ref="U40:W40"/>
    <mergeCell ref="C40:F40"/>
    <mergeCell ref="D44:W44"/>
    <mergeCell ref="D45:D46"/>
    <mergeCell ref="F45:J45"/>
    <mergeCell ref="K45:N45"/>
    <mergeCell ref="O45:R45"/>
    <mergeCell ref="S45:V45"/>
    <mergeCell ref="W45:W46"/>
    <mergeCell ref="T11:V11"/>
    <mergeCell ref="B14:F14"/>
    <mergeCell ref="D47:E47"/>
    <mergeCell ref="E2:S2"/>
    <mergeCell ref="E3:S3"/>
    <mergeCell ref="D11:F11"/>
    <mergeCell ref="L11:O11"/>
    <mergeCell ref="P11:S11"/>
    <mergeCell ref="E4:S4"/>
    <mergeCell ref="E5:S5"/>
    <mergeCell ref="G11:K11"/>
  </mergeCells>
  <conditionalFormatting sqref="P13:V13">
    <cfRule type="cellIs" dxfId="43" priority="92" operator="equal">
      <formula>"NO APLICA"</formula>
    </cfRule>
    <cfRule type="cellIs" dxfId="42" priority="93" operator="lessThanOrEqual">
      <formula>100%</formula>
    </cfRule>
    <cfRule type="cellIs" dxfId="41" priority="94" operator="between">
      <formula>100%</formula>
      <formula>110%</formula>
    </cfRule>
    <cfRule type="cellIs" dxfId="40" priority="95" operator="greaterThanOrEqual">
      <formula>110%</formula>
    </cfRule>
  </conditionalFormatting>
  <conditionalFormatting sqref="L15:O32 T48:V56 P48:R56 K48:N57 R15:S32 U15:V32">
    <cfRule type="containsBlanks" dxfId="39" priority="73">
      <formula>LEN(TRIM(K15))=0</formula>
    </cfRule>
  </conditionalFormatting>
  <conditionalFormatting sqref="H15:K32 F48:J57">
    <cfRule type="containsBlanks" dxfId="38" priority="72">
      <formula>LEN(TRIM(F15))=0</formula>
    </cfRule>
  </conditionalFormatting>
  <conditionalFormatting sqref="O48:O56 S48:S56">
    <cfRule type="cellIs" dxfId="37" priority="56" stopIfTrue="1" operator="equal">
      <formula>"100%"</formula>
    </cfRule>
    <cfRule type="cellIs" dxfId="36" priority="57" stopIfTrue="1" operator="lessThan">
      <formula>0.5</formula>
    </cfRule>
    <cfRule type="cellIs" dxfId="35" priority="58" stopIfTrue="1" operator="between">
      <formula>0.5</formula>
      <formula>0.7</formula>
    </cfRule>
    <cfRule type="cellIs" dxfId="34" priority="59" stopIfTrue="1" operator="between">
      <formula>0.7</formula>
      <formula>1.2</formula>
    </cfRule>
    <cfRule type="cellIs" dxfId="33" priority="60" stopIfTrue="1" operator="greaterThanOrEqual">
      <formula>1.2</formula>
    </cfRule>
    <cfRule type="containsBlanks" dxfId="32" priority="61" stopIfTrue="1">
      <formula>LEN(TRIM(O48))=0</formula>
    </cfRule>
  </conditionalFormatting>
  <conditionalFormatting sqref="O57:V57">
    <cfRule type="containsBlanks" dxfId="31" priority="49">
      <formula>LEN(TRIM(O57))=0</formula>
    </cfRule>
  </conditionalFormatting>
  <conditionalFormatting sqref="P14:S14 P31:Q32 P28:P29 P15:Q27 Q28:Q30">
    <cfRule type="cellIs" dxfId="30" priority="29" stopIfTrue="1" operator="equal">
      <formula>"100%"</formula>
    </cfRule>
    <cfRule type="cellIs" dxfId="29" priority="30" stopIfTrue="1" operator="lessThan">
      <formula>0.5</formula>
    </cfRule>
    <cfRule type="cellIs" dxfId="28" priority="31" stopIfTrue="1" operator="between">
      <formula>0.5</formula>
      <formula>0.7</formula>
    </cfRule>
    <cfRule type="cellIs" dxfId="27" priority="32" stopIfTrue="1" operator="between">
      <formula>0.7</formula>
      <formula>1.2</formula>
    </cfRule>
    <cfRule type="cellIs" dxfId="26" priority="33" stopIfTrue="1" operator="greaterThanOrEqual">
      <formula>1.2</formula>
    </cfRule>
    <cfRule type="containsBlanks" dxfId="25" priority="34" stopIfTrue="1">
      <formula>LEN(TRIM(P14))=0</formula>
    </cfRule>
  </conditionalFormatting>
  <conditionalFormatting sqref="L14:O14">
    <cfRule type="containsBlanks" dxfId="24" priority="28">
      <formula>LEN(TRIM(L14))=0</formula>
    </cfRule>
  </conditionalFormatting>
  <conditionalFormatting sqref="H14:K14">
    <cfRule type="containsBlanks" dxfId="23" priority="27">
      <formula>LEN(TRIM(H14))=0</formula>
    </cfRule>
  </conditionalFormatting>
  <conditionalFormatting sqref="T14:V14 T15:T32">
    <cfRule type="cellIs" dxfId="22" priority="21" stopIfTrue="1" operator="equal">
      <formula>"100%"</formula>
    </cfRule>
    <cfRule type="cellIs" dxfId="21" priority="22" stopIfTrue="1" operator="lessThan">
      <formula>0.5</formula>
    </cfRule>
    <cfRule type="cellIs" dxfId="20" priority="23" stopIfTrue="1" operator="between">
      <formula>0.5</formula>
      <formula>0.7</formula>
    </cfRule>
    <cfRule type="cellIs" dxfId="19" priority="24" stopIfTrue="1" operator="between">
      <formula>0.7</formula>
      <formula>1.2</formula>
    </cfRule>
    <cfRule type="cellIs" dxfId="18" priority="25" stopIfTrue="1" operator="greaterThanOrEqual">
      <formula>1.2</formula>
    </cfRule>
    <cfRule type="containsBlanks" dxfId="17" priority="26" stopIfTrue="1">
      <formula>LEN(TRIM(T14))=0</formula>
    </cfRule>
  </conditionalFormatting>
  <conditionalFormatting sqref="T14:V14 T15:T32">
    <cfRule type="containsBlanks" dxfId="16" priority="20">
      <formula>LEN(TRIM(T14))=0</formula>
    </cfRule>
  </conditionalFormatting>
  <conditionalFormatting sqref="K47:N47">
    <cfRule type="containsBlanks" dxfId="15" priority="19">
      <formula>LEN(TRIM(K47))=0</formula>
    </cfRule>
  </conditionalFormatting>
  <conditionalFormatting sqref="F47:J47">
    <cfRule type="containsBlanks" dxfId="14" priority="18">
      <formula>LEN(TRIM(F47))=0</formula>
    </cfRule>
  </conditionalFormatting>
  <conditionalFormatting sqref="O47:R47">
    <cfRule type="cellIs" dxfId="13" priority="12" stopIfTrue="1" operator="equal">
      <formula>"100%"</formula>
    </cfRule>
    <cfRule type="cellIs" dxfId="12" priority="13" stopIfTrue="1" operator="lessThan">
      <formula>0.5</formula>
    </cfRule>
    <cfRule type="cellIs" dxfId="11" priority="14" stopIfTrue="1" operator="between">
      <formula>0.5</formula>
      <formula>0.7</formula>
    </cfRule>
    <cfRule type="cellIs" dxfId="10" priority="15" stopIfTrue="1" operator="between">
      <formula>0.7</formula>
      <formula>1.2</formula>
    </cfRule>
    <cfRule type="cellIs" dxfId="9" priority="16" stopIfTrue="1" operator="greaterThanOrEqual">
      <formula>1.2</formula>
    </cfRule>
    <cfRule type="containsBlanks" dxfId="8" priority="17" stopIfTrue="1">
      <formula>LEN(TRIM(O47))=0</formula>
    </cfRule>
  </conditionalFormatting>
  <conditionalFormatting sqref="S47:V47">
    <cfRule type="cellIs" dxfId="7" priority="6" stopIfTrue="1" operator="equal">
      <formula>"100%"</formula>
    </cfRule>
    <cfRule type="cellIs" dxfId="6" priority="7" stopIfTrue="1" operator="lessThan">
      <formula>0.5</formula>
    </cfRule>
    <cfRule type="cellIs" dxfId="5" priority="8" stopIfTrue="1" operator="between">
      <formula>0.5</formula>
      <formula>0.7</formula>
    </cfRule>
    <cfRule type="cellIs" dxfId="4" priority="9" stopIfTrue="1" operator="between">
      <formula>0.7</formula>
      <formula>1.2</formula>
    </cfRule>
    <cfRule type="cellIs" dxfId="3" priority="10" stopIfTrue="1" operator="greaterThanOrEqual">
      <formula>1.2</formula>
    </cfRule>
    <cfRule type="containsBlanks" dxfId="2" priority="11" stopIfTrue="1">
      <formula>LEN(TRIM(S47))=0</formula>
    </cfRule>
  </conditionalFormatting>
  <conditionalFormatting sqref="S47:V47">
    <cfRule type="containsBlanks" dxfId="1" priority="5">
      <formula>LEN(TRIM(S47))=0</formula>
    </cfRule>
  </conditionalFormatting>
  <conditionalFormatting sqref="P30">
    <cfRule type="containsBlanks" dxfId="0" priority="3">
      <formula>LEN(TRIM(P30))=0</formula>
    </cfRule>
  </conditionalFormatting>
  <printOptions horizontalCentered="1"/>
  <pageMargins left="0.19685039370078741" right="3.937007874015748E-2" top="0.35433070866141736" bottom="0.35433070866141736" header="0.31496062992125984" footer="0.31496062992125984"/>
  <pageSetup paperSize="5" scale="32" orientation="landscape" r:id="rId1"/>
  <rowBreaks count="1" manualBreakCount="1">
    <brk id="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60" t="s">
        <v>35</v>
      </c>
    </row>
    <row r="3" spans="1:2" ht="120" customHeight="1" x14ac:dyDescent="0.25">
      <c r="A3" s="179" t="s">
        <v>36</v>
      </c>
      <c r="B3" s="179"/>
    </row>
    <row r="5" spans="1:2" ht="45" x14ac:dyDescent="0.25">
      <c r="A5" s="61"/>
      <c r="B5" s="62" t="s">
        <v>37</v>
      </c>
    </row>
    <row r="6" spans="1:2" ht="60" x14ac:dyDescent="0.25">
      <c r="A6" s="63"/>
      <c r="B6" s="62"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2023-04-17T16:44:15Z</cp:lastPrinted>
  <dcterms:created xsi:type="dcterms:W3CDTF">2021-03-11T02:28:07Z</dcterms:created>
  <dcterms:modified xsi:type="dcterms:W3CDTF">2023-07-14T15:33:42Z</dcterms:modified>
  <cp:category/>
  <cp:contentStatus/>
</cp:coreProperties>
</file>