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Dir. Planeacion\Desktop\AVANCES Trimestrales\2023\2do Trimestre 2023\2.23 SMT\"/>
    </mc:Choice>
  </mc:AlternateContent>
  <xr:revisionPtr revIDLastSave="0" documentId="8_{F5D150E4-FEF6-4237-BEA6-4327FB0A3FDB}" xr6:coauthVersionLast="47" xr6:coauthVersionMax="47" xr10:uidLastSave="{00000000-0000-0000-0000-000000000000}"/>
  <bookViews>
    <workbookView xWindow="-108" yWindow="-108" windowWidth="23256" windowHeight="12576" xr2:uid="{00000000-000D-0000-FFFF-FFFF00000000}"/>
  </bookViews>
  <sheets>
    <sheet name="SEGUIMIENTO EJE 2 2023" sheetId="1" r:id="rId1"/>
    <sheet name="Instrucciones" sheetId="3" r:id="rId2"/>
  </sheets>
  <definedNames>
    <definedName name="ADFASDF">#REF!</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5" i="1" l="1"/>
  <c r="G24" i="1"/>
  <c r="G23" i="1"/>
  <c r="G20" i="1"/>
  <c r="G21" i="1"/>
  <c r="G22" i="1"/>
  <c r="G18" i="1"/>
  <c r="G19" i="1"/>
  <c r="G17" i="1"/>
  <c r="G16" i="1"/>
  <c r="G14" i="1" l="1"/>
  <c r="T15" i="1"/>
  <c r="T16" i="1"/>
  <c r="T17" i="1"/>
  <c r="T18" i="1"/>
  <c r="T19" i="1"/>
  <c r="T20" i="1"/>
  <c r="T21" i="1"/>
  <c r="T22" i="1"/>
  <c r="T23" i="1"/>
  <c r="T24" i="1"/>
  <c r="T25" i="1"/>
  <c r="T14" i="1"/>
  <c r="P15" i="1"/>
  <c r="P14" i="1"/>
  <c r="Q14" i="1"/>
  <c r="Q15" i="1"/>
  <c r="Q16" i="1"/>
  <c r="Q17" i="1"/>
  <c r="Q18" i="1"/>
  <c r="Q19" i="1"/>
  <c r="Q20" i="1"/>
  <c r="Q21" i="1"/>
  <c r="Q22" i="1"/>
  <c r="Q23" i="1"/>
  <c r="Q24" i="1"/>
  <c r="Q25" i="1"/>
  <c r="P16" i="1"/>
  <c r="P17" i="1"/>
  <c r="P18" i="1"/>
  <c r="P19" i="1"/>
  <c r="P20" i="1"/>
  <c r="P21" i="1"/>
  <c r="P22" i="1"/>
  <c r="P23" i="1"/>
  <c r="P24" i="1"/>
  <c r="P25" i="1"/>
  <c r="T37" i="1"/>
  <c r="P37" i="1"/>
  <c r="T11" i="1"/>
  <c r="T12" i="1"/>
  <c r="Q11" i="1"/>
  <c r="Q12" i="1"/>
  <c r="V26" i="1"/>
  <c r="P26" i="1"/>
  <c r="S36" i="1" l="1"/>
  <c r="U36" i="1"/>
  <c r="T36" i="1"/>
  <c r="R36" i="1"/>
  <c r="Q36" i="1"/>
  <c r="P36" i="1"/>
  <c r="O36" i="1"/>
  <c r="V36" i="1" s="1"/>
  <c r="V13" i="1" l="1"/>
  <c r="U13" i="1"/>
  <c r="T13" i="1"/>
  <c r="S13" i="1"/>
  <c r="R13" i="1"/>
  <c r="Q13" i="1"/>
  <c r="P13" i="1"/>
  <c r="U26" i="1"/>
  <c r="T26" i="1"/>
  <c r="S26" i="1"/>
  <c r="R26" i="1"/>
  <c r="Q26" i="1"/>
  <c r="S37" i="1"/>
  <c r="O37" i="1"/>
  <c r="P12" i="1"/>
  <c r="P11" i="1" l="1"/>
</calcChain>
</file>

<file path=xl/sharedStrings.xml><?xml version="1.0" encoding="utf-8"?>
<sst xmlns="http://schemas.openxmlformats.org/spreadsheetml/2006/main" count="145" uniqueCount="102">
  <si>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</si>
  <si>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</si>
  <si>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</si>
  <si>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</si>
  <si>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</si>
  <si>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</si>
  <si>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</si>
  <si>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</si>
  <si>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</si>
  <si>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</si>
  <si>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PRESUPUESTO ANUAL AUTORIZADO</t>
  </si>
  <si>
    <t>PLANEACIÓN TRIMESTRAL DE EJECUCIÓN DEL PRESUPUESTO</t>
  </si>
  <si>
    <t>EJECUCIÓN  DEL PRESUPUESTO AUTORIZADO</t>
  </si>
  <si>
    <t>AVANCE TRIMESTRAL EN LA EJECUCIÓN DEL PRESUPUESTO</t>
  </si>
  <si>
    <t>AVANCE ACUMULADO ANUAL DE LA  EJECUCIÓN DEL PRESUPUESTO</t>
  </si>
  <si>
    <t>Fin
( DGPM )</t>
  </si>
  <si>
    <t>Bienal</t>
  </si>
  <si>
    <r>
      <rPr>
        <b/>
        <sz val="11"/>
        <color theme="1"/>
        <rFont val="Arial"/>
        <family val="2"/>
      </rPr>
      <t xml:space="preserve">IEE: </t>
    </r>
    <r>
      <rPr>
        <sz val="11"/>
        <color theme="1"/>
        <rFont val="Arial"/>
        <family val="2"/>
      </rPr>
      <t xml:space="preserve">Índice de Economía Estable. </t>
    </r>
  </si>
  <si>
    <r>
      <rPr>
        <b/>
        <sz val="11"/>
        <color theme="1"/>
        <rFont val="Arial"/>
        <family val="2"/>
      </rPr>
      <t xml:space="preserve">CdG: </t>
    </r>
    <r>
      <rPr>
        <sz val="11"/>
        <color theme="1"/>
        <rFont val="Arial"/>
        <family val="2"/>
      </rPr>
      <t xml:space="preserve">Coeficiente de Gini. </t>
    </r>
  </si>
  <si>
    <t>Propósito</t>
  </si>
  <si>
    <t>Actividad</t>
  </si>
  <si>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Puntaje</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</si>
  <si>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Puntuación entre 0 y 1</t>
    </r>
  </si>
  <si>
    <t>SEGUIMIENTO DE AVANCE EN CUMPLIMIENTO DE METAS Y OBJETIVOS 2023</t>
  </si>
  <si>
    <t>META PROGRAMADA 2023</t>
  </si>
  <si>
    <t>META REALIZADA 2023</t>
  </si>
  <si>
    <t>PORCENTAJE DE AVANCE TRIMESTRAL 2023</t>
  </si>
  <si>
    <t>JUSTIFICACION TRIMESTRAL Y ANUAL DE AVANCE DE RESULTADOS 2023</t>
  </si>
  <si>
    <r>
      <t xml:space="preserve">El Instituto Mexicano para la Competitividad A. C. IMCO actualiza y publica los índices y subíndices de manera bienal. </t>
    </r>
    <r>
      <rPr>
        <b/>
        <sz val="11"/>
        <rFont val="Arial"/>
        <family val="2"/>
      </rPr>
      <t>En 2022 se obtuvo un puntaje de 57</t>
    </r>
  </si>
  <si>
    <r>
      <t xml:space="preserve">Según datos de la Secretaría Técnica Hacendaria de la SEFIPLAN  sitúa al Coeficiente Gini para el Municipio de Benito Juárez en </t>
    </r>
    <r>
      <rPr>
        <b/>
        <sz val="11"/>
        <rFont val="Arial"/>
        <family val="2"/>
      </rPr>
      <t>0.397 con la última actualización en Agosto 2021.</t>
    </r>
    <r>
      <rPr>
        <sz val="11"/>
        <rFont val="Arial"/>
        <family val="2"/>
      </rPr>
      <t xml:space="preserve"> . El coeficiente de Gini toma valores entre 0 y 1; un valor que tiende a 1 refleja mayor desigualdad en la distribución del ingreso.</t>
    </r>
  </si>
  <si>
    <t>SEGUIMIENTO A LA EJECUCIÓN DEL PRESUPUESTO AUTORIZADO</t>
  </si>
  <si>
    <t>UNIDAD ADMINISTRATIVA</t>
  </si>
  <si>
    <t>TRIMESTRE 1 2023</t>
  </si>
  <si>
    <t>TRIMESTRE 2 2023</t>
  </si>
  <si>
    <t>TRIMESTRE 3 2023</t>
  </si>
  <si>
    <t>TRIMESTRE 4 2023</t>
  </si>
  <si>
    <t>AVANCE EN CUMPLIMIENTO DE METAS TRIMESTRAL Y ANUAL ACUMULADO 2023</t>
  </si>
  <si>
    <t>REVISÓ
Mtro. Enrique E. Encalada Sánchez
Dirección de Planeación de la DGPM</t>
  </si>
  <si>
    <t>INSTRUCTIVO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</si>
  <si>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</si>
  <si>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EL COLOR DE LA CELDA REPRESENTA QUE NO SE PROGRAMÓ ACTIVIDAD EN ESE TRIMESTRE</t>
  </si>
  <si>
    <t>EL COLOR DE LA CELDA REPRESENTA QUE NO SE HA REPORTADO EL TRIMESTRE O QUE NO SE REALIZÓ POR NO ESTAR PROGRAMADO</t>
  </si>
  <si>
    <t>EJEMPLO</t>
  </si>
  <si>
    <t>ANUAL</t>
  </si>
  <si>
    <t>Trimestral</t>
  </si>
  <si>
    <t>UNIDAD DE MEDIDA DEL INDICADOR: 
Porcentaje
UNIDAD DE MEDIDA DE LAS VARIABLES: 
Turistas</t>
  </si>
  <si>
    <t>UNIDAD DE MEDIDA DEL INDICADOR: 
Porcentaje 
UNIDAD DE MEDIDA DE LAS VARIABLES: 
Porcentaje de ocupacion</t>
  </si>
  <si>
    <t>Componente
( Planeación Turística  )</t>
  </si>
  <si>
    <t>UNIDAD DE MEDIDA DEL INDICADOR: 
Porcentaje.
UNIDAD DE MEDIDA DE LAS VARIABLES: 
Eventos.</t>
  </si>
  <si>
    <r>
      <rPr>
        <b/>
        <sz val="11"/>
        <color theme="1"/>
        <rFont val="Arial"/>
        <family val="2"/>
      </rPr>
      <t>2.23.1.1.1</t>
    </r>
    <r>
      <rPr>
        <sz val="11"/>
        <color theme="1"/>
        <rFont val="Arial"/>
        <family val="2"/>
      </rPr>
      <t xml:space="preserve"> Eventos turísticos que promuevan al sector realizados</t>
    </r>
  </si>
  <si>
    <r>
      <rPr>
        <b/>
        <sz val="11"/>
        <color theme="1"/>
        <rFont val="Arial"/>
        <family val="2"/>
      </rPr>
      <t>2.23.1.1.1.1</t>
    </r>
    <r>
      <rPr>
        <sz val="11"/>
        <color theme="1"/>
        <rFont val="Arial"/>
        <family val="2"/>
      </rPr>
      <t xml:space="preserve"> Difusión de eventos, productos y servicios con potencial turístico.</t>
    </r>
  </si>
  <si>
    <r>
      <rPr>
        <b/>
        <sz val="11"/>
        <color theme="1"/>
        <rFont val="Arial"/>
        <family val="2"/>
      </rPr>
      <t>PETD:</t>
    </r>
    <r>
      <rPr>
        <sz val="11"/>
        <color theme="1"/>
        <rFont val="Arial"/>
        <family val="2"/>
      </rPr>
      <t xml:space="preserve"> Porcentaje de eventos turísticos  difundidos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</si>
  <si>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Eventos </t>
    </r>
  </si>
  <si>
    <r>
      <t>PAT:</t>
    </r>
    <r>
      <rPr>
        <sz val="11"/>
        <color theme="0"/>
        <rFont val="Arial"/>
        <family val="2"/>
      </rPr>
      <t xml:space="preserve"> Porcentaje de la Afluencia Turística.</t>
    </r>
  </si>
  <si>
    <r>
      <t xml:space="preserve">POH: </t>
    </r>
    <r>
      <rPr>
        <sz val="11"/>
        <color theme="0"/>
        <rFont val="Arial"/>
        <family val="2"/>
      </rPr>
      <t>Porcentaje de Ocupación Hotelera</t>
    </r>
  </si>
  <si>
    <r>
      <t xml:space="preserve">PETR: </t>
    </r>
    <r>
      <rPr>
        <sz val="11"/>
        <color theme="1"/>
        <rFont val="Arial"/>
        <family val="2"/>
      </rPr>
      <t>Porcentaje de eventos turísticos realizados</t>
    </r>
  </si>
  <si>
    <r>
      <rPr>
        <b/>
        <sz val="11"/>
        <color theme="1"/>
        <rFont val="Arial"/>
        <family val="2"/>
      </rPr>
      <t>PPFCT:</t>
    </r>
    <r>
      <rPr>
        <sz val="11"/>
        <color theme="1"/>
        <rFont val="Arial"/>
        <family val="2"/>
      </rPr>
      <t xml:space="preserve"> Porcentaje de participación en ferias y caravanas turísticas</t>
    </r>
  </si>
  <si>
    <r>
      <rPr>
        <b/>
        <sz val="11"/>
        <color theme="1"/>
        <rFont val="Arial"/>
        <family val="2"/>
      </rPr>
      <t>2.23.1.1.1.2</t>
    </r>
    <r>
      <rPr>
        <sz val="11"/>
        <color theme="1"/>
        <rFont val="Arial"/>
        <family val="2"/>
      </rPr>
      <t xml:space="preserve"> Participación en las principales ferias y caravanas de promoción turística del destino a nivel nacional e internacional.</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</si>
  <si>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Participaciones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</si>
  <si>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Publicaciones</t>
    </r>
  </si>
  <si>
    <r>
      <rPr>
        <b/>
        <sz val="11"/>
        <color theme="1"/>
        <rFont val="Arial"/>
        <family val="2"/>
      </rPr>
      <t>2.23.1.1.1.3</t>
    </r>
    <r>
      <rPr>
        <sz val="11"/>
        <color theme="1"/>
        <rFont val="Arial"/>
        <family val="2"/>
      </rPr>
      <t xml:space="preserve"> Promoción de las actividades turísticas en redes sociales </t>
    </r>
  </si>
  <si>
    <r>
      <rPr>
        <b/>
        <sz val="11"/>
        <color theme="1"/>
        <rFont val="Arial"/>
        <family val="2"/>
      </rPr>
      <t>PPPTV</t>
    </r>
    <r>
      <rPr>
        <sz val="11"/>
        <color theme="1"/>
        <rFont val="Arial"/>
        <family val="2"/>
      </rPr>
      <t>: Porcentaje de publicaciones de promoción turística visualizadas</t>
    </r>
  </si>
  <si>
    <t>Anual</t>
  </si>
  <si>
    <r>
      <rPr>
        <b/>
        <sz val="11"/>
        <color theme="1"/>
        <rFont val="Arial"/>
        <family val="2"/>
      </rPr>
      <t>2.23.1.1.1.4</t>
    </r>
    <r>
      <rPr>
        <sz val="11"/>
        <color theme="1"/>
        <rFont val="Arial"/>
        <family val="2"/>
      </rPr>
      <t xml:space="preserve"> Realización de eventos sociales, culturales e inclusivos en sinergia con el sector hotelero.</t>
    </r>
  </si>
  <si>
    <r>
      <rPr>
        <b/>
        <sz val="11"/>
        <color theme="1"/>
        <rFont val="Arial"/>
        <family val="2"/>
      </rPr>
      <t>PECSIR</t>
    </r>
    <r>
      <rPr>
        <sz val="11"/>
        <color theme="1"/>
        <rFont val="Arial"/>
        <family val="2"/>
      </rPr>
      <t xml:space="preserve">: Porcentaje de eventos culturales, sociales e inclusivos realizados </t>
    </r>
  </si>
  <si>
    <r>
      <rPr>
        <b/>
        <sz val="11"/>
        <color theme="1"/>
        <rFont val="Arial"/>
        <family val="2"/>
      </rPr>
      <t>2.23.1.1.1.5</t>
    </r>
    <r>
      <rPr>
        <sz val="11"/>
        <color theme="1"/>
        <rFont val="Arial"/>
        <family val="2"/>
      </rPr>
      <t xml:space="preserve"> Realización de eventos deportivos con potencial turístico en sinergia con el sector hotelero</t>
    </r>
  </si>
  <si>
    <r>
      <rPr>
        <b/>
        <sz val="11"/>
        <color theme="1"/>
        <rFont val="Arial"/>
        <family val="2"/>
      </rPr>
      <t>2.23.1.1.1.6</t>
    </r>
    <r>
      <rPr>
        <sz val="11"/>
        <color theme="1"/>
        <rFont val="Arial"/>
        <family val="2"/>
      </rPr>
      <t xml:space="preserve"> Promoción a través de pláticas sobre la importancia de la sostenibilidad ambiental en la actividad turística</t>
    </r>
  </si>
  <si>
    <r>
      <rPr>
        <b/>
        <sz val="11"/>
        <color theme="1"/>
        <rFont val="Arial"/>
        <family val="2"/>
      </rPr>
      <t>PEDRD</t>
    </r>
    <r>
      <rPr>
        <sz val="11"/>
        <color theme="1"/>
        <rFont val="Arial"/>
        <family val="2"/>
      </rPr>
      <t xml:space="preserve">: Porcentaje de eventos deportivos realizados y difundidos </t>
    </r>
  </si>
  <si>
    <r>
      <rPr>
        <b/>
        <sz val="11"/>
        <color theme="1"/>
        <rFont val="Arial"/>
        <family val="2"/>
      </rPr>
      <t xml:space="preserve">PPSAI: </t>
    </r>
    <r>
      <rPr>
        <sz val="11"/>
        <color theme="1"/>
        <rFont val="Arial"/>
        <family val="2"/>
      </rPr>
      <t>Porcentaje de pláticas sobre sostenibilidad ambiental en la actividad turística impartidas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</si>
  <si>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Eventos </t>
    </r>
  </si>
  <si>
    <r>
      <rPr>
        <b/>
        <sz val="11"/>
        <color theme="1"/>
        <rFont val="Arial"/>
        <family val="2"/>
      </rPr>
      <t xml:space="preserve">UNIDAD DE MEDIDA DEL INDICADOR: </t>
    </r>
    <r>
      <rPr>
        <sz val="11"/>
        <color theme="1"/>
        <rFont val="Arial"/>
        <family val="2"/>
      </rPr>
      <t xml:space="preserve">
Porcentaje.
</t>
    </r>
    <r>
      <rPr>
        <b/>
        <sz val="11"/>
        <color theme="1"/>
        <rFont val="Arial"/>
        <family val="2"/>
      </rPr>
      <t xml:space="preserve">UNIDAD DE MEDIDA DE LAS VARIABLES: </t>
    </r>
    <r>
      <rPr>
        <sz val="11"/>
        <color theme="1"/>
        <rFont val="Arial"/>
        <family val="2"/>
      </rPr>
      <t xml:space="preserve">
Pláticas</t>
    </r>
  </si>
  <si>
    <t>Componente
(Jefaura de atención al 
Turista)</t>
  </si>
  <si>
    <r>
      <rPr>
        <b/>
        <sz val="11"/>
        <color theme="1"/>
        <rFont val="Arial"/>
        <family val="2"/>
      </rPr>
      <t>2.23.1.1.2</t>
    </r>
    <r>
      <rPr>
        <sz val="11"/>
        <color theme="1"/>
        <rFont val="Arial"/>
        <family val="2"/>
      </rPr>
      <t xml:space="preserve"> Atenciones a turistas brindadas</t>
    </r>
  </si>
  <si>
    <r>
      <rPr>
        <b/>
        <sz val="11"/>
        <color theme="1"/>
        <rFont val="Arial"/>
        <family val="2"/>
      </rPr>
      <t>2.23.1.1.2.1</t>
    </r>
    <r>
      <rPr>
        <sz val="11"/>
        <color theme="1"/>
        <rFont val="Arial"/>
        <family val="2"/>
      </rPr>
      <t xml:space="preserve"> Resolución a los casos de diversa índole que se presentan, comunican, y generan a/en la Casa Consular.</t>
    </r>
  </si>
  <si>
    <r>
      <rPr>
        <b/>
        <sz val="11"/>
        <color theme="1"/>
        <rFont val="Arial"/>
        <family val="2"/>
      </rPr>
      <t>2.23.1.1.2.2</t>
    </r>
    <r>
      <rPr>
        <sz val="11"/>
        <color theme="1"/>
        <rFont val="Arial"/>
        <family val="2"/>
      </rPr>
      <t xml:space="preserve"> Colaboración entre ciudades por medio de hermanamientos</t>
    </r>
  </si>
  <si>
    <r>
      <rPr>
        <b/>
        <sz val="11"/>
        <color theme="1"/>
        <rFont val="Arial"/>
        <family val="2"/>
      </rPr>
      <t>PATB:</t>
    </r>
    <r>
      <rPr>
        <sz val="11"/>
        <color theme="1"/>
        <rFont val="Arial"/>
        <family val="2"/>
      </rPr>
      <t xml:space="preserve"> Porcentaje de atenciones a turistas brindadas</t>
    </r>
  </si>
  <si>
    <r>
      <rPr>
        <b/>
        <sz val="11"/>
        <color theme="1"/>
        <rFont val="Arial"/>
        <family val="2"/>
      </rPr>
      <t>PCR:</t>
    </r>
    <r>
      <rPr>
        <sz val="11"/>
        <color theme="1"/>
        <rFont val="Arial"/>
        <family val="2"/>
      </rPr>
      <t xml:space="preserve"> Porcentaje de casos con resolución de la casa consular</t>
    </r>
  </si>
  <si>
    <r>
      <rPr>
        <b/>
        <sz val="11"/>
        <color theme="1"/>
        <rFont val="Arial"/>
        <family val="2"/>
      </rPr>
      <t>PHF:</t>
    </r>
    <r>
      <rPr>
        <sz val="11"/>
        <color theme="1"/>
        <rFont val="Arial"/>
        <family val="2"/>
      </rPr>
      <t xml:space="preserve"> Porcentaje de hermanamientos formalizados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</si>
  <si>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Atenciones</t>
    </r>
  </si>
  <si>
    <r>
      <rPr>
        <b/>
        <sz val="11"/>
        <color theme="1"/>
        <rFont val="Arial"/>
        <family val="2"/>
      </rPr>
      <t xml:space="preserve">UNIDAD DE MEDIDA DEL INDICADOR: </t>
    </r>
    <r>
      <rPr>
        <sz val="11"/>
        <color theme="1"/>
        <rFont val="Arial"/>
        <family val="2"/>
      </rPr>
      <t xml:space="preserve">
Porcentaje.
</t>
    </r>
    <r>
      <rPr>
        <b/>
        <sz val="11"/>
        <color theme="1"/>
        <rFont val="Arial"/>
        <family val="2"/>
      </rPr>
      <t>UNIDAD DE MEDIDA DE LAS VARIABLES:</t>
    </r>
    <r>
      <rPr>
        <sz val="11"/>
        <color theme="1"/>
        <rFont val="Arial"/>
        <family val="2"/>
      </rPr>
      <t xml:space="preserve"> 
Casos </t>
    </r>
  </si>
  <si>
    <r>
      <rPr>
        <b/>
        <sz val="11"/>
        <rFont val="Arial"/>
        <family val="2"/>
      </rPr>
      <t xml:space="preserve">UNIDAD DE MEDIDA DEL INDICADOR: </t>
    </r>
    <r>
      <rPr>
        <sz val="11"/>
        <rFont val="Arial"/>
        <family val="2"/>
      </rPr>
      <t xml:space="preserve">
Porcentaje.
</t>
    </r>
    <r>
      <rPr>
        <b/>
        <sz val="11"/>
        <rFont val="Arial"/>
        <family val="2"/>
      </rPr>
      <t>UNIDAD DE MEDIDA DE LAS VARIABLES:</t>
    </r>
    <r>
      <rPr>
        <sz val="11"/>
        <rFont val="Arial"/>
        <family val="2"/>
      </rPr>
      <t xml:space="preserve"> 
Hermanamientos </t>
    </r>
  </si>
  <si>
    <t>ELABORÓ
Eduardo Reza Morán
Coordinación de Planeación Turística</t>
  </si>
  <si>
    <t>AUTORIZÓ
Juan Pablo De Zulueta Razo
Secretaría Municipal de Turismo</t>
  </si>
  <si>
    <t>OFICINA MUNICIPAL DE TURISMO</t>
  </si>
  <si>
    <t>En este segundo trimestre se ocupo el presupuesto para los siguientes eventos: Delegación Integrada por alcaldes y funcionarios de Brasil, en la Cena de Capitanes para los participantes del 11°Torneo de Pesca Copa Capitan Ferrat, CONVOY en Florida y Beach Fit.</t>
  </si>
  <si>
    <r>
      <t xml:space="preserve">Justificacion Trimestral: </t>
    </r>
    <r>
      <rPr>
        <sz val="11"/>
        <color theme="0"/>
        <rFont val="Arial"/>
        <family val="2"/>
      </rPr>
      <t>Este segundo trimestre se obtuvo la información de la Asociación de Hoteles de Cancún, lal cual representa la temporada baja en el sector turístico, en donde se obtuvo una afluencia turística de 696,895</t>
    </r>
    <r>
      <rPr>
        <b/>
        <sz val="11"/>
        <color theme="0"/>
        <rFont val="Arial"/>
        <family val="2"/>
      </rPr>
      <t xml:space="preserve"> (preliminar). </t>
    </r>
  </si>
  <si>
    <r>
      <t>2.23.1.1</t>
    </r>
    <r>
      <rPr>
        <sz val="11"/>
        <color theme="0"/>
        <rFont val="Arial"/>
        <family val="2"/>
      </rPr>
      <t xml:space="preserve"> Coadyuvar al crecimiento económico de la población a través de la promoción de la diversidad turística y el trabajo coordinado con el sector hotelero  garantizando un aumento en la afluencia y la ocupación sostenible del sector.</t>
    </r>
  </si>
  <si>
    <t>E-PPA 2.23 PROGRAMA DE IMPULSO TURÍSTICO</t>
  </si>
  <si>
    <t>SECRETARIA MUNICIPAL DE TURISMO</t>
  </si>
  <si>
    <t>EJE 2: PROSPERIDAD COMPARTIDA</t>
  </si>
  <si>
    <r>
      <rPr>
        <b/>
        <sz val="11"/>
        <color theme="1"/>
        <rFont val="Arial"/>
        <family val="2"/>
      </rPr>
      <t>2.23.1</t>
    </r>
    <r>
      <rPr>
        <sz val="11"/>
        <color theme="1"/>
        <rFont val="Arial"/>
        <family val="2"/>
      </rPr>
      <t xml:space="preserve"> Contribuir a cerrar las brechas de desigualdad reactivando y diversificando la economía y poner fin a la exclusión social para fortalecer a las familias y mejorar la calidad de vida de la población mediante la promoción de la diversidad turística y el trabajo coordinado con el sector hotelero  garantizando con ello un aumento en la afluencia y la ocupación sostenible del sector.</t>
    </r>
  </si>
  <si>
    <r>
      <t xml:space="preserve">Justificacion Trimestral: </t>
    </r>
    <r>
      <rPr>
        <sz val="11"/>
        <rFont val="Arial"/>
        <family val="2"/>
      </rPr>
      <t>Se realizaron 4 eventos de turismo-deportivo. 3 eventos no estaban programados pero debido a su importancia y para la reactivación económica se realizaron, teniendo con ello un avance superior a lo programado en el trimestre.</t>
    </r>
  </si>
  <si>
    <r>
      <t xml:space="preserve">Justificacion Trimestral: </t>
    </r>
    <r>
      <rPr>
        <sz val="11"/>
        <rFont val="Arial"/>
        <family val="2"/>
      </rPr>
      <t xml:space="preserve">Se atendieron a un total de 62 turistas, sobrepasando la meta estimada de 50 personas atendidas, cumpliendo con un avance del 124%, teniendo con ello un avance superior a lo programado en  este periodo. </t>
    </r>
  </si>
  <si>
    <r>
      <t>Justificacion Trimestral:</t>
    </r>
    <r>
      <rPr>
        <sz val="11"/>
        <rFont val="Arial"/>
        <family val="2"/>
      </rPr>
      <t xml:space="preserve"> Se realizaron 4 eventos culturales y sociales, 3 que no estaban programados, por ello el avance fue superior al estimado con un avance del 400% en este periodo.</t>
    </r>
  </si>
  <si>
    <r>
      <t>Justificacion Trimestral:</t>
    </r>
    <r>
      <rPr>
        <sz val="11"/>
        <color theme="0"/>
        <rFont val="Arial"/>
        <family val="2"/>
      </rPr>
      <t xml:space="preserve"> Este segundo trimestre se obtuvo la información de la Asociación de Hoteles de Cancún, la cual representa la temporada baja en el sector turístico, en donde se obtuvo una ocupación hotelera del 77.47% (preliminar), en el destino de Cancún.</t>
    </r>
  </si>
  <si>
    <r>
      <t xml:space="preserve">Justificacion Trimestral: </t>
    </r>
    <r>
      <rPr>
        <sz val="11"/>
        <color theme="1"/>
        <rFont val="Arial"/>
        <family val="2"/>
      </rPr>
      <t xml:space="preserve">Se realizaron 3 eventos, se cumple con la meta establecida en este periodo con un resultado de avance del 100%. </t>
    </r>
  </si>
  <si>
    <r>
      <t xml:space="preserve">Justificacion Trimestral: </t>
    </r>
    <r>
      <rPr>
        <sz val="11"/>
        <rFont val="Arial"/>
        <family val="2"/>
      </rPr>
      <t xml:space="preserve">La Sria de Turismo recibió peticiones de apoyo para la realización de  6 eventos para su difusión y colaboración, más de lo estimado en el periodo, alcanzando un avance del 300%. Se realizaron más actividades para la reactivación económica durante la temporada baja. </t>
    </r>
  </si>
  <si>
    <r>
      <t>Justificacion Trimestral:</t>
    </r>
    <r>
      <rPr>
        <sz val="11"/>
        <rFont val="Arial"/>
        <family val="2"/>
      </rPr>
      <t xml:space="preserve">Asistió el Secretario a un evento internacional enfocado en sector turístico cumpliendo la meta programada. Con un avance del 100% en este trimestre. </t>
    </r>
  </si>
  <si>
    <r>
      <t xml:space="preserve">Justificacion Trimestral: </t>
    </r>
    <r>
      <rPr>
        <sz val="11"/>
        <rFont val="Arial"/>
        <family val="2"/>
      </rPr>
      <t>Total de reacciones, comentarios, compartidos y guardados en medios de comunciación. Como referencia con el trimestre anterior, el número aumentó esto se debió a  la frecuencia de publicaciónes y diferente tipo de contenido que se subió a las redes sociales y medios de difusión, por lo que el avance en el trimestre fue superior a lo programado.</t>
    </r>
  </si>
  <si>
    <r>
      <t>Justificacion Trimestral:</t>
    </r>
    <r>
      <rPr>
        <sz val="11"/>
        <rFont val="Arial"/>
        <family val="2"/>
      </rPr>
      <t xml:space="preserve">Se realizaron 2 pláticas dirigidas a niños y padres de familia,cumpliendo con la meta establecida en este periodo con un resultado de avance del 100%. </t>
    </r>
  </si>
  <si>
    <r>
      <t xml:space="preserve">Justificacion Trimestral: </t>
    </r>
    <r>
      <rPr>
        <sz val="11"/>
        <rFont val="Arial"/>
        <family val="2"/>
      </rPr>
      <t>Se resolvieron 88 casos en la Casa Consular, con un avance de 176%, teniendo con ello un avance superior a lo programado en este trimestre. Se estableció brindar atenciones a turistas con mejor ubicación y acceso para informes turísticos.</t>
    </r>
  </si>
  <si>
    <r>
      <t>Justificacion Trimestral: En e</t>
    </r>
    <r>
      <rPr>
        <sz val="11"/>
        <rFont val="Arial"/>
        <family val="2"/>
      </rPr>
      <t>ste periodo no hay programada ninguna colaboración entre ciudades por medio de hermanamientos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</si>
</sst>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quot;$&quot;#,##0.00"/>
    <numFmt numFmtId="165" formatCode="0.000"/>
    <numFmt numFmtId="166" formatCode="#,##0.000"/>
  </numFmts>
  <fonts count="16" x14ac:knownFonts="1">
    <font>
      <sz val="11"/>
      <color theme="1"/>
      <name val="Calibri"/>
      <family val="2"/>
      <scheme val="minor"/>
    </font>
    <font>
      <b/>
      <sz val="11"/>
      <name val="Arial"/>
      <family val="2"/>
    </font>
    <font>
      <b/>
      <sz val="11"/>
      <color rgb="FF000000"/>
      <name val="Arial"/>
      <family val="2"/>
    </font>
    <font>
      <sz val="11"/>
      <color theme="1"/>
      <name val="Arial"/>
      <family val="2"/>
    </font>
    <font>
      <b/>
      <sz val="11"/>
      <color theme="1"/>
      <name val="Arial"/>
      <family val="2"/>
    </font>
    <font>
      <b/>
      <sz val="11"/>
      <color theme="0"/>
      <name val="Arial"/>
      <family val="2"/>
    </font>
    <font>
      <sz val="11"/>
      <name val="Arial"/>
      <family val="2"/>
    </font>
    <font>
      <sz val="11"/>
      <color theme="1"/>
      <name val="Calibri"/>
      <family val="2"/>
      <scheme val="minor"/>
    </font>
    <font>
      <b/>
      <sz val="14"/>
      <color theme="0"/>
      <name val="Arial"/>
      <family val="2"/>
    </font>
    <font>
      <b/>
      <sz val="14"/>
      <color rgb="FFFFFFFF"/>
      <name val="Arial"/>
      <family val="2"/>
    </font>
    <font>
      <b/>
      <sz val="24"/>
      <color rgb="FFFFFFFF"/>
      <name val="Arial"/>
      <family val="2"/>
    </font>
    <font>
      <sz val="8"/>
      <name val="Calibri"/>
      <family val="2"/>
      <scheme val="minor"/>
    </font>
    <font>
      <b/>
      <sz val="12"/>
      <color theme="1"/>
      <name val="Calibri"/>
      <family val="2"/>
      <scheme val="minor"/>
    </font>
    <font>
      <b/>
      <sz val="11"/>
      <color theme="1"/>
      <name val="Calibri"/>
      <family val="2"/>
      <scheme val="minor"/>
    </font>
    <font>
      <b/>
      <sz val="14"/>
      <color theme="0"/>
      <name val="Calibri"/>
      <family val="2"/>
      <scheme val="minor"/>
    </font>
    <font>
      <sz val="11"/>
      <color theme="0"/>
      <name val="Arial"/>
      <family val="2"/>
    </font>
  </fonts>
  <fills count="16">
    <fill>
      <patternFill patternType="none"/>
    </fill>
    <fill>
      <patternFill patternType="gray125"/>
    </fill>
    <fill>
      <patternFill patternType="solid">
        <fgColor theme="2" tint="-9.9978637043366805E-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0"/>
        <bgColor indexed="64"/>
      </patternFill>
    </fill>
    <fill>
      <patternFill patternType="solid">
        <fgColor rgb="FFBD2452"/>
        <bgColor rgb="FF000000"/>
      </patternFill>
    </fill>
    <fill>
      <patternFill patternType="solid">
        <fgColor rgb="FFBD2452"/>
        <bgColor indexed="64"/>
      </patternFill>
    </fill>
    <fill>
      <patternFill patternType="solid">
        <fgColor rgb="FFFDE9EB"/>
        <bgColor indexed="64"/>
      </patternFill>
    </fill>
    <fill>
      <patternFill patternType="solid">
        <fgColor rgb="FFFFEB9C"/>
        <bgColor indexed="64"/>
      </patternFill>
    </fill>
    <fill>
      <patternFill patternType="solid">
        <fgColor rgb="FFC7EFCE"/>
        <bgColor indexed="64"/>
      </patternFill>
    </fill>
    <fill>
      <patternFill patternType="solid">
        <fgColor rgb="FFFFEB9C"/>
        <bgColor rgb="FFF2F2F2"/>
      </patternFill>
    </fill>
    <fill>
      <patternFill patternType="solid">
        <fgColor theme="0" tint="-0.499984740745262"/>
        <bgColor indexed="64"/>
      </patternFill>
    </fill>
    <fill>
      <patternFill patternType="solid">
        <fgColor rgb="FFFDE9EB"/>
        <bgColor rgb="FF000000"/>
      </patternFill>
    </fill>
  </fills>
  <borders count="113">
    <border>
      <left/>
      <right/>
      <top/>
      <bottom/>
      <diagonal/>
    </border>
    <border>
      <left style="dashed">
        <color theme="1"/>
      </left>
      <right style="dashed">
        <color theme="1"/>
      </right>
      <top/>
      <bottom/>
      <diagonal/>
    </border>
    <border>
      <left style="dashed">
        <color theme="1"/>
      </left>
      <right style="dashed">
        <color theme="1"/>
      </right>
      <top style="dashed">
        <color theme="1"/>
      </top>
      <bottom style="dashed">
        <color theme="1"/>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dashed">
        <color theme="1"/>
      </left>
      <right style="dashed">
        <color theme="1"/>
      </right>
      <top style="dashed">
        <color theme="1"/>
      </top>
      <bottom/>
      <diagonal/>
    </border>
    <border>
      <left style="medium">
        <color indexed="64"/>
      </left>
      <right style="dotted">
        <color indexed="64"/>
      </right>
      <top style="dotted">
        <color indexed="64"/>
      </top>
      <bottom/>
      <diagonal/>
    </border>
    <border>
      <left/>
      <right style="dashed">
        <color theme="1"/>
      </right>
      <top style="dashed">
        <color theme="1"/>
      </top>
      <bottom style="dashed">
        <color theme="1"/>
      </bottom>
      <diagonal/>
    </border>
    <border>
      <left style="dashed">
        <color theme="1"/>
      </left>
      <right/>
      <top style="thin">
        <color indexed="64"/>
      </top>
      <bottom style="dashed">
        <color theme="1"/>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medium">
        <color indexed="64"/>
      </bottom>
      <diagonal/>
    </border>
    <border>
      <left style="dashed">
        <color theme="1"/>
      </left>
      <right/>
      <top style="dashed">
        <color indexed="64"/>
      </top>
      <bottom style="medium">
        <color indexed="64"/>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diagonal/>
    </border>
    <border>
      <left style="dotted">
        <color indexed="64"/>
      </left>
      <right style="dashed">
        <color theme="1"/>
      </right>
      <top/>
      <bottom style="dotted">
        <color indexed="64"/>
      </bottom>
      <diagonal/>
    </border>
    <border>
      <left style="medium">
        <color indexed="64"/>
      </left>
      <right/>
      <top/>
      <bottom/>
      <diagonal/>
    </border>
    <border>
      <left style="dashed">
        <color theme="1"/>
      </left>
      <right/>
      <top style="dashed">
        <color theme="1"/>
      </top>
      <bottom/>
      <diagonal/>
    </border>
    <border>
      <left style="dashed">
        <color theme="1"/>
      </left>
      <right/>
      <top style="dashed">
        <color theme="1"/>
      </top>
      <bottom style="dashed">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medium">
        <color theme="1"/>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ashed">
        <color theme="1"/>
      </right>
      <top style="dashed">
        <color theme="1"/>
      </top>
      <bottom style="dashed">
        <color theme="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medium">
        <color theme="1"/>
      </right>
      <top style="dashed">
        <color theme="1"/>
      </top>
      <bottom style="dotted">
        <color theme="1"/>
      </bottom>
      <diagonal/>
    </border>
    <border>
      <left/>
      <right style="medium">
        <color theme="1"/>
      </right>
      <top style="dotted">
        <color theme="1"/>
      </top>
      <bottom style="dotted">
        <color theme="1"/>
      </bottom>
      <diagonal/>
    </border>
    <border>
      <left/>
      <right style="medium">
        <color theme="1"/>
      </right>
      <top style="dotted">
        <color theme="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style="medium">
        <color indexed="64"/>
      </left>
      <right/>
      <top style="thin">
        <color indexed="64"/>
      </top>
      <bottom style="thin">
        <color indexed="64"/>
      </bottom>
      <diagonal/>
    </border>
    <border>
      <left style="thin">
        <color rgb="FF000000"/>
      </left>
      <right/>
      <top/>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dotted">
        <color indexed="64"/>
      </right>
      <top style="thin">
        <color indexed="64"/>
      </top>
      <bottom style="dotted">
        <color indexed="64"/>
      </bottom>
      <diagonal/>
    </border>
    <border>
      <left/>
      <right style="dotted">
        <color indexed="64"/>
      </right>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ashed">
        <color theme="1"/>
      </bottom>
      <diagonal/>
    </border>
    <border>
      <left style="medium">
        <color indexed="64"/>
      </left>
      <right style="medium">
        <color indexed="64"/>
      </right>
      <top style="dashed">
        <color theme="1"/>
      </top>
      <bottom style="dashed">
        <color theme="1"/>
      </bottom>
      <diagonal/>
    </border>
    <border>
      <left style="medium">
        <color indexed="64"/>
      </left>
      <right style="medium">
        <color indexed="64"/>
      </right>
      <top style="dashed">
        <color theme="1"/>
      </top>
      <bottom/>
      <diagonal/>
    </border>
    <border>
      <left style="medium">
        <color indexed="64"/>
      </left>
      <right style="medium">
        <color indexed="64"/>
      </right>
      <top style="dashed">
        <color theme="1"/>
      </top>
      <bottom style="dotted">
        <color indexed="64"/>
      </bottom>
      <diagonal/>
    </border>
    <border>
      <left/>
      <right style="medium">
        <color indexed="64"/>
      </right>
      <top style="medium">
        <color indexed="64"/>
      </top>
      <bottom style="thin">
        <color indexed="64"/>
      </bottom>
      <diagonal/>
    </border>
    <border>
      <left style="dotted">
        <color indexed="64"/>
      </left>
      <right style="dashed">
        <color theme="1"/>
      </right>
      <top/>
      <bottom/>
      <diagonal/>
    </border>
    <border>
      <left style="dashed">
        <color theme="1"/>
      </left>
      <right style="dashed">
        <color theme="1"/>
      </right>
      <top/>
      <bottom style="dashed">
        <color theme="1"/>
      </bottom>
      <diagonal/>
    </border>
    <border>
      <left style="dashed">
        <color theme="1"/>
      </left>
      <right/>
      <top/>
      <bottom style="dashed">
        <color theme="1"/>
      </bottom>
      <diagonal/>
    </border>
    <border>
      <left/>
      <right style="medium">
        <color theme="1"/>
      </right>
      <top/>
      <bottom style="dotted">
        <color theme="1"/>
      </bottom>
      <diagonal/>
    </border>
    <border>
      <left style="medium">
        <color indexed="64"/>
      </left>
      <right style="dotted">
        <color indexed="64"/>
      </right>
      <top style="dashed">
        <color theme="1"/>
      </top>
      <bottom/>
      <diagonal/>
    </border>
    <border>
      <left style="dotted">
        <color indexed="64"/>
      </left>
      <right style="dashed">
        <color theme="1"/>
      </right>
      <top style="dashed">
        <color theme="1"/>
      </top>
      <bottom/>
      <diagonal/>
    </border>
    <border>
      <left style="dotted">
        <color indexed="64"/>
      </left>
      <right style="dashed">
        <color theme="1"/>
      </right>
      <top/>
      <bottom style="dashed">
        <color theme="1"/>
      </bottom>
      <diagonal/>
    </border>
    <border>
      <left style="dashed">
        <color theme="1"/>
      </left>
      <right/>
      <top/>
      <bottom/>
      <diagonal/>
    </border>
    <border>
      <left style="medium">
        <color theme="1"/>
      </left>
      <right style="dashed">
        <color theme="1"/>
      </right>
      <top style="dashed">
        <color theme="1"/>
      </top>
      <bottom/>
      <diagonal/>
    </border>
    <border>
      <left style="dashed">
        <color theme="1"/>
      </left>
      <right style="medium">
        <color indexed="64"/>
      </right>
      <top style="dashed">
        <color theme="1"/>
      </top>
      <bottom/>
      <diagonal/>
    </border>
    <border>
      <left/>
      <right style="medium">
        <color theme="1"/>
      </right>
      <top style="dotted">
        <color theme="1"/>
      </top>
      <bottom/>
      <diagonal/>
    </border>
    <border>
      <left style="medium">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ashed">
        <color theme="1"/>
      </right>
      <top style="dotted">
        <color indexed="64"/>
      </top>
      <bottom style="dotted">
        <color indexed="64"/>
      </bottom>
      <diagonal/>
    </border>
    <border>
      <left style="dashed">
        <color theme="1"/>
      </left>
      <right/>
      <top style="dotted">
        <color indexed="64"/>
      </top>
      <bottom style="dotted">
        <color indexed="64"/>
      </bottom>
      <diagonal/>
    </border>
    <border>
      <left style="dashed">
        <color theme="1"/>
      </left>
      <right style="dotted">
        <color indexed="64"/>
      </right>
      <top style="dotted">
        <color indexed="64"/>
      </top>
      <bottom style="dotted">
        <color indexed="64"/>
      </bottom>
      <diagonal/>
    </border>
    <border>
      <left/>
      <right style="dashed">
        <color theme="1"/>
      </right>
      <top/>
      <bottom style="medium">
        <color indexed="64"/>
      </bottom>
      <diagonal/>
    </border>
    <border>
      <left style="dashed">
        <color theme="1"/>
      </left>
      <right/>
      <top/>
      <bottom style="medium">
        <color indexed="64"/>
      </bottom>
      <diagonal/>
    </border>
    <border>
      <left style="dashed">
        <color theme="1"/>
      </left>
      <right style="dashed">
        <color theme="1"/>
      </right>
      <top/>
      <bottom style="medium">
        <color indexed="64"/>
      </bottom>
      <diagonal/>
    </border>
    <border>
      <left style="dotted">
        <color indexed="64"/>
      </left>
      <right style="medium">
        <color indexed="64"/>
      </right>
      <top style="dotted">
        <color indexed="64"/>
      </top>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bottom style="dotted">
        <color indexed="64"/>
      </bottom>
      <diagonal/>
    </border>
    <border>
      <left/>
      <right/>
      <top style="dotted">
        <color indexed="64"/>
      </top>
      <bottom style="dotted">
        <color indexed="64"/>
      </bottom>
      <diagonal/>
    </border>
    <border>
      <left style="medium">
        <color indexed="64"/>
      </left>
      <right style="dotted">
        <color indexed="64"/>
      </right>
      <top style="dashed">
        <color theme="1"/>
      </top>
      <bottom style="dotted">
        <color indexed="64"/>
      </bottom>
      <diagonal/>
    </border>
    <border>
      <left style="dotted">
        <color indexed="64"/>
      </left>
      <right style="medium">
        <color indexed="64"/>
      </right>
      <top style="dashed">
        <color theme="1"/>
      </top>
      <bottom style="dotted">
        <color indexed="64"/>
      </bottom>
      <diagonal/>
    </border>
    <border>
      <left style="medium">
        <color indexed="64"/>
      </left>
      <right style="dashed">
        <color theme="1"/>
      </right>
      <top style="medium">
        <color indexed="64"/>
      </top>
      <bottom style="medium">
        <color indexed="64"/>
      </bottom>
      <diagonal/>
    </border>
    <border>
      <left style="dashed">
        <color theme="1"/>
      </left>
      <right style="dashed">
        <color theme="1"/>
      </right>
      <top style="medium">
        <color indexed="64"/>
      </top>
      <bottom style="medium">
        <color indexed="64"/>
      </bottom>
      <diagonal/>
    </border>
    <border>
      <left style="dashed">
        <color theme="1"/>
      </left>
      <right style="medium">
        <color indexed="64"/>
      </right>
      <top style="medium">
        <color indexed="64"/>
      </top>
      <bottom style="medium">
        <color indexed="64"/>
      </bottom>
      <diagonal/>
    </border>
    <border>
      <left style="medium">
        <color indexed="64"/>
      </left>
      <right style="dashed">
        <color theme="1"/>
      </right>
      <top style="medium">
        <color indexed="64"/>
      </top>
      <bottom/>
      <diagonal/>
    </border>
    <border>
      <left style="dashed">
        <color theme="1"/>
      </left>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dashed">
        <color theme="1"/>
      </top>
      <bottom style="medium">
        <color indexed="64"/>
      </bottom>
      <diagonal/>
    </border>
  </borders>
  <cellStyleXfs count="3">
    <xf numFmtId="0" fontId="0" fillId="0" borderId="0"/>
    <xf numFmtId="9" fontId="7" fillId="0" borderId="0" applyFont="0" applyFill="0" applyBorder="0" applyAlignment="0" applyProtection="0"/>
    <xf numFmtId="44" fontId="7" fillId="0" borderId="0" applyFont="0" applyFill="0" applyBorder="0" applyAlignment="0" applyProtection="0"/>
  </cellStyleXfs>
  <cellXfs count="202">
    <xf numFmtId="0" fontId="0" fillId="0" borderId="0" xfId="0"/>
    <xf numFmtId="0" fontId="1" fillId="4"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0" fillId="7" borderId="0" xfId="0" applyFill="1"/>
    <xf numFmtId="0" fontId="4" fillId="5" borderId="11" xfId="0" applyFont="1" applyFill="1" applyBorder="1" applyAlignment="1">
      <alignment horizontal="center" vertical="center" wrapText="1"/>
    </xf>
    <xf numFmtId="0" fontId="3" fillId="5" borderId="18" xfId="0" applyFont="1" applyFill="1" applyBorder="1" applyAlignment="1">
      <alignment horizontal="justify" vertical="center" wrapText="1"/>
    </xf>
    <xf numFmtId="0" fontId="3" fillId="5" borderId="18"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4" fillId="10" borderId="11" xfId="0" applyFont="1" applyFill="1" applyBorder="1" applyAlignment="1">
      <alignment horizontal="center" vertical="center" wrapText="1"/>
    </xf>
    <xf numFmtId="0" fontId="3" fillId="10" borderId="20" xfId="0" applyFont="1" applyFill="1" applyBorder="1" applyAlignment="1">
      <alignment horizontal="justify" vertical="center" wrapText="1"/>
    </xf>
    <xf numFmtId="0" fontId="4" fillId="10" borderId="2" xfId="0" applyFont="1" applyFill="1" applyBorder="1" applyAlignment="1">
      <alignment horizontal="justify" vertical="center" wrapText="1"/>
    </xf>
    <xf numFmtId="0" fontId="4" fillId="10" borderId="6"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3" fillId="5" borderId="21" xfId="0" applyFont="1" applyFill="1" applyBorder="1" applyAlignment="1">
      <alignment horizontal="left" vertical="center" wrapText="1"/>
    </xf>
    <xf numFmtId="0" fontId="4" fillId="5" borderId="25"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5" fillId="9" borderId="18" xfId="0" applyFont="1" applyFill="1" applyBorder="1" applyAlignment="1">
      <alignment horizontal="center" vertical="center" wrapText="1"/>
    </xf>
    <xf numFmtId="1" fontId="3" fillId="10" borderId="22" xfId="1" applyNumberFormat="1" applyFont="1" applyFill="1" applyBorder="1" applyAlignment="1">
      <alignment horizontal="center" vertical="center" wrapText="1"/>
    </xf>
    <xf numFmtId="1" fontId="3" fillId="5" borderId="22" xfId="1" applyNumberFormat="1" applyFont="1" applyFill="1" applyBorder="1" applyAlignment="1">
      <alignment horizontal="center" vertical="center" wrapText="1"/>
    </xf>
    <xf numFmtId="1" fontId="3" fillId="10" borderId="23" xfId="1" applyNumberFormat="1" applyFont="1" applyFill="1" applyBorder="1" applyAlignment="1">
      <alignment horizontal="center" vertical="center" wrapText="1"/>
    </xf>
    <xf numFmtId="165" fontId="3" fillId="10" borderId="27" xfId="1" applyNumberFormat="1" applyFont="1" applyFill="1" applyBorder="1" applyAlignment="1">
      <alignment horizontal="center" vertical="center" wrapText="1"/>
    </xf>
    <xf numFmtId="165" fontId="3" fillId="5" borderId="27" xfId="1" applyNumberFormat="1" applyFont="1" applyFill="1" applyBorder="1" applyAlignment="1">
      <alignment horizontal="center" vertical="center" wrapText="1"/>
    </xf>
    <xf numFmtId="165" fontId="3" fillId="10" borderId="28" xfId="1" applyNumberFormat="1" applyFont="1" applyFill="1" applyBorder="1" applyAlignment="1">
      <alignment horizontal="center" vertical="center" wrapText="1"/>
    </xf>
    <xf numFmtId="0" fontId="4" fillId="10" borderId="33" xfId="0" applyFont="1" applyFill="1" applyBorder="1" applyAlignment="1">
      <alignment horizontal="justify" vertical="center" wrapText="1"/>
    </xf>
    <xf numFmtId="0" fontId="6" fillId="5" borderId="26" xfId="0" applyFont="1" applyFill="1" applyBorder="1" applyAlignment="1">
      <alignment horizontal="left" vertical="center" wrapText="1"/>
    </xf>
    <xf numFmtId="0" fontId="6" fillId="5" borderId="34" xfId="0" applyFont="1" applyFill="1" applyBorder="1" applyAlignment="1">
      <alignment horizontal="center" vertical="center" wrapText="1"/>
    </xf>
    <xf numFmtId="3" fontId="3" fillId="10" borderId="35" xfId="0" applyNumberFormat="1" applyFont="1" applyFill="1" applyBorder="1" applyAlignment="1">
      <alignment horizontal="center" vertical="center" wrapText="1"/>
    </xf>
    <xf numFmtId="0" fontId="3" fillId="5" borderId="35" xfId="0" applyFont="1" applyFill="1" applyBorder="1" applyAlignment="1">
      <alignment horizontal="center" vertical="center" wrapText="1"/>
    </xf>
    <xf numFmtId="3" fontId="3" fillId="10" borderId="36" xfId="0" applyNumberFormat="1" applyFont="1" applyFill="1" applyBorder="1" applyAlignment="1">
      <alignment horizontal="center" vertical="center" wrapText="1"/>
    </xf>
    <xf numFmtId="3" fontId="3" fillId="4" borderId="42" xfId="0" applyNumberFormat="1" applyFont="1" applyFill="1" applyBorder="1" applyAlignment="1">
      <alignment horizontal="center" vertical="center" wrapText="1"/>
    </xf>
    <xf numFmtId="3" fontId="3" fillId="4" borderId="2" xfId="0" applyNumberFormat="1" applyFont="1" applyFill="1" applyBorder="1" applyAlignment="1">
      <alignment horizontal="center" vertical="center" wrapText="1"/>
    </xf>
    <xf numFmtId="3" fontId="3" fillId="4" borderId="43" xfId="0" applyNumberFormat="1" applyFont="1" applyFill="1" applyBorder="1" applyAlignment="1">
      <alignment horizontal="center" vertical="center" wrapText="1"/>
    </xf>
    <xf numFmtId="10" fontId="0" fillId="6" borderId="44" xfId="0" applyNumberFormat="1" applyFill="1" applyBorder="1" applyAlignment="1">
      <alignment horizontal="center" vertical="center" wrapText="1"/>
    </xf>
    <xf numFmtId="10" fontId="0" fillId="6" borderId="45" xfId="0" applyNumberFormat="1" applyFill="1" applyBorder="1" applyAlignment="1">
      <alignment horizontal="center" vertical="center" wrapText="1"/>
    </xf>
    <xf numFmtId="3" fontId="3" fillId="4" borderId="47" xfId="0" applyNumberFormat="1" applyFont="1" applyFill="1" applyBorder="1" applyAlignment="1">
      <alignment horizontal="center" vertical="center" wrapText="1"/>
    </xf>
    <xf numFmtId="3" fontId="3" fillId="4" borderId="48" xfId="0" applyNumberFormat="1" applyFont="1" applyFill="1" applyBorder="1" applyAlignment="1">
      <alignment horizontal="center" vertical="center" wrapText="1"/>
    </xf>
    <xf numFmtId="3" fontId="3" fillId="4" borderId="49" xfId="0" applyNumberFormat="1" applyFont="1" applyFill="1" applyBorder="1" applyAlignment="1">
      <alignment horizontal="center" vertical="center" wrapText="1"/>
    </xf>
    <xf numFmtId="0" fontId="13" fillId="0" borderId="0" xfId="0" applyFont="1"/>
    <xf numFmtId="0" fontId="0" fillId="12" borderId="0" xfId="0" applyFill="1"/>
    <xf numFmtId="0" fontId="0" fillId="0" borderId="0" xfId="0" applyAlignment="1">
      <alignment wrapText="1"/>
    </xf>
    <xf numFmtId="0" fontId="0" fillId="11" borderId="0" xfId="0" applyFill="1"/>
    <xf numFmtId="10" fontId="0" fillId="6" borderId="46" xfId="0" applyNumberFormat="1" applyFill="1" applyBorder="1" applyAlignment="1">
      <alignment horizontal="center" vertical="center" wrapText="1"/>
    </xf>
    <xf numFmtId="0" fontId="6" fillId="10" borderId="55" xfId="0" applyFont="1" applyFill="1" applyBorder="1" applyAlignment="1">
      <alignment horizontal="justify" vertical="center" wrapText="1"/>
    </xf>
    <xf numFmtId="0" fontId="6" fillId="10" borderId="56" xfId="0" applyFont="1" applyFill="1" applyBorder="1" applyAlignment="1">
      <alignment horizontal="justify" vertical="center" wrapText="1"/>
    </xf>
    <xf numFmtId="0" fontId="5" fillId="9" borderId="57" xfId="0" applyFont="1" applyFill="1" applyBorder="1" applyAlignment="1">
      <alignment horizontal="left" vertical="center" wrapText="1"/>
    </xf>
    <xf numFmtId="0" fontId="4" fillId="10" borderId="58" xfId="0" applyFont="1" applyFill="1" applyBorder="1" applyAlignment="1">
      <alignment horizontal="left" vertical="center" wrapText="1"/>
    </xf>
    <xf numFmtId="0" fontId="1" fillId="5" borderId="58" xfId="0" applyFont="1" applyFill="1" applyBorder="1" applyAlignment="1">
      <alignment horizontal="left" vertical="center" wrapText="1"/>
    </xf>
    <xf numFmtId="0" fontId="1" fillId="5" borderId="59" xfId="0" applyFont="1" applyFill="1" applyBorder="1" applyAlignment="1">
      <alignment horizontal="left" vertical="center" wrapText="1"/>
    </xf>
    <xf numFmtId="0" fontId="1" fillId="2" borderId="60" xfId="0" applyFont="1" applyFill="1" applyBorder="1" applyAlignment="1">
      <alignment horizontal="center" vertical="center" wrapText="1"/>
    </xf>
    <xf numFmtId="0" fontId="1" fillId="3" borderId="61" xfId="0" applyFont="1" applyFill="1" applyBorder="1" applyAlignment="1">
      <alignment horizontal="center" vertical="center" wrapText="1"/>
    </xf>
    <xf numFmtId="0" fontId="1" fillId="2" borderId="62" xfId="0" applyFont="1" applyFill="1" applyBorder="1" applyAlignment="1">
      <alignment horizontal="center" vertical="center" wrapText="1"/>
    </xf>
    <xf numFmtId="0" fontId="6" fillId="10" borderId="0" xfId="0" applyFont="1" applyFill="1" applyAlignment="1">
      <alignment horizontal="justify" vertical="center" wrapText="1"/>
    </xf>
    <xf numFmtId="3" fontId="3" fillId="7" borderId="42" xfId="0" applyNumberFormat="1" applyFont="1" applyFill="1" applyBorder="1" applyAlignment="1">
      <alignment horizontal="center" vertical="center" wrapText="1"/>
    </xf>
    <xf numFmtId="3" fontId="3" fillId="7" borderId="2" xfId="0" applyNumberFormat="1" applyFont="1" applyFill="1" applyBorder="1" applyAlignment="1">
      <alignment horizontal="center" vertical="center" wrapText="1"/>
    </xf>
    <xf numFmtId="3" fontId="3" fillId="7" borderId="33" xfId="0" applyNumberFormat="1" applyFont="1" applyFill="1" applyBorder="1" applyAlignment="1">
      <alignment horizontal="center" vertical="center" wrapText="1"/>
    </xf>
    <xf numFmtId="3" fontId="3" fillId="7" borderId="43" xfId="0" applyNumberFormat="1" applyFont="1" applyFill="1" applyBorder="1" applyAlignment="1">
      <alignment horizontal="center" vertical="center" wrapText="1"/>
    </xf>
    <xf numFmtId="10" fontId="0" fillId="6" borderId="65" xfId="0" applyNumberFormat="1" applyFill="1" applyBorder="1" applyAlignment="1">
      <alignment horizontal="center" vertical="center" wrapText="1"/>
    </xf>
    <xf numFmtId="10" fontId="14" fillId="14" borderId="46" xfId="0" applyNumberFormat="1" applyFont="1" applyFill="1" applyBorder="1" applyAlignment="1">
      <alignment horizontal="center" vertical="center"/>
    </xf>
    <xf numFmtId="10" fontId="0" fillId="13" borderId="46" xfId="0" applyNumberFormat="1" applyFill="1" applyBorder="1" applyAlignment="1">
      <alignment horizontal="center" vertical="center" wrapText="1"/>
    </xf>
    <xf numFmtId="10" fontId="0" fillId="13" borderId="44" xfId="0" applyNumberFormat="1" applyFill="1" applyBorder="1" applyAlignment="1">
      <alignment horizontal="center" vertical="center" wrapText="1"/>
    </xf>
    <xf numFmtId="0" fontId="5" fillId="7" borderId="37"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12" fillId="0" borderId="0" xfId="0" applyFont="1" applyAlignment="1">
      <alignment horizontal="center" vertical="center"/>
    </xf>
    <xf numFmtId="0" fontId="1" fillId="5" borderId="69" xfId="0" applyFont="1" applyFill="1" applyBorder="1" applyAlignment="1">
      <alignment horizontal="center" vertical="center" wrapText="1"/>
    </xf>
    <xf numFmtId="1" fontId="6" fillId="5" borderId="70" xfId="1" applyNumberFormat="1" applyFont="1" applyFill="1" applyBorder="1" applyAlignment="1">
      <alignment horizontal="center" vertical="center" wrapText="1"/>
    </xf>
    <xf numFmtId="165" fontId="6" fillId="5" borderId="71" xfId="1" applyNumberFormat="1" applyFont="1" applyFill="1" applyBorder="1" applyAlignment="1">
      <alignment horizontal="center" vertical="center" wrapText="1"/>
    </xf>
    <xf numFmtId="3" fontId="3" fillId="7" borderId="20" xfId="0" applyNumberFormat="1" applyFont="1" applyFill="1" applyBorder="1" applyAlignment="1">
      <alignment horizontal="center" vertical="center" wrapText="1"/>
    </xf>
    <xf numFmtId="0" fontId="1" fillId="7" borderId="74" xfId="0" applyFont="1" applyFill="1" applyBorder="1" applyAlignment="1">
      <alignment horizontal="center" vertical="center" wrapText="1"/>
    </xf>
    <xf numFmtId="0" fontId="3" fillId="10" borderId="72" xfId="0" applyFont="1" applyFill="1" applyBorder="1" applyAlignment="1">
      <alignment horizontal="center" vertical="center" wrapText="1"/>
    </xf>
    <xf numFmtId="0" fontId="3" fillId="10" borderId="73" xfId="0" applyFont="1" applyFill="1" applyBorder="1" applyAlignment="1">
      <alignment horizontal="center" vertical="center" wrapText="1"/>
    </xf>
    <xf numFmtId="0" fontId="1" fillId="15" borderId="77" xfId="0" applyFont="1" applyFill="1" applyBorder="1" applyAlignment="1">
      <alignment horizontal="center" vertical="center" wrapText="1"/>
    </xf>
    <xf numFmtId="0" fontId="3" fillId="5" borderId="79" xfId="0" applyFont="1" applyFill="1" applyBorder="1" applyAlignment="1">
      <alignment horizontal="left" vertical="center" wrapText="1"/>
    </xf>
    <xf numFmtId="0" fontId="3" fillId="5" borderId="79" xfId="0" applyFont="1" applyFill="1" applyBorder="1" applyAlignment="1">
      <alignment horizontal="center" vertical="center" wrapText="1"/>
    </xf>
    <xf numFmtId="0" fontId="3" fillId="5" borderId="80" xfId="0" applyFont="1" applyFill="1" applyBorder="1" applyAlignment="1">
      <alignment horizontal="left" vertical="center" wrapText="1"/>
    </xf>
    <xf numFmtId="0" fontId="9" fillId="8" borderId="68" xfId="0" applyFont="1" applyFill="1" applyBorder="1" applyAlignment="1">
      <alignment horizontal="center" vertical="center" wrapText="1"/>
    </xf>
    <xf numFmtId="0" fontId="5" fillId="9" borderId="81" xfId="0" applyFont="1" applyFill="1" applyBorder="1" applyAlignment="1">
      <alignment horizontal="left" vertical="center" wrapText="1"/>
    </xf>
    <xf numFmtId="0" fontId="4" fillId="5" borderId="52"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3" fillId="10" borderId="2" xfId="0" applyFont="1" applyFill="1" applyBorder="1" applyAlignment="1">
      <alignment horizontal="center" vertical="center" wrapText="1"/>
    </xf>
    <xf numFmtId="0" fontId="3" fillId="5" borderId="0" xfId="0" applyFont="1" applyFill="1" applyAlignment="1">
      <alignment horizontal="justify" vertical="center" wrapText="1"/>
    </xf>
    <xf numFmtId="0" fontId="4" fillId="5" borderId="31" xfId="0" applyFont="1" applyFill="1" applyBorder="1" applyAlignment="1">
      <alignment horizontal="center" vertical="center" wrapText="1"/>
    </xf>
    <xf numFmtId="0" fontId="3" fillId="5" borderId="85" xfId="0" applyFont="1" applyFill="1" applyBorder="1" applyAlignment="1">
      <alignment horizontal="left" vertical="center" wrapText="1"/>
    </xf>
    <xf numFmtId="3" fontId="3" fillId="4" borderId="18" xfId="0" applyNumberFormat="1" applyFont="1" applyFill="1" applyBorder="1" applyAlignment="1">
      <alignment horizontal="center" vertical="center" wrapText="1"/>
    </xf>
    <xf numFmtId="3" fontId="3" fillId="4" borderId="86" xfId="0" applyNumberFormat="1" applyFont="1" applyFill="1" applyBorder="1" applyAlignment="1">
      <alignment horizontal="center" vertical="center" wrapText="1"/>
    </xf>
    <xf numFmtId="3" fontId="3" fillId="4" borderId="87" xfId="0" applyNumberFormat="1" applyFont="1" applyFill="1" applyBorder="1" applyAlignment="1">
      <alignment horizontal="center" vertical="center" wrapText="1"/>
    </xf>
    <xf numFmtId="0" fontId="1" fillId="5" borderId="88" xfId="0" applyFont="1" applyFill="1" applyBorder="1" applyAlignment="1">
      <alignment horizontal="left" vertical="center" wrapText="1"/>
    </xf>
    <xf numFmtId="0" fontId="4" fillId="10" borderId="31" xfId="0" applyFont="1" applyFill="1" applyBorder="1" applyAlignment="1">
      <alignment horizontal="center" vertical="center" wrapText="1"/>
    </xf>
    <xf numFmtId="0" fontId="4" fillId="5" borderId="89" xfId="0" applyFont="1" applyFill="1" applyBorder="1" applyAlignment="1">
      <alignment horizontal="center" vertical="center" wrapText="1"/>
    </xf>
    <xf numFmtId="0" fontId="3" fillId="5" borderId="0" xfId="0" applyFont="1" applyFill="1" applyAlignment="1">
      <alignment horizontal="left" vertical="center" wrapText="1"/>
    </xf>
    <xf numFmtId="0" fontId="3" fillId="5" borderId="91" xfId="0" applyFont="1" applyFill="1" applyBorder="1" applyAlignment="1">
      <alignment horizontal="justify" vertical="center" wrapText="1"/>
    </xf>
    <xf numFmtId="0" fontId="3" fillId="5" borderId="92" xfId="0" applyFont="1" applyFill="1" applyBorder="1" applyAlignment="1">
      <alignment horizontal="justify" vertical="center" wrapText="1"/>
    </xf>
    <xf numFmtId="0" fontId="3" fillId="5" borderId="93" xfId="0" applyFont="1" applyFill="1" applyBorder="1" applyAlignment="1">
      <alignment horizontal="center" vertical="center" wrapText="1"/>
    </xf>
    <xf numFmtId="0" fontId="3" fillId="10" borderId="91" xfId="0" applyFont="1" applyFill="1" applyBorder="1" applyAlignment="1">
      <alignment horizontal="justify" vertical="center" wrapText="1"/>
    </xf>
    <xf numFmtId="0" fontId="3" fillId="10" borderId="92" xfId="0" applyFont="1" applyFill="1" applyBorder="1" applyAlignment="1">
      <alignment horizontal="justify" vertical="center" wrapText="1"/>
    </xf>
    <xf numFmtId="0" fontId="3" fillId="10" borderId="93" xfId="0" applyFont="1" applyFill="1" applyBorder="1" applyAlignment="1">
      <alignment horizontal="center" vertical="center" wrapText="1"/>
    </xf>
    <xf numFmtId="0" fontId="3" fillId="5" borderId="94" xfId="0" applyFont="1" applyFill="1" applyBorder="1" applyAlignment="1">
      <alignment horizontal="justify" vertical="center" wrapText="1"/>
    </xf>
    <xf numFmtId="0" fontId="3" fillId="5" borderId="95" xfId="0" applyFont="1" applyFill="1" applyBorder="1" applyAlignment="1">
      <alignment horizontal="justify" vertical="center" wrapText="1"/>
    </xf>
    <xf numFmtId="0" fontId="3" fillId="5" borderId="96" xfId="0" applyFont="1" applyFill="1" applyBorder="1" applyAlignment="1">
      <alignment horizontal="center" vertical="center" wrapText="1"/>
    </xf>
    <xf numFmtId="0" fontId="3" fillId="5" borderId="97" xfId="0" applyFont="1" applyFill="1" applyBorder="1" applyAlignment="1">
      <alignment horizontal="left" vertical="center" wrapText="1"/>
    </xf>
    <xf numFmtId="0" fontId="3" fillId="10" borderId="98" xfId="0" applyFont="1" applyFill="1" applyBorder="1" applyAlignment="1">
      <alignment horizontal="left" vertical="center" wrapText="1"/>
    </xf>
    <xf numFmtId="0" fontId="3" fillId="5" borderId="99" xfId="0" applyFont="1" applyFill="1" applyBorder="1" applyAlignment="1">
      <alignment horizontal="justify" vertical="center" wrapText="1"/>
    </xf>
    <xf numFmtId="0" fontId="3" fillId="5" borderId="90" xfId="0" applyFont="1" applyFill="1" applyBorder="1" applyAlignment="1">
      <alignment horizontal="justify" vertical="center" wrapText="1"/>
    </xf>
    <xf numFmtId="0" fontId="3" fillId="5" borderId="100" xfId="0" applyFont="1" applyFill="1" applyBorder="1" applyAlignment="1">
      <alignment horizontal="justify" vertical="center" wrapText="1"/>
    </xf>
    <xf numFmtId="0" fontId="4" fillId="5" borderId="101"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3" fillId="5" borderId="98" xfId="0" applyFont="1" applyFill="1" applyBorder="1" applyAlignment="1">
      <alignment horizontal="left" vertical="center" wrapText="1"/>
    </xf>
    <xf numFmtId="0" fontId="3" fillId="5" borderId="102" xfId="0" applyFont="1" applyFill="1" applyBorder="1" applyAlignment="1">
      <alignment horizontal="left" vertical="center" wrapText="1"/>
    </xf>
    <xf numFmtId="10" fontId="3" fillId="7" borderId="2" xfId="1" applyNumberFormat="1" applyFont="1" applyFill="1" applyBorder="1" applyAlignment="1">
      <alignment horizontal="center" vertical="center" wrapText="1"/>
    </xf>
    <xf numFmtId="10" fontId="3" fillId="7" borderId="33" xfId="1" applyNumberFormat="1" applyFont="1" applyFill="1" applyBorder="1" applyAlignment="1">
      <alignment horizontal="center" vertical="center" wrapText="1"/>
    </xf>
    <xf numFmtId="10" fontId="3" fillId="7" borderId="20" xfId="1" applyNumberFormat="1" applyFont="1" applyFill="1" applyBorder="1" applyAlignment="1">
      <alignment horizontal="center" vertical="center" wrapText="1"/>
    </xf>
    <xf numFmtId="3" fontId="3" fillId="0" borderId="45" xfId="0" applyNumberFormat="1" applyFont="1" applyBorder="1" applyAlignment="1">
      <alignment horizontal="center" vertical="center" wrapText="1"/>
    </xf>
    <xf numFmtId="3" fontId="3" fillId="0" borderId="46" xfId="0" applyNumberFormat="1" applyFont="1" applyBorder="1" applyAlignment="1">
      <alignment horizontal="center" vertical="center" wrapText="1"/>
    </xf>
    <xf numFmtId="3" fontId="3" fillId="0" borderId="53" xfId="0" applyNumberFormat="1" applyFont="1" applyBorder="1" applyAlignment="1">
      <alignment horizontal="center" vertical="center" wrapText="1"/>
    </xf>
    <xf numFmtId="3" fontId="3" fillId="0" borderId="50" xfId="0" applyNumberFormat="1" applyFont="1" applyBorder="1" applyAlignment="1">
      <alignment horizontal="center" vertical="center" wrapText="1"/>
    </xf>
    <xf numFmtId="3" fontId="3" fillId="0" borderId="51" xfId="0" applyNumberFormat="1" applyFont="1" applyBorder="1" applyAlignment="1">
      <alignment horizontal="center" vertical="center" wrapText="1"/>
    </xf>
    <xf numFmtId="3" fontId="3" fillId="0" borderId="54" xfId="0" applyNumberFormat="1" applyFont="1" applyBorder="1" applyAlignment="1">
      <alignment horizontal="center" vertical="center" wrapText="1"/>
    </xf>
    <xf numFmtId="44" fontId="3" fillId="4" borderId="103" xfId="2" applyFont="1" applyFill="1" applyBorder="1" applyAlignment="1">
      <alignment horizontal="center" vertical="center" wrapText="1"/>
    </xf>
    <xf numFmtId="44" fontId="3" fillId="4" borderId="104" xfId="2" applyFont="1" applyFill="1" applyBorder="1" applyAlignment="1">
      <alignment horizontal="center" vertical="center" wrapText="1"/>
    </xf>
    <xf numFmtId="44" fontId="3" fillId="4" borderId="105" xfId="2" applyFont="1" applyFill="1" applyBorder="1" applyAlignment="1">
      <alignment horizontal="center" vertical="center" wrapText="1"/>
    </xf>
    <xf numFmtId="0" fontId="4" fillId="5" borderId="13" xfId="0" applyFont="1" applyFill="1" applyBorder="1" applyAlignment="1">
      <alignment horizontal="center" vertical="center" wrapText="1"/>
    </xf>
    <xf numFmtId="0" fontId="0" fillId="0" borderId="3" xfId="0" applyBorder="1"/>
    <xf numFmtId="164" fontId="4" fillId="5" borderId="15" xfId="0" applyNumberFormat="1" applyFont="1" applyFill="1" applyBorder="1" applyAlignment="1">
      <alignment horizontal="center" vertical="center" wrapText="1"/>
    </xf>
    <xf numFmtId="44" fontId="3" fillId="4" borderId="106" xfId="2" applyFont="1" applyFill="1" applyBorder="1" applyAlignment="1">
      <alignment horizontal="center" vertical="center" wrapText="1"/>
    </xf>
    <xf numFmtId="44" fontId="3" fillId="4" borderId="107" xfId="2" applyFont="1" applyFill="1" applyBorder="1" applyAlignment="1">
      <alignment horizontal="center" vertical="center" wrapText="1"/>
    </xf>
    <xf numFmtId="3" fontId="3" fillId="7" borderId="18" xfId="0" applyNumberFormat="1" applyFont="1" applyFill="1" applyBorder="1" applyAlignment="1">
      <alignment horizontal="center" vertical="center" wrapText="1"/>
    </xf>
    <xf numFmtId="3" fontId="3" fillId="7" borderId="87" xfId="0" applyNumberFormat="1" applyFont="1" applyFill="1" applyBorder="1" applyAlignment="1">
      <alignment horizontal="center" vertical="center" wrapText="1"/>
    </xf>
    <xf numFmtId="10" fontId="0" fillId="6" borderId="108" xfId="0" applyNumberFormat="1" applyFill="1" applyBorder="1" applyAlignment="1">
      <alignment horizontal="center" vertical="center" wrapText="1"/>
    </xf>
    <xf numFmtId="10" fontId="0" fillId="6" borderId="109" xfId="0" applyNumberFormat="1" applyFill="1" applyBorder="1" applyAlignment="1">
      <alignment horizontal="center" vertical="center" wrapText="1"/>
    </xf>
    <xf numFmtId="10" fontId="0" fillId="6" borderId="110" xfId="0" applyNumberFormat="1" applyFill="1" applyBorder="1" applyAlignment="1">
      <alignment horizontal="center" vertical="center" wrapText="1"/>
    </xf>
    <xf numFmtId="10" fontId="0" fillId="6" borderId="61" xfId="0" applyNumberFormat="1" applyFill="1" applyBorder="1" applyAlignment="1">
      <alignment horizontal="center" vertical="center" wrapText="1"/>
    </xf>
    <xf numFmtId="10" fontId="0" fillId="6" borderId="111" xfId="0" applyNumberFormat="1" applyFill="1" applyBorder="1" applyAlignment="1">
      <alignment horizontal="center" vertical="center" wrapText="1"/>
    </xf>
    <xf numFmtId="3" fontId="3" fillId="4" borderId="35" xfId="0" applyNumberFormat="1" applyFont="1" applyFill="1" applyBorder="1" applyAlignment="1">
      <alignment horizontal="center" vertical="center" wrapText="1"/>
    </xf>
    <xf numFmtId="3" fontId="3" fillId="4" borderId="36" xfId="0" applyNumberFormat="1" applyFont="1" applyFill="1" applyBorder="1" applyAlignment="1">
      <alignment horizontal="center" vertical="center" wrapText="1"/>
    </xf>
    <xf numFmtId="10" fontId="0" fillId="6" borderId="34" xfId="0" applyNumberFormat="1" applyFill="1" applyBorder="1" applyAlignment="1">
      <alignment horizontal="center" vertical="center" wrapText="1"/>
    </xf>
    <xf numFmtId="0" fontId="3" fillId="0" borderId="37" xfId="0" applyFont="1" applyBorder="1" applyAlignment="1">
      <alignment horizontal="left" vertical="center" wrapText="1"/>
    </xf>
    <xf numFmtId="0" fontId="0" fillId="0" borderId="31" xfId="0" applyBorder="1"/>
    <xf numFmtId="3" fontId="5" fillId="9" borderId="75" xfId="0" applyNumberFormat="1" applyFont="1" applyFill="1" applyBorder="1" applyAlignment="1">
      <alignment horizontal="center" vertical="center" wrapText="1"/>
    </xf>
    <xf numFmtId="0" fontId="5" fillId="9" borderId="32" xfId="0" applyFont="1" applyFill="1" applyBorder="1" applyAlignment="1">
      <alignment horizontal="left" vertical="center" wrapText="1"/>
    </xf>
    <xf numFmtId="0" fontId="5" fillId="9" borderId="18" xfId="0" applyFont="1" applyFill="1" applyBorder="1" applyAlignment="1">
      <alignment horizontal="left" vertical="center" wrapText="1"/>
    </xf>
    <xf numFmtId="10" fontId="3" fillId="4" borderId="42" xfId="1" applyNumberFormat="1" applyFont="1" applyFill="1" applyBorder="1" applyAlignment="1">
      <alignment horizontal="center" vertical="center" wrapText="1"/>
    </xf>
    <xf numFmtId="10" fontId="3" fillId="4" borderId="2" xfId="1" applyNumberFormat="1" applyFont="1" applyFill="1" applyBorder="1" applyAlignment="1">
      <alignment horizontal="center" vertical="center" wrapText="1"/>
    </xf>
    <xf numFmtId="10" fontId="5" fillId="9" borderId="75" xfId="1" applyNumberFormat="1" applyFont="1" applyFill="1" applyBorder="1" applyAlignment="1">
      <alignment horizontal="center" vertical="center" wrapText="1"/>
    </xf>
    <xf numFmtId="3" fontId="4" fillId="10" borderId="74" xfId="0" applyNumberFormat="1" applyFont="1" applyFill="1" applyBorder="1" applyAlignment="1">
      <alignment horizontal="center" vertical="center" wrapText="1"/>
    </xf>
    <xf numFmtId="3" fontId="6" fillId="5" borderId="76" xfId="0" applyNumberFormat="1" applyFont="1" applyFill="1" applyBorder="1" applyAlignment="1">
      <alignment horizontal="center" vertical="center" wrapText="1"/>
    </xf>
    <xf numFmtId="3" fontId="6" fillId="5" borderId="112" xfId="0" applyNumberFormat="1" applyFont="1" applyFill="1" applyBorder="1" applyAlignment="1">
      <alignment horizontal="center" vertical="center" wrapText="1"/>
    </xf>
    <xf numFmtId="0" fontId="12" fillId="0" borderId="41" xfId="0" applyFont="1" applyBorder="1" applyAlignment="1">
      <alignment horizontal="center" vertical="center" wrapText="1"/>
    </xf>
    <xf numFmtId="0" fontId="12" fillId="0" borderId="41" xfId="0" applyFont="1" applyBorder="1" applyAlignment="1">
      <alignment horizontal="center" vertical="center"/>
    </xf>
    <xf numFmtId="0" fontId="12" fillId="0" borderId="41" xfId="0" applyFont="1" applyBorder="1" applyAlignment="1">
      <alignment horizontal="center" vertical="top" wrapText="1"/>
    </xf>
    <xf numFmtId="0" fontId="12" fillId="0" borderId="41" xfId="0" applyFont="1" applyBorder="1" applyAlignment="1">
      <alignment horizontal="center" vertical="top"/>
    </xf>
    <xf numFmtId="0" fontId="2" fillId="5" borderId="29"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3" fillId="5" borderId="78" xfId="0" applyFont="1" applyFill="1" applyBorder="1" applyAlignment="1">
      <alignment horizontal="justify" vertical="center" wrapText="1"/>
    </xf>
    <xf numFmtId="0" fontId="3" fillId="5" borderId="30" xfId="0" applyFont="1" applyFill="1" applyBorder="1" applyAlignment="1">
      <alignment horizontal="justify" vertical="center" wrapText="1"/>
    </xf>
    <xf numFmtId="0" fontId="1" fillId="7" borderId="63" xfId="0" applyFont="1" applyFill="1" applyBorder="1" applyAlignment="1">
      <alignment horizontal="center" vertical="center" wrapText="1"/>
    </xf>
    <xf numFmtId="0" fontId="1" fillId="7" borderId="64" xfId="0" applyFont="1" applyFill="1" applyBorder="1" applyAlignment="1">
      <alignment horizontal="center" vertical="center" wrapText="1"/>
    </xf>
    <xf numFmtId="0" fontId="5" fillId="9" borderId="82"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 fillId="9" borderId="83" xfId="0" applyFont="1" applyFill="1" applyBorder="1" applyAlignment="1">
      <alignment horizontal="justify" vertical="center" wrapText="1"/>
    </xf>
    <xf numFmtId="0" fontId="5" fillId="9" borderId="84" xfId="0" applyFont="1" applyFill="1" applyBorder="1" applyAlignment="1">
      <alignment horizontal="justify" vertical="center" wrapText="1"/>
    </xf>
    <xf numFmtId="0" fontId="10" fillId="8" borderId="13"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31" xfId="0" applyFont="1" applyFill="1" applyBorder="1" applyAlignment="1">
      <alignment horizontal="center" vertical="center" wrapText="1"/>
    </xf>
    <xf numFmtId="0" fontId="10" fillId="8" borderId="0" xfId="0" applyFont="1" applyFill="1" applyAlignment="1">
      <alignment horizontal="center" vertical="center" wrapText="1"/>
    </xf>
    <xf numFmtId="0" fontId="10" fillId="8" borderId="38" xfId="0" applyFont="1" applyFill="1" applyBorder="1" applyAlignment="1">
      <alignment horizontal="center" vertical="center" wrapText="1"/>
    </xf>
    <xf numFmtId="0" fontId="10" fillId="8" borderId="39" xfId="0" applyFont="1" applyFill="1" applyBorder="1" applyAlignment="1">
      <alignment horizontal="center" vertical="center" wrapText="1"/>
    </xf>
    <xf numFmtId="0" fontId="10" fillId="8" borderId="40" xfId="0" applyFont="1" applyFill="1" applyBorder="1" applyAlignment="1">
      <alignment horizontal="center" vertical="center" wrapText="1"/>
    </xf>
    <xf numFmtId="0" fontId="10" fillId="8" borderId="16"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37"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9" fillId="8" borderId="14"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9" fillId="8" borderId="10" xfId="0" applyFont="1" applyFill="1" applyBorder="1" applyAlignment="1">
      <alignment horizontal="center" vertical="center" wrapText="1"/>
    </xf>
    <xf numFmtId="0" fontId="9" fillId="8" borderId="66" xfId="0" applyFont="1" applyFill="1" applyBorder="1" applyAlignment="1">
      <alignment horizontal="center" vertical="center" wrapText="1"/>
    </xf>
    <xf numFmtId="0" fontId="9" fillId="8" borderId="0" xfId="0" applyFont="1" applyFill="1" applyAlignment="1">
      <alignment horizontal="center" vertical="center" wrapText="1"/>
    </xf>
    <xf numFmtId="0" fontId="9" fillId="8" borderId="38" xfId="0" applyFont="1" applyFill="1" applyBorder="1" applyAlignment="1">
      <alignment horizontal="center" vertical="center" wrapText="1"/>
    </xf>
    <xf numFmtId="0" fontId="8" fillId="9" borderId="39" xfId="0" applyFont="1" applyFill="1" applyBorder="1" applyAlignment="1">
      <alignment horizontal="center" vertical="center" wrapText="1"/>
    </xf>
    <xf numFmtId="0" fontId="8" fillId="9" borderId="40"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9" fillId="8" borderId="0" xfId="0" applyFont="1" applyFill="1" applyAlignment="1">
      <alignment horizontal="center" vertical="center"/>
    </xf>
    <xf numFmtId="0" fontId="9" fillId="8" borderId="67" xfId="0" applyFont="1" applyFill="1" applyBorder="1" applyAlignment="1">
      <alignment horizontal="center" vertical="center"/>
    </xf>
    <xf numFmtId="0" fontId="8" fillId="8" borderId="8"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5" fillId="9" borderId="15" xfId="0" applyFont="1" applyFill="1" applyBorder="1" applyAlignment="1">
      <alignment horizontal="center" vertical="center" wrapText="1"/>
    </xf>
    <xf numFmtId="0" fontId="5" fillId="9" borderId="14"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9" borderId="10" xfId="0" applyFont="1" applyFill="1" applyBorder="1" applyAlignment="1">
      <alignment horizontal="center" vertical="center" wrapText="1"/>
    </xf>
    <xf numFmtId="3" fontId="4" fillId="10" borderId="8" xfId="0" applyNumberFormat="1" applyFont="1" applyFill="1" applyBorder="1" applyAlignment="1">
      <alignment horizontal="center" vertical="center" wrapText="1"/>
    </xf>
    <xf numFmtId="3" fontId="4" fillId="10" borderId="9" xfId="0" applyNumberFormat="1" applyFont="1" applyFill="1" applyBorder="1" applyAlignment="1">
      <alignment horizontal="center" vertical="center" wrapText="1"/>
    </xf>
    <xf numFmtId="3" fontId="4" fillId="10" borderId="10" xfId="0" applyNumberFormat="1" applyFont="1" applyFill="1" applyBorder="1" applyAlignment="1">
      <alignment horizontal="center" vertical="center" wrapText="1"/>
    </xf>
    <xf numFmtId="0" fontId="0" fillId="0" borderId="0" xfId="0" applyAlignment="1">
      <alignment horizontal="justify" vertical="center" wrapText="1"/>
    </xf>
    <xf numFmtId="1" fontId="6" fillId="4" borderId="24" xfId="0" applyNumberFormat="1" applyFont="1" applyFill="1" applyBorder="1" applyAlignment="1">
      <alignment horizontal="center" vertical="center" wrapText="1"/>
    </xf>
    <xf numFmtId="165" fontId="6" fillId="4" borderId="29" xfId="0" applyNumberFormat="1" applyFont="1" applyFill="1" applyBorder="1" applyAlignment="1">
      <alignment horizontal="center" vertical="center" wrapText="1"/>
    </xf>
    <xf numFmtId="166" fontId="3" fillId="4" borderId="2" xfId="0" applyNumberFormat="1" applyFont="1" applyFill="1" applyBorder="1" applyAlignment="1">
      <alignment horizontal="center" vertical="center" wrapText="1"/>
    </xf>
  </cellXfs>
  <cellStyles count="3">
    <cellStyle name="Moneda" xfId="2" builtinId="4"/>
    <cellStyle name="Normal" xfId="0" builtinId="0"/>
    <cellStyle name="Porcentaje" xfId="1" builtinId="5"/>
  </cellStyles>
  <dxfs count="44">
    <dxf>
      <font>
        <color rgb="FF9C5700"/>
      </font>
      <fill>
        <patternFill>
          <bgColor rgb="FFFFEB9C"/>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ont>
        <color rgb="FF9C5700"/>
      </font>
      <fill>
        <patternFill>
          <bgColor rgb="FFFFEB9C"/>
        </patternFill>
      </fill>
    </dxf>
    <dxf>
      <fill>
        <patternFill>
          <bgColor rgb="FFFFFF00"/>
        </patternFill>
      </fill>
    </dxf>
    <dxf>
      <fill>
        <patternFill>
          <bgColor rgb="FF00B050"/>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FF000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DE9EB"/>
      <color rgb="FFBD2452"/>
      <color rgb="FF611D1D"/>
      <color rgb="FFFEF4F5"/>
      <color rgb="FFF9D3D8"/>
      <color rgb="FF006600"/>
      <color rgb="FF003366"/>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2058864</xdr:colOff>
      <xdr:row>1</xdr:row>
      <xdr:rowOff>263483</xdr:rowOff>
    </xdr:from>
    <xdr:to>
      <xdr:col>3</xdr:col>
      <xdr:colOff>1682779</xdr:colOff>
      <xdr:row>5</xdr:row>
      <xdr:rowOff>365316</xdr:rowOff>
    </xdr:to>
    <xdr:pic>
      <xdr:nvPicPr>
        <xdr:cNvPr id="6" name="Imagen 5">
          <a:extLst>
            <a:ext uri="{FF2B5EF4-FFF2-40B4-BE49-F238E27FC236}">
              <a16:creationId xmlns:a16="http://schemas.microsoft.com/office/drawing/2014/main" id="{4D2433F1-B09D-4236-B727-7362F0C80E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67971" y="453983"/>
          <a:ext cx="2018772" cy="2006833"/>
        </a:xfrm>
        <a:prstGeom prst="rect">
          <a:avLst/>
        </a:prstGeom>
      </xdr:spPr>
    </xdr:pic>
    <xdr:clientData/>
  </xdr:twoCellAnchor>
  <xdr:twoCellAnchor editAs="oneCell">
    <xdr:from>
      <xdr:col>1</xdr:col>
      <xdr:colOff>18143</xdr:colOff>
      <xdr:row>1</xdr:row>
      <xdr:rowOff>374021</xdr:rowOff>
    </xdr:from>
    <xdr:to>
      <xdr:col>2</xdr:col>
      <xdr:colOff>1587828</xdr:colOff>
      <xdr:row>5</xdr:row>
      <xdr:rowOff>350565</xdr:rowOff>
    </xdr:to>
    <xdr:pic>
      <xdr:nvPicPr>
        <xdr:cNvPr id="8" name="Imagen 7">
          <a:extLst>
            <a:ext uri="{FF2B5EF4-FFF2-40B4-BE49-F238E27FC236}">
              <a16:creationId xmlns:a16="http://schemas.microsoft.com/office/drawing/2014/main" id="{6B51F8BE-2DE5-41BF-8EB3-C30ACA8CDC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0143" y="564521"/>
          <a:ext cx="2916792" cy="1881544"/>
        </a:xfrm>
        <a:prstGeom prst="rect">
          <a:avLst/>
        </a:prstGeom>
      </xdr:spPr>
    </xdr:pic>
    <xdr:clientData/>
  </xdr:twoCellAnchor>
  <xdr:oneCellAnchor>
    <xdr:from>
      <xdr:col>21</xdr:col>
      <xdr:colOff>95250</xdr:colOff>
      <xdr:row>1</xdr:row>
      <xdr:rowOff>312964</xdr:rowOff>
    </xdr:from>
    <xdr:ext cx="4997224" cy="1536460"/>
    <xdr:pic>
      <xdr:nvPicPr>
        <xdr:cNvPr id="11" name="Imagen 10">
          <a:extLst>
            <a:ext uri="{FF2B5EF4-FFF2-40B4-BE49-F238E27FC236}">
              <a16:creationId xmlns:a16="http://schemas.microsoft.com/office/drawing/2014/main" id="{33D668B3-2E96-49F2-93F6-50FD55340B0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180393" y="517071"/>
          <a:ext cx="4997224" cy="153646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8"/>
  <sheetViews>
    <sheetView tabSelected="1" topLeftCell="E1" zoomScale="50" zoomScaleNormal="50" workbookViewId="0">
      <selection activeCell="W24" sqref="W24"/>
    </sheetView>
  </sheetViews>
  <sheetFormatPr baseColWidth="10" defaultRowHeight="14.4" x14ac:dyDescent="0.3"/>
  <cols>
    <col min="2" max="2" width="20.109375" customWidth="1"/>
    <col min="3" max="3" width="35.88671875" customWidth="1"/>
    <col min="4" max="4" width="33.88671875" customWidth="1"/>
    <col min="5" max="6" width="31.44140625" customWidth="1"/>
    <col min="7" max="11" width="17" customWidth="1"/>
    <col min="12" max="19" width="16.88671875" customWidth="1"/>
    <col min="20" max="22" width="18.44140625" customWidth="1"/>
    <col min="23" max="23" width="59.5546875" customWidth="1"/>
  </cols>
  <sheetData>
    <row r="1" spans="1:24" ht="15" thickBot="1" x14ac:dyDescent="0.35"/>
    <row r="2" spans="1:24" ht="63" customHeight="1" x14ac:dyDescent="0.3">
      <c r="A2" s="5"/>
      <c r="B2" s="5"/>
      <c r="C2" s="5"/>
      <c r="D2" s="5"/>
      <c r="E2" s="163" t="s">
        <v>23</v>
      </c>
      <c r="F2" s="164"/>
      <c r="G2" s="164"/>
      <c r="H2" s="164"/>
      <c r="I2" s="164"/>
      <c r="J2" s="164"/>
      <c r="K2" s="164"/>
      <c r="L2" s="164"/>
      <c r="M2" s="164"/>
      <c r="N2" s="164"/>
      <c r="O2" s="164"/>
      <c r="P2" s="164"/>
      <c r="Q2" s="164"/>
      <c r="R2" s="164"/>
      <c r="S2" s="164"/>
      <c r="T2" s="164"/>
      <c r="U2" s="165"/>
    </row>
    <row r="3" spans="1:24" ht="30" customHeight="1" x14ac:dyDescent="0.3">
      <c r="A3" s="5"/>
      <c r="B3" s="5"/>
      <c r="C3" s="5"/>
      <c r="D3" s="5"/>
      <c r="E3" s="166" t="s">
        <v>89</v>
      </c>
      <c r="F3" s="167"/>
      <c r="G3" s="167"/>
      <c r="H3" s="167"/>
      <c r="I3" s="167"/>
      <c r="J3" s="167"/>
      <c r="K3" s="167"/>
      <c r="L3" s="167"/>
      <c r="M3" s="167"/>
      <c r="N3" s="167"/>
      <c r="O3" s="167"/>
      <c r="P3" s="167"/>
      <c r="Q3" s="167"/>
      <c r="R3" s="167"/>
      <c r="S3" s="167"/>
      <c r="T3" s="167"/>
      <c r="U3" s="168"/>
    </row>
    <row r="4" spans="1:24" ht="26.25" customHeight="1" x14ac:dyDescent="0.3">
      <c r="A4" s="5"/>
      <c r="B4" s="5"/>
      <c r="C4" s="5"/>
      <c r="D4" s="5"/>
      <c r="E4" s="166" t="s">
        <v>87</v>
      </c>
      <c r="F4" s="167"/>
      <c r="G4" s="167"/>
      <c r="H4" s="167"/>
      <c r="I4" s="167"/>
      <c r="J4" s="167"/>
      <c r="K4" s="167"/>
      <c r="L4" s="167"/>
      <c r="M4" s="167"/>
      <c r="N4" s="167"/>
      <c r="O4" s="167"/>
      <c r="P4" s="167"/>
      <c r="Q4" s="167"/>
      <c r="R4" s="167"/>
      <c r="S4" s="167"/>
      <c r="T4" s="167"/>
      <c r="U4" s="168"/>
    </row>
    <row r="5" spans="1:24" ht="30" customHeight="1" x14ac:dyDescent="0.3">
      <c r="A5" s="5"/>
      <c r="B5" s="5"/>
      <c r="C5" s="5"/>
      <c r="D5" s="5"/>
      <c r="E5" s="166" t="s">
        <v>88</v>
      </c>
      <c r="F5" s="167"/>
      <c r="G5" s="167"/>
      <c r="H5" s="167"/>
      <c r="I5" s="167"/>
      <c r="J5" s="167"/>
      <c r="K5" s="167"/>
      <c r="L5" s="167"/>
      <c r="M5" s="167"/>
      <c r="N5" s="167"/>
      <c r="O5" s="167"/>
      <c r="P5" s="167"/>
      <c r="Q5" s="167"/>
      <c r="R5" s="167"/>
      <c r="S5" s="167"/>
      <c r="T5" s="167"/>
      <c r="U5" s="168"/>
    </row>
    <row r="6" spans="1:24" ht="30.6" thickBot="1" x14ac:dyDescent="0.35">
      <c r="A6" s="5"/>
      <c r="B6" s="5"/>
      <c r="C6" s="5"/>
      <c r="D6" s="5"/>
      <c r="E6" s="169"/>
      <c r="F6" s="170"/>
      <c r="G6" s="170"/>
      <c r="H6" s="170"/>
      <c r="I6" s="170"/>
      <c r="J6" s="170"/>
      <c r="K6" s="170"/>
      <c r="L6" s="170"/>
      <c r="M6" s="170"/>
      <c r="N6" s="170"/>
      <c r="O6" s="170"/>
      <c r="P6" s="170"/>
      <c r="Q6" s="170"/>
      <c r="R6" s="170"/>
      <c r="S6" s="170"/>
      <c r="T6" s="170"/>
      <c r="U6" s="171"/>
    </row>
    <row r="7" spans="1:24" ht="28.95" customHeight="1" thickBot="1" x14ac:dyDescent="0.35"/>
    <row r="8" spans="1:24" ht="33.75" customHeight="1" thickBot="1" x14ac:dyDescent="0.35">
      <c r="G8" s="187" t="s">
        <v>36</v>
      </c>
      <c r="H8" s="188"/>
      <c r="I8" s="188"/>
      <c r="J8" s="188"/>
      <c r="K8" s="188"/>
      <c r="L8" s="188"/>
      <c r="M8" s="188"/>
      <c r="N8" s="188"/>
      <c r="O8" s="188"/>
      <c r="P8" s="188"/>
      <c r="Q8" s="188"/>
      <c r="R8" s="188"/>
      <c r="S8" s="188"/>
      <c r="T8" s="188"/>
      <c r="U8" s="188"/>
      <c r="V8" s="189"/>
      <c r="W8" s="172" t="s">
        <v>27</v>
      </c>
    </row>
    <row r="9" spans="1:24" ht="47.25" customHeight="1" thickBot="1" x14ac:dyDescent="0.35">
      <c r="B9" s="175" t="s">
        <v>0</v>
      </c>
      <c r="C9" s="175" t="s">
        <v>1</v>
      </c>
      <c r="D9" s="177" t="s">
        <v>2</v>
      </c>
      <c r="E9" s="177"/>
      <c r="F9" s="178"/>
      <c r="G9" s="185" t="s">
        <v>24</v>
      </c>
      <c r="H9" s="185"/>
      <c r="I9" s="185"/>
      <c r="J9" s="185"/>
      <c r="K9" s="186"/>
      <c r="L9" s="179" t="s">
        <v>25</v>
      </c>
      <c r="M9" s="180"/>
      <c r="N9" s="180"/>
      <c r="O9" s="181"/>
      <c r="P9" s="182" t="s">
        <v>26</v>
      </c>
      <c r="Q9" s="183"/>
      <c r="R9" s="183"/>
      <c r="S9" s="184"/>
      <c r="T9" s="183"/>
      <c r="U9" s="183"/>
      <c r="V9" s="183"/>
      <c r="W9" s="173"/>
    </row>
    <row r="10" spans="1:24" ht="143.25" customHeight="1" thickBot="1" x14ac:dyDescent="0.35">
      <c r="B10" s="176"/>
      <c r="C10" s="176"/>
      <c r="D10" s="78" t="s">
        <v>3</v>
      </c>
      <c r="E10" s="78" t="s">
        <v>4</v>
      </c>
      <c r="F10" s="78" t="s">
        <v>5</v>
      </c>
      <c r="G10" s="74" t="s">
        <v>43</v>
      </c>
      <c r="H10" s="67" t="s">
        <v>6</v>
      </c>
      <c r="I10" s="13" t="s">
        <v>7</v>
      </c>
      <c r="J10" s="2" t="s">
        <v>8</v>
      </c>
      <c r="K10" s="14" t="s">
        <v>9</v>
      </c>
      <c r="L10" s="9" t="s">
        <v>6</v>
      </c>
      <c r="M10" s="13" t="s">
        <v>7</v>
      </c>
      <c r="N10" s="2" t="s">
        <v>8</v>
      </c>
      <c r="O10" s="14" t="s">
        <v>9</v>
      </c>
      <c r="P10" s="1" t="s">
        <v>6</v>
      </c>
      <c r="Q10" s="2" t="s">
        <v>7</v>
      </c>
      <c r="R10" s="3" t="s">
        <v>8</v>
      </c>
      <c r="S10" s="4" t="s">
        <v>9</v>
      </c>
      <c r="T10" s="51" t="s">
        <v>7</v>
      </c>
      <c r="U10" s="52" t="s">
        <v>8</v>
      </c>
      <c r="V10" s="53" t="s">
        <v>9</v>
      </c>
      <c r="W10" s="174"/>
    </row>
    <row r="11" spans="1:24" ht="161.1" customHeight="1" x14ac:dyDescent="0.3">
      <c r="B11" s="153" t="s">
        <v>15</v>
      </c>
      <c r="C11" s="155" t="s">
        <v>90</v>
      </c>
      <c r="D11" s="75" t="s">
        <v>17</v>
      </c>
      <c r="E11" s="76" t="s">
        <v>16</v>
      </c>
      <c r="F11" s="77" t="s">
        <v>21</v>
      </c>
      <c r="G11" s="72">
        <v>57</v>
      </c>
      <c r="H11" s="68">
        <v>57</v>
      </c>
      <c r="I11" s="20">
        <v>57</v>
      </c>
      <c r="J11" s="21">
        <v>57</v>
      </c>
      <c r="K11" s="22">
        <v>57</v>
      </c>
      <c r="L11" s="199">
        <v>57</v>
      </c>
      <c r="M11" s="33">
        <v>57</v>
      </c>
      <c r="N11" s="56"/>
      <c r="O11" s="58"/>
      <c r="P11" s="36">
        <f t="shared" ref="P11" si="0">IFERROR(L11/H11,"NO APLICA")</f>
        <v>1</v>
      </c>
      <c r="Q11" s="44">
        <f t="shared" ref="P11:S25" si="1">IFERROR((M11/I11),"100%")</f>
        <v>1</v>
      </c>
      <c r="R11" s="61"/>
      <c r="S11" s="62"/>
      <c r="T11" s="59">
        <f>IFERROR(((L11+M11)/(H11+I11)),"100%")</f>
        <v>1</v>
      </c>
      <c r="U11" s="61"/>
      <c r="V11" s="62"/>
      <c r="W11" s="45" t="s">
        <v>28</v>
      </c>
    </row>
    <row r="12" spans="1:24" ht="161.1" customHeight="1" x14ac:dyDescent="0.3">
      <c r="B12" s="154"/>
      <c r="C12" s="156"/>
      <c r="D12" s="17" t="s">
        <v>18</v>
      </c>
      <c r="E12" s="18" t="s">
        <v>16</v>
      </c>
      <c r="F12" s="15" t="s">
        <v>22</v>
      </c>
      <c r="G12" s="73">
        <v>0.39700000000000002</v>
      </c>
      <c r="H12" s="69">
        <v>0.39700000000000002</v>
      </c>
      <c r="I12" s="23">
        <v>0.39700000000000002</v>
      </c>
      <c r="J12" s="24">
        <v>0.39700000000000002</v>
      </c>
      <c r="K12" s="25">
        <v>0.39700000000000002</v>
      </c>
      <c r="L12" s="200">
        <v>0.39700000000000002</v>
      </c>
      <c r="M12" s="201">
        <v>0.39700000000000002</v>
      </c>
      <c r="N12" s="56"/>
      <c r="O12" s="58"/>
      <c r="P12" s="36">
        <f>IFERROR(L12/H12,"NO APLICA")</f>
        <v>1</v>
      </c>
      <c r="Q12" s="44">
        <f t="shared" si="1"/>
        <v>1</v>
      </c>
      <c r="R12" s="61"/>
      <c r="S12" s="62"/>
      <c r="T12" s="59">
        <f t="shared" ref="T12" si="2">IFERROR(((L12+M12)/(H12+I12)),"100%")</f>
        <v>1</v>
      </c>
      <c r="U12" s="61"/>
      <c r="V12" s="62"/>
      <c r="W12" s="46" t="s">
        <v>29</v>
      </c>
    </row>
    <row r="13" spans="1:24" ht="55.5" hidden="1" customHeight="1" x14ac:dyDescent="0.3">
      <c r="B13" s="157" t="s">
        <v>42</v>
      </c>
      <c r="C13" s="158"/>
      <c r="D13" s="158"/>
      <c r="E13" s="158"/>
      <c r="F13" s="158"/>
      <c r="G13" s="71"/>
      <c r="H13" s="70"/>
      <c r="I13" s="56"/>
      <c r="J13" s="56"/>
      <c r="K13" s="57"/>
      <c r="L13" s="55"/>
      <c r="M13" s="56"/>
      <c r="N13" s="56"/>
      <c r="O13" s="58"/>
      <c r="P13" s="59" t="str">
        <f t="shared" si="1"/>
        <v>100%</v>
      </c>
      <c r="Q13" s="44" t="str">
        <f t="shared" si="1"/>
        <v>100%</v>
      </c>
      <c r="R13" s="44" t="str">
        <f t="shared" si="1"/>
        <v>100%</v>
      </c>
      <c r="S13" s="35" t="str">
        <f t="shared" si="1"/>
        <v>100%</v>
      </c>
      <c r="T13" s="59" t="str">
        <f>IFERROR(((L13+M13)/(H13+I13)),"100%")</f>
        <v>100%</v>
      </c>
      <c r="U13" s="44" t="str">
        <f>IFERROR(((L13+M13+N13)/(H13+I13+J13)),"100%")</f>
        <v>100%</v>
      </c>
      <c r="V13" s="35" t="str">
        <f>IFERROR(((L13+M13+N13+O13)/(H13+I13+J13+K13)),"100%")</f>
        <v>100%</v>
      </c>
      <c r="W13" s="54"/>
      <c r="X13" s="139"/>
    </row>
    <row r="14" spans="1:24" ht="116.25" customHeight="1" x14ac:dyDescent="0.3">
      <c r="B14" s="159" t="s">
        <v>19</v>
      </c>
      <c r="C14" s="161" t="s">
        <v>86</v>
      </c>
      <c r="D14" s="142" t="s">
        <v>53</v>
      </c>
      <c r="E14" s="19" t="s">
        <v>44</v>
      </c>
      <c r="F14" s="141" t="s">
        <v>45</v>
      </c>
      <c r="G14" s="140">
        <f>SUM(H14:K14)</f>
        <v>5745000</v>
      </c>
      <c r="H14" s="70">
        <v>1945000</v>
      </c>
      <c r="I14" s="56">
        <v>1000000</v>
      </c>
      <c r="J14" s="56">
        <v>1900000</v>
      </c>
      <c r="K14" s="57">
        <v>900000</v>
      </c>
      <c r="L14" s="32">
        <v>1945777</v>
      </c>
      <c r="M14" s="33">
        <v>696895</v>
      </c>
      <c r="N14" s="56"/>
      <c r="O14" s="58"/>
      <c r="P14" s="59">
        <f>IFERROR((L14/H14),"100%")</f>
        <v>1.0003994858611824</v>
      </c>
      <c r="Q14" s="44">
        <f t="shared" si="1"/>
        <v>0.69689500000000004</v>
      </c>
      <c r="R14" s="61"/>
      <c r="S14" s="62"/>
      <c r="T14" s="59">
        <f>IFERROR(((L14+M14)/(H14+I14)),"100%")</f>
        <v>0.89734193548387098</v>
      </c>
      <c r="U14" s="61"/>
      <c r="V14" s="62"/>
      <c r="W14" s="47" t="s">
        <v>85</v>
      </c>
    </row>
    <row r="15" spans="1:24" ht="120.75" customHeight="1" x14ac:dyDescent="0.3">
      <c r="B15" s="160"/>
      <c r="C15" s="162"/>
      <c r="D15" s="142" t="s">
        <v>54</v>
      </c>
      <c r="E15" s="19" t="s">
        <v>44</v>
      </c>
      <c r="F15" s="141" t="s">
        <v>46</v>
      </c>
      <c r="G15" s="145">
        <v>0.8155</v>
      </c>
      <c r="H15" s="113">
        <v>0.83</v>
      </c>
      <c r="I15" s="111">
        <v>0.79700000000000004</v>
      </c>
      <c r="J15" s="111">
        <v>0.85499999999999998</v>
      </c>
      <c r="K15" s="112">
        <v>0.78</v>
      </c>
      <c r="L15" s="143">
        <v>0.83130000000000004</v>
      </c>
      <c r="M15" s="144">
        <v>0.77470000000000006</v>
      </c>
      <c r="N15" s="56"/>
      <c r="O15" s="58"/>
      <c r="P15" s="59">
        <f>IFERROR((L15/H15),"100%")</f>
        <v>1.001566265060241</v>
      </c>
      <c r="Q15" s="44">
        <f t="shared" si="1"/>
        <v>0.97202007528230872</v>
      </c>
      <c r="R15" s="61"/>
      <c r="S15" s="62"/>
      <c r="T15" s="59">
        <f t="shared" ref="T15:T25" si="3">IFERROR(((L15+M15)/(H15+I15)),"100%")</f>
        <v>0.98709280885064543</v>
      </c>
      <c r="U15" s="61"/>
      <c r="V15" s="62"/>
      <c r="W15" s="79" t="s">
        <v>94</v>
      </c>
    </row>
    <row r="16" spans="1:24" ht="117" customHeight="1" x14ac:dyDescent="0.3">
      <c r="B16" s="10" t="s">
        <v>47</v>
      </c>
      <c r="C16" s="11" t="s">
        <v>49</v>
      </c>
      <c r="D16" s="12" t="s">
        <v>55</v>
      </c>
      <c r="E16" s="82" t="s">
        <v>44</v>
      </c>
      <c r="F16" s="26" t="s">
        <v>48</v>
      </c>
      <c r="G16" s="146">
        <f>SUM(H16:K16)</f>
        <v>14</v>
      </c>
      <c r="H16" s="114">
        <v>4</v>
      </c>
      <c r="I16" s="115">
        <v>3</v>
      </c>
      <c r="J16" s="115">
        <v>3</v>
      </c>
      <c r="K16" s="116">
        <v>4</v>
      </c>
      <c r="L16" s="32">
        <v>1</v>
      </c>
      <c r="M16" s="33">
        <v>3</v>
      </c>
      <c r="N16" s="33"/>
      <c r="O16" s="34"/>
      <c r="P16" s="59">
        <f t="shared" si="1"/>
        <v>0.25</v>
      </c>
      <c r="Q16" s="44">
        <f t="shared" si="1"/>
        <v>1</v>
      </c>
      <c r="R16" s="61"/>
      <c r="S16" s="62"/>
      <c r="T16" s="59">
        <f t="shared" si="3"/>
        <v>0.5714285714285714</v>
      </c>
      <c r="U16" s="61"/>
      <c r="V16" s="62"/>
      <c r="W16" s="48" t="s">
        <v>95</v>
      </c>
    </row>
    <row r="17" spans="2:23" ht="112.5" customHeight="1" x14ac:dyDescent="0.3">
      <c r="B17" s="80" t="s">
        <v>20</v>
      </c>
      <c r="C17" s="7" t="s">
        <v>50</v>
      </c>
      <c r="D17" s="7" t="s">
        <v>51</v>
      </c>
      <c r="E17" s="8" t="s">
        <v>44</v>
      </c>
      <c r="F17" s="81" t="s">
        <v>52</v>
      </c>
      <c r="G17" s="147">
        <f>SUM(H17:K17)</f>
        <v>10</v>
      </c>
      <c r="H17" s="114">
        <v>3</v>
      </c>
      <c r="I17" s="115">
        <v>2</v>
      </c>
      <c r="J17" s="115">
        <v>2</v>
      </c>
      <c r="K17" s="116">
        <v>3</v>
      </c>
      <c r="L17" s="32">
        <v>1</v>
      </c>
      <c r="M17" s="33">
        <v>6</v>
      </c>
      <c r="N17" s="33"/>
      <c r="O17" s="34"/>
      <c r="P17" s="59">
        <f t="shared" si="1"/>
        <v>0.33333333333333331</v>
      </c>
      <c r="Q17" s="44">
        <f t="shared" si="1"/>
        <v>3</v>
      </c>
      <c r="R17" s="61"/>
      <c r="S17" s="62"/>
      <c r="T17" s="59">
        <f t="shared" si="3"/>
        <v>1.4</v>
      </c>
      <c r="U17" s="61"/>
      <c r="V17" s="62"/>
      <c r="W17" s="49" t="s">
        <v>96</v>
      </c>
    </row>
    <row r="18" spans="2:23" ht="112.5" customHeight="1" x14ac:dyDescent="0.3">
      <c r="B18" s="107" t="s">
        <v>20</v>
      </c>
      <c r="C18" s="93" t="s">
        <v>57</v>
      </c>
      <c r="D18" s="94" t="s">
        <v>56</v>
      </c>
      <c r="E18" s="95" t="s">
        <v>44</v>
      </c>
      <c r="F18" s="110" t="s">
        <v>58</v>
      </c>
      <c r="G18" s="147">
        <f t="shared" ref="G18:G25" si="4">SUM(H18:K18)</f>
        <v>4</v>
      </c>
      <c r="H18" s="114">
        <v>1</v>
      </c>
      <c r="I18" s="115">
        <v>1</v>
      </c>
      <c r="J18" s="115">
        <v>1</v>
      </c>
      <c r="K18" s="116">
        <v>1</v>
      </c>
      <c r="L18" s="87">
        <v>3</v>
      </c>
      <c r="M18" s="86">
        <v>1</v>
      </c>
      <c r="N18" s="86"/>
      <c r="O18" s="88"/>
      <c r="P18" s="59">
        <f t="shared" si="1"/>
        <v>3</v>
      </c>
      <c r="Q18" s="44">
        <f t="shared" si="1"/>
        <v>1</v>
      </c>
      <c r="R18" s="61"/>
      <c r="S18" s="62"/>
      <c r="T18" s="59">
        <f t="shared" si="3"/>
        <v>2</v>
      </c>
      <c r="U18" s="61"/>
      <c r="V18" s="62"/>
      <c r="W18" s="89" t="s">
        <v>97</v>
      </c>
    </row>
    <row r="19" spans="2:23" ht="112.5" customHeight="1" x14ac:dyDescent="0.3">
      <c r="B19" s="84" t="s">
        <v>20</v>
      </c>
      <c r="C19" s="105" t="s">
        <v>60</v>
      </c>
      <c r="D19" s="106" t="s">
        <v>61</v>
      </c>
      <c r="E19" s="95" t="s">
        <v>44</v>
      </c>
      <c r="F19" s="92" t="s">
        <v>59</v>
      </c>
      <c r="G19" s="147">
        <f t="shared" si="4"/>
        <v>200000</v>
      </c>
      <c r="H19" s="114">
        <v>50000</v>
      </c>
      <c r="I19" s="115">
        <v>50000</v>
      </c>
      <c r="J19" s="115">
        <v>50000</v>
      </c>
      <c r="K19" s="116">
        <v>50000</v>
      </c>
      <c r="L19" s="87">
        <v>48873</v>
      </c>
      <c r="M19" s="86">
        <v>167079</v>
      </c>
      <c r="N19" s="86"/>
      <c r="O19" s="88"/>
      <c r="P19" s="59">
        <f t="shared" si="1"/>
        <v>0.97746</v>
      </c>
      <c r="Q19" s="44">
        <f t="shared" si="1"/>
        <v>3.34158</v>
      </c>
      <c r="R19" s="61"/>
      <c r="S19" s="62"/>
      <c r="T19" s="59">
        <f t="shared" si="3"/>
        <v>2.1595200000000001</v>
      </c>
      <c r="U19" s="61"/>
      <c r="V19" s="62"/>
      <c r="W19" s="89" t="s">
        <v>98</v>
      </c>
    </row>
    <row r="20" spans="2:23" ht="112.5" customHeight="1" x14ac:dyDescent="0.3">
      <c r="B20" s="108" t="s">
        <v>20</v>
      </c>
      <c r="C20" s="105" t="s">
        <v>63</v>
      </c>
      <c r="D20" s="106" t="s">
        <v>64</v>
      </c>
      <c r="E20" s="95" t="s">
        <v>44</v>
      </c>
      <c r="F20" s="109" t="s">
        <v>52</v>
      </c>
      <c r="G20" s="147">
        <f t="shared" si="4"/>
        <v>4</v>
      </c>
      <c r="H20" s="114"/>
      <c r="I20" s="115">
        <v>1</v>
      </c>
      <c r="J20" s="115">
        <v>1</v>
      </c>
      <c r="K20" s="116">
        <v>2</v>
      </c>
      <c r="L20" s="87"/>
      <c r="M20" s="86">
        <v>4</v>
      </c>
      <c r="N20" s="86"/>
      <c r="O20" s="88"/>
      <c r="P20" s="59" t="str">
        <f t="shared" si="1"/>
        <v>100%</v>
      </c>
      <c r="Q20" s="44">
        <f t="shared" si="1"/>
        <v>4</v>
      </c>
      <c r="R20" s="61"/>
      <c r="S20" s="62"/>
      <c r="T20" s="59">
        <f t="shared" si="3"/>
        <v>4</v>
      </c>
      <c r="U20" s="61"/>
      <c r="V20" s="62"/>
      <c r="W20" s="89" t="s">
        <v>93</v>
      </c>
    </row>
    <row r="21" spans="2:23" ht="112.5" customHeight="1" x14ac:dyDescent="0.3">
      <c r="B21" s="6" t="s">
        <v>20</v>
      </c>
      <c r="C21" s="104" t="s">
        <v>65</v>
      </c>
      <c r="D21" s="83" t="s">
        <v>67</v>
      </c>
      <c r="E21" s="18" t="s">
        <v>44</v>
      </c>
      <c r="F21" s="85" t="s">
        <v>69</v>
      </c>
      <c r="G21" s="147">
        <f t="shared" si="4"/>
        <v>2</v>
      </c>
      <c r="H21" s="114"/>
      <c r="I21" s="115">
        <v>1</v>
      </c>
      <c r="J21" s="115">
        <v>1</v>
      </c>
      <c r="K21" s="116"/>
      <c r="L21" s="87">
        <v>1</v>
      </c>
      <c r="M21" s="86">
        <v>4</v>
      </c>
      <c r="N21" s="86"/>
      <c r="O21" s="88"/>
      <c r="P21" s="59" t="str">
        <f t="shared" si="1"/>
        <v>100%</v>
      </c>
      <c r="Q21" s="44">
        <f t="shared" si="1"/>
        <v>4</v>
      </c>
      <c r="R21" s="61"/>
      <c r="S21" s="62"/>
      <c r="T21" s="59">
        <f t="shared" si="3"/>
        <v>5</v>
      </c>
      <c r="U21" s="61"/>
      <c r="V21" s="62"/>
      <c r="W21" s="89" t="s">
        <v>91</v>
      </c>
    </row>
    <row r="22" spans="2:23" ht="112.5" customHeight="1" x14ac:dyDescent="0.3">
      <c r="B22" s="91" t="s">
        <v>20</v>
      </c>
      <c r="C22" s="93" t="s">
        <v>66</v>
      </c>
      <c r="D22" s="94" t="s">
        <v>68</v>
      </c>
      <c r="E22" s="95" t="s">
        <v>62</v>
      </c>
      <c r="F22" s="102" t="s">
        <v>70</v>
      </c>
      <c r="G22" s="147">
        <f t="shared" si="4"/>
        <v>3</v>
      </c>
      <c r="H22" s="114"/>
      <c r="I22" s="115">
        <v>2</v>
      </c>
      <c r="J22" s="115">
        <v>1</v>
      </c>
      <c r="K22" s="116"/>
      <c r="L22" s="87"/>
      <c r="M22" s="86">
        <v>2</v>
      </c>
      <c r="N22" s="86"/>
      <c r="O22" s="88"/>
      <c r="P22" s="59" t="str">
        <f t="shared" si="1"/>
        <v>100%</v>
      </c>
      <c r="Q22" s="44">
        <f t="shared" si="1"/>
        <v>1</v>
      </c>
      <c r="R22" s="61"/>
      <c r="S22" s="62"/>
      <c r="T22" s="59">
        <f t="shared" si="3"/>
        <v>1</v>
      </c>
      <c r="U22" s="61"/>
      <c r="V22" s="62"/>
      <c r="W22" s="89" t="s">
        <v>99</v>
      </c>
    </row>
    <row r="23" spans="2:23" ht="112.5" customHeight="1" x14ac:dyDescent="0.3">
      <c r="B23" s="90" t="s">
        <v>71</v>
      </c>
      <c r="C23" s="96" t="s">
        <v>72</v>
      </c>
      <c r="D23" s="97" t="s">
        <v>75</v>
      </c>
      <c r="E23" s="98" t="s">
        <v>44</v>
      </c>
      <c r="F23" s="103" t="s">
        <v>78</v>
      </c>
      <c r="G23" s="146">
        <f>SUM(H23:K23)</f>
        <v>338</v>
      </c>
      <c r="H23" s="114">
        <v>88</v>
      </c>
      <c r="I23" s="115">
        <v>50</v>
      </c>
      <c r="J23" s="115">
        <v>100</v>
      </c>
      <c r="K23" s="116">
        <v>100</v>
      </c>
      <c r="L23" s="87">
        <v>88</v>
      </c>
      <c r="M23" s="86">
        <v>62</v>
      </c>
      <c r="N23" s="86"/>
      <c r="O23" s="88"/>
      <c r="P23" s="59">
        <f t="shared" si="1"/>
        <v>1</v>
      </c>
      <c r="Q23" s="44">
        <f t="shared" si="1"/>
        <v>1.24</v>
      </c>
      <c r="R23" s="61"/>
      <c r="S23" s="62"/>
      <c r="T23" s="59">
        <f t="shared" si="3"/>
        <v>1.0869565217391304</v>
      </c>
      <c r="U23" s="61"/>
      <c r="V23" s="62"/>
      <c r="W23" s="89" t="s">
        <v>92</v>
      </c>
    </row>
    <row r="24" spans="2:23" ht="112.5" customHeight="1" x14ac:dyDescent="0.3">
      <c r="B24" s="6" t="s">
        <v>20</v>
      </c>
      <c r="C24" s="93" t="s">
        <v>73</v>
      </c>
      <c r="D24" s="94" t="s">
        <v>76</v>
      </c>
      <c r="E24" s="95" t="s">
        <v>44</v>
      </c>
      <c r="F24" s="92" t="s">
        <v>79</v>
      </c>
      <c r="G24" s="147">
        <f t="shared" si="4"/>
        <v>200</v>
      </c>
      <c r="H24" s="114">
        <v>50</v>
      </c>
      <c r="I24" s="115">
        <v>50</v>
      </c>
      <c r="J24" s="115">
        <v>50</v>
      </c>
      <c r="K24" s="116">
        <v>50</v>
      </c>
      <c r="L24" s="87">
        <v>102</v>
      </c>
      <c r="M24" s="86">
        <v>88</v>
      </c>
      <c r="N24" s="86"/>
      <c r="O24" s="88"/>
      <c r="P24" s="59">
        <f t="shared" si="1"/>
        <v>2.04</v>
      </c>
      <c r="Q24" s="44">
        <f t="shared" si="1"/>
        <v>1.76</v>
      </c>
      <c r="R24" s="61"/>
      <c r="S24" s="62"/>
      <c r="T24" s="59">
        <f t="shared" si="3"/>
        <v>1.9</v>
      </c>
      <c r="U24" s="61"/>
      <c r="V24" s="62"/>
      <c r="W24" s="89" t="s">
        <v>100</v>
      </c>
    </row>
    <row r="25" spans="2:23" ht="112.5" customHeight="1" thickBot="1" x14ac:dyDescent="0.35">
      <c r="B25" s="16" t="s">
        <v>20</v>
      </c>
      <c r="C25" s="99" t="s">
        <v>74</v>
      </c>
      <c r="D25" s="100" t="s">
        <v>77</v>
      </c>
      <c r="E25" s="101" t="s">
        <v>62</v>
      </c>
      <c r="F25" s="27" t="s">
        <v>80</v>
      </c>
      <c r="G25" s="148">
        <f t="shared" si="4"/>
        <v>1</v>
      </c>
      <c r="H25" s="117"/>
      <c r="I25" s="118"/>
      <c r="J25" s="118">
        <v>1</v>
      </c>
      <c r="K25" s="119"/>
      <c r="L25" s="37"/>
      <c r="M25" s="38"/>
      <c r="N25" s="38"/>
      <c r="O25" s="39"/>
      <c r="P25" s="59" t="str">
        <f t="shared" si="1"/>
        <v>100%</v>
      </c>
      <c r="Q25" s="44" t="str">
        <f t="shared" si="1"/>
        <v>100%</v>
      </c>
      <c r="R25" s="61"/>
      <c r="S25" s="62"/>
      <c r="T25" s="59" t="str">
        <f t="shared" si="3"/>
        <v>100%</v>
      </c>
      <c r="U25" s="61"/>
      <c r="V25" s="62"/>
      <c r="W25" s="50" t="s">
        <v>101</v>
      </c>
    </row>
    <row r="26" spans="2:23" ht="18" x14ac:dyDescent="0.3">
      <c r="P26" s="60">
        <f t="shared" ref="P26:V26" si="5">AVERAGE(P17:P25)</f>
        <v>1.4701586666666668</v>
      </c>
      <c r="Q26" s="60">
        <f t="shared" si="5"/>
        <v>2.4176975000000001</v>
      </c>
      <c r="R26" s="60" t="e">
        <f t="shared" si="5"/>
        <v>#DIV/0!</v>
      </c>
      <c r="S26" s="60" t="e">
        <f t="shared" si="5"/>
        <v>#DIV/0!</v>
      </c>
      <c r="T26" s="60">
        <f t="shared" si="5"/>
        <v>2.3183095652173908</v>
      </c>
      <c r="U26" s="60" t="e">
        <f t="shared" si="5"/>
        <v>#DIV/0!</v>
      </c>
      <c r="V26" s="60" t="e">
        <f t="shared" si="5"/>
        <v>#DIV/0!</v>
      </c>
    </row>
    <row r="29" spans="2:23" ht="48.75" customHeight="1" x14ac:dyDescent="0.3">
      <c r="C29" s="149" t="s">
        <v>81</v>
      </c>
      <c r="D29" s="150"/>
      <c r="E29" s="150"/>
      <c r="F29" s="150"/>
      <c r="G29" s="66"/>
      <c r="L29" s="151" t="s">
        <v>37</v>
      </c>
      <c r="M29" s="152"/>
      <c r="N29" s="152"/>
      <c r="O29" s="152"/>
      <c r="P29" s="152"/>
      <c r="Q29" s="152"/>
      <c r="U29" s="149" t="s">
        <v>82</v>
      </c>
      <c r="V29" s="150"/>
      <c r="W29" s="150"/>
    </row>
    <row r="30" spans="2:23" ht="31.5" customHeight="1" x14ac:dyDescent="0.3"/>
    <row r="31" spans="2:23" ht="25.2" customHeight="1" x14ac:dyDescent="0.3"/>
    <row r="32" spans="2:23" ht="25.2" customHeight="1" thickBot="1" x14ac:dyDescent="0.35"/>
    <row r="33" spans="5:23" ht="32.4" customHeight="1" thickBot="1" x14ac:dyDescent="0.35">
      <c r="E33" s="192" t="s">
        <v>30</v>
      </c>
      <c r="F33" s="193"/>
      <c r="G33" s="193"/>
      <c r="H33" s="193"/>
      <c r="I33" s="193"/>
      <c r="J33" s="193"/>
      <c r="K33" s="193"/>
      <c r="L33" s="193"/>
      <c r="M33" s="193"/>
      <c r="N33" s="193"/>
      <c r="O33" s="193"/>
      <c r="P33" s="193"/>
      <c r="Q33" s="193"/>
      <c r="R33" s="193"/>
      <c r="S33" s="193"/>
      <c r="T33" s="193"/>
      <c r="U33" s="193"/>
      <c r="V33" s="193"/>
      <c r="W33" s="194"/>
    </row>
    <row r="34" spans="5:23" ht="28.95" customHeight="1" thickBot="1" x14ac:dyDescent="0.35">
      <c r="E34" s="190" t="s">
        <v>31</v>
      </c>
      <c r="F34" s="190" t="s">
        <v>10</v>
      </c>
      <c r="G34" s="195" t="s">
        <v>11</v>
      </c>
      <c r="H34" s="196"/>
      <c r="I34" s="196"/>
      <c r="J34" s="197"/>
      <c r="K34" s="195" t="s">
        <v>12</v>
      </c>
      <c r="L34" s="196"/>
      <c r="M34" s="196"/>
      <c r="N34" s="197"/>
      <c r="O34" s="195" t="s">
        <v>13</v>
      </c>
      <c r="P34" s="196"/>
      <c r="Q34" s="196"/>
      <c r="R34" s="197"/>
      <c r="S34" s="195" t="s">
        <v>14</v>
      </c>
      <c r="T34" s="196"/>
      <c r="U34" s="196"/>
      <c r="V34" s="197"/>
      <c r="W34" s="190" t="s">
        <v>27</v>
      </c>
    </row>
    <row r="35" spans="5:23" ht="33" customHeight="1" thickBot="1" x14ac:dyDescent="0.35">
      <c r="E35" s="191"/>
      <c r="F35" s="191"/>
      <c r="G35" s="28" t="s">
        <v>32</v>
      </c>
      <c r="H35" s="29" t="s">
        <v>33</v>
      </c>
      <c r="I35" s="30" t="s">
        <v>34</v>
      </c>
      <c r="J35" s="31" t="s">
        <v>35</v>
      </c>
      <c r="K35" s="28" t="s">
        <v>32</v>
      </c>
      <c r="L35" s="29" t="s">
        <v>33</v>
      </c>
      <c r="M35" s="30" t="s">
        <v>34</v>
      </c>
      <c r="N35" s="31" t="s">
        <v>35</v>
      </c>
      <c r="O35" s="28" t="s">
        <v>6</v>
      </c>
      <c r="P35" s="29" t="s">
        <v>7</v>
      </c>
      <c r="Q35" s="30" t="s">
        <v>8</v>
      </c>
      <c r="R35" s="31" t="s">
        <v>9</v>
      </c>
      <c r="S35" s="28" t="s">
        <v>6</v>
      </c>
      <c r="T35" s="29" t="s">
        <v>7</v>
      </c>
      <c r="U35" s="30" t="s">
        <v>8</v>
      </c>
      <c r="V35" s="31" t="s">
        <v>9</v>
      </c>
      <c r="W35" s="191"/>
    </row>
    <row r="36" spans="5:23" ht="15.75" customHeight="1" thickBot="1" x14ac:dyDescent="0.35">
      <c r="E36" s="64"/>
      <c r="F36" s="65"/>
      <c r="G36" s="55"/>
      <c r="H36" s="56"/>
      <c r="I36" s="56"/>
      <c r="J36" s="57"/>
      <c r="K36" s="55"/>
      <c r="L36" s="56"/>
      <c r="M36" s="128"/>
      <c r="N36" s="129"/>
      <c r="O36" s="130" t="str">
        <f t="shared" ref="O36" si="6">IFERROR((K36/G36),"100%")</f>
        <v>100%</v>
      </c>
      <c r="P36" s="131" t="str">
        <f t="shared" ref="P36" si="7">IFERROR((L36/H36),"100%")</f>
        <v>100%</v>
      </c>
      <c r="Q36" s="131" t="str">
        <f t="shared" ref="Q36" si="8">IFERROR((M36/I36),"100%")</f>
        <v>100%</v>
      </c>
      <c r="R36" s="132" t="str">
        <f t="shared" ref="R36" si="9">IFERROR((N36/J36),"100%")</f>
        <v>100%</v>
      </c>
      <c r="S36" s="130" t="str">
        <f>IFERROR(((K36)/(G36)),"100%")</f>
        <v>100%</v>
      </c>
      <c r="T36" s="133" t="str">
        <f>IFERROR(((L36+M36)/(H36+I36)),"100%")</f>
        <v>100%</v>
      </c>
      <c r="U36" s="131" t="str">
        <f>IFERROR(((L36+M36+N36)/(H36+I36+J36)),"100%")</f>
        <v>100%</v>
      </c>
      <c r="V36" s="132" t="str">
        <f>IFERROR(((L36+M36+N36+O36)/(H36+I36+J36+K36)),"100%")</f>
        <v>100%</v>
      </c>
      <c r="W36" s="63"/>
    </row>
    <row r="37" spans="5:23" ht="69.599999999999994" thickBot="1" x14ac:dyDescent="0.35">
      <c r="E37" s="123" t="s">
        <v>83</v>
      </c>
      <c r="F37" s="125">
        <v>1400000</v>
      </c>
      <c r="G37" s="120">
        <v>434000</v>
      </c>
      <c r="H37" s="121">
        <v>296000</v>
      </c>
      <c r="I37" s="121">
        <v>312000</v>
      </c>
      <c r="J37" s="122">
        <v>358000</v>
      </c>
      <c r="K37" s="126">
        <v>652319.84</v>
      </c>
      <c r="L37" s="127">
        <v>410176.59</v>
      </c>
      <c r="M37" s="120"/>
      <c r="N37" s="122"/>
      <c r="O37" s="134">
        <f t="shared" ref="O37:P37" si="10">IFERROR(K37/G37,"100"%)</f>
        <v>1.5030411059907833</v>
      </c>
      <c r="P37" s="134">
        <f t="shared" si="10"/>
        <v>1.3857317229729731</v>
      </c>
      <c r="Q37" s="135"/>
      <c r="R37" s="136"/>
      <c r="S37" s="137">
        <f>IFERROR(K37/F37,"100%")</f>
        <v>0.46594274285714282</v>
      </c>
      <c r="T37" s="137">
        <f>IFERROR(L37/G37,"100%")</f>
        <v>0.94510735023041481</v>
      </c>
      <c r="U37" s="135"/>
      <c r="V37" s="136"/>
      <c r="W37" s="138" t="s">
        <v>84</v>
      </c>
    </row>
    <row r="38" spans="5:23" x14ac:dyDescent="0.3">
      <c r="E38" s="124"/>
      <c r="F38" s="124"/>
      <c r="K38" s="124"/>
      <c r="L38" s="124"/>
      <c r="W38" s="124"/>
    </row>
  </sheetData>
  <mergeCells count="30">
    <mergeCell ref="W34:W35"/>
    <mergeCell ref="E33:W33"/>
    <mergeCell ref="F34:F35"/>
    <mergeCell ref="G34:J34"/>
    <mergeCell ref="K34:N34"/>
    <mergeCell ref="O34:R34"/>
    <mergeCell ref="S34:V34"/>
    <mergeCell ref="E34:E35"/>
    <mergeCell ref="W8:W10"/>
    <mergeCell ref="B9:B10"/>
    <mergeCell ref="C9:C10"/>
    <mergeCell ref="D9:F9"/>
    <mergeCell ref="L9:O9"/>
    <mergeCell ref="P9:S9"/>
    <mergeCell ref="T9:V9"/>
    <mergeCell ref="G9:K9"/>
    <mergeCell ref="G8:V8"/>
    <mergeCell ref="E2:U2"/>
    <mergeCell ref="E3:U3"/>
    <mergeCell ref="E4:U4"/>
    <mergeCell ref="E5:U5"/>
    <mergeCell ref="E6:U6"/>
    <mergeCell ref="C29:F29"/>
    <mergeCell ref="L29:Q29"/>
    <mergeCell ref="U29:W29"/>
    <mergeCell ref="B11:B12"/>
    <mergeCell ref="C11:C12"/>
    <mergeCell ref="B13:F13"/>
    <mergeCell ref="B14:B15"/>
    <mergeCell ref="C14:C15"/>
  </mergeCells>
  <phoneticPr fontId="11" type="noConversion"/>
  <conditionalFormatting sqref="G36:J37">
    <cfRule type="containsBlanks" dxfId="43" priority="1">
      <formula>LEN(TRIM(G36))=0</formula>
    </cfRule>
  </conditionalFormatting>
  <conditionalFormatting sqref="H13:K25">
    <cfRule type="containsBlanks" dxfId="42" priority="2">
      <formula>LEN(TRIM(H13))=0</formula>
    </cfRule>
  </conditionalFormatting>
  <conditionalFormatting sqref="K36:N37">
    <cfRule type="containsBlanks" dxfId="41" priority="23">
      <formula>LEN(TRIM(K36))=0</formula>
    </cfRule>
  </conditionalFormatting>
  <conditionalFormatting sqref="L13:O25">
    <cfRule type="containsBlanks" dxfId="40" priority="5">
      <formula>LEN(TRIM(L13))=0</formula>
    </cfRule>
  </conditionalFormatting>
  <conditionalFormatting sqref="M11:P12">
    <cfRule type="containsBlanks" dxfId="39" priority="44">
      <formula>LEN(TRIM(M11))=0</formula>
    </cfRule>
  </conditionalFormatting>
  <conditionalFormatting sqref="O37:P37">
    <cfRule type="cellIs" dxfId="38" priority="114" stopIfTrue="1" operator="equal">
      <formula>"100%"</formula>
    </cfRule>
    <cfRule type="cellIs" dxfId="37" priority="115" stopIfTrue="1" operator="lessThan">
      <formula>0.5</formula>
    </cfRule>
    <cfRule type="cellIs" dxfId="36" priority="116" stopIfTrue="1" operator="between">
      <formula>0.5</formula>
      <formula>0.7</formula>
    </cfRule>
    <cfRule type="cellIs" dxfId="35" priority="117" stopIfTrue="1" operator="between">
      <formula>0.7</formula>
      <formula>1.2</formula>
    </cfRule>
    <cfRule type="cellIs" dxfId="34" priority="118" stopIfTrue="1" operator="greaterThanOrEqual">
      <formula>1.2</formula>
    </cfRule>
    <cfRule type="containsBlanks" dxfId="33" priority="119" stopIfTrue="1">
      <formula>LEN(TRIM(O37))=0</formula>
    </cfRule>
  </conditionalFormatting>
  <conditionalFormatting sqref="O36:V36">
    <cfRule type="cellIs" dxfId="32" priority="10" stopIfTrue="1" operator="equal">
      <formula>"100%"</formula>
    </cfRule>
    <cfRule type="cellIs" dxfId="31" priority="12" stopIfTrue="1" operator="between">
      <formula>0.5</formula>
      <formula>0.7</formula>
    </cfRule>
    <cfRule type="cellIs" dxfId="30" priority="13" stopIfTrue="1" operator="between">
      <formula>0.7</formula>
      <formula>1.2</formula>
    </cfRule>
    <cfRule type="cellIs" dxfId="29" priority="14" stopIfTrue="1" operator="greaterThanOrEqual">
      <formula>1.2</formula>
    </cfRule>
    <cfRule type="containsBlanks" dxfId="28" priority="15" stopIfTrue="1">
      <formula>LEN(TRIM(O36))=0</formula>
    </cfRule>
    <cfRule type="cellIs" dxfId="27" priority="11" stopIfTrue="1" operator="lessThan">
      <formula>0.5</formula>
    </cfRule>
  </conditionalFormatting>
  <conditionalFormatting sqref="P11:P12">
    <cfRule type="containsBlanks" dxfId="26" priority="50" stopIfTrue="1">
      <formula>LEN(TRIM(P11))=0</formula>
    </cfRule>
    <cfRule type="cellIs" dxfId="25" priority="49" stopIfTrue="1" operator="greaterThanOrEqual">
      <formula>1.2</formula>
    </cfRule>
    <cfRule type="cellIs" dxfId="24" priority="48" stopIfTrue="1" operator="between">
      <formula>0.7</formula>
      <formula>1.2</formula>
    </cfRule>
    <cfRule type="cellIs" dxfId="23" priority="47" stopIfTrue="1" operator="between">
      <formula>0.5</formula>
      <formula>0.7</formula>
    </cfRule>
    <cfRule type="cellIs" dxfId="22" priority="45" stopIfTrue="1" operator="equal">
      <formula>"100%"</formula>
    </cfRule>
    <cfRule type="cellIs" dxfId="21" priority="46" stopIfTrue="1" operator="lessThan">
      <formula>0.5</formula>
    </cfRule>
  </conditionalFormatting>
  <conditionalFormatting sqref="Q11:Q12 P13:S13 P14:Q25">
    <cfRule type="cellIs" dxfId="20" priority="33" stopIfTrue="1" operator="between">
      <formula>0.5</formula>
      <formula>0.7</formula>
    </cfRule>
    <cfRule type="cellIs" dxfId="19" priority="35" stopIfTrue="1" operator="greaterThanOrEqual">
      <formula>1.2</formula>
    </cfRule>
    <cfRule type="containsBlanks" dxfId="18" priority="36" stopIfTrue="1">
      <formula>LEN(TRIM(P11))=0</formula>
    </cfRule>
    <cfRule type="cellIs" dxfId="17" priority="31" stopIfTrue="1" operator="equal">
      <formula>"100%"</formula>
    </cfRule>
    <cfRule type="cellIs" dxfId="16" priority="32" stopIfTrue="1" operator="lessThan">
      <formula>0.5</formula>
    </cfRule>
    <cfRule type="cellIs" dxfId="15" priority="34" stopIfTrue="1" operator="between">
      <formula>0.7</formula>
      <formula>1.2</formula>
    </cfRule>
  </conditionalFormatting>
  <conditionalFormatting sqref="Q37:R37 U37:V37">
    <cfRule type="containsBlanks" dxfId="14" priority="107">
      <formula>LEN(TRIM(Q37))=0</formula>
    </cfRule>
  </conditionalFormatting>
  <conditionalFormatting sqref="S37:T37">
    <cfRule type="cellIs" dxfId="13" priority="111" stopIfTrue="1" operator="between">
      <formula>0.7</formula>
      <formula>1.2</formula>
    </cfRule>
    <cfRule type="cellIs" dxfId="12" priority="112" stopIfTrue="1" operator="greaterThanOrEqual">
      <formula>1.2</formula>
    </cfRule>
    <cfRule type="containsBlanks" dxfId="11" priority="113" stopIfTrue="1">
      <formula>LEN(TRIM(S37))=0</formula>
    </cfRule>
    <cfRule type="cellIs" dxfId="10" priority="109" stopIfTrue="1" operator="lessThan">
      <formula>0.5</formula>
    </cfRule>
    <cfRule type="cellIs" dxfId="9" priority="108" stopIfTrue="1" operator="equal">
      <formula>"100%"</formula>
    </cfRule>
    <cfRule type="cellIs" dxfId="8" priority="110" stopIfTrue="1" operator="between">
      <formula>0.5</formula>
      <formula>0.7</formula>
    </cfRule>
  </conditionalFormatting>
  <conditionalFormatting sqref="S36:V36">
    <cfRule type="containsBlanks" dxfId="7" priority="9">
      <formula>LEN(TRIM(S36))=0</formula>
    </cfRule>
  </conditionalFormatting>
  <conditionalFormatting sqref="T11:V25">
    <cfRule type="cellIs" dxfId="6" priority="26" stopIfTrue="1" operator="lessThan">
      <formula>0.5</formula>
    </cfRule>
    <cfRule type="cellIs" dxfId="5" priority="29" stopIfTrue="1" operator="greaterThanOrEqual">
      <formula>1.2</formula>
    </cfRule>
    <cfRule type="containsBlanks" dxfId="4" priority="24">
      <formula>LEN(TRIM(T11))=0</formula>
    </cfRule>
    <cfRule type="cellIs" dxfId="3" priority="25" stopIfTrue="1" operator="equal">
      <formula>"100%"</formula>
    </cfRule>
    <cfRule type="cellIs" dxfId="2" priority="28" stopIfTrue="1" operator="between">
      <formula>0.7</formula>
      <formula>1.2</formula>
    </cfRule>
    <cfRule type="cellIs" dxfId="1" priority="27" stopIfTrue="1" operator="between">
      <formula>0.5</formula>
      <formula>0.7</formula>
    </cfRule>
    <cfRule type="containsBlanks" dxfId="0" priority="30" stopIfTrue="1">
      <formula>LEN(TRIM(T11))=0</formula>
    </cfRule>
  </conditionalFormatting>
  <pageMargins left="0.70866141732283472" right="0.70866141732283472" top="0.74803149606299213" bottom="0.74803149606299213" header="0.31496062992125984" footer="0.31496062992125984"/>
  <pageSetup paperSize="5" scale="2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17" sqref="B17"/>
    </sheetView>
  </sheetViews>
  <sheetFormatPr baseColWidth="10" defaultRowHeight="14.4" x14ac:dyDescent="0.3"/>
  <cols>
    <col min="1" max="1" width="20.33203125" customWidth="1"/>
    <col min="2" max="2" width="34.6640625" customWidth="1"/>
  </cols>
  <sheetData>
    <row r="1" spans="1:2" x14ac:dyDescent="0.3">
      <c r="A1" s="40" t="s">
        <v>38</v>
      </c>
    </row>
    <row r="3" spans="1:2" ht="120" customHeight="1" x14ac:dyDescent="0.3">
      <c r="A3" s="198" t="s">
        <v>39</v>
      </c>
      <c r="B3" s="198"/>
    </row>
    <row r="5" spans="1:2" ht="43.2" x14ac:dyDescent="0.3">
      <c r="A5" s="41"/>
      <c r="B5" s="42" t="s">
        <v>40</v>
      </c>
    </row>
    <row r="6" spans="1:2" ht="57.6" x14ac:dyDescent="0.3">
      <c r="A6" s="43"/>
      <c r="B6" s="42" t="s">
        <v>41</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EJE 2 2023</vt:lpstr>
      <vt:lpstr>Instrucciones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DPM</dc:creator>
  <cp:lastModifiedBy>Alma</cp:lastModifiedBy>
  <cp:lastPrinted>2021-04-13T18:48:37Z</cp:lastPrinted>
  <dcterms:created xsi:type="dcterms:W3CDTF">2021-02-22T21:43:21Z</dcterms:created>
  <dcterms:modified xsi:type="dcterms:W3CDTF">2023-07-06T20:06:56Z</dcterms:modified>
</cp:coreProperties>
</file>