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ir. Planeacion\Desktop\"/>
    </mc:Choice>
  </mc:AlternateContent>
  <xr:revisionPtr revIDLastSave="0" documentId="8_{30938EB6-5F8F-47C5-BBB5-91BCDAFFA202}" xr6:coauthVersionLast="47" xr6:coauthVersionMax="47" xr10:uidLastSave="{00000000-0000-0000-0000-000000000000}"/>
  <bookViews>
    <workbookView xWindow="-108" yWindow="-108" windowWidth="23256" windowHeight="12576" xr2:uid="{00000000-000D-0000-FFFF-FFFF00000000}"/>
  </bookViews>
  <sheets>
    <sheet name="SEGUIMIENTO EJE 2 2023"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7" i="1" l="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16" i="1"/>
  <c r="T84" i="1"/>
  <c r="T85" i="1"/>
  <c r="T86" i="1"/>
  <c r="T87" i="1"/>
  <c r="T88" i="1"/>
  <c r="T89" i="1"/>
  <c r="T90" i="1"/>
  <c r="T91" i="1"/>
  <c r="T92" i="1"/>
  <c r="T93" i="1"/>
  <c r="T94" i="1"/>
  <c r="T95" i="1"/>
  <c r="T96" i="1"/>
  <c r="T97" i="1"/>
  <c r="T98" i="1"/>
  <c r="P87" i="1"/>
  <c r="P88" i="1"/>
  <c r="P89" i="1"/>
  <c r="P90" i="1"/>
  <c r="P91" i="1"/>
  <c r="P92" i="1"/>
  <c r="P93" i="1"/>
  <c r="P94" i="1"/>
  <c r="P95" i="1"/>
  <c r="P96" i="1"/>
  <c r="P97" i="1"/>
  <c r="P98" i="1"/>
  <c r="P85" i="1"/>
  <c r="P86" i="1"/>
  <c r="P84" i="1"/>
  <c r="O84" i="1"/>
  <c r="P53" i="1" l="1"/>
  <c r="T14" i="1" l="1"/>
  <c r="Q14" i="1"/>
  <c r="P14" i="1"/>
  <c r="T13" i="1"/>
  <c r="Q13" i="1"/>
  <c r="P13" i="1"/>
  <c r="Q16" i="1" l="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P65" i="1" l="1"/>
  <c r="P67" i="1" l="1"/>
  <c r="S98" i="1" l="1"/>
  <c r="O98" i="1"/>
  <c r="S97" i="1"/>
  <c r="O97" i="1"/>
  <c r="S96" i="1"/>
  <c r="O96" i="1"/>
  <c r="S95" i="1"/>
  <c r="O95" i="1"/>
  <c r="S94" i="1"/>
  <c r="O94" i="1"/>
  <c r="S93" i="1"/>
  <c r="O93" i="1"/>
  <c r="S92" i="1"/>
  <c r="O92" i="1"/>
  <c r="S91" i="1"/>
  <c r="O91" i="1"/>
  <c r="S90" i="1"/>
  <c r="O90" i="1"/>
  <c r="S89" i="1"/>
  <c r="O89" i="1"/>
  <c r="S88" i="1"/>
  <c r="O88" i="1"/>
  <c r="S87" i="1"/>
  <c r="O87" i="1"/>
  <c r="S86" i="1"/>
  <c r="O86" i="1"/>
  <c r="S85" i="1"/>
  <c r="O85" i="1"/>
  <c r="S84" i="1"/>
  <c r="V68" i="1" l="1"/>
  <c r="U68" i="1"/>
  <c r="T68" i="1"/>
  <c r="S68" i="1"/>
  <c r="R68" i="1"/>
  <c r="Q68" i="1"/>
  <c r="P37" i="1" l="1"/>
  <c r="P16" i="1" l="1"/>
  <c r="P17" i="1"/>
  <c r="P18" i="1"/>
  <c r="P19" i="1"/>
  <c r="P20" i="1"/>
  <c r="P21" i="1"/>
  <c r="P22" i="1"/>
  <c r="P23" i="1"/>
  <c r="P24" i="1"/>
  <c r="P25" i="1"/>
  <c r="P26" i="1"/>
  <c r="P27" i="1"/>
  <c r="P28" i="1"/>
  <c r="P29" i="1"/>
  <c r="P30" i="1"/>
  <c r="P31" i="1"/>
  <c r="P32" i="1"/>
  <c r="P33" i="1"/>
  <c r="P34" i="1"/>
  <c r="P35" i="1"/>
  <c r="P36" i="1"/>
  <c r="P38" i="1"/>
  <c r="P39" i="1"/>
  <c r="P40" i="1"/>
  <c r="P41" i="1"/>
  <c r="P42" i="1"/>
  <c r="P43" i="1"/>
  <c r="P44" i="1"/>
  <c r="P45" i="1"/>
  <c r="P46" i="1"/>
  <c r="P47" i="1"/>
  <c r="P48" i="1"/>
  <c r="P49" i="1"/>
  <c r="P50" i="1"/>
  <c r="P51" i="1"/>
  <c r="P52" i="1"/>
  <c r="P54" i="1"/>
  <c r="P55" i="1"/>
  <c r="P56" i="1"/>
  <c r="P57" i="1"/>
  <c r="P58" i="1"/>
  <c r="P59" i="1"/>
  <c r="P60" i="1"/>
  <c r="P61" i="1"/>
  <c r="P62" i="1"/>
  <c r="P63" i="1"/>
  <c r="P64" i="1"/>
  <c r="P66" i="1"/>
  <c r="P68" i="1" l="1"/>
  <c r="S79" i="1"/>
  <c r="U79" i="1"/>
  <c r="T79" i="1"/>
  <c r="R79" i="1"/>
  <c r="Q79" i="1"/>
  <c r="P79" i="1"/>
  <c r="O79" i="1"/>
  <c r="V79" i="1" s="1"/>
  <c r="V15" i="1" l="1"/>
  <c r="U15" i="1"/>
  <c r="T15" i="1"/>
  <c r="S15" i="1"/>
  <c r="R15" i="1"/>
  <c r="Q15" i="1"/>
  <c r="P15" i="1"/>
  <c r="S81" i="1"/>
  <c r="O81" i="1"/>
  <c r="S80" i="1"/>
  <c r="O80" i="1"/>
</calcChain>
</file>

<file path=xl/sharedStrings.xml><?xml version="1.0" encoding="utf-8"?>
<sst xmlns="http://schemas.openxmlformats.org/spreadsheetml/2006/main" count="415" uniqueCount="294">
  <si>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</si>
  <si>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</si>
  <si>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</si>
  <si>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</si>
  <si>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</si>
  <si>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</si>
  <si>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</si>
  <si>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</si>
  <si>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</si>
  <si>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</si>
  <si>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</si>
  <si>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</si>
  <si>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</si>
  <si>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</si>
  <si>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</si>
  <si>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</si>
  <si>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</si>
  <si>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</si>
  <si>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</si>
  <si>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Actividad</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</si>
  <si>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</si>
  <si>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</si>
  <si>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</si>
  <si>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</si>
  <si>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</si>
  <si>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</si>
  <si>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</si>
  <si>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</si>
  <si>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</si>
  <si>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SEGUIMIENTO A LA EJECUCIÓN DEL PRESUPUESTO AUTORIZADO</t>
  </si>
  <si>
    <t>UNIDAD ADMINISTRATIVA</t>
  </si>
  <si>
    <t>TRIMESTRE 1 2023</t>
  </si>
  <si>
    <t>TRIMESTRE 2 2023</t>
  </si>
  <si>
    <t>TRIMESTRE 3 2023</t>
  </si>
  <si>
    <t>TRIMESTRE 4 2023</t>
  </si>
  <si>
    <t>EJE 2: PROSPERIDAD COMPARTIDAD</t>
  </si>
  <si>
    <t>AVANCE EN CUMPLIMIENTO DE METAS TRIMESTRAL Y ANUAL ACUMULADO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</si>
  <si>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</si>
  <si>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</si>
  <si>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</si>
  <si>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</si>
  <si>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</si>
  <si>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</si>
  <si>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Propósito
(Secretaría Municipal de Desarrollo Social y Económico )</t>
  </si>
  <si>
    <t>Anual</t>
  </si>
  <si>
    <r>
      <rPr>
        <b/>
        <sz val="11"/>
        <color rgb="FFFFFFFF"/>
        <rFont val="Arial"/>
        <family val="2"/>
      </rPr>
      <t>2.08.1.1</t>
    </r>
    <r>
      <rPr>
        <sz val="11"/>
        <color rgb="FFFFFFFF"/>
        <rFont val="Arial"/>
        <family val="2"/>
      </rPr>
      <t xml:space="preserve"> La población que habita en el municipio mejora su economía, educación y salud para incrementar su bienestar social.</t>
    </r>
  </si>
  <si>
    <r>
      <rPr>
        <b/>
        <sz val="11"/>
        <color rgb="FFFFFFFF"/>
        <rFont val="Arial"/>
        <family val="2"/>
      </rPr>
      <t>PAEESR:</t>
    </r>
    <r>
      <rPr>
        <sz val="11"/>
        <color rgb="FFFFFFFF"/>
        <rFont val="Arial"/>
        <family val="2"/>
      </rPr>
      <t xml:space="preserve"> Porcentaje de Acciones Educativas,  Económicas y de Salud realizadas.</t>
    </r>
  </si>
  <si>
    <r>
      <t xml:space="preserve">UNIDAD DE MEDIDA DEL INDICADOR: </t>
    </r>
    <r>
      <rPr>
        <sz val="11"/>
        <color rgb="FFFFFFFF"/>
        <rFont val="Arial"/>
        <family val="2"/>
      </rPr>
      <t>Porcentaje</t>
    </r>
    <r>
      <rPr>
        <b/>
        <sz val="11"/>
        <color rgb="FFFFFFFF"/>
        <rFont val="Arial"/>
        <family val="2"/>
      </rPr>
      <t xml:space="preserve">
UNIDAD DE MEDIDA DE LAS VARIABLES: 
</t>
    </r>
    <r>
      <rPr>
        <sz val="11"/>
        <color rgb="FFFFFFFF"/>
        <rFont val="Arial"/>
        <family val="2"/>
      </rPr>
      <t xml:space="preserve">Acciones </t>
    </r>
  </si>
  <si>
    <t>Componente  
(Secretaría Municipal de Desarrollo Social y Económico )</t>
  </si>
  <si>
    <t>Trimestral</t>
  </si>
  <si>
    <r>
      <rPr>
        <b/>
        <sz val="11"/>
        <rFont val="Arial"/>
        <family val="2"/>
      </rPr>
      <t>2.08.1.1.1</t>
    </r>
    <r>
      <rPr>
        <sz val="11"/>
        <rFont val="Arial"/>
        <family val="2"/>
      </rPr>
      <t xml:space="preserve"> Reuniones de coordinación administrativa y económica con las Direcciones Generales de la Secretaría de Desarrollo Social y Económico implementadas.</t>
    </r>
  </si>
  <si>
    <r>
      <rPr>
        <b/>
        <sz val="11"/>
        <rFont val="Arial"/>
        <family val="2"/>
      </rPr>
      <t xml:space="preserve">PRCAEI: </t>
    </r>
    <r>
      <rPr>
        <sz val="11"/>
        <rFont val="Arial"/>
        <family val="2"/>
      </rPr>
      <t>Porcentaje de Reuniones de Coordinación administrativa y económica  implementadas.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</si>
  <si>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Reuniones</t>
    </r>
  </si>
  <si>
    <r>
      <rPr>
        <b/>
        <sz val="11"/>
        <color theme="1"/>
        <rFont val="Arial"/>
        <family val="2"/>
      </rPr>
      <t>2.08.1.1.1.1</t>
    </r>
    <r>
      <rPr>
        <sz val="11"/>
        <color theme="1"/>
        <rFont val="Arial"/>
        <family val="2"/>
      </rPr>
      <t xml:space="preserve"> Realización de reuniones de coordinación con enfoque administrativo y económico con las Direcciones Generales de la SMDSyE.</t>
    </r>
  </si>
  <si>
    <r>
      <rPr>
        <b/>
        <sz val="11"/>
        <rFont val="Arial"/>
        <family val="2"/>
      </rPr>
      <t>PRAEI:</t>
    </r>
    <r>
      <rPr>
        <sz val="11"/>
        <rFont val="Arial"/>
        <family val="2"/>
      </rPr>
      <t xml:space="preserve"> Porcentaje de Reuniones con enfoque administrativo y económico implementadas</t>
    </r>
  </si>
  <si>
    <t>Componente  
(Dirección General de Desarrollo Social)</t>
  </si>
  <si>
    <r>
      <rPr>
        <b/>
        <sz val="11"/>
        <color theme="1"/>
        <rFont val="Arial"/>
        <family val="2"/>
      </rPr>
      <t xml:space="preserve">2.08.1.1.2 </t>
    </r>
    <r>
      <rPr>
        <sz val="11"/>
        <color theme="1"/>
        <rFont val="Arial"/>
        <family val="2"/>
      </rPr>
      <t>Actividades de coordinación interinstitucional de política social y humana realizadas.</t>
    </r>
  </si>
  <si>
    <r>
      <rPr>
        <b/>
        <sz val="11"/>
        <color theme="1"/>
        <rFont val="Arial"/>
        <family val="2"/>
      </rPr>
      <t xml:space="preserve">PACIPSH: </t>
    </r>
    <r>
      <rPr>
        <sz val="11"/>
        <color theme="1"/>
        <rFont val="Arial"/>
        <family val="2"/>
      </rPr>
      <t>Porcentaje de Actividades de Coordinación Interinstitucional de Política Social y Humana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</si>
  <si>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</si>
  <si>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2.08.1.1.2.1</t>
    </r>
    <r>
      <rPr>
        <sz val="11"/>
        <color theme="1"/>
        <rFont val="Arial"/>
        <family val="2"/>
      </rPr>
      <t xml:space="preserve"> Generación de acciones sociales para mejorar el desarrollo social y comunitario de la población del municipio de Benito Juárez.</t>
    </r>
  </si>
  <si>
    <r>
      <rPr>
        <b/>
        <sz val="11"/>
        <color theme="1"/>
        <rFont val="Arial"/>
        <family val="2"/>
      </rPr>
      <t xml:space="preserve">PASR: </t>
    </r>
    <r>
      <rPr>
        <sz val="11"/>
        <color theme="1"/>
        <rFont val="Arial"/>
        <family val="2"/>
      </rPr>
      <t>Porcentaje de Acciones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</si>
  <si>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Acciones</t>
    </r>
  </si>
  <si>
    <r>
      <rPr>
        <b/>
        <sz val="11"/>
        <color theme="1"/>
        <rFont val="Arial"/>
        <family val="2"/>
      </rPr>
      <t>2.08.1.1.2.2</t>
    </r>
    <r>
      <rPr>
        <sz val="11"/>
        <color theme="1"/>
        <rFont val="Arial"/>
        <family val="2"/>
      </rPr>
      <t xml:space="preserve"> Realización de brigadas de asistencia social para acercar a la ciudadanía a los diversos servicios que ofrecen las instituciones del municipio de Benito Juárez.</t>
    </r>
  </si>
  <si>
    <r>
      <rPr>
        <b/>
        <sz val="11"/>
        <color theme="1"/>
        <rFont val="Arial"/>
        <family val="2"/>
      </rPr>
      <t xml:space="preserve">PBSR: </t>
    </r>
    <r>
      <rPr>
        <sz val="11"/>
        <color theme="1"/>
        <rFont val="Arial"/>
        <family val="2"/>
      </rPr>
      <t>Porcentaje de Brigadas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</si>
  <si>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t>
    </r>
  </si>
  <si>
    <r>
      <rPr>
        <b/>
        <sz val="11"/>
        <color theme="1"/>
        <rFont val="Arial"/>
        <family val="2"/>
      </rPr>
      <t>2.08.1.1.2.3</t>
    </r>
    <r>
      <rPr>
        <sz val="11"/>
        <color theme="1"/>
        <rFont val="Arial"/>
        <family val="2"/>
      </rPr>
      <t xml:space="preserve"> Realización de actividades sociales y de concientización en coordinación con dependencias gubernamentales y la sociedad civil para acercar a la ciudadanía a los diversos servicios.</t>
    </r>
  </si>
  <si>
    <r>
      <rPr>
        <b/>
        <sz val="11"/>
        <color theme="1"/>
        <rFont val="Arial"/>
        <family val="2"/>
      </rPr>
      <t xml:space="preserve">PECR: </t>
    </r>
    <r>
      <rPr>
        <sz val="11"/>
        <color theme="1"/>
        <rFont val="Arial"/>
        <family val="2"/>
      </rPr>
      <t>Porcentaje de Eventos de Coordinación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</si>
  <si>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</si>
  <si>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t>Componente
(Dirección de Organización Comunitaria)</t>
  </si>
  <si>
    <t>Componente
(Dirección de Programas Sociales)</t>
  </si>
  <si>
    <t>Componente
(Dirección General de Educación Municipal)</t>
  </si>
  <si>
    <t>Componente
(Coordinación de Becas)</t>
  </si>
  <si>
    <t>Componente
(Coordinación de Infraestructura Educativa y Servicios Educativos)</t>
  </si>
  <si>
    <t>Componente
(Coordinación del Centro Municipal de Atención contra el Acoso Escolar)</t>
  </si>
  <si>
    <t>Componente
(Coordinación de Bibliotecas Públicas )</t>
  </si>
  <si>
    <t>Componente
(Dirección General de Salud)</t>
  </si>
  <si>
    <t>Componente
(Dirección de Salud Humana)</t>
  </si>
  <si>
    <t>Componente
(Dirección de Salud Ambiental)</t>
  </si>
  <si>
    <t>Componente
(Dirección de Salud Mental)</t>
  </si>
  <si>
    <t>Componente
(Dirección General de Desarrollo Económico)</t>
  </si>
  <si>
    <t>Componente
(Dirección de Fomento a las Microempresas y el Desarrollo Rural)</t>
  </si>
  <si>
    <t>Componente
(Dirección de Fomento al Desarrollo de la Industria, Comercio y Servicios)</t>
  </si>
  <si>
    <t>Componente
(Dirección de Fomento al Desarrollo Agropecuario, Pesquero y Forestal)</t>
  </si>
  <si>
    <t>Componente
(Dirección Municipal de Empleo y Capacitación Laboral)</t>
  </si>
  <si>
    <r>
      <rPr>
        <b/>
        <sz val="11"/>
        <color theme="1"/>
        <rFont val="Arial"/>
        <family val="2"/>
      </rPr>
      <t xml:space="preserve">2.08.1.1.2.4 </t>
    </r>
    <r>
      <rPr>
        <sz val="11"/>
        <color theme="1"/>
        <rFont val="Arial"/>
        <family val="2"/>
      </rPr>
      <t>Generación de actividades sociales para fomentar la inclusión en la población del municipio de Benito Juárez.</t>
    </r>
  </si>
  <si>
    <r>
      <rPr>
        <b/>
        <sz val="11"/>
        <color theme="1"/>
        <rFont val="Arial"/>
        <family val="2"/>
      </rPr>
      <t xml:space="preserve">PASIR: </t>
    </r>
    <r>
      <rPr>
        <sz val="11"/>
        <color theme="1"/>
        <rFont val="Arial"/>
        <family val="2"/>
      </rPr>
      <t>Porcentaje de Actividades Sociales Inclusivas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</si>
  <si>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</si>
  <si>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2.08.1.1.3</t>
    </r>
    <r>
      <rPr>
        <sz val="11"/>
        <color theme="1"/>
        <rFont val="Arial"/>
        <family val="2"/>
      </rPr>
      <t xml:space="preserve"> Mecanismos de participación a través de comités ciudadanos para el mejoramiento de la calidad de vida de la población de Benito Juárez.</t>
    </r>
  </si>
  <si>
    <r>
      <rPr>
        <b/>
        <sz val="11"/>
        <color theme="1"/>
        <rFont val="Arial"/>
        <family val="2"/>
      </rPr>
      <t xml:space="preserve">PMPCE: </t>
    </r>
    <r>
      <rPr>
        <sz val="11"/>
        <color theme="1"/>
        <rFont val="Arial"/>
        <family val="2"/>
      </rPr>
      <t>Porcentaje de Mecanismos de Participación Ciudadana ejecutados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</si>
  <si>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Mecanismos </t>
    </r>
  </si>
  <si>
    <r>
      <rPr>
        <b/>
        <sz val="11"/>
        <color theme="1"/>
        <rFont val="Arial"/>
        <family val="2"/>
      </rPr>
      <t xml:space="preserve">2.08.1.1.3.1 </t>
    </r>
    <r>
      <rPr>
        <sz val="11"/>
        <color theme="1"/>
        <rFont val="Arial"/>
        <family val="2"/>
      </rPr>
      <t>Realización de acciones de integración y seguimiento de las actividades con los comités de electríficación en las zonas o colonias irregulares para la gestión de servicios públicos.</t>
    </r>
  </si>
  <si>
    <r>
      <rPr>
        <b/>
        <sz val="11"/>
        <color theme="1"/>
        <rFont val="Arial"/>
        <family val="2"/>
      </rPr>
      <t xml:space="preserve">PACEI: </t>
    </r>
    <r>
      <rPr>
        <sz val="11"/>
        <color theme="1"/>
        <rFont val="Arial"/>
        <family val="2"/>
      </rPr>
      <t>Porcentaje de Acciones con los Comités de Electrificación Integrados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</si>
  <si>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</si>
  <si>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r>
      <rPr>
        <b/>
        <sz val="11"/>
        <color theme="1"/>
        <rFont val="Arial"/>
        <family val="2"/>
      </rPr>
      <t>2.08.1.1.3.2</t>
    </r>
    <r>
      <rPr>
        <sz val="11"/>
        <color theme="1"/>
        <rFont val="Arial"/>
        <family val="2"/>
      </rPr>
      <t xml:space="preserve"> Gestión de  anuencias vecinales para realizar las aperturas de negocios.</t>
    </r>
  </si>
  <si>
    <r>
      <rPr>
        <b/>
        <sz val="11"/>
        <color theme="1"/>
        <rFont val="Arial"/>
        <family val="2"/>
      </rPr>
      <t xml:space="preserve">PAVS: </t>
    </r>
    <r>
      <rPr>
        <sz val="11"/>
        <color theme="1"/>
        <rFont val="Arial"/>
        <family val="2"/>
      </rPr>
      <t>Porcentaje de  Anuencias Vecinales Solicitadas.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</si>
  <si>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Anuencias</t>
    </r>
  </si>
  <si>
    <r>
      <rPr>
        <b/>
        <sz val="11"/>
        <color theme="1"/>
        <rFont val="Arial"/>
        <family val="2"/>
      </rPr>
      <t>2.08.1.1.3.3</t>
    </r>
    <r>
      <rPr>
        <sz val="11"/>
        <color theme="1"/>
        <rFont val="Arial"/>
        <family val="2"/>
      </rPr>
      <t xml:space="preserve"> Integración de Comités Vecinales a través de la participación ciudadana, para lograr la comunicación bilateral entre la ciudadanía y el municipio para poder atender sus demandas.</t>
    </r>
  </si>
  <si>
    <r>
      <rPr>
        <b/>
        <sz val="11"/>
        <color theme="1"/>
        <rFont val="Arial"/>
        <family val="2"/>
      </rPr>
      <t xml:space="preserve">PCVI: </t>
    </r>
    <r>
      <rPr>
        <sz val="11"/>
        <color theme="1"/>
        <rFont val="Arial"/>
        <family val="2"/>
      </rPr>
      <t>Porcentaje de Comités Vecinales Integrados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</si>
  <si>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</si>
  <si>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r>
      <rPr>
        <b/>
        <sz val="11"/>
        <color theme="1"/>
        <rFont val="Arial"/>
        <family val="2"/>
      </rPr>
      <t>2.08.1.1.3.4</t>
    </r>
    <r>
      <rPr>
        <sz val="11"/>
        <color theme="1"/>
        <rFont val="Arial"/>
        <family val="2"/>
      </rPr>
      <t xml:space="preserve"> Realización de cursos y talleres en los Módulos y Centros de Desarrollo Comunitarios para el mejoramiento de la calidad de vida de la población del municipio de Benito Juárez.</t>
    </r>
  </si>
  <si>
    <r>
      <rPr>
        <b/>
        <sz val="11"/>
        <color theme="1"/>
        <rFont val="Arial"/>
        <family val="2"/>
      </rPr>
      <t xml:space="preserve">PCTR: </t>
    </r>
    <r>
      <rPr>
        <sz val="11"/>
        <color theme="1"/>
        <rFont val="Arial"/>
        <family val="2"/>
      </rPr>
      <t>Porcentaje de Cursos y Talleres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</si>
  <si>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Cursos y Talleres</t>
    </r>
  </si>
  <si>
    <r>
      <rPr>
        <b/>
        <sz val="11"/>
        <color theme="1"/>
        <rFont val="Arial"/>
        <family val="2"/>
      </rPr>
      <t xml:space="preserve">2.08.1.1.4 </t>
    </r>
    <r>
      <rPr>
        <sz val="11"/>
        <color theme="1"/>
        <rFont val="Arial"/>
        <family val="2"/>
      </rPr>
      <t>Política social del municipio basada en la Planeación, elaboración, gestión y proyección de programas sociales ejecutados.</t>
    </r>
  </si>
  <si>
    <r>
      <rPr>
        <b/>
        <sz val="11"/>
        <color theme="1"/>
        <rFont val="Arial"/>
        <family val="2"/>
      </rPr>
      <t xml:space="preserve">PAPSE: </t>
    </r>
    <r>
      <rPr>
        <sz val="11"/>
        <color theme="1"/>
        <rFont val="Arial"/>
        <family val="2"/>
      </rPr>
      <t>Porcentaje de Acciones de Política social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</si>
  <si>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</si>
  <si>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r>
      <rPr>
        <b/>
        <sz val="11"/>
        <color theme="1"/>
        <rFont val="Arial"/>
        <family val="2"/>
      </rPr>
      <t>2.08.1.1.4.1</t>
    </r>
    <r>
      <rPr>
        <sz val="11"/>
        <color theme="1"/>
        <rFont val="Arial"/>
        <family val="2"/>
      </rPr>
      <t xml:space="preserve"> Integración y organización de comités de contraloría social para la correcta supervisión de las obras públicas.</t>
    </r>
  </si>
  <si>
    <r>
      <rPr>
        <b/>
        <sz val="11"/>
        <color theme="1"/>
        <rFont val="Arial"/>
        <family val="2"/>
      </rPr>
      <t xml:space="preserve">PCCSC: </t>
    </r>
    <r>
      <rPr>
        <sz val="11"/>
        <color theme="1"/>
        <rFont val="Arial"/>
        <family val="2"/>
      </rPr>
      <t>Porcentaje de los Comités de Contraloría Social conformados</t>
    </r>
  </si>
  <si>
    <r>
      <rPr>
        <b/>
        <sz val="11"/>
        <color theme="1"/>
        <rFont val="Arial"/>
        <family val="2"/>
      </rPr>
      <t>2.08.1.1.4.2</t>
    </r>
    <r>
      <rPr>
        <sz val="11"/>
        <color theme="1"/>
        <rFont val="Arial"/>
        <family val="2"/>
      </rPr>
      <t xml:space="preserve"> Integración y capacitación de los comités de Contraloría Social para la correcta supervisión de las obras públicas.</t>
    </r>
  </si>
  <si>
    <r>
      <rPr>
        <b/>
        <sz val="11"/>
        <color theme="1"/>
        <rFont val="Arial"/>
        <family val="2"/>
      </rPr>
      <t>PCCCS:</t>
    </r>
    <r>
      <rPr>
        <sz val="11"/>
        <color theme="1"/>
        <rFont val="Arial"/>
        <family val="2"/>
      </rPr>
      <t xml:space="preserve"> Porcentaje de Capacitaciones de Comités de Contraloría Social realizados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</si>
  <si>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Capacitaciones</t>
    </r>
  </si>
  <si>
    <r>
      <rPr>
        <b/>
        <sz val="11"/>
        <color theme="1"/>
        <rFont val="Arial"/>
        <family val="2"/>
      </rPr>
      <t>2.08.1.1.4.3</t>
    </r>
    <r>
      <rPr>
        <sz val="11"/>
        <color theme="1"/>
        <rFont val="Arial"/>
        <family val="2"/>
      </rPr>
      <t xml:space="preserve"> Realización de cursos y talleres para sensibilizar el tema de dispacidad y fomentar la creación de proyectos e iniciativas.</t>
    </r>
  </si>
  <si>
    <r>
      <rPr>
        <b/>
        <sz val="11"/>
        <color theme="1"/>
        <rFont val="Arial"/>
        <family val="2"/>
      </rPr>
      <t>PCTR:</t>
    </r>
    <r>
      <rPr>
        <sz val="11"/>
        <color theme="1"/>
        <rFont val="Arial"/>
        <family val="2"/>
      </rPr>
      <t xml:space="preserve"> Porcentaje de Cursos y Talleres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</si>
  <si>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Cursos y Talleres</t>
    </r>
  </si>
  <si>
    <r>
      <rPr>
        <b/>
        <sz val="11"/>
        <color theme="1"/>
        <rFont val="Arial"/>
        <family val="2"/>
      </rPr>
      <t>2.08.1.1.4.4</t>
    </r>
    <r>
      <rPr>
        <sz val="11"/>
        <color theme="1"/>
        <rFont val="Arial"/>
        <family val="2"/>
      </rPr>
      <t xml:space="preserve"> Realización de actividades de coordinación con Gobierno Federal y Estatal para el seguimiento de programas sociales.</t>
    </r>
  </si>
  <si>
    <r>
      <rPr>
        <b/>
        <sz val="11"/>
        <color theme="1"/>
        <rFont val="Arial"/>
        <family val="2"/>
      </rPr>
      <t>PAC:</t>
    </r>
    <r>
      <rPr>
        <sz val="11"/>
        <color theme="1"/>
        <rFont val="Arial"/>
        <family val="2"/>
      </rPr>
      <t xml:space="preserve"> Porcentaje de Actividades de Coordinación</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</si>
  <si>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Actividades</t>
    </r>
  </si>
  <si>
    <r>
      <rPr>
        <b/>
        <sz val="11"/>
        <color theme="1"/>
        <rFont val="Arial"/>
        <family val="2"/>
      </rPr>
      <t>2.08.1.1.5</t>
    </r>
    <r>
      <rPr>
        <sz val="11"/>
        <color theme="1"/>
        <rFont val="Arial"/>
        <family val="2"/>
      </rPr>
      <t xml:space="preserve"> Política municipal en materia educativa en coordinación con instituciones gubernamentales y privadas ejecutada.</t>
    </r>
  </si>
  <si>
    <r>
      <rPr>
        <b/>
        <sz val="11"/>
        <color theme="1"/>
        <rFont val="Arial"/>
        <family val="2"/>
      </rPr>
      <t xml:space="preserve">PAPE: </t>
    </r>
    <r>
      <rPr>
        <sz val="11"/>
        <color theme="1"/>
        <rFont val="Arial"/>
        <family val="2"/>
      </rPr>
      <t>Porcentaje de Acciones de Política Educativa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</si>
  <si>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</si>
  <si>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r>
      <rPr>
        <b/>
        <sz val="11"/>
        <color theme="1"/>
        <rFont val="Arial"/>
        <family val="2"/>
      </rPr>
      <t>2.08.1.1.5.1</t>
    </r>
    <r>
      <rPr>
        <sz val="11"/>
        <color theme="1"/>
        <rFont val="Arial"/>
        <family val="2"/>
      </rPr>
      <t xml:space="preserve"> Realización de actividades que apoyen el desarrollo educativo en beneficio de la comunidad escolar.</t>
    </r>
  </si>
  <si>
    <r>
      <rPr>
        <b/>
        <sz val="11"/>
        <color theme="1"/>
        <rFont val="Arial"/>
        <family val="2"/>
      </rPr>
      <t xml:space="preserve">PADER: </t>
    </r>
    <r>
      <rPr>
        <sz val="11"/>
        <color theme="1"/>
        <rFont val="Arial"/>
        <family val="2"/>
      </rPr>
      <t>Porcentaje de Actividades de Desarrollo Educativo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</si>
  <si>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Actividades</t>
    </r>
  </si>
  <si>
    <r>
      <rPr>
        <b/>
        <sz val="11"/>
        <color theme="1"/>
        <rFont val="Arial"/>
        <family val="2"/>
      </rPr>
      <t>2.08.1.1.6</t>
    </r>
    <r>
      <rPr>
        <sz val="11"/>
        <color theme="1"/>
        <rFont val="Arial"/>
        <family val="2"/>
      </rPr>
      <t xml:space="preserve"> Acciones para impulsar y fortalecer las actividades que promuevan una educación de calidad en beneficio de los alumnos en situación de vulnerabilidad.</t>
    </r>
  </si>
  <si>
    <r>
      <rPr>
        <b/>
        <sz val="11"/>
        <color theme="1"/>
        <rFont val="Arial"/>
        <family val="2"/>
      </rPr>
      <t>PAPB:</t>
    </r>
    <r>
      <rPr>
        <sz val="11"/>
        <color theme="1"/>
        <rFont val="Arial"/>
        <family val="2"/>
      </rPr>
      <t xml:space="preserve"> Porcentaje de Acciones para las Becas ejecutadas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</si>
  <si>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Acciones</t>
    </r>
  </si>
  <si>
    <r>
      <rPr>
        <b/>
        <sz val="11"/>
        <color theme="1"/>
        <rFont val="Arial"/>
        <family val="2"/>
      </rPr>
      <t xml:space="preserve">2.08.1.1.6.1 </t>
    </r>
    <r>
      <rPr>
        <sz val="11"/>
        <color theme="1"/>
        <rFont val="Arial"/>
        <family val="2"/>
      </rPr>
      <t xml:space="preserve"> Realización de entrega de becas de “Calidad Educativa e Impulso al Desarrollo Humano” para una educación de calidad y en beneficio de los alumnos en situación de vulnerabilidad.</t>
    </r>
  </si>
  <si>
    <r>
      <rPr>
        <b/>
        <sz val="11"/>
        <color theme="1"/>
        <rFont val="Arial"/>
        <family val="2"/>
      </rPr>
      <t xml:space="preserve">PBE: </t>
    </r>
    <r>
      <rPr>
        <sz val="11"/>
        <color theme="1"/>
        <rFont val="Arial"/>
        <family val="2"/>
      </rPr>
      <t>Porcentaje de Becas Entregadas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</si>
  <si>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Becas</t>
    </r>
  </si>
  <si>
    <r>
      <rPr>
        <b/>
        <sz val="11"/>
        <color theme="1"/>
        <rFont val="Arial"/>
        <family val="2"/>
      </rPr>
      <t>2.08.1.1.6.2</t>
    </r>
    <r>
      <rPr>
        <sz val="11"/>
        <color theme="1"/>
        <rFont val="Arial"/>
        <family val="2"/>
      </rPr>
      <t xml:space="preserve"> Realización de eventos educativos y sociales inclusivos en apoyo a los becarios y becarias para el seguimiento del programa municipal de becas.</t>
    </r>
  </si>
  <si>
    <r>
      <rPr>
        <b/>
        <sz val="11"/>
        <color theme="1"/>
        <rFont val="Arial"/>
        <family val="2"/>
      </rPr>
      <t xml:space="preserve">PEIBR: </t>
    </r>
    <r>
      <rPr>
        <sz val="11"/>
        <color theme="1"/>
        <rFont val="Arial"/>
        <family val="2"/>
      </rPr>
      <t>Porcentaje de Eventos para la Inclusión de becarias y becarios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</si>
  <si>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t>
    </r>
  </si>
  <si>
    <r>
      <rPr>
        <b/>
        <sz val="11"/>
        <color theme="1"/>
        <rFont val="Arial"/>
        <family val="2"/>
      </rPr>
      <t>2.08.1.1.7</t>
    </r>
    <r>
      <rPr>
        <sz val="11"/>
        <color theme="1"/>
        <rFont val="Arial"/>
        <family val="2"/>
      </rPr>
      <t xml:space="preserve">  Actividades a favor del desarrollo educativo en instituciones públicas atendidas.</t>
    </r>
  </si>
  <si>
    <r>
      <rPr>
        <b/>
        <sz val="11"/>
        <color theme="1"/>
        <rFont val="Arial"/>
        <family val="2"/>
      </rPr>
      <t xml:space="preserve">PADE: </t>
    </r>
    <r>
      <rPr>
        <sz val="11"/>
        <color theme="1"/>
        <rFont val="Arial"/>
        <family val="2"/>
      </rPr>
      <t>Porcentaje de Actividades con enfoque de desarrollo educativo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</si>
  <si>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</si>
  <si>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 xml:space="preserve">2.08.1.1.7.1 </t>
    </r>
    <r>
      <rPr>
        <sz val="11"/>
        <color theme="1"/>
        <rFont val="Arial"/>
        <family val="2"/>
      </rPr>
      <t xml:space="preserve"> Ejecución de actividades  de  prevención  y  promoción  en materia de salud,  medio ambiente, cultura y fomento a los valores cívicos dirigido a niños, niñas y adolescentes del municipio de Benito Juárez.</t>
    </r>
  </si>
  <si>
    <r>
      <rPr>
        <b/>
        <sz val="11"/>
        <color theme="1"/>
        <rFont val="Arial"/>
        <family val="2"/>
      </rPr>
      <t>PAPPE:</t>
    </r>
    <r>
      <rPr>
        <sz val="11"/>
        <color theme="1"/>
        <rFont val="Arial"/>
        <family val="2"/>
      </rPr>
      <t xml:space="preserve"> Porcentaje de Actividades de Prevención y Promoción ejecutadas</t>
    </r>
  </si>
  <si>
    <r>
      <rPr>
        <b/>
        <sz val="11"/>
        <color theme="1"/>
        <rFont val="Arial"/>
        <family val="2"/>
      </rPr>
      <t>2.08.1.1.8</t>
    </r>
    <r>
      <rPr>
        <sz val="11"/>
        <color theme="1"/>
        <rFont val="Arial"/>
        <family val="2"/>
      </rPr>
      <t xml:space="preserve"> Pláticas de sensibilización, orientación y prevención del Acoso Escolar (Bullying) en instituciones de educación públicas y privadas ejecutadas.</t>
    </r>
  </si>
  <si>
    <r>
      <rPr>
        <b/>
        <sz val="11"/>
        <color theme="1"/>
        <rFont val="Arial"/>
        <family val="2"/>
      </rPr>
      <t>PPCAE:</t>
    </r>
    <r>
      <rPr>
        <sz val="11"/>
        <color theme="1"/>
        <rFont val="Arial"/>
        <family val="2"/>
      </rPr>
      <t xml:space="preserve"> Porcentaje de Pláticas de Combate al Acoso Escolar ejecutadas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</si>
  <si>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Pláticas</t>
    </r>
  </si>
  <si>
    <r>
      <rPr>
        <b/>
        <sz val="11"/>
        <color theme="1"/>
        <rFont val="Arial"/>
        <family val="2"/>
      </rPr>
      <t>2.08.1.1.8.1</t>
    </r>
    <r>
      <rPr>
        <sz val="11"/>
        <color theme="1"/>
        <rFont val="Arial"/>
        <family val="2"/>
      </rPr>
      <t xml:space="preserve"> Realización pláticas de prevención de violencia y valores en los centros educativos del municipio de Benito Juárez.</t>
    </r>
  </si>
  <si>
    <r>
      <rPr>
        <b/>
        <sz val="11"/>
        <color theme="1"/>
        <rFont val="Arial"/>
        <family val="2"/>
      </rPr>
      <t xml:space="preserve">PPPFVR: </t>
    </r>
    <r>
      <rPr>
        <sz val="11"/>
        <color theme="1"/>
        <rFont val="Arial"/>
        <family val="2"/>
      </rPr>
      <t>Porcentaje de Pláticas de Prevención y Fomento de Valores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</si>
  <si>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</si>
  <si>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2.08.1.1.9</t>
    </r>
    <r>
      <rPr>
        <sz val="11"/>
        <color theme="1"/>
        <rFont val="Arial"/>
        <family val="2"/>
      </rPr>
      <t xml:space="preserve"> Actividades de fomento e impulso a la Lectura en las bibliotecas públicas municipales ejecutadas en beneficio de la población del municipio de Benito Juárez.</t>
    </r>
  </si>
  <si>
    <r>
      <rPr>
        <b/>
        <sz val="11"/>
        <color theme="1"/>
        <rFont val="Arial"/>
        <family val="2"/>
      </rPr>
      <t xml:space="preserve">PEADL: </t>
    </r>
    <r>
      <rPr>
        <sz val="11"/>
        <color theme="1"/>
        <rFont val="Arial"/>
        <family val="2"/>
      </rPr>
      <t xml:space="preserve">Porcentaje ejecutado de Actividades para el Desarrollo de Lectura </t>
    </r>
  </si>
  <si>
    <r>
      <rPr>
        <b/>
        <sz val="11"/>
        <color theme="1"/>
        <rFont val="Arial"/>
        <family val="2"/>
      </rPr>
      <t xml:space="preserve">2.08.1.1.9.1 </t>
    </r>
    <r>
      <rPr>
        <sz val="11"/>
        <color theme="1"/>
        <rFont val="Arial"/>
        <family val="2"/>
      </rPr>
      <t xml:space="preserve">Organización de actividades y servicios bibliotecarios para incentivar y fomentar a la lectura en beneficio de la población del municipio de Benito Juárez.. </t>
    </r>
  </si>
  <si>
    <r>
      <rPr>
        <b/>
        <sz val="11"/>
        <color theme="1"/>
        <rFont val="Arial"/>
        <family val="2"/>
      </rPr>
      <t xml:space="preserve">PEASB: </t>
    </r>
    <r>
      <rPr>
        <sz val="11"/>
        <color theme="1"/>
        <rFont val="Arial"/>
        <family val="2"/>
      </rPr>
      <t xml:space="preserve">Porcentaje Ejecutado de Actividades y Servicios Bibliotecarios </t>
    </r>
  </si>
  <si>
    <r>
      <rPr>
        <b/>
        <sz val="11"/>
        <color theme="1"/>
        <rFont val="Arial"/>
        <family val="2"/>
      </rPr>
      <t>2.08.1.1.10</t>
    </r>
    <r>
      <rPr>
        <sz val="11"/>
        <color theme="1"/>
        <rFont val="Arial"/>
        <family val="2"/>
      </rPr>
      <t xml:space="preserve"> Acciones de Servicios de salud que mejoren la calidad de vida de la población del municipio de Benito Juárez realizadas.</t>
    </r>
  </si>
  <si>
    <r>
      <rPr>
        <b/>
        <sz val="11"/>
        <color theme="1"/>
        <rFont val="Arial"/>
        <family val="2"/>
      </rPr>
      <t xml:space="preserve">PASSR: </t>
    </r>
    <r>
      <rPr>
        <sz val="11"/>
        <color theme="1"/>
        <rFont val="Arial"/>
        <family val="2"/>
      </rPr>
      <t>Porcentaje de Acciones de Servicios de Salud realizados</t>
    </r>
  </si>
  <si>
    <r>
      <rPr>
        <b/>
        <sz val="11"/>
        <color theme="1"/>
        <rFont val="Arial"/>
        <family val="2"/>
      </rPr>
      <t>2.08.1.1.10.1</t>
    </r>
    <r>
      <rPr>
        <sz val="11"/>
        <color theme="1"/>
        <rFont val="Arial"/>
        <family val="2"/>
      </rPr>
      <t xml:space="preserve"> Realización de brigadas médicas con servicios de salud gratuitos en beneficio de la ciudadanía en situación de vulnerabilidad y de escasos recursos del municipio de Benito Juárez.</t>
    </r>
  </si>
  <si>
    <r>
      <rPr>
        <b/>
        <sz val="11"/>
        <color theme="1"/>
        <rFont val="Arial"/>
        <family val="2"/>
      </rPr>
      <t xml:space="preserve">PBMR: </t>
    </r>
    <r>
      <rPr>
        <sz val="11"/>
        <color theme="1"/>
        <rFont val="Arial"/>
        <family val="2"/>
      </rPr>
      <t>Porcentaje de brigadas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</si>
  <si>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t>
    </r>
  </si>
  <si>
    <r>
      <rPr>
        <b/>
        <sz val="11"/>
        <color theme="1"/>
        <rFont val="Arial"/>
        <family val="2"/>
      </rPr>
      <t>2.08.1.1.10.2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</si>
  <si>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11"/>
        <color theme="1"/>
        <rFont val="Arial"/>
        <family val="2"/>
      </rPr>
      <t xml:space="preserve">PECIG: </t>
    </r>
    <r>
      <rPr>
        <sz val="11"/>
        <color theme="1"/>
        <rFont val="Arial"/>
        <family val="2"/>
      </rPr>
      <t>Porcentaje de Eventos de Coordinación Interinstitucional y Gubernamental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</si>
  <si>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t>
    </r>
  </si>
  <si>
    <r>
      <rPr>
        <b/>
        <sz val="11"/>
        <color theme="1"/>
        <rFont val="Arial"/>
        <family val="2"/>
      </rPr>
      <t xml:space="preserve">2.08.1.1.11 </t>
    </r>
    <r>
      <rPr>
        <sz val="11"/>
        <color theme="1"/>
        <rFont val="Arial"/>
        <family val="2"/>
      </rPr>
      <t>Atenciones médicas en materia de salud preventiva para mejorar la salud de la población del municipio de Benito Juárez realizadas.</t>
    </r>
  </si>
  <si>
    <r>
      <rPr>
        <b/>
        <sz val="11"/>
        <color theme="1"/>
        <rFont val="Arial"/>
        <family val="2"/>
      </rPr>
      <t>PAMPR:</t>
    </r>
    <r>
      <rPr>
        <sz val="11"/>
        <color theme="1"/>
        <rFont val="Arial"/>
        <family val="2"/>
      </rPr>
      <t xml:space="preserve"> Porcentaje de Atenciones Médicas Preventivas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</si>
  <si>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Atenciones</t>
    </r>
  </si>
  <si>
    <r>
      <rPr>
        <b/>
        <sz val="11"/>
        <color theme="1"/>
        <rFont val="Arial"/>
        <family val="2"/>
      </rPr>
      <t>2.08.1.1.11.1</t>
    </r>
    <r>
      <rPr>
        <sz val="11"/>
        <color theme="1"/>
        <rFont val="Arial"/>
        <family val="2"/>
      </rPr>
      <t xml:space="preserve"> Realización de atenciones y consultas médicas gratuitas para el cuidado de la salud de la población del municipio de Benito Juárez.</t>
    </r>
  </si>
  <si>
    <r>
      <rPr>
        <b/>
        <sz val="11"/>
        <color theme="1"/>
        <rFont val="Arial"/>
        <family val="2"/>
      </rPr>
      <t xml:space="preserve">PCMR: </t>
    </r>
    <r>
      <rPr>
        <sz val="11"/>
        <color theme="1"/>
        <rFont val="Arial"/>
        <family val="2"/>
      </rPr>
      <t>Porcentaje de Consultas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</si>
  <si>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t>
    </r>
  </si>
  <si>
    <r>
      <rPr>
        <b/>
        <sz val="11"/>
        <color theme="1"/>
        <rFont val="Arial"/>
        <family val="2"/>
      </rPr>
      <t>2.08.1.1.11.2</t>
    </r>
    <r>
      <rPr>
        <sz val="11"/>
        <color theme="1"/>
        <rFont val="Arial"/>
        <family val="2"/>
      </rPr>
      <t xml:space="preserve"> Realización de pláticas de prevención de la salud para orientar a la población en el ciudado de su salud para el mejoramiento de su calidad de vida. </t>
    </r>
  </si>
  <si>
    <r>
      <rPr>
        <b/>
        <sz val="11"/>
        <color theme="1"/>
        <rFont val="Arial"/>
        <family val="2"/>
      </rPr>
      <t xml:space="preserve">PRPPS: </t>
    </r>
    <r>
      <rPr>
        <sz val="11"/>
        <color theme="1"/>
        <rFont val="Arial"/>
        <family val="2"/>
      </rPr>
      <t xml:space="preserve">Porcentaje realizado de Pláticas de Prevención de la Salud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</si>
  <si>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</si>
  <si>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2.08.1.1.12</t>
    </r>
    <r>
      <rPr>
        <sz val="11"/>
        <color theme="1"/>
        <rFont val="Arial"/>
        <family val="2"/>
      </rPr>
      <t xml:space="preserve"> Acciones de salud pública en beneficio de la población del municipio de Benito Juárez para tener entornos saludables.</t>
    </r>
  </si>
  <si>
    <r>
      <rPr>
        <b/>
        <sz val="11"/>
        <color theme="1"/>
        <rFont val="Arial"/>
        <family val="2"/>
      </rPr>
      <t xml:space="preserve">PASPR: </t>
    </r>
    <r>
      <rPr>
        <sz val="11"/>
        <color theme="1"/>
        <rFont val="Arial"/>
        <family val="2"/>
      </rPr>
      <t>Porcentaje de Acciones de Salud Pública realizados.</t>
    </r>
  </si>
  <si>
    <r>
      <rPr>
        <b/>
        <sz val="11"/>
        <color theme="1"/>
        <rFont val="Arial"/>
        <family val="2"/>
      </rPr>
      <t>2.08.1.1.12.1</t>
    </r>
    <r>
      <rPr>
        <sz val="11"/>
        <color theme="1"/>
        <rFont val="Arial"/>
        <family val="2"/>
      </rPr>
      <t xml:space="preserve"> Implementación de acciones para mantener entornos saludables para el beneficio de la población del municipio de Benito Juárez.</t>
    </r>
  </si>
  <si>
    <r>
      <rPr>
        <b/>
        <sz val="11"/>
        <color theme="1"/>
        <rFont val="Arial"/>
        <family val="2"/>
      </rPr>
      <t xml:space="preserve">PAESR: </t>
    </r>
    <r>
      <rPr>
        <sz val="11"/>
        <color theme="1"/>
        <rFont val="Arial"/>
        <family val="2"/>
      </rPr>
      <t>Porcentaje de Acciones para mantener entornos Saludables realizados</t>
    </r>
  </si>
  <si>
    <r>
      <rPr>
        <b/>
        <sz val="11"/>
        <color theme="1"/>
        <rFont val="Arial"/>
        <family val="2"/>
      </rPr>
      <t>2.08.1.1.13</t>
    </r>
    <r>
      <rPr>
        <sz val="11"/>
        <color theme="1"/>
        <rFont val="Arial"/>
        <family val="2"/>
      </rPr>
      <t xml:space="preserve"> Atenciones de salud mental para concientizar a la población del municipio de Benito Juárez en preventivos de la salud otorgadas.</t>
    </r>
  </si>
  <si>
    <r>
      <rPr>
        <b/>
        <sz val="11"/>
        <color theme="1"/>
        <rFont val="Arial"/>
        <family val="2"/>
      </rPr>
      <t xml:space="preserve">PASMO: </t>
    </r>
    <r>
      <rPr>
        <sz val="11"/>
        <color theme="1"/>
        <rFont val="Arial"/>
        <family val="2"/>
      </rPr>
      <t>Porcentaje de Atenciones de Salud Mental Otorgadas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</si>
  <si>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Atenciones</t>
    </r>
  </si>
  <si>
    <r>
      <rPr>
        <b/>
        <sz val="11"/>
        <color theme="1"/>
        <rFont val="Arial"/>
        <family val="2"/>
      </rPr>
      <t xml:space="preserve">2.08.1.1.13.1 </t>
    </r>
    <r>
      <rPr>
        <sz val="11"/>
        <color theme="1"/>
        <rFont val="Arial"/>
        <family val="2"/>
      </rPr>
      <t>Realización de</t>
    </r>
    <r>
      <rPr>
        <b/>
        <sz val="11"/>
        <color theme="1"/>
        <rFont val="Arial"/>
        <family val="2"/>
      </rPr>
      <t xml:space="preserve"> </t>
    </r>
    <r>
      <rPr>
        <sz val="11"/>
        <color theme="1"/>
        <rFont val="Arial"/>
        <family val="2"/>
      </rPr>
      <t>Atenciones psicológicas gratuitas en beneficio de la población para la concientización en temas de salud mental.</t>
    </r>
  </si>
  <si>
    <r>
      <rPr>
        <b/>
        <sz val="11"/>
        <color theme="1"/>
        <rFont val="Arial"/>
        <family val="2"/>
      </rPr>
      <t xml:space="preserve">PAPR: </t>
    </r>
    <r>
      <rPr>
        <sz val="11"/>
        <color theme="1"/>
        <rFont val="Arial"/>
        <family val="2"/>
      </rPr>
      <t>Porcentaje de atenciones psicológicas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</si>
  <si>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t>
    </r>
  </si>
  <si>
    <r>
      <rPr>
        <b/>
        <sz val="11"/>
        <color theme="1"/>
        <rFont val="Arial"/>
        <family val="2"/>
      </rPr>
      <t>2.08.1.1.14</t>
    </r>
    <r>
      <rPr>
        <sz val="11"/>
        <color theme="1"/>
        <rFont val="Arial"/>
        <family val="2"/>
      </rPr>
      <t xml:space="preserve">  Acciones de coordinación para el emprendimiento, desarrollo rural y fomento al empleo impulsadas. </t>
    </r>
  </si>
  <si>
    <r>
      <rPr>
        <b/>
        <sz val="11"/>
        <rFont val="Arial"/>
        <family val="2"/>
      </rPr>
      <t>PARIDE:</t>
    </r>
    <r>
      <rPr>
        <sz val="11"/>
        <rFont val="Arial"/>
        <family val="2"/>
      </rPr>
      <t xml:space="preserve"> Porcentaje de Acciones realizadas que Impulsan el Desarrollo Económico </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</si>
  <si>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Acciones </t>
    </r>
  </si>
  <si>
    <r>
      <rPr>
        <b/>
        <sz val="11"/>
        <color theme="1"/>
        <rFont val="Arial"/>
        <family val="2"/>
      </rPr>
      <t>2.08.1.1.14.1</t>
    </r>
    <r>
      <rPr>
        <sz val="11"/>
        <color theme="1"/>
        <rFont val="Arial"/>
        <family val="2"/>
      </rPr>
      <t xml:space="preserve"> Coordinación de Reuniones con dependencias de los tres niveles de gobierno e iniciativa privada en materia económica para el cumplimiento de los reglamentos establecidos.</t>
    </r>
  </si>
  <si>
    <r>
      <rPr>
        <b/>
        <sz val="11"/>
        <rFont val="Arial"/>
        <family val="2"/>
      </rPr>
      <t xml:space="preserve">PRC: </t>
    </r>
    <r>
      <rPr>
        <sz val="11"/>
        <rFont val="Arial"/>
        <family val="2"/>
      </rPr>
      <t>Porcentaje de Reuniones coordinadas</t>
    </r>
  </si>
  <si>
    <r>
      <rPr>
        <b/>
        <sz val="11"/>
        <color theme="1"/>
        <rFont val="Arial"/>
        <family val="2"/>
      </rPr>
      <t>2.08.1.1.15</t>
    </r>
    <r>
      <rPr>
        <sz val="11"/>
        <color theme="1"/>
        <rFont val="Arial"/>
        <family val="2"/>
      </rPr>
      <t xml:space="preserve"> Acciones de educación financiera, innovación, impulso y promoción en beneficio de los emprendedores y las emprendedoras del municipio de Benito Juárez ejecutadas.</t>
    </r>
  </si>
  <si>
    <r>
      <rPr>
        <b/>
        <sz val="11"/>
        <rFont val="Arial"/>
        <family val="2"/>
      </rPr>
      <t xml:space="preserve">PEAEF: </t>
    </r>
    <r>
      <rPr>
        <sz val="11"/>
        <rFont val="Arial"/>
        <family val="2"/>
      </rPr>
      <t xml:space="preserve">Porcentaje ejecutado de Acciones de Educación Financiera </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</si>
  <si>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Acciones </t>
    </r>
  </si>
  <si>
    <r>
      <rPr>
        <b/>
        <sz val="11"/>
        <color theme="1"/>
        <rFont val="Arial"/>
        <family val="2"/>
      </rPr>
      <t>2.08.1.1.15.1</t>
    </r>
    <r>
      <rPr>
        <sz val="11"/>
        <color theme="1"/>
        <rFont val="Arial"/>
        <family val="2"/>
      </rPr>
      <t xml:space="preserve"> Realización capacitaciones en temas de comercio, industria y de servicios para impulsar el emprendimiento.</t>
    </r>
  </si>
  <si>
    <r>
      <rPr>
        <b/>
        <sz val="11"/>
        <color theme="1"/>
        <rFont val="Arial"/>
        <family val="2"/>
      </rPr>
      <t xml:space="preserve">PCCISR: </t>
    </r>
    <r>
      <rPr>
        <sz val="11"/>
        <color theme="1"/>
        <rFont val="Arial"/>
        <family val="2"/>
      </rPr>
      <t>Porcentaje de Capacitaciones en temas de comercio, industria y de servicios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</si>
  <si>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Capacitaciones </t>
    </r>
  </si>
  <si>
    <r>
      <rPr>
        <b/>
        <sz val="11"/>
        <color theme="1"/>
        <rFont val="Arial"/>
        <family val="2"/>
      </rPr>
      <t xml:space="preserve"> 2.08.1.1.16</t>
    </r>
    <r>
      <rPr>
        <sz val="11"/>
        <color theme="1"/>
        <rFont val="Arial"/>
        <family val="2"/>
      </rPr>
      <t xml:space="preserve"> Acciones para promover proyectos para las PYMES (Pequeñas y medianas Empresas) desarrollados.</t>
    </r>
  </si>
  <si>
    <r>
      <rPr>
        <b/>
        <sz val="11"/>
        <rFont val="Arial"/>
        <family val="2"/>
      </rPr>
      <t xml:space="preserve">PAPPE: </t>
    </r>
    <r>
      <rPr>
        <sz val="11"/>
        <rFont val="Arial"/>
        <family val="2"/>
      </rPr>
      <t>Porcentaje de Acciones de Promoción de Proyectos ejecutados</t>
    </r>
  </si>
  <si>
    <r>
      <rPr>
        <b/>
        <sz val="11"/>
        <color theme="1"/>
        <rFont val="Arial"/>
        <family val="2"/>
      </rPr>
      <t>2.08.1.1.16.1</t>
    </r>
    <r>
      <rPr>
        <sz val="11"/>
        <color theme="1"/>
        <rFont val="Arial"/>
        <family val="2"/>
      </rPr>
      <t xml:space="preserve"> Realización de vinculaciones a programas de apoyo financiero, tutoría empresarial y capacitación en beneficio de los emprendedores.</t>
    </r>
  </si>
  <si>
    <r>
      <rPr>
        <b/>
        <sz val="11"/>
        <color theme="1"/>
        <rFont val="Arial"/>
        <family val="2"/>
      </rPr>
      <t xml:space="preserve">PVPAFTEC: </t>
    </r>
    <r>
      <rPr>
        <sz val="11"/>
        <color theme="1"/>
        <rFont val="Arial"/>
        <family val="2"/>
      </rPr>
      <t>Porcentaje de Vinculaciones a Programas de Apoyo financiero, tutoria empresarial y capaciación</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</si>
  <si>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Vinculaciones</t>
    </r>
  </si>
  <si>
    <r>
      <rPr>
        <b/>
        <sz val="11"/>
        <color theme="1"/>
        <rFont val="Arial"/>
        <family val="2"/>
      </rPr>
      <t xml:space="preserve">2.08.1.1.16.2 </t>
    </r>
    <r>
      <rPr>
        <sz val="11"/>
        <color theme="1"/>
        <rFont val="Arial"/>
        <family val="2"/>
      </rPr>
      <t>Realización de acciones para fomentar el emprendimiento en beneficio de la población jóven del municipio de Benito Juárez.</t>
    </r>
  </si>
  <si>
    <r>
      <rPr>
        <b/>
        <sz val="11"/>
        <rFont val="Arial"/>
        <family val="2"/>
      </rPr>
      <t xml:space="preserve">PAEJ: </t>
    </r>
    <r>
      <rPr>
        <sz val="11"/>
        <rFont val="Arial"/>
        <family val="2"/>
      </rPr>
      <t>Porcentaje de Acciones de Emprendimiento para la juventud</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</si>
  <si>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</si>
  <si>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t xml:space="preserve">2.08.1.1.16.3 </t>
    </r>
    <r>
      <rPr>
        <sz val="11"/>
        <color theme="1"/>
        <rFont val="Arial"/>
        <family val="2"/>
      </rPr>
      <t>Realización de  acciones para el beneficio de la ciudadanía vulnerable, cuidando su economía y estilo de vida.</t>
    </r>
  </si>
  <si>
    <r>
      <t xml:space="preserve">PABVC: </t>
    </r>
    <r>
      <rPr>
        <sz val="11"/>
        <rFont val="Arial"/>
        <family val="2"/>
      </rPr>
      <t>Porcentaje de Acciones para el Beneficio de la Ciudadanía Vulnerable</t>
    </r>
  </si>
  <si>
    <r>
      <rPr>
        <b/>
        <sz val="11"/>
        <color theme="1"/>
        <rFont val="Arial"/>
        <family val="2"/>
      </rPr>
      <t>2.08.1.1.17</t>
    </r>
    <r>
      <rPr>
        <sz val="11"/>
        <color theme="1"/>
        <rFont val="Arial"/>
        <family val="2"/>
      </rPr>
      <t xml:space="preserve"> Acciones de profesionalización sobre herramientas de mejora y comercialización de productos para el desarrollo rural otorgadas</t>
    </r>
  </si>
  <si>
    <r>
      <rPr>
        <b/>
        <sz val="11"/>
        <rFont val="Arial"/>
        <family val="2"/>
      </rPr>
      <t xml:space="preserve">PADR: </t>
    </r>
    <r>
      <rPr>
        <sz val="11"/>
        <rFont val="Arial"/>
        <family val="2"/>
      </rPr>
      <t>Porcentaje de Acciones de Desarrollo Rural ejecutados</t>
    </r>
  </si>
  <si>
    <r>
      <rPr>
        <b/>
        <sz val="11"/>
        <color theme="1"/>
        <rFont val="Arial"/>
        <family val="2"/>
      </rPr>
      <t xml:space="preserve">2.08.1.1.17.1 </t>
    </r>
    <r>
      <rPr>
        <sz val="11"/>
        <color theme="1"/>
        <rFont val="Arial"/>
        <family val="2"/>
      </rPr>
      <t>Realización de capacitaciones en beneficio del sector productivo para el mejoramiento de comercio de los productores.</t>
    </r>
  </si>
  <si>
    <r>
      <rPr>
        <b/>
        <sz val="11"/>
        <color theme="1"/>
        <rFont val="Arial"/>
        <family val="2"/>
      </rPr>
      <t xml:space="preserve">PCSP: </t>
    </r>
    <r>
      <rPr>
        <sz val="11"/>
        <color theme="1"/>
        <rFont val="Arial"/>
        <family val="2"/>
      </rPr>
      <t>Porcentaje de Capacitaciones  al Sector Productivo ejecutadas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</si>
  <si>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 </t>
    </r>
  </si>
  <si>
    <r>
      <rPr>
        <b/>
        <sz val="11"/>
        <color theme="1"/>
        <rFont val="Arial"/>
        <family val="2"/>
      </rPr>
      <t xml:space="preserve"> 2.08.1.1.17.2</t>
    </r>
    <r>
      <rPr>
        <sz val="11"/>
        <color theme="1"/>
        <rFont val="Arial"/>
        <family val="2"/>
      </rPr>
      <t xml:space="preserve"> Implementación de eventos en beneficio de la población del municipio de Benito Juárez para inventivar al sector productivo y empresarial.</t>
    </r>
  </si>
  <si>
    <r>
      <rPr>
        <b/>
        <sz val="11"/>
        <rFont val="Arial"/>
        <family val="2"/>
      </rPr>
      <t xml:space="preserve">PEISPE: </t>
    </r>
    <r>
      <rPr>
        <sz val="11"/>
        <rFont val="Arial"/>
        <family val="2"/>
      </rPr>
      <t>Porcentaje de Eventos que Incentivan al Sector Productivo y empresarial ejecutados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</si>
  <si>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</si>
  <si>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r>
      <rPr>
        <b/>
        <sz val="11"/>
        <color theme="1"/>
        <rFont val="Arial"/>
        <family val="2"/>
      </rPr>
      <t>2.08.1.1.18</t>
    </r>
    <r>
      <rPr>
        <sz val="11"/>
        <color theme="1"/>
        <rFont val="Arial"/>
        <family val="2"/>
      </rPr>
      <t xml:space="preserve"> Vinculaciones laborales con empresas empleadoras ejecutadas en apoyo a la población del municipio de Benito Juárez.</t>
    </r>
  </si>
  <si>
    <r>
      <rPr>
        <b/>
        <sz val="11"/>
        <rFont val="Arial"/>
        <family val="2"/>
      </rPr>
      <t>PAVL:</t>
    </r>
    <r>
      <rPr>
        <sz val="11"/>
        <rFont val="Arial"/>
        <family val="2"/>
      </rPr>
      <t xml:space="preserve"> Porcentaje de Atenciones para Vinculación Laboral ejecutadas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</si>
  <si>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Atenciones</t>
    </r>
  </si>
  <si>
    <r>
      <rPr>
        <b/>
        <sz val="11"/>
        <color theme="1"/>
        <rFont val="Arial"/>
        <family val="2"/>
      </rPr>
      <t>2.08.1.1.18.1</t>
    </r>
    <r>
      <rPr>
        <sz val="11"/>
        <color theme="1"/>
        <rFont val="Arial"/>
        <family val="2"/>
      </rPr>
      <t xml:space="preserve"> Atención de solicitudes de vinculación laboral entre los candidatos y las empresas participantes del municipio de Benito Juárez.</t>
    </r>
  </si>
  <si>
    <r>
      <rPr>
        <b/>
        <sz val="11"/>
        <color theme="1"/>
        <rFont val="Arial"/>
        <family val="2"/>
      </rPr>
      <t>PALE:</t>
    </r>
    <r>
      <rPr>
        <sz val="11"/>
        <color theme="1"/>
        <rFont val="Arial"/>
        <family val="2"/>
      </rPr>
      <t xml:space="preserve"> Porcentaje de Atenciones Laborales ejecutadas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</si>
  <si>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t>
    </r>
  </si>
  <si>
    <t>ANUAL</t>
  </si>
  <si>
    <t>Justificacion Trimestral: Se realizarón 6 reuniones de coordinación administrativa y económica con las Direcciones de la SMDSyE, con la finalidad de seguir fortaleciendo las acciones a implementar a favor de los ciudadanos del municipio, obteniendo un 100% de la tema trimestral.</t>
  </si>
  <si>
    <t>Justificacion Trimestral:  Se realizarón 6 reuniones de coordinación  con enfoque administrativo y económico con las Direcciones Generales, para seguir fortaleciendo el trabajo que  realiza  la SMDSyE.</t>
  </si>
  <si>
    <t>Justificacion Trimestral: No hay actividades programadas, en el meta planeada para este trimestre.</t>
  </si>
  <si>
    <t>ELABORÓ
Mtra. Sheyla Martin del Campo Cuadros
Enlace de la SMDSyE</t>
  </si>
  <si>
    <t>AUTORIZÓ
Mtra. Paola Elizabeth Moreno Cordova
Secretaria Municipal de Desarrollo Social y Económico</t>
  </si>
  <si>
    <t>Direccion General de Desarrollo Social</t>
  </si>
  <si>
    <t>Dirección de Organización Comunitaria</t>
  </si>
  <si>
    <t>Dirección de Programas Sociales</t>
  </si>
  <si>
    <t xml:space="preserve">Dirección general de Educación </t>
  </si>
  <si>
    <t xml:space="preserve">Justificacion Trimestral: Se tuvo un avance trimestral del 0.00% debido a que en este periodo no se tuvo presupuesto autorizado en el sistema.                                                                                                                                                           Justificacion Anual: En este lapso de tiempo se obtuvo un 0.00% de avance anual de la ejecución del presupuesto. </t>
  </si>
  <si>
    <t>Becas</t>
  </si>
  <si>
    <t>Bibliotecas</t>
  </si>
  <si>
    <t xml:space="preserve">DIRECCION GENERAL </t>
  </si>
  <si>
    <t>DIRECCION DE SALUD HUMANA</t>
  </si>
  <si>
    <t>DIRECCION DE SALUD MENTAL</t>
  </si>
  <si>
    <t xml:space="preserve">Justificacion Trimestral:  Se tuvo un avance trimestral del 0.00% debido a que en este periodo no hubo disponibilidad de los recursos en las diferentes direcciones de la secretaría de desarrollo social y económico.                                                                                                                                                        Justificacion Anual: En este lapso de tiempo se obtuvo un 0.00% de avance anual de la ejecución del presupuesto. </t>
  </si>
  <si>
    <t xml:space="preserve">DIRECCION DE SALUD AMBIENTAL </t>
  </si>
  <si>
    <t xml:space="preserve">Justificacion Trimestral: Se tuvo un avance trimestral del 0.00% debido a que en este periodo no hubo disponibilidad de los recursos en las diferentes direcciones de la secretaría de desarrollo social y económico.                                                                                                                                                      Justificacion Anual: En este lapso de tiempo se obtuvo un 0.00% de avance anual de la ejecución del presupuesto. </t>
  </si>
  <si>
    <t xml:space="preserve">DIRECCION GENERAL DE DESARROLLO ECONOMICO </t>
  </si>
  <si>
    <t>DIRECCION DE FOMENTO AL DESARROLLO AGROPECUARIO, PESQUERO Y FORESTAL</t>
  </si>
  <si>
    <t xml:space="preserve">Justificacion Trimestral: No se obtuvo resultado en el primer trimestre, por la cual no hubo una solicitud para requerir de ello.                                                                                                                                                   Justificacion Anual: En este lapso de tiempo se obtuvo un 0.00% de avance anual de la ejecución del presupuesto. </t>
  </si>
  <si>
    <t>DIRECCION DE FOMENTO AL DESARROLLO DE LA INDUSTRIA, COMERCIO Y SERVICIOS</t>
  </si>
  <si>
    <t>DIRECCION DE FOMENTO AL DESARROLLO A LAS MICROEMPRESAS Y AL DESARROLLO RURAL</t>
  </si>
  <si>
    <t xml:space="preserve">DIRECCION DEL SERVICIO MUNICIPAL DE EMPLEO Y CAPACITACION </t>
  </si>
  <si>
    <t xml:space="preserve">Justificacion Trimestral: No se obtuvo resultado en el primer trimestre, por la cual no hubo una solicitud para requerir de ello.                                                                                                                                                    Justificacion Anual: En este lapso de tiempo se obtuvo un 0.00% de avance anual de la ejecución del presupuesto. </t>
  </si>
  <si>
    <t>E-PPA 2.08 IMPULSO A LA ECONOMÍA Y AL DESARROLLO SOCIAL</t>
  </si>
  <si>
    <t>SECRETARÍA MUNICIPAL DE DESARROLLO SOCIAL Y ECONÓMICO</t>
  </si>
  <si>
    <t>Justificacion Trimestral: Se realizaròn 4,366 acciones a favor  de la población que habita en el municipio mejora su economía, educación y salud para incrementar su bienestar social, logrando un 73.94% de la meta trimestral.</t>
  </si>
  <si>
    <t xml:space="preserve">Justificacion Trimestral: Se realizarón 9 actividades de coordinación interinstitucional de política social y humana, faltando 4 para alcanzar la meta planeada. Esto debido a que  algunas brigadas se suspendierón por lluvia y actividades que se presentaban el mismo dia, sin previo aviso.
</t>
  </si>
  <si>
    <t xml:space="preserve">Justificacion Trimestral: Se alcanzo la  meta  realizando 1 actividadad  social y de concientización en coordinación con dependencias gubernamentales y la sociedad civil para acercar a la ciudadanía a los diversos servicios.
</t>
  </si>
  <si>
    <t>Justificacion Trimestral: Se realizó 1 actividad social para fomentar la inclusión en la población del municipio de Benito Juárez, esto debido al apoyo brindado a  que por  actividades  como  Cancún nos Une.</t>
  </si>
  <si>
    <t>Justificacion Trimestral: Se realizarón 5  Mecanismos de participación a través de comités ciudadanos para el mejoramiento de la calidad de vida. Debido al apoyo brindado en actidades conjuntamente con la Secretaria y el H. Ayuntamiento.</t>
  </si>
  <si>
    <t>Justificacion Trimestral: Se superó la meta con 42 acciones de integración y seguimiento de las actividades con los comités de electríficación en las zonas o colonias irregulares para la gestión de servicios públicos. Se le dio seguimiento y se realizarón integraciones de Comités de Electrificación que solicitarón las Colonias que acudieron a las oficinas de la Coordinación de Electrificación; todo esto para poder mejorar la calidad de vida de las personas.</t>
  </si>
  <si>
    <t>Justificacion Trimestral: Se llevarón a cabo 2  gestión de  anuencias vecinales para realizar las aperturas de negocios. Esto  para quese apoye a la Ciudadanía que solicita y se le debe de dar seguimiento.</t>
  </si>
  <si>
    <t>Justificacion Trimestral: Se superó la meta  con 71  cursos y talleres, para el mejoramiento de la calidad de vida, debido al gran alcance que ha tenido la publicidad que se les está haciendo a través del volanteo.</t>
  </si>
  <si>
    <t>Justificacion Trimestral: Se realizarón 2 acciones de política social del municipio basada en la Planeación, elaboración, gestión y proyección de programas sociales ejecutados. Faltando 14, debido a que  se depende de otras Direcciones y/o programas para poder llevar a cabo nuestras actividades.</t>
  </si>
  <si>
    <t>Justificacion Trimestral: Se realizarón 17  Integración y organización de comités de contraloría social para la correcta supervisión de las obras públicas, superando la meta planeada.</t>
  </si>
  <si>
    <t>Justificacion Trimestral: Debido a que apenas se realizarón las integraciones, no se llevaron a cabo las capacitación de los comités de Contraloría Socia, estas se tienen programadas para el siguiente trimestre.</t>
  </si>
  <si>
    <t xml:space="preserve">Justificacion Trimestral: Se realizaròn 2 cursos y talleres para sensibilizar el tema de dispacidad y fomentar la creación de proyectos e iniciativas, faltando 2 para alcanzar la meta, debido al apoyo brindado a diferentes brigadas que se realizaròn durante el trimestre.
</t>
  </si>
  <si>
    <t>Justificacion Trimestral: Se realizarón 2  actividades de coordinación con Gobierno Federal y Estatal para el seguimiento de programas sociales, superando la meta gracias al trabajo que se realizó en conjunto con la ciudadanía y los promotores.</t>
  </si>
  <si>
    <t>Justificacion Trimestral: Se realizó 1 Política municipal en materia educativa en coordinación con instituciones gubernamentales y privadas ejecutada, alcanzado la meta pleneada.</t>
  </si>
  <si>
    <t xml:space="preserve">Justificacion Trimestral: Se realió 1 actividades que apoyen el desarrollo educativo en beneficio de la comunidad escolar, alcanzando la meta planeada. </t>
  </si>
  <si>
    <t>Justificacion Trimestral: Se realizaron 611 Acciones para impulsar y fortalecer las actividades que promuevan una educación de calidad en beneficio de los alumnos en situación de vulnerabilidad, faltando 2653 acciones para alcanzar la meta, debido a que las becas siguen en proceso de entrega, se divide en diferentes mesas para cada nivel educativo.</t>
  </si>
  <si>
    <t>Justificacion Trimestral: Se realizarón 589 entrega de becas de “Calidad Educativa e Impulso al Desarrollo Humano” para una educación de calidad y en beneficio de los alumnos en situación de vulnerabilidad, faltando 2669 entregas para alcanzar la meta, debido a que estos pagos de becas corresponde sólo a los niveles: Especial, Preescolar, Media Superior y Superior. Por lo que la cantidad está incompleta.</t>
  </si>
  <si>
    <t>Justificacion Trimestral: Se realizarón 22 eventos educativos y sociales inclusivos en apoyo a los becarios y becarias para el seguimiento del programa municipal de becas, superando la meta planeada.</t>
  </si>
  <si>
    <t xml:space="preserve">Justificacion Trimestral: Se realizarón 12 Actividades a favor del desarrollo educativo en instituciones públicas atendidas, superando la meta, devido a la demanda de solicitudes de instituciones interezadas en recibir platicas. </t>
  </si>
  <si>
    <t>Justificacion Trimestral: Trimestral: Se realizarón 12 actividades de  prevención  y  promoción  en materia de salud,  medio ambiente, cultura y fomento a los valores cívicos dirigido a niños, niñas y adolescentes, superando la meta planeada, para cubrir las demandas de nuestra sociedad en el municipio de Benito Juárez.</t>
  </si>
  <si>
    <t>Justificacion Trimestral: Se realizarón 76 actividades  de fomento e impulso a la Lectura en las bibliotecas públicas municipales ejecutadas en beneficio de la población, superando la meta planeada, debido a una mayor demanda para incentivar actividades de carácter artístico y cultural que son una necesidad para la ciudadanía del municipio de Benito Juárez.</t>
  </si>
  <si>
    <t xml:space="preserve">Justificacion Trimestral: Se realizarón 76  actividades y servicios bibliotecarios para incentivar y fomentar a la lectura, superando la meta planeada debido a una mayor demanda para apoyar el  fomento a la lectura en beneficio de la población del municipio de Benito Juárez. </t>
  </si>
  <si>
    <t>Justificacion Trimestral:Se realizarón 42 de 45 acciones de Servicios de salud que mejoren la calidad de vida de la población planeadas, cumpliendo con un 93.33% de la meta trimestral.</t>
  </si>
  <si>
    <t>Justificacion Trimestral: Se realizaron 33 brigadas médicas con servicios de salud gratuitos en beneficio de la ciudadanía en situación de vulnerabilidad y de escasos recursos del municipio de Benito Juárez, faltando 7 para llegar a lo planeado, debido a la  falta de personal médico, nutriólogo y psicólogo.</t>
  </si>
  <si>
    <t>Justificacion Trimestral: Se realizaron 9 eventos debido a la solicitud de la ciudadanía, generando más platicas informativas, orientación y conferencias, debido a la solicitud de la ciudadanía, generando más platicas informativas, congresos, conferencias y campañas.</t>
  </si>
  <si>
    <t>Justificacion Trimestral: Se realizaròn 252 atenciones médicas en materia de salud preventiva para mejorar la salud de los Benitojuarenses, de 295 planeadas, logrando un 85.42% de la meta trimestral, faltando 43 atenciones, para alcanzar la meta, debido a la falta de personal médico y nutriólogo.</t>
  </si>
  <si>
    <t>Justificacion Trimestral: Se otorgaron 252 Consultas Médicas y Consultas Dentales, nos faltó llegar a lo programado con 43 consultas generales, por falta de personal médico y nutriólogo.</t>
  </si>
  <si>
    <t>Justificacion Trimestral: No hay actividades programadas, en la meta planeada para este trimestre.</t>
  </si>
  <si>
    <t xml:space="preserve">Justificacion Trimestral: Se realizaron 9 acciones de salud pública en beneficio de la población de Benito Juárez, de 15 acciones planeadas, logrando un 60% de la meta trimestral. No logrando la meta debido a cancelaciones por  cuestiones climatológicas y clausuras de cursos escolares que se aporximan. </t>
  </si>
  <si>
    <t>Justificacion Trimestral: Se realizaron 9 acciones para mantener entornos saludables, otorgando pláticas de promoción, sensibilización y concientización a la ciudadanía, sobre medidas de higiene dentro y fuera del hogar, descacharrización   todo ello para beneficio de la población de Benito Juárez. Faltando 6 acciones para llegar a la meta programada, esto debido a cancelaciones por cuestiones climatológicas.</t>
  </si>
  <si>
    <t>Justificacion Trimestral: Se realizaron un total de 184 beneficiados, superando la meta, debido a la demanda de la ciudadanìa, que asiste a las instalaciones, con la finalidad de ser atendida, siendo 114 atenciones de salud mental con Servicio de Trabajo Social y Psicología, y 70 beneficiados a la salud mental, otorgando pláticas a nivel educativo.</t>
  </si>
  <si>
    <t>Justificacion Trimestral: Se realizaron un total de 184 beneficiados, siendo 114 atenciones psicológicas  gratuitas y de servicio de trabajo social, al igual que 70 beneficiados en salud mental, otorgandoles pláticas de la importancia de las emociones debido a la demanda de la ciudadanía, por lo que se rebasó la meta programada.</t>
  </si>
  <si>
    <t>Justificacion Trimestral: No se lograron programar actividades y/o reuniones, en este trimestre. Debido a que no se logró la coordinación con las dependencias y se enfoncaron los esfuerzos en actividades de los diversos programas de la Dirección para poder incrementar los resultados, de dichos programas. Se gestionan reuniones para el siguiente trimestre.</t>
  </si>
  <si>
    <t>Justificacion Trimestral:  Se realizaron 18 actividades, superando la meta planeada, debido a las necesidades que demanda la población, entre las cuales sobre salen, capacitaciones en Universidad Aztlán, Universidad del Sur, así com también eventos en Plazas comerciales como China Town y las Outlet. Dichas actividades beneficiarón diferentes sectores de la comunidad cancunense, desde niños hasta adultos mayores.</t>
  </si>
  <si>
    <t>Justificacion Trimestral: Este componente se logró sobrepasar, en gran medida a las actividades realizadas en Cancún nos Une</t>
  </si>
  <si>
    <t>Justificacion Trimestral: Se logra pasar la meta con 21 asesorías a emprendores interesados en desarrollar sus proyectos, obteniendo por este medio, el apoyo necesario para poder llevar a cabo dichos proyectos</t>
  </si>
  <si>
    <t>Justificacion Trimestral: Se realizaron 7 capacitaciones, en su mayoría, en la Biblioteca "Dr. Enrique Barocio", y en la Universidad Politécnica de Quintana Roo, logrando así, dar impulso a este programa en beneficio de casi 400 jóvenes.</t>
  </si>
  <si>
    <t>Justificacion Trimestral: Se visitaron las colonias "Emiliano Zapata", Col. "El Porvenir", "La Chiapaneca", "Alfredo V. Bonfil", Así, como también se aprovecharon las jornadas en "Cancún nos Une" para llegar con más facilidad a la población. Se logró sobrepasar el objetivo, con la realización de eventos en Cancún nos Une, superando la meta planeada con 20 acciones para el beneficio de la ciudadanía.</t>
  </si>
  <si>
    <t>Justificacion Trimestral: En este componente se logra pasar las metas, gracias, a la realización de capacitaciones en beneficio de la ciudadanía y programas que ayudan al desarrollo de la cominidad, realizando 9 Acciones de profesionalización sobre herramientas de mejora y comercialización de productos para el desarrollo rural, superando la meta planeada.</t>
  </si>
  <si>
    <t>Justificacion Trimestral: Se realizaron capacitaciones de "Huertos Verticales", "Reciclaje", "Composta en Casa", "Plantas de Ornato", "Pollos en Engorda", "Insecticidas Orgánicos", en diferentes lugares como en la Biblioteca "Dr. Enrique Barrocio". Este trimestre se pasó la meta con 6 de 4 capacitaciones plaenadas, debido a que se aprovechó a capacitar sobre los diferentes programas que se tienen para la ciudadanía y poder bajar los recursos destinados para el desarrollo.</t>
  </si>
  <si>
    <t>Justificacion Trimestral: Se logra pasar la meta con 3 actividades realizadas, 1 entrega de gallinas ponedoras y 2 expo plantas de ornato en el Parque Kabah. Logrando así, beneficiar a más de 300 personas.</t>
  </si>
  <si>
    <t>Justificacion Trimestral: Se realizaron 3081 de 2100 vinculaciones laborales con diferentes empresas empleadoras, se alcanza el objetivo debido a los beneficiarios que no se lograrón contabilizar en el cierre del mes de marzo, y sumaron para el mes de Abril. Así, como también los eventos realizados en Cancún nos Une</t>
  </si>
  <si>
    <t>Justificacion Trimestral: Se realizaron 3081 eventos de empleo en oficina con diversas empresas aprovechando una nueva estrategia de concentrarlas en el Aula del ICCAL, así como las que se realizaron en las oficinas de la mismas empresas y los eventos, en los distintos puntos, de Cancún nos Une, superando la meta planeada.</t>
  </si>
  <si>
    <t>Justificacion Trimestral: Se realizarón  19 brigadas asistencia social incluida la de Cancún nos Une, superando la meta alcanzada, ya que la demanda de las ciudadanìa en estas brigadas es mucha, logrando asì   acercar a la ciudadanía a los diversos servicios que ofrecen las instituciones del municipio de Benito Juárez.</t>
  </si>
  <si>
    <t>Justificacion Trimestral: Se realizaron 12  pláticas de prevención de violencia y valores en los centros educativos, alcanzando la meta plaenada.</t>
  </si>
  <si>
    <t>Justificacion Trimestral: Se realizaron 12 pláticas láticas de sensibilización, orientación y prevención del Acoso Escolar (Bullying), alcanzando la meta planeada.</t>
  </si>
  <si>
    <t>Justificacion Trimestral:   Se tuvo un avance trimestral del 0.00% debido a que en este periodo no se realizaron actividades en la Dirección y no se dispuso del presupuesto.                                                                                                                                                  Justificacion Anual:  En este lapso de tiempo se obtuvo un 0.00% de avance anual de la ejecución del presupuesto.</t>
  </si>
  <si>
    <t>Justificacion Trimestral:   Se tuvo un avance trimestral del 10.99% debido a que en este periodo se requirió del presupuesto para las diferentes necesidades de la Dirección; así como el material de papelería, viáticos, lo insidpensable para las Brigadas y de igual manera para la oficina.                                                                                                                                               Justificacion Anual:  En este lapso de tiempo se obtuvo un 10.99% de avance anual de la ejecución del presupuesto.</t>
  </si>
  <si>
    <t>Justificacion Trimestral:   Se tuvo un avance trimestral del 0.5% debido a que en este periodo se requirió presupuesto para la oficina así como para la integración de los Comités de electrificación.                                                                                                                                                 Justificacion Anual:  En este lapso de tiempo se obtuvo un 0.5% de avance anual de la ejecución del presupuesto.</t>
  </si>
  <si>
    <t>Justificacion Trimestral: Se tuvo un avance trimestral del 100% debido a que en este periodo se urilizó el presupuesto autorizado.                                                                                                                                                           Justificacion Anual: En este lapso de tiempo se obtuvo un 0.39% de avance anual de la ejecución del presupuesto.</t>
  </si>
  <si>
    <t xml:space="preserve">Justificacion Trimestral: Se tuvo un avance trimestral del 100% debido a que en este periodo se urilizó el presupuesto autorizado.                                                                                                                                                            Justificacion Anual: Se tuvo un avance trimestral del 100% debido a que en este periodo se urilizó el presupuesto autorizado.   </t>
  </si>
  <si>
    <t xml:space="preserve">Justificacion Trimestral: Se tuvo un avance trimestral del 17.32% debido a que en este periodo se utilizó menos del presupuesto autorizado.                                                                                                                                                       Justificacion Anual: En este lapso de tiempo se obtuvo un 17.32% de avance anual de la ejecución del presupuesto. </t>
  </si>
  <si>
    <t xml:space="preserve">Justificacion Trimestral: Se tuvo un avance trimestral del 1.65% debido a que en este periodo se utilizó menos del presupuesto autorizado.                                                                                                                                     Justificacion Anual: En este lapso de tiempo se obtuvo un 1.65% de avance anual de la ejecución del presupuesto. </t>
  </si>
  <si>
    <t xml:space="preserve">Justificacion Trimestral: Se obtuvo un avance del 2.01% por dos reembolsos por actividades en la direccion general de desarrollo economico, uno por la cantidad de $2,634.64 un viatico a la cd. de chetumal quien asistio a la Primera Sesiòn Ordinaria 2023 del Subcomitè Sectorial de Infraestructura para el Bienestar y el siguiente por la cantidad de $625,99 material que se realizò para realizar el cambio de dos cerraduras, ya que se encontraban en mal estado.                                                                                                                                                      Justificacion Anual: En este lapso de tiempo se obtuvo un 2.32% de avance anual de la ejecución del presupuesto. </t>
  </si>
  <si>
    <t xml:space="preserve">Justificacion Trimestral: No se obtuvo resultado en el primer trimestre, por la cual no hubo una solicitud para requerir de ello.                                                                                                                                                  Justificacion Anual:  En este lapso de tiempo se obtuvo un 0.00% de avance anual de la ejecución del presupuesto. </t>
  </si>
  <si>
    <t xml:space="preserve">Justificacion Trimestral:Se obtuvo un avance trimestral del 1.87% debido a que se utilizó $4,300 debido a un reembolso de un evento del dia 27 de enero 2023, que corresponde a la dirección de fomento al desarrollo a las microempresas y al desarrollo rural.                                                                                                        Justificacion Anual:  En este lapso de tiempo se obtuvo un 1.37% de avance anual de la ejecución del presupuesto.                                                      </t>
  </si>
  <si>
    <t xml:space="preserve">Justificacion Trimestral: Se realizarón 2  acciones sociales para mejorar el desarrollo social y comunitario de la población del municipio de Benito Juárez, superando por 1 acción, lo planeado, debido que se llevo acabo la brigada prosperidad compartida, y se pudo interactuar en platica con la ciudadania en adoptar una planta y consentizar a que cuidemos las plantas. </t>
  </si>
  <si>
    <r>
      <rPr>
        <b/>
        <sz val="11"/>
        <color theme="1"/>
        <rFont val="Arial"/>
        <family val="2"/>
      </rPr>
      <t xml:space="preserve">2.08.1 </t>
    </r>
    <r>
      <rPr>
        <sz val="11"/>
        <color theme="1"/>
        <rFont val="Arial"/>
        <family val="2"/>
      </rPr>
      <t>Contribuir a cerrar las brechas de desigualdad reactivando y diversificando la economía y poniendo fin a la exclusión social para fortalecer a las familias y mejorar la calidad de vida de la población mediante acciones y políticas orientadas al desarrollo económico y social en el municipio así como la articulación de actividades en materia de educación, salud y participación ciudadana.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</si>
</sst>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00"/>
    <numFmt numFmtId="166" formatCode="#,##0.000"/>
  </numFmts>
  <fonts count="19"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1"/>
      <color rgb="FFFFFFFF"/>
      <name val="Arial"/>
      <family val="2"/>
    </font>
    <font>
      <sz val="11"/>
      <color rgb="FFFFFFFF"/>
      <name val="Arial"/>
      <family val="2"/>
    </font>
    <font>
      <b/>
      <sz val="14"/>
      <color theme="0"/>
      <name val="Calibri"/>
      <family val="2"/>
      <scheme val="minor"/>
    </font>
    <font>
      <b/>
      <sz val="14"/>
      <name val="Arial"/>
      <family val="2"/>
    </font>
    <font>
      <sz val="11"/>
      <color theme="0"/>
      <name val="Arial"/>
      <family val="2"/>
    </font>
  </fonts>
  <fills count="1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rgb="FFFFEFF3"/>
        <bgColor indexed="64"/>
      </patternFill>
    </fill>
    <fill>
      <patternFill patternType="solid">
        <fgColor theme="0" tint="-0.499984740745262"/>
        <bgColor indexed="64"/>
      </patternFill>
    </fill>
    <fill>
      <patternFill patternType="solid">
        <fgColor rgb="FFFDE9EB"/>
        <bgColor rgb="FF000000"/>
      </patternFill>
    </fill>
  </fills>
  <borders count="107">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ashed">
        <color theme="1"/>
      </left>
      <right/>
      <top style="thin">
        <color indexed="64"/>
      </top>
      <bottom style="dashed">
        <color theme="1"/>
      </bottom>
      <diagonal/>
    </border>
    <border>
      <left style="dashed">
        <color theme="1"/>
      </left>
      <right style="dashed">
        <color theme="1"/>
      </right>
      <top style="dash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dotted">
        <color indexed="64"/>
      </left>
      <right style="dashed">
        <color theme="1"/>
      </right>
      <top/>
      <bottom style="dotted">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dotted">
        <color indexed="64"/>
      </left>
      <right style="dashed">
        <color rgb="FF000000"/>
      </right>
      <top style="dotted">
        <color indexed="64"/>
      </top>
      <bottom/>
      <diagonal/>
    </border>
    <border>
      <left style="dashed">
        <color rgb="FF000000"/>
      </left>
      <right style="dashed">
        <color rgb="FF000000"/>
      </right>
      <top style="dashed">
        <color rgb="FF000000"/>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dashed">
        <color rgb="FF000000"/>
      </left>
      <right/>
      <top style="dashed">
        <color rgb="FF000000"/>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style="medium">
        <color indexed="64"/>
      </top>
      <bottom style="medium">
        <color indexed="64"/>
      </bottom>
      <diagonal/>
    </border>
    <border>
      <left style="dotted">
        <color indexed="64"/>
      </left>
      <right style="dashed">
        <color theme="1"/>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ashed">
        <color theme="1"/>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theme="1"/>
      </right>
      <top style="medium">
        <color indexed="64"/>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232">
    <xf numFmtId="0" fontId="0" fillId="0" borderId="0" xfId="0"/>
    <xf numFmtId="0" fontId="0" fillId="7" borderId="0" xfId="0" applyFill="1"/>
    <xf numFmtId="0" fontId="3" fillId="5" borderId="18" xfId="0" applyFont="1" applyFill="1" applyBorder="1" applyAlignment="1">
      <alignment horizontal="left" vertical="center" wrapText="1"/>
    </xf>
    <xf numFmtId="0" fontId="3" fillId="5" borderId="19"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3" fillId="0" borderId="29" xfId="0" applyFont="1" applyBorder="1" applyAlignment="1">
      <alignment horizontal="center" vertical="center" wrapText="1"/>
    </xf>
    <xf numFmtId="0" fontId="4" fillId="5" borderId="30" xfId="0" applyFont="1" applyFill="1" applyBorder="1" applyAlignment="1">
      <alignment horizontal="center" vertical="center" wrapText="1"/>
    </xf>
    <xf numFmtId="0" fontId="3" fillId="0" borderId="16" xfId="0" applyFont="1" applyBorder="1" applyAlignment="1">
      <alignment horizontal="center" vertical="center" wrapText="1"/>
    </xf>
    <xf numFmtId="164" fontId="6" fillId="5" borderId="31" xfId="2" applyNumberFormat="1" applyFont="1" applyFill="1" applyBorder="1" applyAlignment="1">
      <alignment horizontal="center" vertical="center" wrapText="1"/>
    </xf>
    <xf numFmtId="0" fontId="3" fillId="0" borderId="20" xfId="0" applyFont="1" applyBorder="1" applyAlignment="1">
      <alignment horizontal="center" vertical="center" wrapText="1"/>
    </xf>
    <xf numFmtId="3" fontId="3" fillId="10" borderId="25" xfId="0" applyNumberFormat="1" applyFont="1" applyFill="1" applyBorder="1" applyAlignment="1">
      <alignment horizontal="center" vertical="center" wrapText="1"/>
    </xf>
    <xf numFmtId="0" fontId="3" fillId="5" borderId="25" xfId="0" applyFont="1" applyFill="1" applyBorder="1" applyAlignment="1">
      <alignment horizontal="center" vertical="center" wrapText="1"/>
    </xf>
    <xf numFmtId="3" fontId="3" fillId="10" borderId="26" xfId="0" applyNumberFormat="1" applyFont="1" applyFill="1" applyBorder="1" applyAlignment="1">
      <alignment horizontal="center" vertical="center" wrapText="1"/>
    </xf>
    <xf numFmtId="10" fontId="0" fillId="6" borderId="38" xfId="0" applyNumberFormat="1" applyFill="1" applyBorder="1" applyAlignment="1">
      <alignment horizontal="center" vertical="center" wrapText="1"/>
    </xf>
    <xf numFmtId="10" fontId="0" fillId="6" borderId="39" xfId="0" applyNumberForma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44" fontId="3" fillId="4" borderId="45" xfId="2" applyFont="1" applyFill="1" applyBorder="1" applyAlignment="1">
      <alignment horizontal="center" vertical="center" wrapText="1"/>
    </xf>
    <xf numFmtId="44" fontId="3" fillId="4" borderId="46" xfId="2" applyFont="1" applyFill="1" applyBorder="1" applyAlignment="1">
      <alignment horizontal="center" vertical="center" wrapText="1"/>
    </xf>
    <xf numFmtId="44" fontId="3" fillId="4" borderId="47" xfId="2" applyFont="1" applyFill="1" applyBorder="1" applyAlignment="1">
      <alignment horizontal="center" vertical="center" wrapText="1"/>
    </xf>
    <xf numFmtId="44" fontId="3" fillId="4" borderId="48" xfId="2" applyFont="1" applyFill="1" applyBorder="1" applyAlignment="1">
      <alignment horizontal="center" vertical="center" wrapText="1"/>
    </xf>
    <xf numFmtId="44" fontId="3" fillId="4" borderId="49" xfId="2"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3" fontId="3" fillId="4" borderId="6" xfId="0" applyNumberFormat="1" applyFont="1" applyFill="1" applyBorder="1" applyAlignment="1">
      <alignment horizontal="center" vertical="center" wrapText="1"/>
    </xf>
    <xf numFmtId="44" fontId="3" fillId="4" borderId="50" xfId="2" applyFont="1" applyFill="1" applyBorder="1" applyAlignment="1">
      <alignment horizontal="center" vertical="center" wrapText="1"/>
    </xf>
    <xf numFmtId="44" fontId="3" fillId="4" borderId="2" xfId="2" applyFont="1" applyFill="1" applyBorder="1" applyAlignment="1">
      <alignment horizontal="center" vertical="center" wrapText="1"/>
    </xf>
    <xf numFmtId="44" fontId="3" fillId="4" borderId="37" xfId="2" applyFont="1" applyFill="1" applyBorder="1" applyAlignment="1">
      <alignment horizontal="center" vertical="center" wrapText="1"/>
    </xf>
    <xf numFmtId="44" fontId="3" fillId="4" borderId="51" xfId="2" applyFont="1" applyFill="1" applyBorder="1" applyAlignment="1">
      <alignment horizontal="center" vertical="center" wrapText="1"/>
    </xf>
    <xf numFmtId="44" fontId="3" fillId="4" borderId="52" xfId="2" applyFont="1" applyFill="1" applyBorder="1" applyAlignment="1">
      <alignment horizontal="center" vertical="center" wrapText="1"/>
    </xf>
    <xf numFmtId="3" fontId="3" fillId="4" borderId="40" xfId="0" applyNumberFormat="1" applyFont="1" applyFill="1" applyBorder="1" applyAlignment="1">
      <alignment horizontal="center" vertical="center" wrapText="1"/>
    </xf>
    <xf numFmtId="3" fontId="3" fillId="4" borderId="53" xfId="0" applyNumberFormat="1" applyFont="1" applyFill="1" applyBorder="1" applyAlignment="1">
      <alignment horizontal="center" vertical="center" wrapText="1"/>
    </xf>
    <xf numFmtId="44" fontId="3" fillId="4" borderId="54" xfId="2" applyFont="1" applyFill="1" applyBorder="1" applyAlignment="1">
      <alignment horizontal="center" vertical="center" wrapText="1"/>
    </xf>
    <xf numFmtId="44" fontId="3" fillId="4" borderId="41" xfId="2" applyFont="1" applyFill="1" applyBorder="1" applyAlignment="1">
      <alignment horizontal="center" vertical="center" wrapText="1"/>
    </xf>
    <xf numFmtId="44" fontId="3" fillId="4" borderId="42" xfId="2" applyFont="1" applyFill="1" applyBorder="1" applyAlignment="1">
      <alignment horizontal="center" vertical="center" wrapText="1"/>
    </xf>
    <xf numFmtId="44" fontId="3" fillId="4" borderId="55" xfId="2" applyFont="1" applyFill="1" applyBorder="1" applyAlignment="1">
      <alignment horizontal="center" vertical="center" wrapText="1"/>
    </xf>
    <xf numFmtId="44" fontId="3" fillId="4" borderId="56" xfId="2" applyFont="1" applyFill="1" applyBorder="1" applyAlignment="1">
      <alignment horizontal="center" vertical="center" wrapText="1"/>
    </xf>
    <xf numFmtId="3" fontId="3" fillId="4" borderId="44" xfId="0" applyNumberFormat="1" applyFont="1" applyFill="1" applyBorder="1" applyAlignment="1">
      <alignment horizontal="center" vertical="center" wrapText="1"/>
    </xf>
    <xf numFmtId="3" fontId="3" fillId="4" borderId="57" xfId="0" applyNumberFormat="1" applyFont="1" applyFill="1" applyBorder="1" applyAlignment="1">
      <alignment horizontal="center" vertical="center" wrapText="1"/>
    </xf>
    <xf numFmtId="3" fontId="3" fillId="4" borderId="13" xfId="0" applyNumberFormat="1" applyFont="1" applyFill="1" applyBorder="1" applyAlignment="1">
      <alignment horizontal="center" vertical="center" wrapText="1"/>
    </xf>
    <xf numFmtId="10" fontId="0" fillId="6" borderId="40" xfId="0" applyNumberFormat="1" applyFill="1" applyBorder="1" applyAlignment="1">
      <alignment horizontal="center" vertical="center" wrapText="1"/>
    </xf>
    <xf numFmtId="0" fontId="6" fillId="10" borderId="58" xfId="0" applyFont="1" applyFill="1" applyBorder="1" applyAlignment="1">
      <alignment horizontal="justify" vertical="center" wrapText="1"/>
    </xf>
    <xf numFmtId="0" fontId="6" fillId="10" borderId="59" xfId="0" applyFont="1" applyFill="1" applyBorder="1" applyAlignment="1">
      <alignment horizontal="justify" vertical="center" wrapText="1"/>
    </xf>
    <xf numFmtId="0" fontId="6" fillId="10" borderId="0" xfId="0" applyFont="1" applyFill="1" applyAlignment="1">
      <alignment horizontal="justify" vertical="center" wrapText="1"/>
    </xf>
    <xf numFmtId="3" fontId="3" fillId="7" borderId="2" xfId="0" applyNumberFormat="1" applyFont="1" applyFill="1" applyBorder="1" applyAlignment="1">
      <alignment horizontal="center" vertical="center" wrapText="1"/>
    </xf>
    <xf numFmtId="3" fontId="3" fillId="7" borderId="37" xfId="0" applyNumberFormat="1" applyFont="1" applyFill="1" applyBorder="1" applyAlignment="1">
      <alignment horizontal="center" vertical="center" wrapText="1"/>
    </xf>
    <xf numFmtId="10" fontId="0" fillId="6" borderId="62" xfId="0" applyNumberFormat="1" applyFill="1" applyBorder="1" applyAlignment="1">
      <alignment horizontal="center" vertical="center" wrapText="1"/>
    </xf>
    <xf numFmtId="0" fontId="5" fillId="7" borderId="32" xfId="0" applyFont="1" applyFill="1" applyBorder="1" applyAlignment="1">
      <alignment horizontal="center" vertical="center" wrapText="1"/>
    </xf>
    <xf numFmtId="10" fontId="0" fillId="6" borderId="25" xfId="0" applyNumberFormat="1" applyFill="1" applyBorder="1" applyAlignment="1">
      <alignment horizontal="center" vertical="center" wrapText="1"/>
    </xf>
    <xf numFmtId="0" fontId="14" fillId="8" borderId="17" xfId="0" applyFont="1" applyFill="1" applyBorder="1" applyAlignment="1">
      <alignment horizontal="center" vertical="center" wrapText="1"/>
    </xf>
    <xf numFmtId="0" fontId="15" fillId="8" borderId="63" xfId="0" applyFont="1" applyFill="1" applyBorder="1" applyAlignment="1">
      <alignment horizontal="justify" vertical="center" wrapText="1"/>
    </xf>
    <xf numFmtId="0" fontId="15" fillId="8" borderId="64" xfId="0" applyFont="1" applyFill="1" applyBorder="1" applyAlignment="1">
      <alignment horizontal="center" vertical="center" wrapText="1"/>
    </xf>
    <xf numFmtId="0" fontId="4" fillId="14" borderId="50" xfId="0" applyFont="1" applyFill="1" applyBorder="1" applyAlignment="1">
      <alignment horizontal="center" vertical="center" wrapText="1"/>
    </xf>
    <xf numFmtId="0" fontId="6" fillId="14" borderId="65" xfId="0" applyFont="1" applyFill="1" applyBorder="1" applyAlignment="1">
      <alignment horizontal="justify" vertical="center" wrapText="1"/>
    </xf>
    <xf numFmtId="0" fontId="6" fillId="14" borderId="65"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3" fillId="5" borderId="65" xfId="0" applyFont="1" applyFill="1" applyBorder="1" applyAlignment="1">
      <alignment horizontal="justify" vertical="center" wrapText="1"/>
    </xf>
    <xf numFmtId="0" fontId="6" fillId="5" borderId="65" xfId="0" applyFont="1" applyFill="1" applyBorder="1" applyAlignment="1">
      <alignment horizontal="justify" vertical="center" wrapText="1"/>
    </xf>
    <xf numFmtId="0" fontId="3" fillId="5" borderId="65" xfId="0" applyFont="1" applyFill="1" applyBorder="1" applyAlignment="1">
      <alignment horizontal="center" vertical="center" wrapText="1"/>
    </xf>
    <xf numFmtId="0" fontId="3" fillId="14" borderId="65" xfId="0" applyFont="1" applyFill="1" applyBorder="1" applyAlignment="1">
      <alignment horizontal="justify" vertical="center" wrapText="1"/>
    </xf>
    <xf numFmtId="0" fontId="3" fillId="14" borderId="65" xfId="0" applyFont="1" applyFill="1" applyBorder="1" applyAlignment="1">
      <alignment horizontal="center" vertical="center" wrapText="1"/>
    </xf>
    <xf numFmtId="0" fontId="4" fillId="5" borderId="65" xfId="0" applyFont="1" applyFill="1" applyBorder="1" applyAlignment="1">
      <alignment horizontal="justify" vertical="center" wrapText="1"/>
    </xf>
    <xf numFmtId="0" fontId="1" fillId="5" borderId="65" xfId="0" applyFont="1" applyFill="1" applyBorder="1" applyAlignment="1">
      <alignment horizontal="justify" vertical="center" wrapText="1"/>
    </xf>
    <xf numFmtId="0" fontId="3" fillId="5" borderId="65" xfId="0" applyFont="1" applyFill="1" applyBorder="1" applyAlignment="1">
      <alignment horizontal="left" vertical="center" wrapText="1"/>
    </xf>
    <xf numFmtId="0" fontId="4" fillId="5" borderId="66" xfId="0" applyFont="1" applyFill="1" applyBorder="1" applyAlignment="1">
      <alignment horizontal="center" vertical="center" wrapText="1"/>
    </xf>
    <xf numFmtId="0" fontId="3" fillId="5" borderId="67" xfId="0" applyFont="1" applyFill="1" applyBorder="1" applyAlignment="1">
      <alignment horizontal="justify" vertical="center" wrapText="1"/>
    </xf>
    <xf numFmtId="0" fontId="3" fillId="7" borderId="68" xfId="0" applyFont="1" applyFill="1" applyBorder="1" applyAlignment="1">
      <alignment horizontal="center" vertical="center" wrapText="1"/>
    </xf>
    <xf numFmtId="0" fontId="3" fillId="7" borderId="69" xfId="0" applyFont="1" applyFill="1" applyBorder="1" applyAlignment="1">
      <alignment horizontal="center" vertical="center" wrapText="1"/>
    </xf>
    <xf numFmtId="3" fontId="3" fillId="7" borderId="69" xfId="0" applyNumberFormat="1" applyFont="1" applyFill="1" applyBorder="1" applyAlignment="1">
      <alignment horizontal="center" vertical="center" wrapText="1"/>
    </xf>
    <xf numFmtId="3" fontId="3" fillId="4" borderId="69" xfId="0" applyNumberFormat="1" applyFont="1" applyFill="1" applyBorder="1" applyAlignment="1">
      <alignment horizontal="center" vertical="center" wrapText="1"/>
    </xf>
    <xf numFmtId="3" fontId="3" fillId="7" borderId="68" xfId="0" applyNumberFormat="1" applyFont="1" applyFill="1" applyBorder="1" applyAlignment="1">
      <alignment horizontal="center" vertical="center" wrapText="1"/>
    </xf>
    <xf numFmtId="0" fontId="14" fillId="8" borderId="71" xfId="0" applyFont="1" applyFill="1" applyBorder="1" applyAlignment="1">
      <alignment vertical="center" wrapText="1"/>
    </xf>
    <xf numFmtId="0" fontId="6" fillId="14" borderId="72" xfId="0" applyFont="1" applyFill="1" applyBorder="1" applyAlignment="1">
      <alignment horizontal="left" vertical="center" wrapText="1"/>
    </xf>
    <xf numFmtId="0" fontId="6" fillId="5" borderId="72" xfId="0" applyFont="1" applyFill="1" applyBorder="1" applyAlignment="1">
      <alignment horizontal="left" vertical="center" wrapText="1"/>
    </xf>
    <xf numFmtId="0" fontId="3" fillId="14" borderId="72"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4" fillId="5" borderId="72" xfId="0" applyFont="1" applyFill="1" applyBorder="1" applyAlignment="1">
      <alignment horizontal="left" vertical="center" wrapText="1"/>
    </xf>
    <xf numFmtId="0" fontId="6" fillId="5" borderId="73" xfId="0" applyFont="1" applyFill="1" applyBorder="1" applyAlignment="1">
      <alignment horizontal="left" vertical="center" wrapText="1"/>
    </xf>
    <xf numFmtId="0" fontId="3" fillId="7" borderId="74" xfId="0" applyFont="1" applyFill="1" applyBorder="1" applyAlignment="1">
      <alignment horizontal="center" vertical="center" wrapText="1"/>
    </xf>
    <xf numFmtId="3" fontId="3" fillId="7" borderId="74" xfId="0" applyNumberFormat="1" applyFont="1" applyFill="1" applyBorder="1" applyAlignment="1">
      <alignment horizontal="center" vertical="center" wrapText="1"/>
    </xf>
    <xf numFmtId="0" fontId="3" fillId="7" borderId="75" xfId="0" applyFont="1" applyFill="1" applyBorder="1" applyAlignment="1">
      <alignment horizontal="center" vertical="center" wrapText="1"/>
    </xf>
    <xf numFmtId="0" fontId="3" fillId="7" borderId="76" xfId="0" applyFont="1" applyFill="1" applyBorder="1" applyAlignment="1">
      <alignment horizontal="center" vertical="center" wrapText="1"/>
    </xf>
    <xf numFmtId="0" fontId="3" fillId="7" borderId="77" xfId="0" applyFont="1" applyFill="1" applyBorder="1" applyAlignment="1">
      <alignment horizontal="center" vertical="center" wrapText="1"/>
    </xf>
    <xf numFmtId="3" fontId="3" fillId="4" borderId="68" xfId="0" applyNumberFormat="1" applyFont="1" applyFill="1" applyBorder="1" applyAlignment="1">
      <alignment horizontal="center" vertical="center" wrapText="1"/>
    </xf>
    <xf numFmtId="3" fontId="3" fillId="4" borderId="74" xfId="0" applyNumberFormat="1" applyFont="1" applyFill="1" applyBorder="1" applyAlignment="1">
      <alignment horizontal="center" vertical="center" wrapText="1"/>
    </xf>
    <xf numFmtId="3" fontId="3" fillId="7" borderId="75" xfId="0" applyNumberFormat="1" applyFont="1" applyFill="1" applyBorder="1" applyAlignment="1">
      <alignment horizontal="center" vertical="center" wrapText="1"/>
    </xf>
    <xf numFmtId="3" fontId="3" fillId="4" borderId="76" xfId="0" applyNumberFormat="1" applyFont="1" applyFill="1" applyBorder="1" applyAlignment="1">
      <alignment horizontal="center" vertical="center" wrapText="1"/>
    </xf>
    <xf numFmtId="3" fontId="3" fillId="4" borderId="77" xfId="0" applyNumberFormat="1" applyFont="1" applyFill="1" applyBorder="1" applyAlignment="1">
      <alignment horizontal="center" vertical="center" wrapText="1"/>
    </xf>
    <xf numFmtId="0" fontId="3" fillId="5" borderId="78" xfId="0" applyFont="1" applyFill="1" applyBorder="1" applyAlignment="1">
      <alignment horizontal="center" vertical="center" wrapText="1"/>
    </xf>
    <xf numFmtId="0" fontId="3" fillId="5" borderId="79" xfId="0" applyFont="1" applyFill="1" applyBorder="1" applyAlignment="1">
      <alignment horizontal="left" vertical="center" wrapText="1"/>
    </xf>
    <xf numFmtId="0" fontId="1" fillId="5" borderId="24"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4" fillId="10" borderId="26" xfId="0" applyFont="1" applyFill="1" applyBorder="1" applyAlignment="1">
      <alignment horizontal="center" vertical="center" wrapText="1"/>
    </xf>
    <xf numFmtId="0" fontId="1" fillId="5" borderId="80"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3" fillId="5" borderId="78" xfId="0" applyFont="1" applyFill="1" applyBorder="1" applyAlignment="1">
      <alignment horizontal="left" vertical="center" wrapText="1"/>
    </xf>
    <xf numFmtId="0" fontId="9" fillId="8" borderId="70" xfId="0" applyFont="1" applyFill="1" applyBorder="1" applyAlignment="1">
      <alignment horizontal="center" vertical="center" wrapText="1"/>
    </xf>
    <xf numFmtId="0" fontId="3" fillId="7" borderId="0" xfId="0" applyFont="1" applyFill="1" applyAlignment="1">
      <alignment horizontal="center" vertical="center" wrapText="1"/>
    </xf>
    <xf numFmtId="0" fontId="12" fillId="0" borderId="0" xfId="0" applyFont="1" applyAlignment="1">
      <alignment horizontal="center" vertical="center"/>
    </xf>
    <xf numFmtId="0" fontId="17" fillId="16" borderId="7" xfId="0" applyFont="1" applyFill="1" applyBorder="1" applyAlignment="1">
      <alignment horizontal="center" vertical="center" wrapText="1"/>
    </xf>
    <xf numFmtId="0" fontId="1" fillId="7" borderId="83" xfId="0" applyFont="1" applyFill="1" applyBorder="1" applyAlignment="1">
      <alignment horizontal="center" vertical="center" wrapText="1"/>
    </xf>
    <xf numFmtId="0" fontId="14" fillId="8" borderId="83" xfId="0" applyFont="1" applyFill="1" applyBorder="1" applyAlignment="1">
      <alignment horizontal="center" vertical="center" wrapText="1"/>
    </xf>
    <xf numFmtId="0" fontId="6" fillId="14" borderId="83" xfId="0" applyFont="1" applyFill="1" applyBorder="1" applyAlignment="1">
      <alignment horizontal="center" vertical="center" wrapText="1"/>
    </xf>
    <xf numFmtId="0" fontId="6" fillId="5" borderId="83" xfId="0" applyFont="1" applyFill="1" applyBorder="1" applyAlignment="1">
      <alignment horizontal="center" vertical="center" wrapText="1"/>
    </xf>
    <xf numFmtId="0" fontId="3" fillId="14" borderId="83" xfId="0" applyFont="1" applyFill="1" applyBorder="1" applyAlignment="1">
      <alignment horizontal="center" vertical="center" wrapText="1"/>
    </xf>
    <xf numFmtId="0" fontId="3" fillId="5" borderId="83" xfId="0" applyFont="1" applyFill="1" applyBorder="1" applyAlignment="1">
      <alignment horizontal="center" vertical="center" wrapText="1"/>
    </xf>
    <xf numFmtId="0" fontId="4" fillId="5" borderId="83" xfId="0" applyFont="1" applyFill="1" applyBorder="1" applyAlignment="1">
      <alignment horizontal="center" vertical="center" wrapText="1"/>
    </xf>
    <xf numFmtId="0" fontId="6" fillId="5" borderId="82" xfId="0" applyFont="1" applyFill="1" applyBorder="1" applyAlignment="1">
      <alignment horizontal="center" vertical="center" wrapText="1"/>
    </xf>
    <xf numFmtId="0" fontId="18" fillId="9" borderId="28"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10" borderId="16"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3" fillId="5" borderId="84" xfId="0" applyFont="1" applyFill="1" applyBorder="1" applyAlignment="1">
      <alignment horizontal="center" vertical="center" wrapText="1"/>
    </xf>
    <xf numFmtId="44" fontId="3" fillId="4" borderId="5" xfId="2" applyFont="1" applyFill="1" applyBorder="1" applyAlignment="1">
      <alignment horizontal="center" vertical="center" wrapText="1"/>
    </xf>
    <xf numFmtId="10" fontId="0" fillId="6" borderId="5" xfId="0" applyNumberFormat="1" applyFill="1" applyBorder="1" applyAlignment="1">
      <alignment horizontal="center" vertical="center" wrapText="1"/>
    </xf>
    <xf numFmtId="0" fontId="3" fillId="5" borderId="39" xfId="0" applyFont="1" applyFill="1" applyBorder="1" applyAlignment="1">
      <alignment horizontal="center" vertical="center" wrapText="1"/>
    </xf>
    <xf numFmtId="44" fontId="3" fillId="4" borderId="40" xfId="2" applyFont="1" applyFill="1" applyBorder="1" applyAlignment="1">
      <alignment horizontal="center" vertical="center" wrapText="1"/>
    </xf>
    <xf numFmtId="164" fontId="6" fillId="5" borderId="39" xfId="2" applyNumberFormat="1" applyFont="1" applyFill="1" applyBorder="1" applyAlignment="1">
      <alignment horizontal="center" vertical="center" wrapText="1"/>
    </xf>
    <xf numFmtId="0" fontId="0" fillId="5" borderId="39" xfId="0" applyFill="1" applyBorder="1" applyAlignment="1">
      <alignment horizontal="center" vertical="center" wrapText="1"/>
    </xf>
    <xf numFmtId="0" fontId="0" fillId="5" borderId="43" xfId="0" applyFill="1" applyBorder="1" applyAlignment="1">
      <alignment horizontal="center" vertical="center" wrapText="1"/>
    </xf>
    <xf numFmtId="44" fontId="3" fillId="4" borderId="44" xfId="2" applyFont="1" applyFill="1" applyBorder="1" applyAlignment="1">
      <alignment horizontal="center" vertical="center" wrapText="1"/>
    </xf>
    <xf numFmtId="10" fontId="0" fillId="6" borderId="44" xfId="0" applyNumberFormat="1" applyFill="1" applyBorder="1" applyAlignment="1">
      <alignment horizontal="center" vertical="center" wrapText="1"/>
    </xf>
    <xf numFmtId="3" fontId="3" fillId="7" borderId="76" xfId="0" applyNumberFormat="1" applyFont="1" applyFill="1" applyBorder="1" applyAlignment="1">
      <alignment horizontal="center" vertical="center" wrapText="1"/>
    </xf>
    <xf numFmtId="0" fontId="3" fillId="10" borderId="85" xfId="0" applyFont="1" applyFill="1" applyBorder="1" applyAlignment="1">
      <alignment horizontal="center" vertical="center" wrapText="1"/>
    </xf>
    <xf numFmtId="10" fontId="0" fillId="13" borderId="40" xfId="0" applyNumberFormat="1" applyFill="1" applyBorder="1" applyAlignment="1">
      <alignment horizontal="center" vertical="center" wrapText="1"/>
    </xf>
    <xf numFmtId="10" fontId="0" fillId="13" borderId="38" xfId="0" applyNumberFormat="1" applyFill="1" applyBorder="1" applyAlignment="1">
      <alignment horizontal="center" vertical="center" wrapText="1"/>
    </xf>
    <xf numFmtId="0" fontId="3" fillId="10" borderId="90"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12" fillId="0" borderId="36" xfId="0" applyFont="1" applyBorder="1" applyAlignment="1">
      <alignment horizontal="center" vertical="center" wrapText="1"/>
    </xf>
    <xf numFmtId="0" fontId="12" fillId="0" borderId="36" xfId="0" applyFont="1" applyBorder="1" applyAlignment="1">
      <alignment horizontal="center" vertical="center"/>
    </xf>
    <xf numFmtId="0" fontId="12" fillId="0" borderId="36" xfId="0" applyFont="1" applyBorder="1" applyAlignment="1">
      <alignment horizontal="center" vertical="top" wrapText="1"/>
    </xf>
    <xf numFmtId="0" fontId="12" fillId="0" borderId="36" xfId="0" applyFont="1" applyBorder="1" applyAlignment="1">
      <alignment horizontal="center" vertical="top"/>
    </xf>
    <xf numFmtId="0" fontId="2" fillId="5" borderId="2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3" fillId="5" borderId="81" xfId="0" applyFont="1" applyFill="1" applyBorder="1" applyAlignment="1">
      <alignment horizontal="justify" vertical="center" wrapText="1"/>
    </xf>
    <xf numFmtId="0" fontId="3" fillId="5" borderId="22" xfId="0" applyFont="1" applyFill="1" applyBorder="1" applyAlignment="1">
      <alignment horizontal="justify" vertical="center" wrapText="1"/>
    </xf>
    <xf numFmtId="0" fontId="1" fillId="7" borderId="60" xfId="0" applyFont="1" applyFill="1" applyBorder="1" applyAlignment="1">
      <alignment horizontal="center" vertical="center" wrapText="1"/>
    </xf>
    <xf numFmtId="0" fontId="1" fillId="7" borderId="61"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2" xfId="0" applyFont="1" applyFill="1" applyBorder="1" applyAlignment="1">
      <alignment horizontal="center" vertical="center" wrapText="1"/>
    </xf>
    <xf numFmtId="3" fontId="4" fillId="10" borderId="7" xfId="0" applyNumberFormat="1"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3" xfId="0" applyFont="1" applyFill="1" applyBorder="1" applyAlignment="1">
      <alignment horizontal="center" vertical="center" wrapText="1"/>
    </xf>
    <xf numFmtId="0" fontId="10" fillId="8" borderId="34" xfId="0" applyFont="1" applyFill="1" applyBorder="1" applyAlignment="1">
      <alignment horizontal="center" vertical="center" wrapText="1"/>
    </xf>
    <xf numFmtId="0" fontId="10" fillId="8" borderId="35"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9" fillId="8" borderId="7"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0" fillId="0" borderId="0" xfId="0" applyAlignment="1">
      <alignment horizontal="justify" vertical="center" wrapText="1"/>
    </xf>
    <xf numFmtId="0" fontId="0" fillId="0" borderId="0" xfId="0" applyFill="1"/>
    <xf numFmtId="0" fontId="12" fillId="0" borderId="36" xfId="0" applyFont="1" applyFill="1" applyBorder="1" applyAlignment="1">
      <alignment horizontal="center" vertical="center" wrapText="1"/>
    </xf>
    <xf numFmtId="0" fontId="12" fillId="0" borderId="36" xfId="0" applyFont="1" applyFill="1" applyBorder="1" applyAlignment="1">
      <alignment horizontal="center" vertical="center"/>
    </xf>
    <xf numFmtId="10" fontId="0" fillId="6" borderId="94" xfId="0" applyNumberFormat="1" applyFill="1" applyBorder="1" applyAlignment="1">
      <alignment horizontal="center" vertical="center" wrapText="1"/>
    </xf>
    <xf numFmtId="10" fontId="0" fillId="6" borderId="95" xfId="0" applyNumberFormat="1" applyFill="1" applyBorder="1" applyAlignment="1">
      <alignment horizontal="center" vertical="center" wrapText="1"/>
    </xf>
    <xf numFmtId="10" fontId="0" fillId="6" borderId="96" xfId="0" applyNumberFormat="1" applyFill="1" applyBorder="1" applyAlignment="1">
      <alignment horizontal="center" vertical="center" wrapText="1"/>
    </xf>
    <xf numFmtId="10" fontId="16" fillId="15" borderId="97" xfId="0" applyNumberFormat="1" applyFont="1" applyFill="1" applyBorder="1" applyAlignment="1">
      <alignment horizontal="center" vertical="center"/>
    </xf>
    <xf numFmtId="10" fontId="0" fillId="13" borderId="53" xfId="0" applyNumberFormat="1" applyFill="1" applyBorder="1" applyAlignment="1">
      <alignment horizontal="center" vertical="center" wrapText="1"/>
    </xf>
    <xf numFmtId="10" fontId="0" fillId="6" borderId="43" xfId="0" applyNumberFormat="1" applyFill="1" applyBorder="1" applyAlignment="1">
      <alignment horizontal="center" vertical="center" wrapText="1"/>
    </xf>
    <xf numFmtId="10" fontId="0" fillId="13" borderId="44" xfId="0" applyNumberFormat="1" applyFill="1" applyBorder="1" applyAlignment="1">
      <alignment horizontal="center" vertical="center" wrapText="1"/>
    </xf>
    <xf numFmtId="10" fontId="0" fillId="13" borderId="57" xfId="0" applyNumberFormat="1" applyFill="1" applyBorder="1" applyAlignment="1">
      <alignment horizontal="center" vertical="center" wrapText="1"/>
    </xf>
    <xf numFmtId="10" fontId="6" fillId="13" borderId="40" xfId="0" applyNumberFormat="1" applyFont="1" applyFill="1" applyBorder="1" applyAlignment="1">
      <alignment horizontal="center" vertical="center" wrapText="1"/>
    </xf>
    <xf numFmtId="1" fontId="6" fillId="0" borderId="86" xfId="1" applyNumberFormat="1" applyFont="1" applyFill="1" applyBorder="1" applyAlignment="1">
      <alignment horizontal="center" vertical="center" wrapText="1"/>
    </xf>
    <xf numFmtId="1" fontId="3" fillId="0" borderId="87" xfId="1" applyNumberFormat="1" applyFont="1" applyFill="1" applyBorder="1" applyAlignment="1">
      <alignment horizontal="center" vertical="center" wrapText="1"/>
    </xf>
    <xf numFmtId="1" fontId="3" fillId="0" borderId="88" xfId="1" applyNumberFormat="1" applyFont="1" applyFill="1" applyBorder="1" applyAlignment="1">
      <alignment horizontal="center" vertical="center" wrapText="1"/>
    </xf>
    <xf numFmtId="1" fontId="6" fillId="0" borderId="89"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165" fontId="6" fillId="0" borderId="91" xfId="1" applyNumberFormat="1" applyFont="1" applyFill="1" applyBorder="1" applyAlignment="1">
      <alignment horizontal="center" vertical="center" wrapText="1"/>
    </xf>
    <xf numFmtId="165" fontId="3" fillId="0" borderId="92" xfId="1" applyNumberFormat="1" applyFont="1" applyFill="1" applyBorder="1" applyAlignment="1">
      <alignment horizontal="center" vertical="center" wrapText="1"/>
    </xf>
    <xf numFmtId="165" fontId="3" fillId="0" borderId="93" xfId="1" applyNumberFormat="1" applyFont="1" applyFill="1" applyBorder="1" applyAlignment="1">
      <alignment horizontal="center" vertical="center" wrapText="1"/>
    </xf>
    <xf numFmtId="165" fontId="6" fillId="0" borderId="21" xfId="0" applyNumberFormat="1"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5" fillId="7" borderId="8" xfId="0" applyFont="1" applyFill="1" applyBorder="1" applyAlignment="1">
      <alignment horizontal="center" vertical="center" wrapText="1"/>
    </xf>
    <xf numFmtId="164" fontId="4" fillId="5" borderId="27" xfId="0" applyNumberFormat="1" applyFont="1" applyFill="1" applyBorder="1" applyAlignment="1">
      <alignment horizontal="center" vertical="center" wrapText="1"/>
    </xf>
    <xf numFmtId="164" fontId="4" fillId="5" borderId="30" xfId="0" applyNumberFormat="1" applyFont="1" applyFill="1" applyBorder="1" applyAlignment="1">
      <alignment horizontal="center" vertical="center" wrapText="1"/>
    </xf>
    <xf numFmtId="164" fontId="4" fillId="5" borderId="98" xfId="0" applyNumberFormat="1" applyFont="1" applyFill="1" applyBorder="1" applyAlignment="1">
      <alignment horizontal="center" vertical="center" wrapText="1"/>
    </xf>
    <xf numFmtId="164" fontId="3" fillId="5" borderId="99" xfId="0" applyNumberFormat="1" applyFont="1" applyFill="1" applyBorder="1" applyAlignment="1">
      <alignment horizontal="center" vertical="center" wrapText="1"/>
    </xf>
    <xf numFmtId="164" fontId="3" fillId="5" borderId="100" xfId="0" applyNumberFormat="1" applyFont="1" applyFill="1" applyBorder="1" applyAlignment="1">
      <alignment horizontal="center" vertical="center" wrapText="1"/>
    </xf>
    <xf numFmtId="164" fontId="3" fillId="5" borderId="101" xfId="0" applyNumberFormat="1" applyFont="1" applyFill="1" applyBorder="1" applyAlignment="1">
      <alignment horizontal="center" vertical="center" wrapText="1"/>
    </xf>
    <xf numFmtId="0" fontId="6" fillId="5" borderId="80" xfId="0" applyFont="1" applyFill="1" applyBorder="1" applyAlignment="1">
      <alignment horizontal="center" vertical="center" wrapText="1"/>
    </xf>
    <xf numFmtId="3" fontId="3" fillId="7" borderId="50" xfId="0" applyNumberFormat="1" applyFont="1" applyFill="1" applyBorder="1" applyAlignment="1">
      <alignment horizontal="center" vertical="center" wrapText="1"/>
    </xf>
    <xf numFmtId="44" fontId="3" fillId="4" borderId="84" xfId="2" applyFont="1" applyFill="1" applyBorder="1" applyAlignment="1">
      <alignment horizontal="center" vertical="center" wrapText="1"/>
    </xf>
    <xf numFmtId="44" fontId="3" fillId="4" borderId="6" xfId="2" applyFont="1" applyFill="1" applyBorder="1" applyAlignment="1">
      <alignment horizontal="center" vertical="center" wrapText="1"/>
    </xf>
    <xf numFmtId="44" fontId="3" fillId="4" borderId="39" xfId="2" applyFont="1" applyFill="1" applyBorder="1" applyAlignment="1">
      <alignment horizontal="center" vertical="center" wrapText="1"/>
    </xf>
    <xf numFmtId="44" fontId="3" fillId="4" borderId="53" xfId="2" applyFont="1" applyFill="1" applyBorder="1" applyAlignment="1">
      <alignment horizontal="center" vertical="center" wrapText="1"/>
    </xf>
    <xf numFmtId="44" fontId="3" fillId="4" borderId="39" xfId="2" applyFont="1" applyFill="1" applyBorder="1" applyAlignment="1">
      <alignment horizontal="right" vertical="center" wrapText="1"/>
    </xf>
    <xf numFmtId="44" fontId="3" fillId="4" borderId="43" xfId="2" applyFont="1" applyFill="1" applyBorder="1" applyAlignment="1">
      <alignment horizontal="center" vertical="center" wrapText="1"/>
    </xf>
    <xf numFmtId="44" fontId="3" fillId="4" borderId="57" xfId="2" applyFont="1" applyFill="1" applyBorder="1" applyAlignment="1">
      <alignment horizontal="center" vertical="center" wrapText="1"/>
    </xf>
    <xf numFmtId="10" fontId="0" fillId="6" borderId="103" xfId="0" applyNumberFormat="1" applyFill="1" applyBorder="1" applyAlignment="1">
      <alignment horizontal="center" vertical="center" wrapText="1"/>
    </xf>
    <xf numFmtId="3" fontId="3" fillId="4" borderId="102" xfId="0" applyNumberFormat="1" applyFont="1" applyFill="1" applyBorder="1" applyAlignment="1">
      <alignment horizontal="center" vertical="center" wrapText="1"/>
    </xf>
    <xf numFmtId="10" fontId="0" fillId="6" borderId="84" xfId="0" applyNumberFormat="1" applyFill="1" applyBorder="1" applyAlignment="1">
      <alignment horizontal="center" vertical="center" wrapText="1"/>
    </xf>
    <xf numFmtId="0" fontId="6" fillId="5" borderId="104" xfId="0" applyFont="1" applyFill="1" applyBorder="1" applyAlignment="1">
      <alignment horizontal="left" vertical="center" wrapText="1"/>
    </xf>
    <xf numFmtId="0" fontId="6" fillId="5" borderId="105" xfId="0" applyFont="1" applyFill="1" applyBorder="1" applyAlignment="1">
      <alignment horizontal="left" vertical="center" wrapText="1"/>
    </xf>
    <xf numFmtId="0" fontId="6" fillId="5" borderId="106" xfId="0" applyFont="1" applyFill="1" applyBorder="1" applyAlignment="1">
      <alignment horizontal="left" vertical="center" wrapText="1"/>
    </xf>
    <xf numFmtId="3" fontId="6" fillId="4" borderId="53" xfId="0"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77">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3</xdr:col>
      <xdr:colOff>1682779</xdr:colOff>
      <xdr:row>5</xdr:row>
      <xdr:rowOff>365316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1206828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21</xdr:col>
      <xdr:colOff>136072</xdr:colOff>
      <xdr:row>1</xdr:row>
      <xdr:rowOff>108857</xdr:rowOff>
    </xdr:from>
    <xdr:to>
      <xdr:col>23</xdr:col>
      <xdr:colOff>13608</xdr:colOff>
      <xdr:row>6</xdr:row>
      <xdr:rowOff>27214</xdr:rowOff>
    </xdr:to>
    <xdr:pic>
      <xdr:nvPicPr>
        <xdr:cNvPr id="3" name="Imagen 2">
          <a:extLst>
            <a:ext uri="{FF2B5EF4-FFF2-40B4-BE49-F238E27FC236}">
              <a16:creationId xmlns:a16="http://schemas.microsoft.com/office/drawing/2014/main" id="{50DEE7F2-7F19-F403-24AF-B10DA3F5ABBC}"/>
            </a:ext>
          </a:extLst>
        </xdr:cNvPr>
        <xdr:cNvPicPr>
          <a:picLocks noChangeAspect="1"/>
        </xdr:cNvPicPr>
      </xdr:nvPicPr>
      <xdr:blipFill>
        <a:blip xmlns:r="http://schemas.openxmlformats.org/officeDocument/2006/relationships" r:embed="rId3"/>
        <a:stretch>
          <a:fillRect/>
        </a:stretch>
      </xdr:blipFill>
      <xdr:spPr>
        <a:xfrm>
          <a:off x="29200929" y="312964"/>
          <a:ext cx="5783036" cy="22179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8"/>
  <sheetViews>
    <sheetView tabSelected="1" zoomScale="47" zoomScaleNormal="47" zoomScaleSheetLayoutView="25" workbookViewId="0">
      <selection activeCell="D13" sqref="D13"/>
    </sheetView>
  </sheetViews>
  <sheetFormatPr baseColWidth="10" defaultRowHeight="14.4" x14ac:dyDescent="0.3"/>
  <cols>
    <col min="2" max="2" width="25.77734375" customWidth="1"/>
    <col min="3" max="3" width="35.77734375" customWidth="1"/>
    <col min="4" max="4" width="33.77734375" customWidth="1"/>
    <col min="5" max="5" width="31.44140625" customWidth="1"/>
    <col min="6" max="6" width="37.109375" customWidth="1"/>
    <col min="7" max="22" width="17.33203125" customWidth="1"/>
    <col min="23" max="23" width="71.33203125" customWidth="1"/>
  </cols>
  <sheetData>
    <row r="1" spans="1:23" ht="15" thickBot="1" x14ac:dyDescent="0.35"/>
    <row r="2" spans="1:23" ht="63" customHeight="1" x14ac:dyDescent="0.3">
      <c r="A2" s="1"/>
      <c r="B2" s="1"/>
      <c r="C2" s="1"/>
      <c r="D2" s="1"/>
      <c r="E2" s="157" t="s">
        <v>22</v>
      </c>
      <c r="F2" s="158"/>
      <c r="G2" s="158"/>
      <c r="H2" s="158"/>
      <c r="I2" s="158"/>
      <c r="J2" s="158"/>
      <c r="K2" s="158"/>
      <c r="L2" s="158"/>
      <c r="M2" s="158"/>
      <c r="N2" s="158"/>
      <c r="O2" s="158"/>
      <c r="P2" s="158"/>
      <c r="Q2" s="158"/>
      <c r="R2" s="158"/>
      <c r="S2" s="158"/>
      <c r="T2" s="158"/>
      <c r="U2" s="159"/>
    </row>
    <row r="3" spans="1:23" ht="30" customHeight="1" x14ac:dyDescent="0.3">
      <c r="A3" s="1"/>
      <c r="B3" s="1"/>
      <c r="C3" s="1"/>
      <c r="D3" s="1"/>
      <c r="E3" s="160" t="s">
        <v>35</v>
      </c>
      <c r="F3" s="161"/>
      <c r="G3" s="161"/>
      <c r="H3" s="161"/>
      <c r="I3" s="161"/>
      <c r="J3" s="161"/>
      <c r="K3" s="161"/>
      <c r="L3" s="161"/>
      <c r="M3" s="161"/>
      <c r="N3" s="161"/>
      <c r="O3" s="161"/>
      <c r="P3" s="161"/>
      <c r="Q3" s="161"/>
      <c r="R3" s="161"/>
      <c r="S3" s="161"/>
      <c r="T3" s="161"/>
      <c r="U3" s="162"/>
    </row>
    <row r="4" spans="1:23" ht="26.25" customHeight="1" x14ac:dyDescent="0.3">
      <c r="A4" s="1"/>
      <c r="B4" s="1"/>
      <c r="C4" s="1"/>
      <c r="D4" s="1"/>
      <c r="E4" s="160" t="s">
        <v>234</v>
      </c>
      <c r="F4" s="161"/>
      <c r="G4" s="161"/>
      <c r="H4" s="161"/>
      <c r="I4" s="161"/>
      <c r="J4" s="161"/>
      <c r="K4" s="161"/>
      <c r="L4" s="161"/>
      <c r="M4" s="161"/>
      <c r="N4" s="161"/>
      <c r="O4" s="161"/>
      <c r="P4" s="161"/>
      <c r="Q4" s="161"/>
      <c r="R4" s="161"/>
      <c r="S4" s="161"/>
      <c r="T4" s="161"/>
      <c r="U4" s="162"/>
    </row>
    <row r="5" spans="1:23" ht="30" customHeight="1" x14ac:dyDescent="0.3">
      <c r="A5" s="1"/>
      <c r="B5" s="1"/>
      <c r="C5" s="1"/>
      <c r="D5" s="1"/>
      <c r="E5" s="160" t="s">
        <v>235</v>
      </c>
      <c r="F5" s="161"/>
      <c r="G5" s="161"/>
      <c r="H5" s="161"/>
      <c r="I5" s="161"/>
      <c r="J5" s="161"/>
      <c r="K5" s="161"/>
      <c r="L5" s="161"/>
      <c r="M5" s="161"/>
      <c r="N5" s="161"/>
      <c r="O5" s="161"/>
      <c r="P5" s="161"/>
      <c r="Q5" s="161"/>
      <c r="R5" s="161"/>
      <c r="S5" s="161"/>
      <c r="T5" s="161"/>
      <c r="U5" s="162"/>
    </row>
    <row r="6" spans="1:23" ht="30.6" thickBot="1" x14ac:dyDescent="0.35">
      <c r="A6" s="1"/>
      <c r="B6" s="1"/>
      <c r="C6" s="1"/>
      <c r="D6" s="1"/>
      <c r="E6" s="163"/>
      <c r="F6" s="164"/>
      <c r="G6" s="164"/>
      <c r="H6" s="164"/>
      <c r="I6" s="164"/>
      <c r="J6" s="164"/>
      <c r="K6" s="164"/>
      <c r="L6" s="164"/>
      <c r="M6" s="164"/>
      <c r="N6" s="164"/>
      <c r="O6" s="164"/>
      <c r="P6" s="164"/>
      <c r="Q6" s="164"/>
      <c r="R6" s="164"/>
      <c r="S6" s="164"/>
      <c r="T6" s="164"/>
      <c r="U6" s="165"/>
    </row>
    <row r="7" spans="1:23" x14ac:dyDescent="0.3">
      <c r="A7" s="1"/>
      <c r="B7" s="1"/>
      <c r="C7" s="1"/>
      <c r="D7" s="1"/>
      <c r="E7" s="1"/>
      <c r="F7" s="1"/>
      <c r="G7" s="1"/>
      <c r="H7" s="1"/>
      <c r="I7" s="1"/>
      <c r="J7" s="1"/>
      <c r="K7" s="1"/>
      <c r="L7" s="1"/>
      <c r="M7" s="1"/>
      <c r="N7" s="1"/>
      <c r="O7" s="1"/>
      <c r="P7" s="1"/>
      <c r="Q7" s="1"/>
      <c r="R7" s="1"/>
      <c r="S7" s="1"/>
    </row>
    <row r="9" spans="1:23" ht="4.5" customHeight="1" thickBot="1" x14ac:dyDescent="0.35"/>
    <row r="10" spans="1:23" ht="33.75" customHeight="1" thickBot="1" x14ac:dyDescent="0.35">
      <c r="G10" s="178" t="s">
        <v>36</v>
      </c>
      <c r="H10" s="179"/>
      <c r="I10" s="179"/>
      <c r="J10" s="179"/>
      <c r="K10" s="179"/>
      <c r="L10" s="179"/>
      <c r="M10" s="179"/>
      <c r="N10" s="179"/>
      <c r="O10" s="179"/>
      <c r="P10" s="179"/>
      <c r="Q10" s="179"/>
      <c r="R10" s="179"/>
      <c r="S10" s="179"/>
      <c r="T10" s="179"/>
      <c r="U10" s="179"/>
      <c r="V10" s="180"/>
      <c r="W10" s="166" t="s">
        <v>26</v>
      </c>
    </row>
    <row r="11" spans="1:23" ht="47.25" customHeight="1" thickBot="1" x14ac:dyDescent="0.35">
      <c r="B11" s="169" t="s">
        <v>0</v>
      </c>
      <c r="C11" s="169" t="s">
        <v>1</v>
      </c>
      <c r="D11" s="171" t="s">
        <v>2</v>
      </c>
      <c r="E11" s="171"/>
      <c r="F11" s="172"/>
      <c r="G11" s="181" t="s">
        <v>23</v>
      </c>
      <c r="H11" s="182"/>
      <c r="I11" s="182"/>
      <c r="J11" s="182"/>
      <c r="K11" s="183"/>
      <c r="L11" s="173" t="s">
        <v>24</v>
      </c>
      <c r="M11" s="173"/>
      <c r="N11" s="173"/>
      <c r="O11" s="174"/>
      <c r="P11" s="175" t="s">
        <v>25</v>
      </c>
      <c r="Q11" s="176"/>
      <c r="R11" s="176"/>
      <c r="S11" s="177"/>
      <c r="T11" s="175"/>
      <c r="U11" s="176"/>
      <c r="V11" s="177"/>
      <c r="W11" s="167"/>
    </row>
    <row r="12" spans="1:23" ht="143.25" customHeight="1" thickBot="1" x14ac:dyDescent="0.35">
      <c r="B12" s="170"/>
      <c r="C12" s="170"/>
      <c r="D12" s="106" t="s">
        <v>3</v>
      </c>
      <c r="E12" s="106" t="s">
        <v>4</v>
      </c>
      <c r="F12" s="106" t="s">
        <v>5</v>
      </c>
      <c r="G12" s="109" t="s">
        <v>208</v>
      </c>
      <c r="H12" s="94" t="s">
        <v>6</v>
      </c>
      <c r="I12" s="95" t="s">
        <v>7</v>
      </c>
      <c r="J12" s="96" t="s">
        <v>8</v>
      </c>
      <c r="K12" s="97" t="s">
        <v>9</v>
      </c>
      <c r="L12" s="98" t="s">
        <v>6</v>
      </c>
      <c r="M12" s="95" t="s">
        <v>7</v>
      </c>
      <c r="N12" s="96" t="s">
        <v>8</v>
      </c>
      <c r="O12" s="97" t="s">
        <v>9</v>
      </c>
      <c r="P12" s="99" t="s">
        <v>6</v>
      </c>
      <c r="Q12" s="96" t="s">
        <v>7</v>
      </c>
      <c r="R12" s="100" t="s">
        <v>8</v>
      </c>
      <c r="S12" s="101" t="s">
        <v>9</v>
      </c>
      <c r="T12" s="102" t="s">
        <v>7</v>
      </c>
      <c r="U12" s="103" t="s">
        <v>8</v>
      </c>
      <c r="V12" s="104" t="s">
        <v>9</v>
      </c>
      <c r="W12" s="168"/>
    </row>
    <row r="13" spans="1:23" ht="160.94999999999999" customHeight="1" x14ac:dyDescent="0.3">
      <c r="B13" s="143" t="s">
        <v>15</v>
      </c>
      <c r="C13" s="145" t="s">
        <v>293</v>
      </c>
      <c r="D13" s="105" t="s">
        <v>17</v>
      </c>
      <c r="E13" s="92" t="s">
        <v>16</v>
      </c>
      <c r="F13" s="93" t="s">
        <v>20</v>
      </c>
      <c r="G13" s="134">
        <v>57</v>
      </c>
      <c r="H13" s="197">
        <v>57</v>
      </c>
      <c r="I13" s="198">
        <v>57</v>
      </c>
      <c r="J13" s="198">
        <v>57</v>
      </c>
      <c r="K13" s="199">
        <v>57</v>
      </c>
      <c r="L13" s="200">
        <v>57</v>
      </c>
      <c r="M13" s="201">
        <v>57</v>
      </c>
      <c r="N13" s="48"/>
      <c r="O13" s="49"/>
      <c r="P13" s="17">
        <f t="shared" ref="P13" si="0">IFERROR(L13/H13,"NO APLICA")</f>
        <v>1</v>
      </c>
      <c r="Q13" s="44">
        <f t="shared" ref="Q13:Q14" si="1">IFERROR((M13/I13),"100%")</f>
        <v>1</v>
      </c>
      <c r="R13" s="135"/>
      <c r="S13" s="136"/>
      <c r="T13" s="50">
        <f>IFERROR(((L13+M13)/(H13+I13)),"100%")</f>
        <v>1</v>
      </c>
      <c r="U13" s="135"/>
      <c r="V13" s="136"/>
      <c r="W13" s="45" t="s">
        <v>27</v>
      </c>
    </row>
    <row r="14" spans="1:23" ht="160.94999999999999" customHeight="1" thickBot="1" x14ac:dyDescent="0.35">
      <c r="B14" s="144"/>
      <c r="C14" s="146"/>
      <c r="D14" s="4" t="s">
        <v>18</v>
      </c>
      <c r="E14" s="5" t="s">
        <v>16</v>
      </c>
      <c r="F14" s="2" t="s">
        <v>21</v>
      </c>
      <c r="G14" s="137">
        <v>0.39700000000000002</v>
      </c>
      <c r="H14" s="202">
        <v>0.39700000000000002</v>
      </c>
      <c r="I14" s="203">
        <v>0.39700000000000002</v>
      </c>
      <c r="J14" s="203">
        <v>0.39700000000000002</v>
      </c>
      <c r="K14" s="204">
        <v>0.39700000000000002</v>
      </c>
      <c r="L14" s="205">
        <v>0.39700000000000002</v>
      </c>
      <c r="M14" s="206">
        <v>0.39700000000000002</v>
      </c>
      <c r="N14" s="48"/>
      <c r="O14" s="49"/>
      <c r="P14" s="17">
        <f>IFERROR(L14/H14,"NO APLICA")</f>
        <v>1</v>
      </c>
      <c r="Q14" s="44">
        <f t="shared" si="1"/>
        <v>1</v>
      </c>
      <c r="R14" s="135"/>
      <c r="S14" s="136"/>
      <c r="T14" s="50">
        <f t="shared" ref="T14" si="2">IFERROR(((L14+M14)/(H14+I14)),"100%")</f>
        <v>1</v>
      </c>
      <c r="U14" s="135"/>
      <c r="V14" s="136"/>
      <c r="W14" s="46" t="s">
        <v>28</v>
      </c>
    </row>
    <row r="15" spans="1:23" ht="55.5" hidden="1" customHeight="1" thickBot="1" x14ac:dyDescent="0.35">
      <c r="B15" s="147" t="s">
        <v>42</v>
      </c>
      <c r="C15" s="148"/>
      <c r="D15" s="148"/>
      <c r="E15" s="148"/>
      <c r="F15" s="148"/>
      <c r="G15" s="110">
        <v>16903</v>
      </c>
      <c r="H15" s="74">
        <v>25</v>
      </c>
      <c r="I15" s="72">
        <v>25</v>
      </c>
      <c r="J15" s="72"/>
      <c r="K15" s="83">
        <v>25</v>
      </c>
      <c r="L15" s="74">
        <v>25</v>
      </c>
      <c r="M15" s="72">
        <v>20</v>
      </c>
      <c r="N15" s="72">
        <v>10</v>
      </c>
      <c r="O15" s="83">
        <v>50</v>
      </c>
      <c r="P15" s="188">
        <f t="shared" ref="P15:S30" si="3">IFERROR((L15/H15),"100%")</f>
        <v>1</v>
      </c>
      <c r="Q15" s="189">
        <f t="shared" si="3"/>
        <v>0.8</v>
      </c>
      <c r="R15" s="189" t="str">
        <f t="shared" si="3"/>
        <v>100%</v>
      </c>
      <c r="S15" s="190">
        <f t="shared" si="3"/>
        <v>2</v>
      </c>
      <c r="T15" s="188">
        <f>IFERROR(((L15+M15)/(H15+I15)),"100%")</f>
        <v>0.9</v>
      </c>
      <c r="U15" s="189">
        <f>IFERROR(((L15+M15+N15)/(H15+I15+J15)),"100%")</f>
        <v>1.1000000000000001</v>
      </c>
      <c r="V15" s="190">
        <f>IFERROR(((L15+M15+N15+O15)/(H15+I15+J15+K15)),"100%")</f>
        <v>1.4</v>
      </c>
      <c r="W15" s="47"/>
    </row>
    <row r="16" spans="1:23" ht="133.19999999999999" customHeight="1" x14ac:dyDescent="0.3">
      <c r="B16" s="53" t="s">
        <v>43</v>
      </c>
      <c r="C16" s="54" t="s">
        <v>45</v>
      </c>
      <c r="D16" s="55" t="s">
        <v>46</v>
      </c>
      <c r="E16" s="55" t="s">
        <v>44</v>
      </c>
      <c r="F16" s="75" t="s">
        <v>47</v>
      </c>
      <c r="G16" s="111">
        <v>16903</v>
      </c>
      <c r="H16" s="70">
        <v>2614</v>
      </c>
      <c r="I16" s="71">
        <v>5905</v>
      </c>
      <c r="J16" s="71">
        <v>2058</v>
      </c>
      <c r="K16" s="82">
        <v>6326</v>
      </c>
      <c r="L16" s="74">
        <v>2614</v>
      </c>
      <c r="M16" s="72">
        <v>4366</v>
      </c>
      <c r="N16" s="72"/>
      <c r="O16" s="83"/>
      <c r="P16" s="17">
        <f t="shared" si="3"/>
        <v>1</v>
      </c>
      <c r="Q16" s="44">
        <f t="shared" si="3"/>
        <v>0.73937341236240472</v>
      </c>
      <c r="R16" s="135"/>
      <c r="S16" s="192"/>
      <c r="T16" s="17">
        <f>IFERROR(((L16+M16)/(H16+I16)),"100%")</f>
        <v>0.81934499354384316</v>
      </c>
      <c r="U16" s="135"/>
      <c r="V16" s="192"/>
      <c r="W16" s="118" t="s">
        <v>236</v>
      </c>
    </row>
    <row r="17" spans="2:23" ht="133.19999999999999" customHeight="1" x14ac:dyDescent="0.3">
      <c r="B17" s="56" t="s">
        <v>48</v>
      </c>
      <c r="C17" s="57" t="s">
        <v>50</v>
      </c>
      <c r="D17" s="57" t="s">
        <v>51</v>
      </c>
      <c r="E17" s="58" t="s">
        <v>49</v>
      </c>
      <c r="F17" s="76" t="s">
        <v>52</v>
      </c>
      <c r="G17" s="112">
        <v>24</v>
      </c>
      <c r="H17" s="70">
        <v>6</v>
      </c>
      <c r="I17" s="71">
        <v>6</v>
      </c>
      <c r="J17" s="71">
        <v>6</v>
      </c>
      <c r="K17" s="82">
        <v>6</v>
      </c>
      <c r="L17" s="74">
        <v>6</v>
      </c>
      <c r="M17" s="72">
        <v>6</v>
      </c>
      <c r="N17" s="73"/>
      <c r="O17" s="88"/>
      <c r="P17" s="17">
        <f t="shared" si="3"/>
        <v>1</v>
      </c>
      <c r="Q17" s="44">
        <f t="shared" si="3"/>
        <v>1</v>
      </c>
      <c r="R17" s="135"/>
      <c r="S17" s="192"/>
      <c r="T17" s="17">
        <f t="shared" ref="T17:T67" si="4">IFERROR(((L17+M17)/(H17+I17)),"100%")</f>
        <v>1</v>
      </c>
      <c r="U17" s="135"/>
      <c r="V17" s="192"/>
      <c r="W17" s="119" t="s">
        <v>209</v>
      </c>
    </row>
    <row r="18" spans="2:23" ht="133.19999999999999" customHeight="1" x14ac:dyDescent="0.3">
      <c r="B18" s="59" t="s">
        <v>19</v>
      </c>
      <c r="C18" s="60" t="s">
        <v>53</v>
      </c>
      <c r="D18" s="61" t="s">
        <v>54</v>
      </c>
      <c r="E18" s="62" t="s">
        <v>49</v>
      </c>
      <c r="F18" s="77" t="s">
        <v>52</v>
      </c>
      <c r="G18" s="113">
        <v>24</v>
      </c>
      <c r="H18" s="70">
        <v>6</v>
      </c>
      <c r="I18" s="71">
        <v>6</v>
      </c>
      <c r="J18" s="71">
        <v>6</v>
      </c>
      <c r="K18" s="82">
        <v>6</v>
      </c>
      <c r="L18" s="74">
        <v>6</v>
      </c>
      <c r="M18" s="72">
        <v>6</v>
      </c>
      <c r="N18" s="73"/>
      <c r="O18" s="88"/>
      <c r="P18" s="17">
        <f t="shared" si="3"/>
        <v>1</v>
      </c>
      <c r="Q18" s="44">
        <f t="shared" si="3"/>
        <v>1</v>
      </c>
      <c r="R18" s="135"/>
      <c r="S18" s="192"/>
      <c r="T18" s="17">
        <f t="shared" si="4"/>
        <v>1</v>
      </c>
      <c r="U18" s="135"/>
      <c r="V18" s="192"/>
      <c r="W18" s="120" t="s">
        <v>210</v>
      </c>
    </row>
    <row r="19" spans="2:23" ht="133.19999999999999" customHeight="1" x14ac:dyDescent="0.3">
      <c r="B19" s="56" t="s">
        <v>55</v>
      </c>
      <c r="C19" s="63" t="s">
        <v>56</v>
      </c>
      <c r="D19" s="63" t="s">
        <v>57</v>
      </c>
      <c r="E19" s="64" t="s">
        <v>49</v>
      </c>
      <c r="F19" s="78" t="s">
        <v>58</v>
      </c>
      <c r="G19" s="114">
        <v>54</v>
      </c>
      <c r="H19" s="70">
        <v>14</v>
      </c>
      <c r="I19" s="71">
        <v>13</v>
      </c>
      <c r="J19" s="71">
        <v>13</v>
      </c>
      <c r="K19" s="82">
        <v>14</v>
      </c>
      <c r="L19" s="74">
        <v>16</v>
      </c>
      <c r="M19" s="72">
        <v>9</v>
      </c>
      <c r="N19" s="73"/>
      <c r="O19" s="88"/>
      <c r="P19" s="17">
        <f t="shared" si="3"/>
        <v>1.1428571428571428</v>
      </c>
      <c r="Q19" s="44">
        <f t="shared" si="3"/>
        <v>0.69230769230769229</v>
      </c>
      <c r="R19" s="135"/>
      <c r="S19" s="192"/>
      <c r="T19" s="17">
        <f t="shared" si="4"/>
        <v>0.92592592592592593</v>
      </c>
      <c r="U19" s="135"/>
      <c r="V19" s="192"/>
      <c r="W19" s="121" t="s">
        <v>237</v>
      </c>
    </row>
    <row r="20" spans="2:23" ht="133.19999999999999" customHeight="1" x14ac:dyDescent="0.3">
      <c r="B20" s="59" t="s">
        <v>19</v>
      </c>
      <c r="C20" s="60" t="s">
        <v>59</v>
      </c>
      <c r="D20" s="60" t="s">
        <v>60</v>
      </c>
      <c r="E20" s="62" t="s">
        <v>49</v>
      </c>
      <c r="F20" s="79" t="s">
        <v>61</v>
      </c>
      <c r="G20" s="115">
        <v>6</v>
      </c>
      <c r="H20" s="70">
        <v>2</v>
      </c>
      <c r="I20" s="71">
        <v>1</v>
      </c>
      <c r="J20" s="71">
        <v>1</v>
      </c>
      <c r="K20" s="82">
        <v>2</v>
      </c>
      <c r="L20" s="74">
        <v>3</v>
      </c>
      <c r="M20" s="72">
        <v>2</v>
      </c>
      <c r="N20" s="73"/>
      <c r="O20" s="88"/>
      <c r="P20" s="17">
        <f t="shared" si="3"/>
        <v>1.5</v>
      </c>
      <c r="Q20" s="44">
        <f t="shared" si="3"/>
        <v>2</v>
      </c>
      <c r="R20" s="135"/>
      <c r="S20" s="192"/>
      <c r="T20" s="17">
        <f t="shared" si="4"/>
        <v>1.6666666666666667</v>
      </c>
      <c r="U20" s="135"/>
      <c r="V20" s="192"/>
      <c r="W20" s="120" t="s">
        <v>292</v>
      </c>
    </row>
    <row r="21" spans="2:23" ht="133.19999999999999" customHeight="1" x14ac:dyDescent="0.3">
      <c r="B21" s="59" t="s">
        <v>19</v>
      </c>
      <c r="C21" s="60" t="s">
        <v>62</v>
      </c>
      <c r="D21" s="60" t="s">
        <v>63</v>
      </c>
      <c r="E21" s="62" t="s">
        <v>49</v>
      </c>
      <c r="F21" s="79" t="s">
        <v>64</v>
      </c>
      <c r="G21" s="115">
        <v>36</v>
      </c>
      <c r="H21" s="70">
        <v>9</v>
      </c>
      <c r="I21" s="71">
        <v>9</v>
      </c>
      <c r="J21" s="71">
        <v>9</v>
      </c>
      <c r="K21" s="82">
        <v>9</v>
      </c>
      <c r="L21" s="74">
        <v>8</v>
      </c>
      <c r="M21" s="72">
        <v>19</v>
      </c>
      <c r="N21" s="73"/>
      <c r="O21" s="88"/>
      <c r="P21" s="17">
        <f t="shared" si="3"/>
        <v>0.88888888888888884</v>
      </c>
      <c r="Q21" s="44">
        <f t="shared" si="3"/>
        <v>2.1111111111111112</v>
      </c>
      <c r="R21" s="135"/>
      <c r="S21" s="192"/>
      <c r="T21" s="17">
        <f t="shared" si="4"/>
        <v>1.5</v>
      </c>
      <c r="U21" s="135"/>
      <c r="V21" s="192"/>
      <c r="W21" s="120" t="s">
        <v>279</v>
      </c>
    </row>
    <row r="22" spans="2:23" ht="133.19999999999999" customHeight="1" x14ac:dyDescent="0.3">
      <c r="B22" s="59" t="s">
        <v>19</v>
      </c>
      <c r="C22" s="60" t="s">
        <v>65</v>
      </c>
      <c r="D22" s="60" t="s">
        <v>66</v>
      </c>
      <c r="E22" s="62" t="s">
        <v>49</v>
      </c>
      <c r="F22" s="79" t="s">
        <v>67</v>
      </c>
      <c r="G22" s="115">
        <v>4</v>
      </c>
      <c r="H22" s="70">
        <v>1</v>
      </c>
      <c r="I22" s="71">
        <v>1</v>
      </c>
      <c r="J22" s="71">
        <v>1</v>
      </c>
      <c r="K22" s="82">
        <v>1</v>
      </c>
      <c r="L22" s="74">
        <v>3</v>
      </c>
      <c r="M22" s="72">
        <v>1</v>
      </c>
      <c r="N22" s="73"/>
      <c r="O22" s="88"/>
      <c r="P22" s="17">
        <f t="shared" si="3"/>
        <v>3</v>
      </c>
      <c r="Q22" s="44">
        <f t="shared" si="3"/>
        <v>1</v>
      </c>
      <c r="R22" s="135"/>
      <c r="S22" s="192"/>
      <c r="T22" s="17">
        <f t="shared" si="4"/>
        <v>2</v>
      </c>
      <c r="U22" s="135"/>
      <c r="V22" s="192"/>
      <c r="W22" s="120" t="s">
        <v>238</v>
      </c>
    </row>
    <row r="23" spans="2:23" ht="133.19999999999999" customHeight="1" x14ac:dyDescent="0.3">
      <c r="B23" s="59" t="s">
        <v>19</v>
      </c>
      <c r="C23" s="60" t="s">
        <v>84</v>
      </c>
      <c r="D23" s="60" t="s">
        <v>85</v>
      </c>
      <c r="E23" s="62" t="s">
        <v>49</v>
      </c>
      <c r="F23" s="79" t="s">
        <v>86</v>
      </c>
      <c r="G23" s="115">
        <v>8</v>
      </c>
      <c r="H23" s="70">
        <v>2</v>
      </c>
      <c r="I23" s="71">
        <v>2</v>
      </c>
      <c r="J23" s="71">
        <v>2</v>
      </c>
      <c r="K23" s="82">
        <v>2</v>
      </c>
      <c r="L23" s="74">
        <v>2</v>
      </c>
      <c r="M23" s="72">
        <v>1</v>
      </c>
      <c r="N23" s="73"/>
      <c r="O23" s="88"/>
      <c r="P23" s="17">
        <f t="shared" si="3"/>
        <v>1</v>
      </c>
      <c r="Q23" s="44">
        <f t="shared" si="3"/>
        <v>0.5</v>
      </c>
      <c r="R23" s="135"/>
      <c r="S23" s="192"/>
      <c r="T23" s="17">
        <f t="shared" si="4"/>
        <v>0.75</v>
      </c>
      <c r="U23" s="135"/>
      <c r="V23" s="192"/>
      <c r="W23" s="120" t="s">
        <v>239</v>
      </c>
    </row>
    <row r="24" spans="2:23" ht="133.19999999999999" customHeight="1" x14ac:dyDescent="0.3">
      <c r="B24" s="56" t="s">
        <v>68</v>
      </c>
      <c r="C24" s="63" t="s">
        <v>87</v>
      </c>
      <c r="D24" s="63" t="s">
        <v>88</v>
      </c>
      <c r="E24" s="64" t="s">
        <v>49</v>
      </c>
      <c r="F24" s="78" t="s">
        <v>89</v>
      </c>
      <c r="G24" s="114">
        <v>118</v>
      </c>
      <c r="H24" s="70">
        <v>30</v>
      </c>
      <c r="I24" s="71">
        <v>25</v>
      </c>
      <c r="J24" s="71">
        <v>31</v>
      </c>
      <c r="K24" s="82">
        <v>32</v>
      </c>
      <c r="L24" s="74">
        <v>243</v>
      </c>
      <c r="M24" s="72">
        <v>5</v>
      </c>
      <c r="N24" s="73"/>
      <c r="O24" s="88"/>
      <c r="P24" s="17">
        <f t="shared" si="3"/>
        <v>8.1</v>
      </c>
      <c r="Q24" s="44">
        <f t="shared" si="3"/>
        <v>0.2</v>
      </c>
      <c r="R24" s="135"/>
      <c r="S24" s="192"/>
      <c r="T24" s="17">
        <f t="shared" si="4"/>
        <v>4.5090909090909088</v>
      </c>
      <c r="U24" s="135"/>
      <c r="V24" s="192"/>
      <c r="W24" s="121" t="s">
        <v>240</v>
      </c>
    </row>
    <row r="25" spans="2:23" ht="133.19999999999999" customHeight="1" x14ac:dyDescent="0.3">
      <c r="B25" s="59" t="s">
        <v>19</v>
      </c>
      <c r="C25" s="60" t="s">
        <v>90</v>
      </c>
      <c r="D25" s="60" t="s">
        <v>91</v>
      </c>
      <c r="E25" s="62" t="s">
        <v>49</v>
      </c>
      <c r="F25" s="79" t="s">
        <v>92</v>
      </c>
      <c r="G25" s="115">
        <v>38</v>
      </c>
      <c r="H25" s="70">
        <v>9</v>
      </c>
      <c r="I25" s="71">
        <v>8</v>
      </c>
      <c r="J25" s="71">
        <v>10</v>
      </c>
      <c r="K25" s="82">
        <v>11</v>
      </c>
      <c r="L25" s="74">
        <v>81</v>
      </c>
      <c r="M25" s="72">
        <v>42</v>
      </c>
      <c r="N25" s="73"/>
      <c r="O25" s="88"/>
      <c r="P25" s="17">
        <f t="shared" si="3"/>
        <v>9</v>
      </c>
      <c r="Q25" s="44">
        <f t="shared" si="3"/>
        <v>5.25</v>
      </c>
      <c r="R25" s="135"/>
      <c r="S25" s="192"/>
      <c r="T25" s="17">
        <f t="shared" si="4"/>
        <v>7.2352941176470589</v>
      </c>
      <c r="U25" s="135"/>
      <c r="V25" s="192"/>
      <c r="W25" s="120" t="s">
        <v>241</v>
      </c>
    </row>
    <row r="26" spans="2:23" ht="133.19999999999999" customHeight="1" x14ac:dyDescent="0.3">
      <c r="B26" s="59" t="s">
        <v>19</v>
      </c>
      <c r="C26" s="60" t="s">
        <v>93</v>
      </c>
      <c r="D26" s="60" t="s">
        <v>94</v>
      </c>
      <c r="E26" s="62" t="s">
        <v>49</v>
      </c>
      <c r="F26" s="79" t="s">
        <v>95</v>
      </c>
      <c r="G26" s="115">
        <v>4</v>
      </c>
      <c r="H26" s="70">
        <v>1</v>
      </c>
      <c r="I26" s="71">
        <v>1</v>
      </c>
      <c r="J26" s="71">
        <v>1</v>
      </c>
      <c r="K26" s="82">
        <v>1</v>
      </c>
      <c r="L26" s="74">
        <v>2</v>
      </c>
      <c r="M26" s="72">
        <v>2</v>
      </c>
      <c r="N26" s="73"/>
      <c r="O26" s="88"/>
      <c r="P26" s="17">
        <f t="shared" si="3"/>
        <v>2</v>
      </c>
      <c r="Q26" s="44">
        <f t="shared" si="3"/>
        <v>2</v>
      </c>
      <c r="R26" s="135"/>
      <c r="S26" s="192"/>
      <c r="T26" s="17">
        <f t="shared" si="4"/>
        <v>2</v>
      </c>
      <c r="U26" s="135"/>
      <c r="V26" s="192"/>
      <c r="W26" s="120" t="s">
        <v>242</v>
      </c>
    </row>
    <row r="27" spans="2:23" ht="133.19999999999999" customHeight="1" x14ac:dyDescent="0.3">
      <c r="B27" s="59" t="s">
        <v>19</v>
      </c>
      <c r="C27" s="60" t="s">
        <v>96</v>
      </c>
      <c r="D27" s="60" t="s">
        <v>97</v>
      </c>
      <c r="E27" s="62" t="s">
        <v>49</v>
      </c>
      <c r="F27" s="79" t="s">
        <v>98</v>
      </c>
      <c r="G27" s="115">
        <v>0</v>
      </c>
      <c r="H27" s="74"/>
      <c r="I27" s="72"/>
      <c r="J27" s="72"/>
      <c r="K27" s="83"/>
      <c r="L27" s="74"/>
      <c r="M27" s="72"/>
      <c r="N27" s="73"/>
      <c r="O27" s="88"/>
      <c r="P27" s="17" t="str">
        <f t="shared" si="3"/>
        <v>100%</v>
      </c>
      <c r="Q27" s="44" t="str">
        <f t="shared" si="3"/>
        <v>100%</v>
      </c>
      <c r="R27" s="135"/>
      <c r="S27" s="192"/>
      <c r="T27" s="17" t="str">
        <f t="shared" si="4"/>
        <v>100%</v>
      </c>
      <c r="U27" s="135"/>
      <c r="V27" s="192"/>
      <c r="W27" s="120" t="s">
        <v>211</v>
      </c>
    </row>
    <row r="28" spans="2:23" ht="133.19999999999999" customHeight="1" x14ac:dyDescent="0.3">
      <c r="B28" s="59" t="s">
        <v>19</v>
      </c>
      <c r="C28" s="60" t="s">
        <v>99</v>
      </c>
      <c r="D28" s="60" t="s">
        <v>100</v>
      </c>
      <c r="E28" s="62" t="s">
        <v>49</v>
      </c>
      <c r="F28" s="80" t="s">
        <v>101</v>
      </c>
      <c r="G28" s="116">
        <v>76</v>
      </c>
      <c r="H28" s="70">
        <v>20</v>
      </c>
      <c r="I28" s="71">
        <v>16</v>
      </c>
      <c r="J28" s="71">
        <v>20</v>
      </c>
      <c r="K28" s="82">
        <v>20</v>
      </c>
      <c r="L28" s="74">
        <v>90</v>
      </c>
      <c r="M28" s="72">
        <v>71</v>
      </c>
      <c r="N28" s="73"/>
      <c r="O28" s="88"/>
      <c r="P28" s="17">
        <f t="shared" si="3"/>
        <v>4.5</v>
      </c>
      <c r="Q28" s="44">
        <f t="shared" si="3"/>
        <v>4.4375</v>
      </c>
      <c r="R28" s="135"/>
      <c r="S28" s="192"/>
      <c r="T28" s="17">
        <f t="shared" si="4"/>
        <v>4.4722222222222223</v>
      </c>
      <c r="U28" s="135"/>
      <c r="V28" s="192"/>
      <c r="W28" s="120" t="s">
        <v>243</v>
      </c>
    </row>
    <row r="29" spans="2:23" ht="133.19999999999999" customHeight="1" x14ac:dyDescent="0.3">
      <c r="B29" s="56" t="s">
        <v>69</v>
      </c>
      <c r="C29" s="63" t="s">
        <v>102</v>
      </c>
      <c r="D29" s="63" t="s">
        <v>103</v>
      </c>
      <c r="E29" s="64" t="s">
        <v>49</v>
      </c>
      <c r="F29" s="78" t="s">
        <v>104</v>
      </c>
      <c r="G29" s="114">
        <v>46</v>
      </c>
      <c r="H29" s="70">
        <v>7</v>
      </c>
      <c r="I29" s="71">
        <v>16</v>
      </c>
      <c r="J29" s="71">
        <v>15</v>
      </c>
      <c r="K29" s="82">
        <v>8</v>
      </c>
      <c r="L29" s="87"/>
      <c r="M29" s="72">
        <v>2</v>
      </c>
      <c r="N29" s="73"/>
      <c r="O29" s="88"/>
      <c r="P29" s="17">
        <f t="shared" si="3"/>
        <v>0</v>
      </c>
      <c r="Q29" s="44">
        <f t="shared" si="3"/>
        <v>0.125</v>
      </c>
      <c r="R29" s="135"/>
      <c r="S29" s="192"/>
      <c r="T29" s="17">
        <f t="shared" si="4"/>
        <v>8.6956521739130432E-2</v>
      </c>
      <c r="U29" s="135"/>
      <c r="V29" s="192"/>
      <c r="W29" s="121" t="s">
        <v>244</v>
      </c>
    </row>
    <row r="30" spans="2:23" ht="133.19999999999999" customHeight="1" x14ac:dyDescent="0.3">
      <c r="B30" s="59" t="s">
        <v>19</v>
      </c>
      <c r="C30" s="60" t="s">
        <v>105</v>
      </c>
      <c r="D30" s="60" t="s">
        <v>106</v>
      </c>
      <c r="E30" s="62" t="s">
        <v>49</v>
      </c>
      <c r="F30" s="79" t="s">
        <v>92</v>
      </c>
      <c r="G30" s="115">
        <v>26</v>
      </c>
      <c r="H30" s="70">
        <v>3</v>
      </c>
      <c r="I30" s="71">
        <v>10</v>
      </c>
      <c r="J30" s="71">
        <v>10</v>
      </c>
      <c r="K30" s="82">
        <v>3</v>
      </c>
      <c r="L30" s="87"/>
      <c r="M30" s="72">
        <v>17</v>
      </c>
      <c r="N30" s="73"/>
      <c r="O30" s="88"/>
      <c r="P30" s="17">
        <f t="shared" si="3"/>
        <v>0</v>
      </c>
      <c r="Q30" s="44">
        <f t="shared" si="3"/>
        <v>1.7</v>
      </c>
      <c r="R30" s="135"/>
      <c r="S30" s="192"/>
      <c r="T30" s="17">
        <f t="shared" si="4"/>
        <v>1.3076923076923077</v>
      </c>
      <c r="U30" s="135"/>
      <c r="V30" s="192"/>
      <c r="W30" s="120" t="s">
        <v>245</v>
      </c>
    </row>
    <row r="31" spans="2:23" ht="133.19999999999999" customHeight="1" x14ac:dyDescent="0.3">
      <c r="B31" s="59" t="s">
        <v>19</v>
      </c>
      <c r="C31" s="60" t="s">
        <v>107</v>
      </c>
      <c r="D31" s="60" t="s">
        <v>108</v>
      </c>
      <c r="E31" s="62" t="s">
        <v>49</v>
      </c>
      <c r="F31" s="79" t="s">
        <v>109</v>
      </c>
      <c r="G31" s="115">
        <v>2</v>
      </c>
      <c r="H31" s="74"/>
      <c r="I31" s="71">
        <v>1</v>
      </c>
      <c r="J31" s="71">
        <v>1</v>
      </c>
      <c r="K31" s="83"/>
      <c r="L31" s="87"/>
      <c r="M31" s="72"/>
      <c r="N31" s="73"/>
      <c r="O31" s="88"/>
      <c r="P31" s="17" t="str">
        <f t="shared" ref="P31:Q67" si="5">IFERROR((L31/H31),"100%")</f>
        <v>100%</v>
      </c>
      <c r="Q31" s="44">
        <f t="shared" si="5"/>
        <v>0</v>
      </c>
      <c r="R31" s="135"/>
      <c r="S31" s="192"/>
      <c r="T31" s="17">
        <f t="shared" si="4"/>
        <v>0</v>
      </c>
      <c r="U31" s="135"/>
      <c r="V31" s="192"/>
      <c r="W31" s="120" t="s">
        <v>246</v>
      </c>
    </row>
    <row r="32" spans="2:23" ht="133.19999999999999" customHeight="1" x14ac:dyDescent="0.3">
      <c r="B32" s="59" t="s">
        <v>19</v>
      </c>
      <c r="C32" s="60" t="s">
        <v>110</v>
      </c>
      <c r="D32" s="60" t="s">
        <v>111</v>
      </c>
      <c r="E32" s="62" t="s">
        <v>49</v>
      </c>
      <c r="F32" s="79" t="s">
        <v>112</v>
      </c>
      <c r="G32" s="115">
        <v>16</v>
      </c>
      <c r="H32" s="70">
        <v>4</v>
      </c>
      <c r="I32" s="71">
        <v>4</v>
      </c>
      <c r="J32" s="71">
        <v>4</v>
      </c>
      <c r="K32" s="82">
        <v>4</v>
      </c>
      <c r="L32" s="87"/>
      <c r="M32" s="72">
        <v>2</v>
      </c>
      <c r="N32" s="73"/>
      <c r="O32" s="88"/>
      <c r="P32" s="17">
        <f t="shared" si="5"/>
        <v>0</v>
      </c>
      <c r="Q32" s="44">
        <f t="shared" si="5"/>
        <v>0.5</v>
      </c>
      <c r="R32" s="135"/>
      <c r="S32" s="192"/>
      <c r="T32" s="17">
        <f t="shared" si="4"/>
        <v>0.25</v>
      </c>
      <c r="U32" s="135"/>
      <c r="V32" s="192"/>
      <c r="W32" s="120" t="s">
        <v>247</v>
      </c>
    </row>
    <row r="33" spans="2:23" ht="133.19999999999999" customHeight="1" x14ac:dyDescent="0.3">
      <c r="B33" s="59" t="s">
        <v>19</v>
      </c>
      <c r="C33" s="60" t="s">
        <v>113</v>
      </c>
      <c r="D33" s="60" t="s">
        <v>114</v>
      </c>
      <c r="E33" s="62" t="s">
        <v>49</v>
      </c>
      <c r="F33" s="79" t="s">
        <v>115</v>
      </c>
      <c r="G33" s="115">
        <v>2</v>
      </c>
      <c r="H33" s="74"/>
      <c r="I33" s="71">
        <v>1</v>
      </c>
      <c r="J33" s="72"/>
      <c r="K33" s="82">
        <v>1</v>
      </c>
      <c r="L33" s="87"/>
      <c r="M33" s="72">
        <v>2</v>
      </c>
      <c r="N33" s="73"/>
      <c r="O33" s="88"/>
      <c r="P33" s="17" t="str">
        <f t="shared" si="5"/>
        <v>100%</v>
      </c>
      <c r="Q33" s="44">
        <f t="shared" si="5"/>
        <v>2</v>
      </c>
      <c r="R33" s="135"/>
      <c r="S33" s="192"/>
      <c r="T33" s="17">
        <f t="shared" si="4"/>
        <v>2</v>
      </c>
      <c r="U33" s="135"/>
      <c r="V33" s="192"/>
      <c r="W33" s="120" t="s">
        <v>248</v>
      </c>
    </row>
    <row r="34" spans="2:23" ht="133.19999999999999" customHeight="1" x14ac:dyDescent="0.3">
      <c r="B34" s="56" t="s">
        <v>70</v>
      </c>
      <c r="C34" s="63" t="s">
        <v>116</v>
      </c>
      <c r="D34" s="63" t="s">
        <v>117</v>
      </c>
      <c r="E34" s="64" t="s">
        <v>49</v>
      </c>
      <c r="F34" s="78" t="s">
        <v>118</v>
      </c>
      <c r="G34" s="114">
        <v>2</v>
      </c>
      <c r="H34" s="74"/>
      <c r="I34" s="71">
        <v>1</v>
      </c>
      <c r="J34" s="72"/>
      <c r="K34" s="82">
        <v>1</v>
      </c>
      <c r="L34" s="87"/>
      <c r="M34" s="72">
        <v>1</v>
      </c>
      <c r="N34" s="73"/>
      <c r="O34" s="88"/>
      <c r="P34" s="17" t="str">
        <f t="shared" si="5"/>
        <v>100%</v>
      </c>
      <c r="Q34" s="44">
        <f t="shared" si="5"/>
        <v>1</v>
      </c>
      <c r="R34" s="135"/>
      <c r="S34" s="192"/>
      <c r="T34" s="17">
        <f t="shared" si="4"/>
        <v>1</v>
      </c>
      <c r="U34" s="135"/>
      <c r="V34" s="192"/>
      <c r="W34" s="121" t="s">
        <v>249</v>
      </c>
    </row>
    <row r="35" spans="2:23" ht="133.19999999999999" customHeight="1" x14ac:dyDescent="0.3">
      <c r="B35" s="59" t="s">
        <v>19</v>
      </c>
      <c r="C35" s="60" t="s">
        <v>119</v>
      </c>
      <c r="D35" s="60" t="s">
        <v>120</v>
      </c>
      <c r="E35" s="62" t="s">
        <v>49</v>
      </c>
      <c r="F35" s="79" t="s">
        <v>121</v>
      </c>
      <c r="G35" s="115">
        <v>2</v>
      </c>
      <c r="H35" s="74"/>
      <c r="I35" s="71">
        <v>1</v>
      </c>
      <c r="J35" s="72"/>
      <c r="K35" s="82">
        <v>1</v>
      </c>
      <c r="L35" s="87"/>
      <c r="M35" s="72">
        <v>1</v>
      </c>
      <c r="N35" s="73"/>
      <c r="O35" s="88"/>
      <c r="P35" s="17" t="str">
        <f t="shared" si="5"/>
        <v>100%</v>
      </c>
      <c r="Q35" s="44">
        <f t="shared" si="5"/>
        <v>1</v>
      </c>
      <c r="R35" s="135"/>
      <c r="S35" s="192"/>
      <c r="T35" s="17">
        <f t="shared" si="4"/>
        <v>1</v>
      </c>
      <c r="U35" s="135"/>
      <c r="V35" s="192"/>
      <c r="W35" s="120" t="s">
        <v>250</v>
      </c>
    </row>
    <row r="36" spans="2:23" ht="133.19999999999999" customHeight="1" x14ac:dyDescent="0.3">
      <c r="B36" s="56" t="s">
        <v>71</v>
      </c>
      <c r="C36" s="63" t="s">
        <v>122</v>
      </c>
      <c r="D36" s="63" t="s">
        <v>123</v>
      </c>
      <c r="E36" s="64" t="s">
        <v>49</v>
      </c>
      <c r="F36" s="78" t="s">
        <v>124</v>
      </c>
      <c r="G36" s="114">
        <v>6538</v>
      </c>
      <c r="H36" s="70">
        <v>5</v>
      </c>
      <c r="I36" s="71">
        <v>3264</v>
      </c>
      <c r="J36" s="71">
        <v>5</v>
      </c>
      <c r="K36" s="82">
        <v>3264</v>
      </c>
      <c r="L36" s="74">
        <v>36</v>
      </c>
      <c r="M36" s="72">
        <v>611</v>
      </c>
      <c r="N36" s="73"/>
      <c r="O36" s="88"/>
      <c r="P36" s="17">
        <f t="shared" si="5"/>
        <v>7.2</v>
      </c>
      <c r="Q36" s="44">
        <f t="shared" si="5"/>
        <v>0.18719362745098039</v>
      </c>
      <c r="R36" s="135"/>
      <c r="S36" s="192"/>
      <c r="T36" s="17">
        <f t="shared" si="4"/>
        <v>0.19791985316610583</v>
      </c>
      <c r="U36" s="135"/>
      <c r="V36" s="192"/>
      <c r="W36" s="121" t="s">
        <v>251</v>
      </c>
    </row>
    <row r="37" spans="2:23" ht="133.19999999999999" customHeight="1" x14ac:dyDescent="0.3">
      <c r="B37" s="59" t="s">
        <v>19</v>
      </c>
      <c r="C37" s="60" t="s">
        <v>125</v>
      </c>
      <c r="D37" s="60" t="s">
        <v>126</v>
      </c>
      <c r="E37" s="62" t="s">
        <v>49</v>
      </c>
      <c r="F37" s="79" t="s">
        <v>127</v>
      </c>
      <c r="G37" s="115">
        <v>6516</v>
      </c>
      <c r="H37" s="74"/>
      <c r="I37" s="71">
        <v>3258</v>
      </c>
      <c r="J37" s="72"/>
      <c r="K37" s="82">
        <v>3258</v>
      </c>
      <c r="L37" s="74">
        <v>2608</v>
      </c>
      <c r="M37" s="72">
        <v>589</v>
      </c>
      <c r="N37" s="73"/>
      <c r="O37" s="88"/>
      <c r="P37" s="17" t="str">
        <f t="shared" si="5"/>
        <v>100%</v>
      </c>
      <c r="Q37" s="44">
        <f t="shared" si="5"/>
        <v>0.18078575813382444</v>
      </c>
      <c r="R37" s="135"/>
      <c r="S37" s="192"/>
      <c r="T37" s="17">
        <f t="shared" si="4"/>
        <v>0.98127685696746469</v>
      </c>
      <c r="U37" s="135"/>
      <c r="V37" s="192"/>
      <c r="W37" s="120" t="s">
        <v>252</v>
      </c>
    </row>
    <row r="38" spans="2:23" ht="133.19999999999999" customHeight="1" x14ac:dyDescent="0.3">
      <c r="B38" s="59" t="s">
        <v>19</v>
      </c>
      <c r="C38" s="60" t="s">
        <v>128</v>
      </c>
      <c r="D38" s="60" t="s">
        <v>129</v>
      </c>
      <c r="E38" s="62" t="s">
        <v>49</v>
      </c>
      <c r="F38" s="79" t="s">
        <v>130</v>
      </c>
      <c r="G38" s="115">
        <v>22</v>
      </c>
      <c r="H38" s="70">
        <v>5</v>
      </c>
      <c r="I38" s="71">
        <v>6</v>
      </c>
      <c r="J38" s="71">
        <v>5</v>
      </c>
      <c r="K38" s="82">
        <v>6</v>
      </c>
      <c r="L38" s="74">
        <v>35</v>
      </c>
      <c r="M38" s="72">
        <v>22</v>
      </c>
      <c r="N38" s="73"/>
      <c r="O38" s="88"/>
      <c r="P38" s="17">
        <f t="shared" si="5"/>
        <v>7</v>
      </c>
      <c r="Q38" s="44">
        <f t="shared" si="5"/>
        <v>3.6666666666666665</v>
      </c>
      <c r="R38" s="135"/>
      <c r="S38" s="192"/>
      <c r="T38" s="17">
        <f t="shared" si="4"/>
        <v>5.1818181818181817</v>
      </c>
      <c r="U38" s="135"/>
      <c r="V38" s="192"/>
      <c r="W38" s="120" t="s">
        <v>253</v>
      </c>
    </row>
    <row r="39" spans="2:23" ht="133.19999999999999" customHeight="1" x14ac:dyDescent="0.3">
      <c r="B39" s="56" t="s">
        <v>72</v>
      </c>
      <c r="C39" s="63" t="s">
        <v>131</v>
      </c>
      <c r="D39" s="63" t="s">
        <v>132</v>
      </c>
      <c r="E39" s="64" t="s">
        <v>49</v>
      </c>
      <c r="F39" s="78" t="s">
        <v>133</v>
      </c>
      <c r="G39" s="114">
        <v>20</v>
      </c>
      <c r="H39" s="70">
        <v>5</v>
      </c>
      <c r="I39" s="71">
        <v>5</v>
      </c>
      <c r="J39" s="71">
        <v>5</v>
      </c>
      <c r="K39" s="82">
        <v>5</v>
      </c>
      <c r="L39" s="74">
        <v>10</v>
      </c>
      <c r="M39" s="72">
        <v>12</v>
      </c>
      <c r="N39" s="73"/>
      <c r="O39" s="88"/>
      <c r="P39" s="17">
        <f t="shared" si="5"/>
        <v>2</v>
      </c>
      <c r="Q39" s="44">
        <f t="shared" si="5"/>
        <v>2.4</v>
      </c>
      <c r="R39" s="135"/>
      <c r="S39" s="192"/>
      <c r="T39" s="17">
        <f t="shared" si="4"/>
        <v>2.2000000000000002</v>
      </c>
      <c r="U39" s="135"/>
      <c r="V39" s="192"/>
      <c r="W39" s="121" t="s">
        <v>254</v>
      </c>
    </row>
    <row r="40" spans="2:23" ht="133.19999999999999" customHeight="1" x14ac:dyDescent="0.3">
      <c r="B40" s="59" t="s">
        <v>19</v>
      </c>
      <c r="C40" s="60" t="s">
        <v>134</v>
      </c>
      <c r="D40" s="60" t="s">
        <v>135</v>
      </c>
      <c r="E40" s="62" t="s">
        <v>49</v>
      </c>
      <c r="F40" s="79" t="s">
        <v>86</v>
      </c>
      <c r="G40" s="115">
        <v>20</v>
      </c>
      <c r="H40" s="70">
        <v>5</v>
      </c>
      <c r="I40" s="71">
        <v>5</v>
      </c>
      <c r="J40" s="71">
        <v>5</v>
      </c>
      <c r="K40" s="82">
        <v>5</v>
      </c>
      <c r="L40" s="74">
        <v>10</v>
      </c>
      <c r="M40" s="72">
        <v>12</v>
      </c>
      <c r="N40" s="73"/>
      <c r="O40" s="88"/>
      <c r="P40" s="17">
        <f t="shared" si="5"/>
        <v>2</v>
      </c>
      <c r="Q40" s="44">
        <f t="shared" si="5"/>
        <v>2.4</v>
      </c>
      <c r="R40" s="135"/>
      <c r="S40" s="192"/>
      <c r="T40" s="17">
        <f t="shared" si="4"/>
        <v>2.2000000000000002</v>
      </c>
      <c r="U40" s="135"/>
      <c r="V40" s="192"/>
      <c r="W40" s="120" t="s">
        <v>255</v>
      </c>
    </row>
    <row r="41" spans="2:23" ht="133.19999999999999" customHeight="1" x14ac:dyDescent="0.3">
      <c r="B41" s="56" t="s">
        <v>73</v>
      </c>
      <c r="C41" s="63" t="s">
        <v>136</v>
      </c>
      <c r="D41" s="63" t="s">
        <v>137</v>
      </c>
      <c r="E41" s="64" t="s">
        <v>49</v>
      </c>
      <c r="F41" s="78" t="s">
        <v>138</v>
      </c>
      <c r="G41" s="114">
        <v>48</v>
      </c>
      <c r="H41" s="70">
        <v>12</v>
      </c>
      <c r="I41" s="71">
        <v>12</v>
      </c>
      <c r="J41" s="71">
        <v>12</v>
      </c>
      <c r="K41" s="82">
        <v>12</v>
      </c>
      <c r="L41" s="74">
        <v>20</v>
      </c>
      <c r="M41" s="72">
        <v>12</v>
      </c>
      <c r="N41" s="73"/>
      <c r="O41" s="88"/>
      <c r="P41" s="17">
        <f t="shared" si="5"/>
        <v>1.6666666666666667</v>
      </c>
      <c r="Q41" s="44">
        <f t="shared" si="5"/>
        <v>1</v>
      </c>
      <c r="R41" s="135"/>
      <c r="S41" s="192"/>
      <c r="T41" s="17">
        <f t="shared" si="4"/>
        <v>1.3333333333333333</v>
      </c>
      <c r="U41" s="135"/>
      <c r="V41" s="192"/>
      <c r="W41" s="121" t="s">
        <v>281</v>
      </c>
    </row>
    <row r="42" spans="2:23" ht="133.19999999999999" customHeight="1" x14ac:dyDescent="0.3">
      <c r="B42" s="59" t="s">
        <v>19</v>
      </c>
      <c r="C42" s="60" t="s">
        <v>139</v>
      </c>
      <c r="D42" s="60" t="s">
        <v>140</v>
      </c>
      <c r="E42" s="62" t="s">
        <v>49</v>
      </c>
      <c r="F42" s="79" t="s">
        <v>141</v>
      </c>
      <c r="G42" s="115">
        <v>48</v>
      </c>
      <c r="H42" s="70">
        <v>12</v>
      </c>
      <c r="I42" s="71">
        <v>12</v>
      </c>
      <c r="J42" s="71">
        <v>12</v>
      </c>
      <c r="K42" s="82">
        <v>12</v>
      </c>
      <c r="L42" s="74">
        <v>20</v>
      </c>
      <c r="M42" s="72">
        <v>12</v>
      </c>
      <c r="N42" s="73"/>
      <c r="O42" s="88"/>
      <c r="P42" s="17">
        <f t="shared" si="5"/>
        <v>1.6666666666666667</v>
      </c>
      <c r="Q42" s="44">
        <f t="shared" si="5"/>
        <v>1</v>
      </c>
      <c r="R42" s="135"/>
      <c r="S42" s="192"/>
      <c r="T42" s="17">
        <f t="shared" si="4"/>
        <v>1.3333333333333333</v>
      </c>
      <c r="U42" s="135"/>
      <c r="V42" s="192"/>
      <c r="W42" s="120" t="s">
        <v>280</v>
      </c>
    </row>
    <row r="43" spans="2:23" ht="133.19999999999999" customHeight="1" x14ac:dyDescent="0.3">
      <c r="B43" s="56" t="s">
        <v>74</v>
      </c>
      <c r="C43" s="63" t="s">
        <v>142</v>
      </c>
      <c r="D43" s="63" t="s">
        <v>143</v>
      </c>
      <c r="E43" s="64" t="s">
        <v>49</v>
      </c>
      <c r="F43" s="78" t="s">
        <v>86</v>
      </c>
      <c r="G43" s="114">
        <v>10</v>
      </c>
      <c r="H43" s="70">
        <v>2</v>
      </c>
      <c r="I43" s="71">
        <v>3</v>
      </c>
      <c r="J43" s="71">
        <v>2</v>
      </c>
      <c r="K43" s="82">
        <v>3</v>
      </c>
      <c r="L43" s="74">
        <v>23</v>
      </c>
      <c r="M43" s="72">
        <v>76</v>
      </c>
      <c r="N43" s="73"/>
      <c r="O43" s="88"/>
      <c r="P43" s="17">
        <f t="shared" si="5"/>
        <v>11.5</v>
      </c>
      <c r="Q43" s="44">
        <f t="shared" si="5"/>
        <v>25.333333333333332</v>
      </c>
      <c r="R43" s="135"/>
      <c r="S43" s="192"/>
      <c r="T43" s="17">
        <f t="shared" si="4"/>
        <v>19.8</v>
      </c>
      <c r="U43" s="135"/>
      <c r="V43" s="192"/>
      <c r="W43" s="121" t="s">
        <v>256</v>
      </c>
    </row>
    <row r="44" spans="2:23" ht="133.19999999999999" customHeight="1" x14ac:dyDescent="0.3">
      <c r="B44" s="59" t="s">
        <v>19</v>
      </c>
      <c r="C44" s="60" t="s">
        <v>144</v>
      </c>
      <c r="D44" s="60" t="s">
        <v>145</v>
      </c>
      <c r="E44" s="62" t="s">
        <v>49</v>
      </c>
      <c r="F44" s="79" t="s">
        <v>121</v>
      </c>
      <c r="G44" s="115">
        <v>10</v>
      </c>
      <c r="H44" s="70">
        <v>2</v>
      </c>
      <c r="I44" s="71">
        <v>3</v>
      </c>
      <c r="J44" s="71">
        <v>2</v>
      </c>
      <c r="K44" s="82">
        <v>3</v>
      </c>
      <c r="L44" s="74">
        <v>23</v>
      </c>
      <c r="M44" s="72">
        <v>76</v>
      </c>
      <c r="N44" s="73"/>
      <c r="O44" s="88"/>
      <c r="P44" s="17">
        <f t="shared" si="5"/>
        <v>11.5</v>
      </c>
      <c r="Q44" s="44">
        <f t="shared" si="5"/>
        <v>25.333333333333332</v>
      </c>
      <c r="R44" s="135"/>
      <c r="S44" s="192"/>
      <c r="T44" s="17">
        <f t="shared" si="4"/>
        <v>19.8</v>
      </c>
      <c r="U44" s="135"/>
      <c r="V44" s="192"/>
      <c r="W44" s="120" t="s">
        <v>257</v>
      </c>
    </row>
    <row r="45" spans="2:23" ht="133.19999999999999" customHeight="1" x14ac:dyDescent="0.3">
      <c r="B45" s="56" t="s">
        <v>75</v>
      </c>
      <c r="C45" s="63" t="s">
        <v>146</v>
      </c>
      <c r="D45" s="63" t="s">
        <v>147</v>
      </c>
      <c r="E45" s="64" t="s">
        <v>49</v>
      </c>
      <c r="F45" s="78" t="s">
        <v>61</v>
      </c>
      <c r="G45" s="114">
        <v>172</v>
      </c>
      <c r="H45" s="70">
        <v>35</v>
      </c>
      <c r="I45" s="71">
        <v>45</v>
      </c>
      <c r="J45" s="71">
        <v>37</v>
      </c>
      <c r="K45" s="82">
        <v>55</v>
      </c>
      <c r="L45" s="74">
        <v>34</v>
      </c>
      <c r="M45" s="72">
        <v>42</v>
      </c>
      <c r="N45" s="73"/>
      <c r="O45" s="88"/>
      <c r="P45" s="17">
        <f t="shared" si="5"/>
        <v>0.97142857142857142</v>
      </c>
      <c r="Q45" s="44">
        <f t="shared" si="5"/>
        <v>0.93333333333333335</v>
      </c>
      <c r="R45" s="135"/>
      <c r="S45" s="192"/>
      <c r="T45" s="17">
        <f t="shared" si="4"/>
        <v>0.95</v>
      </c>
      <c r="U45" s="135"/>
      <c r="V45" s="192"/>
      <c r="W45" s="121" t="s">
        <v>258</v>
      </c>
    </row>
    <row r="46" spans="2:23" ht="133.19999999999999" customHeight="1" x14ac:dyDescent="0.3">
      <c r="B46" s="59" t="s">
        <v>19</v>
      </c>
      <c r="C46" s="60" t="s">
        <v>148</v>
      </c>
      <c r="D46" s="60" t="s">
        <v>149</v>
      </c>
      <c r="E46" s="62" t="s">
        <v>49</v>
      </c>
      <c r="F46" s="79" t="s">
        <v>150</v>
      </c>
      <c r="G46" s="115">
        <v>150</v>
      </c>
      <c r="H46" s="70">
        <v>30</v>
      </c>
      <c r="I46" s="71">
        <v>40</v>
      </c>
      <c r="J46" s="71">
        <v>30</v>
      </c>
      <c r="K46" s="82">
        <v>50</v>
      </c>
      <c r="L46" s="74">
        <v>25</v>
      </c>
      <c r="M46" s="72">
        <v>33</v>
      </c>
      <c r="N46" s="73"/>
      <c r="O46" s="88"/>
      <c r="P46" s="17">
        <f t="shared" si="5"/>
        <v>0.83333333333333337</v>
      </c>
      <c r="Q46" s="44">
        <f t="shared" si="5"/>
        <v>0.82499999999999996</v>
      </c>
      <c r="R46" s="135"/>
      <c r="S46" s="192"/>
      <c r="T46" s="17">
        <f t="shared" si="4"/>
        <v>0.82857142857142863</v>
      </c>
      <c r="U46" s="135"/>
      <c r="V46" s="192"/>
      <c r="W46" s="120" t="s">
        <v>259</v>
      </c>
    </row>
    <row r="47" spans="2:23" ht="133.19999999999999" customHeight="1" x14ac:dyDescent="0.3">
      <c r="B47" s="59" t="s">
        <v>19</v>
      </c>
      <c r="C47" s="60" t="s">
        <v>151</v>
      </c>
      <c r="D47" s="60" t="s">
        <v>152</v>
      </c>
      <c r="E47" s="62" t="s">
        <v>49</v>
      </c>
      <c r="F47" s="79" t="s">
        <v>153</v>
      </c>
      <c r="G47" s="115">
        <v>22</v>
      </c>
      <c r="H47" s="70">
        <v>5</v>
      </c>
      <c r="I47" s="71">
        <v>5</v>
      </c>
      <c r="J47" s="71">
        <v>7</v>
      </c>
      <c r="K47" s="82">
        <v>5</v>
      </c>
      <c r="L47" s="74">
        <v>9</v>
      </c>
      <c r="M47" s="72">
        <v>9</v>
      </c>
      <c r="N47" s="73"/>
      <c r="O47" s="88"/>
      <c r="P47" s="17">
        <f t="shared" si="5"/>
        <v>1.8</v>
      </c>
      <c r="Q47" s="44">
        <f t="shared" si="5"/>
        <v>1.8</v>
      </c>
      <c r="R47" s="135"/>
      <c r="S47" s="192"/>
      <c r="T47" s="17">
        <f t="shared" si="4"/>
        <v>1.8</v>
      </c>
      <c r="U47" s="135"/>
      <c r="V47" s="192"/>
      <c r="W47" s="120" t="s">
        <v>260</v>
      </c>
    </row>
    <row r="48" spans="2:23" ht="133.19999999999999" customHeight="1" x14ac:dyDescent="0.3">
      <c r="B48" s="56" t="s">
        <v>76</v>
      </c>
      <c r="C48" s="63" t="s">
        <v>154</v>
      </c>
      <c r="D48" s="63" t="s">
        <v>155</v>
      </c>
      <c r="E48" s="64" t="s">
        <v>49</v>
      </c>
      <c r="F48" s="78" t="s">
        <v>156</v>
      </c>
      <c r="G48" s="114">
        <v>1187</v>
      </c>
      <c r="H48" s="70">
        <v>297</v>
      </c>
      <c r="I48" s="71">
        <v>295</v>
      </c>
      <c r="J48" s="71">
        <v>298</v>
      </c>
      <c r="K48" s="82">
        <v>297</v>
      </c>
      <c r="L48" s="74">
        <v>292</v>
      </c>
      <c r="M48" s="72">
        <v>252</v>
      </c>
      <c r="N48" s="73"/>
      <c r="O48" s="88"/>
      <c r="P48" s="17">
        <f t="shared" si="5"/>
        <v>0.98316498316498313</v>
      </c>
      <c r="Q48" s="44">
        <f t="shared" si="5"/>
        <v>0.85423728813559319</v>
      </c>
      <c r="R48" s="135"/>
      <c r="S48" s="192"/>
      <c r="T48" s="17">
        <f t="shared" si="4"/>
        <v>0.91891891891891897</v>
      </c>
      <c r="U48" s="135"/>
      <c r="V48" s="192"/>
      <c r="W48" s="121" t="s">
        <v>261</v>
      </c>
    </row>
    <row r="49" spans="2:23" ht="133.19999999999999" customHeight="1" x14ac:dyDescent="0.3">
      <c r="B49" s="59" t="s">
        <v>19</v>
      </c>
      <c r="C49" s="60" t="s">
        <v>157</v>
      </c>
      <c r="D49" s="60" t="s">
        <v>158</v>
      </c>
      <c r="E49" s="62" t="s">
        <v>49</v>
      </c>
      <c r="F49" s="79" t="s">
        <v>159</v>
      </c>
      <c r="G49" s="115">
        <v>1180</v>
      </c>
      <c r="H49" s="70">
        <v>295</v>
      </c>
      <c r="I49" s="71">
        <v>295</v>
      </c>
      <c r="J49" s="71">
        <v>295</v>
      </c>
      <c r="K49" s="82">
        <v>295</v>
      </c>
      <c r="L49" s="74">
        <v>288</v>
      </c>
      <c r="M49" s="72">
        <v>252</v>
      </c>
      <c r="N49" s="73"/>
      <c r="O49" s="88"/>
      <c r="P49" s="17">
        <f t="shared" si="5"/>
        <v>0.97627118644067801</v>
      </c>
      <c r="Q49" s="44">
        <f t="shared" si="5"/>
        <v>0.85423728813559319</v>
      </c>
      <c r="R49" s="135"/>
      <c r="S49" s="192"/>
      <c r="T49" s="17">
        <f t="shared" si="4"/>
        <v>0.9152542372881356</v>
      </c>
      <c r="U49" s="135"/>
      <c r="V49" s="192"/>
      <c r="W49" s="120" t="s">
        <v>262</v>
      </c>
    </row>
    <row r="50" spans="2:23" ht="133.19999999999999" customHeight="1" x14ac:dyDescent="0.3">
      <c r="B50" s="59" t="s">
        <v>19</v>
      </c>
      <c r="C50" s="60" t="s">
        <v>160</v>
      </c>
      <c r="D50" s="60" t="s">
        <v>161</v>
      </c>
      <c r="E50" s="62" t="s">
        <v>49</v>
      </c>
      <c r="F50" s="79" t="s">
        <v>162</v>
      </c>
      <c r="G50" s="115">
        <v>7</v>
      </c>
      <c r="H50" s="70">
        <v>2</v>
      </c>
      <c r="I50" s="72"/>
      <c r="J50" s="71">
        <v>3</v>
      </c>
      <c r="K50" s="82">
        <v>2</v>
      </c>
      <c r="L50" s="74">
        <v>4</v>
      </c>
      <c r="M50" s="72"/>
      <c r="N50" s="73"/>
      <c r="O50" s="88"/>
      <c r="P50" s="17">
        <f t="shared" si="5"/>
        <v>2</v>
      </c>
      <c r="Q50" s="44" t="str">
        <f t="shared" si="5"/>
        <v>100%</v>
      </c>
      <c r="R50" s="135"/>
      <c r="S50" s="192"/>
      <c r="T50" s="17">
        <f t="shared" si="4"/>
        <v>2</v>
      </c>
      <c r="U50" s="135"/>
      <c r="V50" s="192"/>
      <c r="W50" s="120" t="s">
        <v>263</v>
      </c>
    </row>
    <row r="51" spans="2:23" ht="133.19999999999999" customHeight="1" x14ac:dyDescent="0.3">
      <c r="B51" s="56" t="s">
        <v>77</v>
      </c>
      <c r="C51" s="63" t="s">
        <v>163</v>
      </c>
      <c r="D51" s="63" t="s">
        <v>164</v>
      </c>
      <c r="E51" s="64" t="s">
        <v>49</v>
      </c>
      <c r="F51" s="78" t="s">
        <v>61</v>
      </c>
      <c r="G51" s="114">
        <v>60</v>
      </c>
      <c r="H51" s="70">
        <v>15</v>
      </c>
      <c r="I51" s="71">
        <v>15</v>
      </c>
      <c r="J51" s="71">
        <v>15</v>
      </c>
      <c r="K51" s="82">
        <v>15</v>
      </c>
      <c r="L51" s="74">
        <v>15</v>
      </c>
      <c r="M51" s="72">
        <v>9</v>
      </c>
      <c r="N51" s="73"/>
      <c r="O51" s="88"/>
      <c r="P51" s="17">
        <f t="shared" si="5"/>
        <v>1</v>
      </c>
      <c r="Q51" s="44">
        <f t="shared" si="5"/>
        <v>0.6</v>
      </c>
      <c r="R51" s="135"/>
      <c r="S51" s="192"/>
      <c r="T51" s="17">
        <f t="shared" si="4"/>
        <v>0.8</v>
      </c>
      <c r="U51" s="135"/>
      <c r="V51" s="192"/>
      <c r="W51" s="121" t="s">
        <v>264</v>
      </c>
    </row>
    <row r="52" spans="2:23" ht="133.19999999999999" customHeight="1" x14ac:dyDescent="0.3">
      <c r="B52" s="59" t="s">
        <v>19</v>
      </c>
      <c r="C52" s="60" t="s">
        <v>165</v>
      </c>
      <c r="D52" s="60" t="s">
        <v>166</v>
      </c>
      <c r="E52" s="62" t="s">
        <v>49</v>
      </c>
      <c r="F52" s="79" t="s">
        <v>61</v>
      </c>
      <c r="G52" s="115">
        <v>60</v>
      </c>
      <c r="H52" s="70">
        <v>15</v>
      </c>
      <c r="I52" s="71">
        <v>15</v>
      </c>
      <c r="J52" s="71">
        <v>15</v>
      </c>
      <c r="K52" s="82">
        <v>15</v>
      </c>
      <c r="L52" s="74">
        <v>15</v>
      </c>
      <c r="M52" s="72">
        <v>9</v>
      </c>
      <c r="N52" s="73"/>
      <c r="O52" s="88"/>
      <c r="P52" s="17">
        <f t="shared" si="5"/>
        <v>1</v>
      </c>
      <c r="Q52" s="44">
        <f t="shared" si="5"/>
        <v>0.6</v>
      </c>
      <c r="R52" s="135"/>
      <c r="S52" s="192"/>
      <c r="T52" s="17">
        <f t="shared" si="4"/>
        <v>0.8</v>
      </c>
      <c r="U52" s="135"/>
      <c r="V52" s="192"/>
      <c r="W52" s="120" t="s">
        <v>265</v>
      </c>
    </row>
    <row r="53" spans="2:23" ht="133.19999999999999" customHeight="1" x14ac:dyDescent="0.3">
      <c r="B53" s="56" t="s">
        <v>78</v>
      </c>
      <c r="C53" s="63" t="s">
        <v>167</v>
      </c>
      <c r="D53" s="63" t="s">
        <v>168</v>
      </c>
      <c r="E53" s="64" t="s">
        <v>49</v>
      </c>
      <c r="F53" s="78" t="s">
        <v>169</v>
      </c>
      <c r="G53" s="114">
        <v>200</v>
      </c>
      <c r="H53" s="70">
        <v>40</v>
      </c>
      <c r="I53" s="71">
        <v>50</v>
      </c>
      <c r="J53" s="71">
        <v>50</v>
      </c>
      <c r="K53" s="82">
        <v>60</v>
      </c>
      <c r="L53" s="74">
        <v>305</v>
      </c>
      <c r="M53" s="72">
        <v>184</v>
      </c>
      <c r="N53" s="73"/>
      <c r="O53" s="88"/>
      <c r="P53" s="17">
        <f>IFERROR((L53/H53),"100%")</f>
        <v>7.625</v>
      </c>
      <c r="Q53" s="44">
        <f t="shared" si="5"/>
        <v>3.68</v>
      </c>
      <c r="R53" s="135"/>
      <c r="S53" s="192"/>
      <c r="T53" s="17">
        <f t="shared" si="4"/>
        <v>5.4333333333333336</v>
      </c>
      <c r="U53" s="135"/>
      <c r="V53" s="192"/>
      <c r="W53" s="121" t="s">
        <v>266</v>
      </c>
    </row>
    <row r="54" spans="2:23" ht="133.19999999999999" customHeight="1" x14ac:dyDescent="0.3">
      <c r="B54" s="59" t="s">
        <v>19</v>
      </c>
      <c r="C54" s="60" t="s">
        <v>170</v>
      </c>
      <c r="D54" s="60" t="s">
        <v>171</v>
      </c>
      <c r="E54" s="62" t="s">
        <v>49</v>
      </c>
      <c r="F54" s="79" t="s">
        <v>172</v>
      </c>
      <c r="G54" s="115">
        <v>200</v>
      </c>
      <c r="H54" s="70">
        <v>40</v>
      </c>
      <c r="I54" s="71">
        <v>50</v>
      </c>
      <c r="J54" s="71">
        <v>50</v>
      </c>
      <c r="K54" s="82">
        <v>60</v>
      </c>
      <c r="L54" s="74">
        <v>305</v>
      </c>
      <c r="M54" s="72">
        <v>184</v>
      </c>
      <c r="N54" s="73"/>
      <c r="O54" s="88"/>
      <c r="P54" s="17">
        <f t="shared" si="5"/>
        <v>7.625</v>
      </c>
      <c r="Q54" s="44">
        <f t="shared" si="5"/>
        <v>3.68</v>
      </c>
      <c r="R54" s="135"/>
      <c r="S54" s="192"/>
      <c r="T54" s="17">
        <f t="shared" si="4"/>
        <v>5.4333333333333336</v>
      </c>
      <c r="U54" s="135"/>
      <c r="V54" s="192"/>
      <c r="W54" s="120" t="s">
        <v>267</v>
      </c>
    </row>
    <row r="55" spans="2:23" ht="133.19999999999999" customHeight="1" x14ac:dyDescent="0.3">
      <c r="B55" s="56" t="s">
        <v>79</v>
      </c>
      <c r="C55" s="63" t="s">
        <v>173</v>
      </c>
      <c r="D55" s="57" t="s">
        <v>174</v>
      </c>
      <c r="E55" s="64" t="s">
        <v>49</v>
      </c>
      <c r="F55" s="76" t="s">
        <v>175</v>
      </c>
      <c r="G55" s="112">
        <v>3</v>
      </c>
      <c r="H55" s="74"/>
      <c r="I55" s="71">
        <v>1</v>
      </c>
      <c r="J55" s="71">
        <v>1</v>
      </c>
      <c r="K55" s="82">
        <v>1</v>
      </c>
      <c r="L55" s="87"/>
      <c r="M55" s="72"/>
      <c r="N55" s="73"/>
      <c r="O55" s="88"/>
      <c r="P55" s="17" t="str">
        <f t="shared" si="5"/>
        <v>100%</v>
      </c>
      <c r="Q55" s="44">
        <f t="shared" si="5"/>
        <v>0</v>
      </c>
      <c r="R55" s="135"/>
      <c r="S55" s="192"/>
      <c r="T55" s="17">
        <f t="shared" si="4"/>
        <v>0</v>
      </c>
      <c r="U55" s="135"/>
      <c r="V55" s="192"/>
      <c r="W55" s="121" t="s">
        <v>268</v>
      </c>
    </row>
    <row r="56" spans="2:23" ht="133.19999999999999" customHeight="1" x14ac:dyDescent="0.3">
      <c r="B56" s="59" t="s">
        <v>19</v>
      </c>
      <c r="C56" s="60" t="s">
        <v>176</v>
      </c>
      <c r="D56" s="61" t="s">
        <v>177</v>
      </c>
      <c r="E56" s="62" t="s">
        <v>49</v>
      </c>
      <c r="F56" s="77" t="s">
        <v>52</v>
      </c>
      <c r="G56" s="113">
        <v>3</v>
      </c>
      <c r="H56" s="74"/>
      <c r="I56" s="71">
        <v>1</v>
      </c>
      <c r="J56" s="71">
        <v>1</v>
      </c>
      <c r="K56" s="82">
        <v>1</v>
      </c>
      <c r="L56" s="87"/>
      <c r="M56" s="72"/>
      <c r="N56" s="73"/>
      <c r="O56" s="88"/>
      <c r="P56" s="17" t="str">
        <f t="shared" si="5"/>
        <v>100%</v>
      </c>
      <c r="Q56" s="44">
        <f t="shared" si="5"/>
        <v>0</v>
      </c>
      <c r="R56" s="135"/>
      <c r="S56" s="192"/>
      <c r="T56" s="17">
        <f t="shared" si="4"/>
        <v>0</v>
      </c>
      <c r="U56" s="196"/>
      <c r="V56" s="192"/>
      <c r="W56" s="120" t="s">
        <v>268</v>
      </c>
    </row>
    <row r="57" spans="2:23" ht="133.19999999999999" customHeight="1" x14ac:dyDescent="0.3">
      <c r="B57" s="56" t="s">
        <v>80</v>
      </c>
      <c r="C57" s="63" t="s">
        <v>178</v>
      </c>
      <c r="D57" s="57" t="s">
        <v>179</v>
      </c>
      <c r="E57" s="64" t="s">
        <v>49</v>
      </c>
      <c r="F57" s="76" t="s">
        <v>180</v>
      </c>
      <c r="G57" s="112">
        <v>50</v>
      </c>
      <c r="H57" s="70">
        <v>10</v>
      </c>
      <c r="I57" s="71">
        <v>15</v>
      </c>
      <c r="J57" s="71">
        <v>10</v>
      </c>
      <c r="K57" s="82">
        <v>15</v>
      </c>
      <c r="L57" s="74">
        <v>8</v>
      </c>
      <c r="M57" s="72">
        <v>18</v>
      </c>
      <c r="N57" s="73"/>
      <c r="O57" s="88"/>
      <c r="P57" s="17">
        <f t="shared" si="5"/>
        <v>0.8</v>
      </c>
      <c r="Q57" s="44">
        <f t="shared" si="5"/>
        <v>1.2</v>
      </c>
      <c r="R57" s="135"/>
      <c r="S57" s="192"/>
      <c r="T57" s="17">
        <f t="shared" si="4"/>
        <v>1.04</v>
      </c>
      <c r="U57" s="135"/>
      <c r="V57" s="192"/>
      <c r="W57" s="121" t="s">
        <v>269</v>
      </c>
    </row>
    <row r="58" spans="2:23" ht="133.19999999999999" customHeight="1" x14ac:dyDescent="0.3">
      <c r="B58" s="59" t="s">
        <v>19</v>
      </c>
      <c r="C58" s="60" t="s">
        <v>181</v>
      </c>
      <c r="D58" s="60" t="s">
        <v>182</v>
      </c>
      <c r="E58" s="62" t="s">
        <v>49</v>
      </c>
      <c r="F58" s="77" t="s">
        <v>183</v>
      </c>
      <c r="G58" s="113">
        <v>50</v>
      </c>
      <c r="H58" s="70">
        <v>10</v>
      </c>
      <c r="I58" s="71">
        <v>15</v>
      </c>
      <c r="J58" s="71">
        <v>10</v>
      </c>
      <c r="K58" s="82">
        <v>15</v>
      </c>
      <c r="L58" s="74">
        <v>8</v>
      </c>
      <c r="M58" s="72">
        <v>18</v>
      </c>
      <c r="N58" s="73"/>
      <c r="O58" s="88"/>
      <c r="P58" s="17">
        <f t="shared" si="5"/>
        <v>0.8</v>
      </c>
      <c r="Q58" s="44">
        <f t="shared" si="5"/>
        <v>1.2</v>
      </c>
      <c r="R58" s="135"/>
      <c r="S58" s="192"/>
      <c r="T58" s="17">
        <f t="shared" si="4"/>
        <v>1.04</v>
      </c>
      <c r="U58" s="135"/>
      <c r="V58" s="192"/>
      <c r="W58" s="120" t="s">
        <v>269</v>
      </c>
    </row>
    <row r="59" spans="2:23" ht="133.19999999999999" customHeight="1" x14ac:dyDescent="0.3">
      <c r="B59" s="56" t="s">
        <v>81</v>
      </c>
      <c r="C59" s="63" t="s">
        <v>184</v>
      </c>
      <c r="D59" s="57" t="s">
        <v>185</v>
      </c>
      <c r="E59" s="64" t="s">
        <v>49</v>
      </c>
      <c r="F59" s="76" t="s">
        <v>175</v>
      </c>
      <c r="G59" s="112">
        <v>129</v>
      </c>
      <c r="H59" s="70">
        <v>32</v>
      </c>
      <c r="I59" s="71">
        <v>33</v>
      </c>
      <c r="J59" s="71">
        <v>32</v>
      </c>
      <c r="K59" s="82">
        <v>32</v>
      </c>
      <c r="L59" s="74">
        <v>31</v>
      </c>
      <c r="M59" s="72">
        <v>48</v>
      </c>
      <c r="N59" s="73"/>
      <c r="O59" s="88"/>
      <c r="P59" s="17">
        <f t="shared" si="5"/>
        <v>0.96875</v>
      </c>
      <c r="Q59" s="44">
        <f t="shared" si="5"/>
        <v>1.4545454545454546</v>
      </c>
      <c r="R59" s="135"/>
      <c r="S59" s="192"/>
      <c r="T59" s="17">
        <f t="shared" si="4"/>
        <v>1.2153846153846153</v>
      </c>
      <c r="U59" s="135"/>
      <c r="V59" s="192"/>
      <c r="W59" s="121" t="s">
        <v>270</v>
      </c>
    </row>
    <row r="60" spans="2:23" ht="133.19999999999999" customHeight="1" x14ac:dyDescent="0.3">
      <c r="B60" s="59" t="s">
        <v>19</v>
      </c>
      <c r="C60" s="60" t="s">
        <v>186</v>
      </c>
      <c r="D60" s="60" t="s">
        <v>187</v>
      </c>
      <c r="E60" s="62" t="s">
        <v>49</v>
      </c>
      <c r="F60" s="77" t="s">
        <v>188</v>
      </c>
      <c r="G60" s="113">
        <v>80</v>
      </c>
      <c r="H60" s="70">
        <v>20</v>
      </c>
      <c r="I60" s="71">
        <v>20</v>
      </c>
      <c r="J60" s="71">
        <v>20</v>
      </c>
      <c r="K60" s="82">
        <v>20</v>
      </c>
      <c r="L60" s="74">
        <v>22</v>
      </c>
      <c r="M60" s="72">
        <v>21</v>
      </c>
      <c r="N60" s="73"/>
      <c r="O60" s="88"/>
      <c r="P60" s="17">
        <f t="shared" si="5"/>
        <v>1.1000000000000001</v>
      </c>
      <c r="Q60" s="44">
        <f t="shared" si="5"/>
        <v>1.05</v>
      </c>
      <c r="R60" s="135"/>
      <c r="S60" s="192"/>
      <c r="T60" s="17">
        <f t="shared" si="4"/>
        <v>1.075</v>
      </c>
      <c r="U60" s="135"/>
      <c r="V60" s="192"/>
      <c r="W60" s="120" t="s">
        <v>271</v>
      </c>
    </row>
    <row r="61" spans="2:23" ht="133.19999999999999" customHeight="1" x14ac:dyDescent="0.3">
      <c r="B61" s="59" t="s">
        <v>19</v>
      </c>
      <c r="C61" s="60" t="s">
        <v>189</v>
      </c>
      <c r="D61" s="61" t="s">
        <v>190</v>
      </c>
      <c r="E61" s="62" t="s">
        <v>49</v>
      </c>
      <c r="F61" s="77" t="s">
        <v>191</v>
      </c>
      <c r="G61" s="113">
        <v>1</v>
      </c>
      <c r="H61" s="74"/>
      <c r="I61" s="71">
        <v>1</v>
      </c>
      <c r="J61" s="72"/>
      <c r="K61" s="83"/>
      <c r="L61" s="74">
        <v>2</v>
      </c>
      <c r="M61" s="72">
        <v>7</v>
      </c>
      <c r="N61" s="73"/>
      <c r="O61" s="88"/>
      <c r="P61" s="17" t="str">
        <f t="shared" si="5"/>
        <v>100%</v>
      </c>
      <c r="Q61" s="44">
        <f t="shared" si="5"/>
        <v>7</v>
      </c>
      <c r="R61" s="135"/>
      <c r="S61" s="192"/>
      <c r="T61" s="17">
        <f t="shared" si="4"/>
        <v>9</v>
      </c>
      <c r="U61" s="135"/>
      <c r="V61" s="192"/>
      <c r="W61" s="120" t="s">
        <v>272</v>
      </c>
    </row>
    <row r="62" spans="2:23" ht="133.19999999999999" customHeight="1" x14ac:dyDescent="0.3">
      <c r="B62" s="59" t="s">
        <v>19</v>
      </c>
      <c r="C62" s="65" t="s">
        <v>192</v>
      </c>
      <c r="D62" s="66" t="s">
        <v>193</v>
      </c>
      <c r="E62" s="62" t="s">
        <v>49</v>
      </c>
      <c r="F62" s="77" t="s">
        <v>191</v>
      </c>
      <c r="G62" s="113">
        <v>48</v>
      </c>
      <c r="H62" s="70">
        <v>12</v>
      </c>
      <c r="I62" s="71">
        <v>12</v>
      </c>
      <c r="J62" s="71">
        <v>12</v>
      </c>
      <c r="K62" s="82">
        <v>12</v>
      </c>
      <c r="L62" s="74">
        <v>7</v>
      </c>
      <c r="M62" s="72">
        <v>20</v>
      </c>
      <c r="N62" s="73"/>
      <c r="O62" s="88"/>
      <c r="P62" s="17">
        <f t="shared" si="5"/>
        <v>0.58333333333333337</v>
      </c>
      <c r="Q62" s="44">
        <f t="shared" si="5"/>
        <v>1.6666666666666667</v>
      </c>
      <c r="R62" s="135"/>
      <c r="S62" s="192"/>
      <c r="T62" s="17">
        <f t="shared" si="4"/>
        <v>1.125</v>
      </c>
      <c r="U62" s="135"/>
      <c r="V62" s="192"/>
      <c r="W62" s="120" t="s">
        <v>273</v>
      </c>
    </row>
    <row r="63" spans="2:23" ht="133.19999999999999" customHeight="1" x14ac:dyDescent="0.3">
      <c r="B63" s="56" t="s">
        <v>82</v>
      </c>
      <c r="C63" s="63" t="s">
        <v>194</v>
      </c>
      <c r="D63" s="57" t="s">
        <v>195</v>
      </c>
      <c r="E63" s="64" t="s">
        <v>49</v>
      </c>
      <c r="F63" s="76" t="s">
        <v>175</v>
      </c>
      <c r="G63" s="112">
        <v>22</v>
      </c>
      <c r="H63" s="70">
        <v>4</v>
      </c>
      <c r="I63" s="71">
        <v>6</v>
      </c>
      <c r="J63" s="71">
        <v>6</v>
      </c>
      <c r="K63" s="82">
        <v>6</v>
      </c>
      <c r="L63" s="74">
        <v>6</v>
      </c>
      <c r="M63" s="72">
        <v>9</v>
      </c>
      <c r="N63" s="73"/>
      <c r="O63" s="88"/>
      <c r="P63" s="17">
        <f t="shared" si="5"/>
        <v>1.5</v>
      </c>
      <c r="Q63" s="44">
        <f t="shared" si="5"/>
        <v>1.5</v>
      </c>
      <c r="R63" s="135"/>
      <c r="S63" s="192"/>
      <c r="T63" s="17">
        <f t="shared" si="4"/>
        <v>1.5</v>
      </c>
      <c r="U63" s="135"/>
      <c r="V63" s="192"/>
      <c r="W63" s="121" t="s">
        <v>274</v>
      </c>
    </row>
    <row r="64" spans="2:23" ht="133.19999999999999" customHeight="1" x14ac:dyDescent="0.3">
      <c r="B64" s="59" t="s">
        <v>19</v>
      </c>
      <c r="C64" s="60" t="s">
        <v>196</v>
      </c>
      <c r="D64" s="60" t="s">
        <v>197</v>
      </c>
      <c r="E64" s="62" t="s">
        <v>49</v>
      </c>
      <c r="F64" s="77" t="s">
        <v>198</v>
      </c>
      <c r="G64" s="113">
        <v>16</v>
      </c>
      <c r="H64" s="70">
        <v>4</v>
      </c>
      <c r="I64" s="71">
        <v>4</v>
      </c>
      <c r="J64" s="71">
        <v>4</v>
      </c>
      <c r="K64" s="82">
        <v>4</v>
      </c>
      <c r="L64" s="74">
        <v>6</v>
      </c>
      <c r="M64" s="72">
        <v>6</v>
      </c>
      <c r="N64" s="73"/>
      <c r="O64" s="88"/>
      <c r="P64" s="17">
        <f t="shared" si="5"/>
        <v>1.5</v>
      </c>
      <c r="Q64" s="44">
        <f t="shared" si="5"/>
        <v>1.5</v>
      </c>
      <c r="R64" s="135"/>
      <c r="S64" s="192"/>
      <c r="T64" s="17">
        <f t="shared" si="4"/>
        <v>1.5</v>
      </c>
      <c r="U64" s="135"/>
      <c r="V64" s="192"/>
      <c r="W64" s="120" t="s">
        <v>275</v>
      </c>
    </row>
    <row r="65" spans="2:23" ht="133.19999999999999" customHeight="1" x14ac:dyDescent="0.3">
      <c r="B65" s="59" t="s">
        <v>19</v>
      </c>
      <c r="C65" s="67" t="s">
        <v>199</v>
      </c>
      <c r="D65" s="61" t="s">
        <v>200</v>
      </c>
      <c r="E65" s="62" t="s">
        <v>49</v>
      </c>
      <c r="F65" s="77" t="s">
        <v>201</v>
      </c>
      <c r="G65" s="113">
        <v>6</v>
      </c>
      <c r="H65" s="74"/>
      <c r="I65" s="71">
        <v>2</v>
      </c>
      <c r="J65" s="71">
        <v>2</v>
      </c>
      <c r="K65" s="82">
        <v>2</v>
      </c>
      <c r="L65" s="87"/>
      <c r="M65" s="72">
        <v>3</v>
      </c>
      <c r="N65" s="73"/>
      <c r="O65" s="88"/>
      <c r="P65" s="17" t="str">
        <f t="shared" si="5"/>
        <v>100%</v>
      </c>
      <c r="Q65" s="44">
        <f t="shared" si="5"/>
        <v>1.5</v>
      </c>
      <c r="R65" s="135"/>
      <c r="S65" s="192"/>
      <c r="T65" s="17">
        <f t="shared" si="4"/>
        <v>1.5</v>
      </c>
      <c r="U65" s="135"/>
      <c r="V65" s="192"/>
      <c r="W65" s="120" t="s">
        <v>276</v>
      </c>
    </row>
    <row r="66" spans="2:23" ht="133.19999999999999" customHeight="1" x14ac:dyDescent="0.3">
      <c r="B66" s="56" t="s">
        <v>83</v>
      </c>
      <c r="C66" s="63" t="s">
        <v>202</v>
      </c>
      <c r="D66" s="57" t="s">
        <v>203</v>
      </c>
      <c r="E66" s="64" t="s">
        <v>49</v>
      </c>
      <c r="F66" s="76" t="s">
        <v>204</v>
      </c>
      <c r="G66" s="112">
        <v>8220</v>
      </c>
      <c r="H66" s="70">
        <v>2100</v>
      </c>
      <c r="I66" s="71">
        <v>2100</v>
      </c>
      <c r="J66" s="71">
        <v>1520</v>
      </c>
      <c r="K66" s="82">
        <v>2500</v>
      </c>
      <c r="L66" s="74">
        <v>1801</v>
      </c>
      <c r="M66" s="72">
        <v>3081</v>
      </c>
      <c r="N66" s="73"/>
      <c r="O66" s="88"/>
      <c r="P66" s="17">
        <f t="shared" si="5"/>
        <v>0.85761904761904761</v>
      </c>
      <c r="Q66" s="44">
        <f t="shared" si="5"/>
        <v>1.4671428571428571</v>
      </c>
      <c r="R66" s="135"/>
      <c r="S66" s="192"/>
      <c r="T66" s="17">
        <f t="shared" si="4"/>
        <v>1.1623809523809523</v>
      </c>
      <c r="U66" s="135"/>
      <c r="V66" s="192"/>
      <c r="W66" s="121" t="s">
        <v>277</v>
      </c>
    </row>
    <row r="67" spans="2:23" ht="133.19999999999999" customHeight="1" thickBot="1" x14ac:dyDescent="0.35">
      <c r="B67" s="68" t="s">
        <v>19</v>
      </c>
      <c r="C67" s="69" t="s">
        <v>205</v>
      </c>
      <c r="D67" s="69" t="s">
        <v>206</v>
      </c>
      <c r="E67" s="3" t="s">
        <v>49</v>
      </c>
      <c r="F67" s="81" t="s">
        <v>207</v>
      </c>
      <c r="G67" s="117">
        <v>8220</v>
      </c>
      <c r="H67" s="84">
        <v>2100</v>
      </c>
      <c r="I67" s="85">
        <v>2100</v>
      </c>
      <c r="J67" s="85">
        <v>1520</v>
      </c>
      <c r="K67" s="86">
        <v>2500</v>
      </c>
      <c r="L67" s="89">
        <v>1801</v>
      </c>
      <c r="M67" s="133">
        <v>3081</v>
      </c>
      <c r="N67" s="90"/>
      <c r="O67" s="91"/>
      <c r="P67" s="193">
        <f t="shared" si="5"/>
        <v>0.85761904761904761</v>
      </c>
      <c r="Q67" s="132">
        <f t="shared" si="5"/>
        <v>1.4671428571428571</v>
      </c>
      <c r="R67" s="194"/>
      <c r="S67" s="195"/>
      <c r="T67" s="193">
        <f t="shared" si="4"/>
        <v>1.1623809523809523</v>
      </c>
      <c r="U67" s="194"/>
      <c r="V67" s="195"/>
      <c r="W67" s="122" t="s">
        <v>278</v>
      </c>
    </row>
    <row r="68" spans="2:23" ht="18" x14ac:dyDescent="0.3">
      <c r="H68" s="107"/>
      <c r="I68" s="107"/>
      <c r="J68" s="107"/>
      <c r="K68" s="107"/>
      <c r="P68" s="191">
        <f>AVERAGE((P18),(P20:P23),(P25:P28),(P30:P33),(P35),(P37:P38),(P40),(P42),(P44),(P46:P47),(P49:P50),(P52),(P54),(P56),(P58),(P60:P62),(P64:P65),(P67))</f>
        <v>2.5652444982512783</v>
      </c>
      <c r="Q68" s="191">
        <f t="shared" ref="Q68:S68" si="6">AVERAGE(Q66:Q67)</f>
        <v>1.4671428571428571</v>
      </c>
      <c r="R68" s="191" t="e">
        <f t="shared" si="6"/>
        <v>#DIV/0!</v>
      </c>
      <c r="S68" s="191" t="e">
        <f t="shared" si="6"/>
        <v>#DIV/0!</v>
      </c>
      <c r="T68" s="191">
        <f>AVERAGE(T66:T67)</f>
        <v>1.1623809523809523</v>
      </c>
      <c r="U68" s="191" t="e">
        <f t="shared" ref="U68:V68" si="7">AVERAGE(U66:U67)</f>
        <v>#DIV/0!</v>
      </c>
      <c r="V68" s="191" t="e">
        <f t="shared" si="7"/>
        <v>#DIV/0!</v>
      </c>
    </row>
    <row r="69" spans="2:23" ht="82.05" customHeight="1" x14ac:dyDescent="0.3">
      <c r="W69" s="185"/>
    </row>
    <row r="70" spans="2:23" x14ac:dyDescent="0.3">
      <c r="W70" s="185"/>
    </row>
    <row r="71" spans="2:23" ht="48.75" customHeight="1" x14ac:dyDescent="0.3">
      <c r="C71" s="139" t="s">
        <v>212</v>
      </c>
      <c r="D71" s="140"/>
      <c r="E71" s="140"/>
      <c r="F71" s="140"/>
      <c r="G71" s="108"/>
      <c r="L71" s="141" t="s">
        <v>37</v>
      </c>
      <c r="M71" s="142"/>
      <c r="N71" s="142"/>
      <c r="O71" s="142"/>
      <c r="P71" s="142"/>
      <c r="Q71" s="142"/>
      <c r="U71" s="186" t="s">
        <v>213</v>
      </c>
      <c r="V71" s="187"/>
      <c r="W71" s="187"/>
    </row>
    <row r="72" spans="2:23" ht="31.5" customHeight="1" x14ac:dyDescent="0.3">
      <c r="W72" s="185"/>
    </row>
    <row r="73" spans="2:23" x14ac:dyDescent="0.3">
      <c r="W73" s="185"/>
    </row>
    <row r="74" spans="2:23" ht="16.05" customHeight="1" x14ac:dyDescent="0.3">
      <c r="W74" s="185"/>
    </row>
    <row r="75" spans="2:23" ht="15.75" customHeight="1" thickBot="1" x14ac:dyDescent="0.35">
      <c r="W75" s="185"/>
    </row>
    <row r="76" spans="2:23" ht="33" customHeight="1" thickBot="1" x14ac:dyDescent="0.35">
      <c r="E76" s="149" t="s">
        <v>29</v>
      </c>
      <c r="F76" s="150"/>
      <c r="G76" s="150"/>
      <c r="H76" s="150"/>
      <c r="I76" s="150"/>
      <c r="J76" s="150"/>
      <c r="K76" s="150"/>
      <c r="L76" s="150"/>
      <c r="M76" s="150"/>
      <c r="N76" s="150"/>
      <c r="O76" s="150"/>
      <c r="P76" s="150"/>
      <c r="Q76" s="150"/>
      <c r="R76" s="150"/>
      <c r="S76" s="150"/>
      <c r="T76" s="150"/>
      <c r="U76" s="150"/>
      <c r="V76" s="150"/>
      <c r="W76" s="151"/>
    </row>
    <row r="77" spans="2:23" ht="15.75" customHeight="1" thickBot="1" x14ac:dyDescent="0.35">
      <c r="E77" s="152" t="s">
        <v>30</v>
      </c>
      <c r="F77" s="207" t="s">
        <v>10</v>
      </c>
      <c r="G77" s="154" t="s">
        <v>11</v>
      </c>
      <c r="H77" s="155"/>
      <c r="I77" s="155"/>
      <c r="J77" s="156"/>
      <c r="K77" s="154" t="s">
        <v>12</v>
      </c>
      <c r="L77" s="155"/>
      <c r="M77" s="155"/>
      <c r="N77" s="156"/>
      <c r="O77" s="155" t="s">
        <v>13</v>
      </c>
      <c r="P77" s="155"/>
      <c r="Q77" s="155"/>
      <c r="R77" s="156"/>
      <c r="S77" s="154" t="s">
        <v>14</v>
      </c>
      <c r="T77" s="155"/>
      <c r="U77" s="155"/>
      <c r="V77" s="156"/>
      <c r="W77" s="152" t="s">
        <v>26</v>
      </c>
    </row>
    <row r="78" spans="2:23" ht="28.2" thickBot="1" x14ac:dyDescent="0.35">
      <c r="E78" s="153"/>
      <c r="F78" s="208"/>
      <c r="G78" s="6" t="s">
        <v>31</v>
      </c>
      <c r="H78" s="13" t="s">
        <v>32</v>
      </c>
      <c r="I78" s="14" t="s">
        <v>33</v>
      </c>
      <c r="J78" s="15" t="s">
        <v>34</v>
      </c>
      <c r="K78" s="6" t="s">
        <v>31</v>
      </c>
      <c r="L78" s="13" t="s">
        <v>32</v>
      </c>
      <c r="M78" s="14" t="s">
        <v>33</v>
      </c>
      <c r="N78" s="15" t="s">
        <v>34</v>
      </c>
      <c r="O78" s="216" t="s">
        <v>6</v>
      </c>
      <c r="P78" s="13" t="s">
        <v>7</v>
      </c>
      <c r="Q78" s="14" t="s">
        <v>8</v>
      </c>
      <c r="R78" s="15" t="s">
        <v>9</v>
      </c>
      <c r="S78" s="6" t="s">
        <v>6</v>
      </c>
      <c r="T78" s="13" t="s">
        <v>7</v>
      </c>
      <c r="U78" s="14" t="s">
        <v>8</v>
      </c>
      <c r="V78" s="15" t="s">
        <v>9</v>
      </c>
      <c r="W78" s="153"/>
    </row>
    <row r="79" spans="2:23" ht="15" hidden="1" thickBot="1" x14ac:dyDescent="0.35">
      <c r="E79" s="138"/>
      <c r="F79" s="209"/>
      <c r="G79" s="217"/>
      <c r="H79" s="48"/>
      <c r="I79" s="48"/>
      <c r="J79" s="49"/>
      <c r="K79" s="217"/>
      <c r="L79" s="48"/>
      <c r="M79" s="48"/>
      <c r="N79" s="49"/>
      <c r="O79" s="225" t="str">
        <f t="shared" ref="O79" si="8">IFERROR((K79/G79),"100%")</f>
        <v>100%</v>
      </c>
      <c r="P79" s="44" t="str">
        <f t="shared" ref="P79" si="9">IFERROR((L79/H79),"100%")</f>
        <v>100%</v>
      </c>
      <c r="Q79" s="44" t="str">
        <f t="shared" ref="Q79" si="10">IFERROR((M79/I79),"100%")</f>
        <v>100%</v>
      </c>
      <c r="R79" s="16" t="str">
        <f t="shared" ref="R79" si="11">IFERROR((N79/J79),"100%")</f>
        <v>100%</v>
      </c>
      <c r="S79" s="50" t="str">
        <f>IFERROR(((K79)/(G79)),"100%")</f>
        <v>100%</v>
      </c>
      <c r="T79" s="52" t="str">
        <f>IFERROR(((L79+M79)/(H79+I79)),"100%")</f>
        <v>100%</v>
      </c>
      <c r="U79" s="44" t="str">
        <f>IFERROR(((L79+M79+N79)/(H79+I79+J79)),"100%")</f>
        <v>100%</v>
      </c>
      <c r="V79" s="16" t="str">
        <f>IFERROR(((L79+M79+N79+O79)/(H79+I79+J79+K79)),"100%")</f>
        <v>100%</v>
      </c>
      <c r="W79" s="51"/>
    </row>
    <row r="80" spans="2:23" hidden="1" x14ac:dyDescent="0.3">
      <c r="E80" s="7"/>
      <c r="F80" s="210">
        <v>400</v>
      </c>
      <c r="G80" s="22">
        <v>100</v>
      </c>
      <c r="H80" s="23">
        <v>100</v>
      </c>
      <c r="I80" s="23">
        <v>100</v>
      </c>
      <c r="J80" s="24">
        <v>100</v>
      </c>
      <c r="K80" s="22">
        <v>90</v>
      </c>
      <c r="L80" s="25"/>
      <c r="M80" s="25"/>
      <c r="N80" s="26"/>
      <c r="O80" s="16">
        <f t="shared" ref="O80:O81" si="12">IFERROR(K80/G80,"100"%)</f>
        <v>0.9</v>
      </c>
      <c r="P80" s="27"/>
      <c r="Q80" s="27"/>
      <c r="R80" s="28"/>
      <c r="S80" s="17">
        <f>IFERROR(K80/F80,"100%")</f>
        <v>0.22500000000000001</v>
      </c>
      <c r="T80" s="27"/>
      <c r="U80" s="27"/>
      <c r="V80" s="28"/>
      <c r="W80" s="8"/>
    </row>
    <row r="81" spans="5:23" hidden="1" x14ac:dyDescent="0.3">
      <c r="E81" s="9"/>
      <c r="F81" s="211">
        <v>1500</v>
      </c>
      <c r="G81" s="29">
        <v>500</v>
      </c>
      <c r="H81" s="30">
        <v>250</v>
      </c>
      <c r="I81" s="30">
        <v>550</v>
      </c>
      <c r="J81" s="31">
        <v>200</v>
      </c>
      <c r="K81" s="29">
        <v>450</v>
      </c>
      <c r="L81" s="32"/>
      <c r="M81" s="32"/>
      <c r="N81" s="33"/>
      <c r="O81" s="16">
        <f t="shared" si="12"/>
        <v>0.9</v>
      </c>
      <c r="P81" s="34"/>
      <c r="Q81" s="34"/>
      <c r="R81" s="35"/>
      <c r="S81" s="17">
        <f>IFERROR(K81/F81,"100%")</f>
        <v>0.3</v>
      </c>
      <c r="T81" s="34"/>
      <c r="U81" s="34"/>
      <c r="V81" s="35"/>
      <c r="W81" s="10"/>
    </row>
    <row r="82" spans="5:23" ht="15" hidden="1" thickBot="1" x14ac:dyDescent="0.35">
      <c r="E82" s="11"/>
      <c r="F82" s="212"/>
      <c r="G82" s="36"/>
      <c r="H82" s="37"/>
      <c r="I82" s="37"/>
      <c r="J82" s="38"/>
      <c r="K82" s="36"/>
      <c r="L82" s="39"/>
      <c r="M82" s="39"/>
      <c r="N82" s="40"/>
      <c r="O82" s="226"/>
      <c r="P82" s="41"/>
      <c r="Q82" s="41"/>
      <c r="R82" s="42"/>
      <c r="S82" s="43"/>
      <c r="T82" s="41"/>
      <c r="U82" s="41"/>
      <c r="V82" s="42"/>
      <c r="W82" s="12"/>
    </row>
    <row r="83" spans="5:23" ht="15" hidden="1" thickBot="1" x14ac:dyDescent="0.35">
      <c r="E83" s="11"/>
      <c r="F83" s="212"/>
      <c r="G83" s="36"/>
      <c r="H83" s="37"/>
      <c r="I83" s="37"/>
      <c r="J83" s="38"/>
      <c r="K83" s="36"/>
      <c r="L83" s="39"/>
      <c r="M83" s="39"/>
      <c r="N83" s="40"/>
      <c r="O83" s="226"/>
      <c r="P83" s="41"/>
      <c r="Q83" s="41"/>
      <c r="R83" s="42"/>
      <c r="S83" s="43"/>
      <c r="T83" s="41"/>
      <c r="U83" s="41"/>
      <c r="V83" s="42"/>
      <c r="W83" s="12"/>
    </row>
    <row r="84" spans="5:23" ht="82.8" x14ac:dyDescent="0.3">
      <c r="E84" s="123" t="s">
        <v>214</v>
      </c>
      <c r="F84" s="213">
        <v>3311973</v>
      </c>
      <c r="G84" s="218">
        <v>827993.25</v>
      </c>
      <c r="H84" s="124">
        <v>827993.25</v>
      </c>
      <c r="I84" s="124">
        <v>827993.25</v>
      </c>
      <c r="J84" s="219">
        <v>827993.25</v>
      </c>
      <c r="K84" s="218">
        <v>0</v>
      </c>
      <c r="L84" s="124">
        <v>90991.98</v>
      </c>
      <c r="M84" s="124"/>
      <c r="N84" s="219"/>
      <c r="O84" s="227">
        <f>IFERROR(K84/G84,"100"%)</f>
        <v>0</v>
      </c>
      <c r="P84" s="125">
        <f>IFERROR(L84/H84,"100"%)</f>
        <v>0.10989459153199618</v>
      </c>
      <c r="Q84" s="27"/>
      <c r="R84" s="28"/>
      <c r="S84" s="227">
        <f>IFERROR(K84/F84,"100%")</f>
        <v>0</v>
      </c>
      <c r="T84" s="125">
        <f>IFERROR(L84/G84,"100%")</f>
        <v>0.10989459153199618</v>
      </c>
      <c r="U84" s="27"/>
      <c r="V84" s="28"/>
      <c r="W84" s="228" t="s">
        <v>283</v>
      </c>
    </row>
    <row r="85" spans="5:23" ht="69" x14ac:dyDescent="0.3">
      <c r="E85" s="126" t="s">
        <v>215</v>
      </c>
      <c r="F85" s="214">
        <v>17792599</v>
      </c>
      <c r="G85" s="220">
        <v>4448149.75</v>
      </c>
      <c r="H85" s="127">
        <v>4448149.75</v>
      </c>
      <c r="I85" s="127">
        <v>4448149.75</v>
      </c>
      <c r="J85" s="221">
        <v>4448149.75</v>
      </c>
      <c r="K85" s="220">
        <v>0</v>
      </c>
      <c r="L85" s="127">
        <v>2033.76</v>
      </c>
      <c r="M85" s="127"/>
      <c r="N85" s="221"/>
      <c r="O85" s="17">
        <f t="shared" ref="O85:O86" si="13">IFERROR(K85/G85,"100"%)</f>
        <v>0</v>
      </c>
      <c r="P85" s="44">
        <f t="shared" ref="P85:P98" si="14">IFERROR(L85/H85,"100"%)</f>
        <v>4.5721482285977446E-4</v>
      </c>
      <c r="Q85" s="34"/>
      <c r="R85" s="35"/>
      <c r="S85" s="17">
        <f>IFERROR(K85/F85,"100%")</f>
        <v>0</v>
      </c>
      <c r="T85" s="44">
        <f t="shared" ref="T85:T98" si="15">IFERROR(L85/G85,"100%")</f>
        <v>4.5721482285977446E-4</v>
      </c>
      <c r="U85" s="34"/>
      <c r="V85" s="35"/>
      <c r="W85" s="229" t="s">
        <v>284</v>
      </c>
    </row>
    <row r="86" spans="5:23" ht="69" x14ac:dyDescent="0.3">
      <c r="E86" s="128" t="s">
        <v>216</v>
      </c>
      <c r="F86" s="214">
        <v>2804760</v>
      </c>
      <c r="G86" s="220">
        <v>701190</v>
      </c>
      <c r="H86" s="127">
        <v>701190</v>
      </c>
      <c r="I86" s="127">
        <v>701190</v>
      </c>
      <c r="J86" s="221">
        <v>701190</v>
      </c>
      <c r="K86" s="220">
        <v>0</v>
      </c>
      <c r="L86" s="127">
        <v>0</v>
      </c>
      <c r="M86" s="127"/>
      <c r="N86" s="221"/>
      <c r="O86" s="17">
        <f t="shared" si="13"/>
        <v>0</v>
      </c>
      <c r="P86" s="44">
        <f t="shared" si="14"/>
        <v>0</v>
      </c>
      <c r="Q86" s="34"/>
      <c r="R86" s="35"/>
      <c r="S86" s="17">
        <f>IFERROR(K86/F86,"100%")</f>
        <v>0</v>
      </c>
      <c r="T86" s="44">
        <f t="shared" si="15"/>
        <v>0</v>
      </c>
      <c r="U86" s="34"/>
      <c r="V86" s="35"/>
      <c r="W86" s="229" t="s">
        <v>282</v>
      </c>
    </row>
    <row r="87" spans="5:23" ht="55.2" x14ac:dyDescent="0.3">
      <c r="E87" s="126" t="s">
        <v>217</v>
      </c>
      <c r="F87" s="214">
        <v>30012818</v>
      </c>
      <c r="G87" s="222">
        <v>7503204.5</v>
      </c>
      <c r="H87" s="127">
        <v>29500</v>
      </c>
      <c r="I87" s="127"/>
      <c r="J87" s="221"/>
      <c r="K87" s="220">
        <v>0</v>
      </c>
      <c r="L87" s="127">
        <v>29500</v>
      </c>
      <c r="M87" s="127"/>
      <c r="N87" s="221"/>
      <c r="O87" s="17">
        <f t="shared" ref="O87:O98" si="16">IFERROR((K87/G87),"100%")</f>
        <v>0</v>
      </c>
      <c r="P87" s="44">
        <f t="shared" si="14"/>
        <v>1</v>
      </c>
      <c r="Q87" s="34"/>
      <c r="R87" s="35"/>
      <c r="S87" s="17">
        <f t="shared" ref="S87:S98" si="17">IFERROR(((K87)/(G87)),"100%")</f>
        <v>0</v>
      </c>
      <c r="T87" s="44">
        <f t="shared" si="15"/>
        <v>3.9316534688612044E-3</v>
      </c>
      <c r="U87" s="34"/>
      <c r="V87" s="35"/>
      <c r="W87" s="229" t="s">
        <v>285</v>
      </c>
    </row>
    <row r="88" spans="5:23" ht="55.2" x14ac:dyDescent="0.3">
      <c r="E88" s="126" t="s">
        <v>219</v>
      </c>
      <c r="F88" s="214">
        <v>25810000</v>
      </c>
      <c r="G88" s="222">
        <v>6452500</v>
      </c>
      <c r="H88" s="127">
        <v>2499096.63</v>
      </c>
      <c r="I88" s="127"/>
      <c r="J88" s="221"/>
      <c r="K88" s="220">
        <v>0</v>
      </c>
      <c r="L88" s="127">
        <v>2499096.63</v>
      </c>
      <c r="M88" s="127"/>
      <c r="N88" s="221"/>
      <c r="O88" s="17">
        <f t="shared" si="16"/>
        <v>0</v>
      </c>
      <c r="P88" s="44">
        <f t="shared" si="14"/>
        <v>1</v>
      </c>
      <c r="Q88" s="34"/>
      <c r="R88" s="35"/>
      <c r="S88" s="17">
        <f t="shared" si="17"/>
        <v>0</v>
      </c>
      <c r="T88" s="44">
        <f t="shared" si="15"/>
        <v>0.38730672297559082</v>
      </c>
      <c r="U88" s="34"/>
      <c r="V88" s="35"/>
      <c r="W88" s="229" t="s">
        <v>218</v>
      </c>
    </row>
    <row r="89" spans="5:23" ht="55.2" x14ac:dyDescent="0.3">
      <c r="E89" s="128" t="s">
        <v>220</v>
      </c>
      <c r="F89" s="214">
        <v>100000</v>
      </c>
      <c r="G89" s="222">
        <v>25000</v>
      </c>
      <c r="H89" s="127">
        <v>25000</v>
      </c>
      <c r="I89" s="127"/>
      <c r="J89" s="221"/>
      <c r="K89" s="220">
        <v>0</v>
      </c>
      <c r="L89" s="127">
        <v>25000</v>
      </c>
      <c r="M89" s="127"/>
      <c r="N89" s="221"/>
      <c r="O89" s="17">
        <f t="shared" si="16"/>
        <v>0</v>
      </c>
      <c r="P89" s="44">
        <f t="shared" si="14"/>
        <v>1</v>
      </c>
      <c r="Q89" s="34"/>
      <c r="R89" s="35"/>
      <c r="S89" s="17">
        <f t="shared" si="17"/>
        <v>0</v>
      </c>
      <c r="T89" s="44">
        <f t="shared" si="15"/>
        <v>1</v>
      </c>
      <c r="U89" s="34"/>
      <c r="V89" s="35"/>
      <c r="W89" s="229" t="s">
        <v>286</v>
      </c>
    </row>
    <row r="90" spans="5:23" ht="55.2" x14ac:dyDescent="0.3">
      <c r="E90" s="126" t="s">
        <v>221</v>
      </c>
      <c r="F90" s="214">
        <v>1300000</v>
      </c>
      <c r="G90" s="220">
        <v>325000</v>
      </c>
      <c r="H90" s="127">
        <v>325000</v>
      </c>
      <c r="I90" s="127">
        <v>325000</v>
      </c>
      <c r="J90" s="221">
        <v>325000</v>
      </c>
      <c r="K90" s="220">
        <v>0</v>
      </c>
      <c r="L90" s="127">
        <v>56297.46</v>
      </c>
      <c r="M90" s="127"/>
      <c r="N90" s="221"/>
      <c r="O90" s="17">
        <f t="shared" si="16"/>
        <v>0</v>
      </c>
      <c r="P90" s="44">
        <f t="shared" si="14"/>
        <v>0.17322295384615385</v>
      </c>
      <c r="Q90" s="34"/>
      <c r="R90" s="35"/>
      <c r="S90" s="17">
        <f t="shared" si="17"/>
        <v>0</v>
      </c>
      <c r="T90" s="44">
        <f t="shared" si="15"/>
        <v>0.17322295384615385</v>
      </c>
      <c r="U90" s="34"/>
      <c r="V90" s="35"/>
      <c r="W90" s="229" t="s">
        <v>287</v>
      </c>
    </row>
    <row r="91" spans="5:23" ht="55.2" x14ac:dyDescent="0.3">
      <c r="E91" s="126" t="s">
        <v>222</v>
      </c>
      <c r="F91" s="214">
        <v>1100000</v>
      </c>
      <c r="G91" s="220">
        <v>275000</v>
      </c>
      <c r="H91" s="127">
        <v>275000</v>
      </c>
      <c r="I91" s="127">
        <v>275000</v>
      </c>
      <c r="J91" s="221">
        <v>275000</v>
      </c>
      <c r="K91" s="220">
        <v>0</v>
      </c>
      <c r="L91" s="127">
        <v>4550</v>
      </c>
      <c r="M91" s="127"/>
      <c r="N91" s="221"/>
      <c r="O91" s="17">
        <f t="shared" si="16"/>
        <v>0</v>
      </c>
      <c r="P91" s="44">
        <f t="shared" si="14"/>
        <v>1.6545454545454544E-2</v>
      </c>
      <c r="Q91" s="34"/>
      <c r="R91" s="35"/>
      <c r="S91" s="17">
        <f t="shared" si="17"/>
        <v>0</v>
      </c>
      <c r="T91" s="44">
        <f t="shared" si="15"/>
        <v>1.6545454545454544E-2</v>
      </c>
      <c r="U91" s="34"/>
      <c r="V91" s="35"/>
      <c r="W91" s="229" t="s">
        <v>288</v>
      </c>
    </row>
    <row r="92" spans="5:23" ht="69" x14ac:dyDescent="0.3">
      <c r="E92" s="126" t="s">
        <v>223</v>
      </c>
      <c r="F92" s="214">
        <v>100000</v>
      </c>
      <c r="G92" s="220">
        <v>25000</v>
      </c>
      <c r="H92" s="127">
        <v>25000</v>
      </c>
      <c r="I92" s="127">
        <v>25000</v>
      </c>
      <c r="J92" s="221">
        <v>25000</v>
      </c>
      <c r="K92" s="220">
        <v>0</v>
      </c>
      <c r="L92" s="127">
        <v>0</v>
      </c>
      <c r="M92" s="127"/>
      <c r="N92" s="221"/>
      <c r="O92" s="17">
        <f t="shared" si="16"/>
        <v>0</v>
      </c>
      <c r="P92" s="44">
        <f t="shared" si="14"/>
        <v>0</v>
      </c>
      <c r="Q92" s="34"/>
      <c r="R92" s="35"/>
      <c r="S92" s="17">
        <f t="shared" si="17"/>
        <v>0</v>
      </c>
      <c r="T92" s="44">
        <f t="shared" si="15"/>
        <v>0</v>
      </c>
      <c r="U92" s="34"/>
      <c r="V92" s="35"/>
      <c r="W92" s="229" t="s">
        <v>224</v>
      </c>
    </row>
    <row r="93" spans="5:23" ht="69" x14ac:dyDescent="0.3">
      <c r="E93" s="126" t="s">
        <v>225</v>
      </c>
      <c r="F93" s="214">
        <v>100000</v>
      </c>
      <c r="G93" s="220">
        <v>25000</v>
      </c>
      <c r="H93" s="127">
        <v>25000</v>
      </c>
      <c r="I93" s="127">
        <v>25000</v>
      </c>
      <c r="J93" s="221">
        <v>25000</v>
      </c>
      <c r="K93" s="220">
        <v>0</v>
      </c>
      <c r="L93" s="127">
        <v>0</v>
      </c>
      <c r="M93" s="127"/>
      <c r="N93" s="221"/>
      <c r="O93" s="17">
        <f t="shared" si="16"/>
        <v>0</v>
      </c>
      <c r="P93" s="44">
        <f t="shared" si="14"/>
        <v>0</v>
      </c>
      <c r="Q93" s="34"/>
      <c r="R93" s="35"/>
      <c r="S93" s="17">
        <f t="shared" si="17"/>
        <v>0</v>
      </c>
      <c r="T93" s="44">
        <f t="shared" si="15"/>
        <v>0</v>
      </c>
      <c r="U93" s="34"/>
      <c r="V93" s="35"/>
      <c r="W93" s="229" t="s">
        <v>226</v>
      </c>
    </row>
    <row r="94" spans="5:23" ht="124.2" x14ac:dyDescent="0.3">
      <c r="E94" s="129" t="s">
        <v>227</v>
      </c>
      <c r="F94" s="214">
        <v>600000</v>
      </c>
      <c r="G94" s="220">
        <v>140500</v>
      </c>
      <c r="H94" s="127">
        <v>162000</v>
      </c>
      <c r="I94" s="127">
        <v>152500</v>
      </c>
      <c r="J94" s="221">
        <v>145000</v>
      </c>
      <c r="K94" s="220">
        <v>0</v>
      </c>
      <c r="L94" s="127">
        <v>3260</v>
      </c>
      <c r="M94" s="127"/>
      <c r="N94" s="221"/>
      <c r="O94" s="17">
        <f t="shared" si="16"/>
        <v>0</v>
      </c>
      <c r="P94" s="44">
        <f t="shared" si="14"/>
        <v>2.0123456790123458E-2</v>
      </c>
      <c r="Q94" s="34"/>
      <c r="R94" s="35"/>
      <c r="S94" s="17">
        <f t="shared" si="17"/>
        <v>0</v>
      </c>
      <c r="T94" s="44">
        <f t="shared" si="15"/>
        <v>2.3202846975088967E-2</v>
      </c>
      <c r="U94" s="34"/>
      <c r="V94" s="35"/>
      <c r="W94" s="229" t="s">
        <v>289</v>
      </c>
    </row>
    <row r="95" spans="5:23" ht="55.2" x14ac:dyDescent="0.3">
      <c r="E95" s="129" t="s">
        <v>228</v>
      </c>
      <c r="F95" s="214">
        <v>100000</v>
      </c>
      <c r="G95" s="220">
        <v>60000</v>
      </c>
      <c r="H95" s="127">
        <v>20000</v>
      </c>
      <c r="I95" s="127">
        <v>10000</v>
      </c>
      <c r="J95" s="221">
        <v>10000</v>
      </c>
      <c r="K95" s="220">
        <v>0</v>
      </c>
      <c r="L95" s="127">
        <v>0</v>
      </c>
      <c r="M95" s="127"/>
      <c r="N95" s="221"/>
      <c r="O95" s="17">
        <f t="shared" si="16"/>
        <v>0</v>
      </c>
      <c r="P95" s="44">
        <f t="shared" si="14"/>
        <v>0</v>
      </c>
      <c r="Q95" s="34"/>
      <c r="R95" s="35"/>
      <c r="S95" s="17">
        <f t="shared" si="17"/>
        <v>0</v>
      </c>
      <c r="T95" s="44">
        <f t="shared" si="15"/>
        <v>0</v>
      </c>
      <c r="U95" s="34"/>
      <c r="V95" s="35"/>
      <c r="W95" s="229" t="s">
        <v>229</v>
      </c>
    </row>
    <row r="96" spans="5:23" ht="55.2" x14ac:dyDescent="0.3">
      <c r="E96" s="129" t="s">
        <v>230</v>
      </c>
      <c r="F96" s="214">
        <v>100000</v>
      </c>
      <c r="G96" s="220">
        <v>30000</v>
      </c>
      <c r="H96" s="127">
        <v>30000</v>
      </c>
      <c r="I96" s="127">
        <v>23000</v>
      </c>
      <c r="J96" s="221">
        <v>17000</v>
      </c>
      <c r="K96" s="220">
        <v>0</v>
      </c>
      <c r="L96" s="127">
        <v>0</v>
      </c>
      <c r="M96" s="127"/>
      <c r="N96" s="221"/>
      <c r="O96" s="17">
        <f t="shared" si="16"/>
        <v>0</v>
      </c>
      <c r="P96" s="44">
        <f t="shared" si="14"/>
        <v>0</v>
      </c>
      <c r="Q96" s="34"/>
      <c r="R96" s="35"/>
      <c r="S96" s="17">
        <f t="shared" si="17"/>
        <v>0</v>
      </c>
      <c r="T96" s="44">
        <f t="shared" si="15"/>
        <v>0</v>
      </c>
      <c r="U96" s="34"/>
      <c r="V96" s="35"/>
      <c r="W96" s="229" t="s">
        <v>290</v>
      </c>
    </row>
    <row r="97" spans="5:23" ht="82.8" x14ac:dyDescent="0.3">
      <c r="E97" s="129" t="s">
        <v>231</v>
      </c>
      <c r="F97" s="214">
        <v>1000000</v>
      </c>
      <c r="G97" s="220">
        <v>315000</v>
      </c>
      <c r="H97" s="127">
        <v>230000</v>
      </c>
      <c r="I97" s="127">
        <v>265000</v>
      </c>
      <c r="J97" s="221">
        <v>190000</v>
      </c>
      <c r="K97" s="220">
        <v>70449.78</v>
      </c>
      <c r="L97" s="127">
        <v>4300</v>
      </c>
      <c r="M97" s="127">
        <v>0</v>
      </c>
      <c r="N97" s="221"/>
      <c r="O97" s="17">
        <f t="shared" si="16"/>
        <v>0.22365009523809523</v>
      </c>
      <c r="P97" s="44">
        <f t="shared" si="14"/>
        <v>1.8695652173913044E-2</v>
      </c>
      <c r="Q97" s="34"/>
      <c r="R97" s="35"/>
      <c r="S97" s="17">
        <f t="shared" si="17"/>
        <v>0.22365009523809523</v>
      </c>
      <c r="T97" s="44">
        <f t="shared" si="15"/>
        <v>1.3650793650793651E-2</v>
      </c>
      <c r="U97" s="34"/>
      <c r="V97" s="231"/>
      <c r="W97" s="229" t="s">
        <v>291</v>
      </c>
    </row>
    <row r="98" spans="5:23" ht="55.8" thickBot="1" x14ac:dyDescent="0.35">
      <c r="E98" s="130" t="s">
        <v>232</v>
      </c>
      <c r="F98" s="215">
        <v>250000</v>
      </c>
      <c r="G98" s="223">
        <v>62000</v>
      </c>
      <c r="H98" s="131">
        <v>59000</v>
      </c>
      <c r="I98" s="131">
        <v>80000</v>
      </c>
      <c r="J98" s="224">
        <v>49000</v>
      </c>
      <c r="K98" s="223">
        <v>0</v>
      </c>
      <c r="L98" s="131">
        <v>0</v>
      </c>
      <c r="M98" s="131"/>
      <c r="N98" s="224"/>
      <c r="O98" s="193">
        <f t="shared" si="16"/>
        <v>0</v>
      </c>
      <c r="P98" s="132">
        <f t="shared" si="14"/>
        <v>0</v>
      </c>
      <c r="Q98" s="41"/>
      <c r="R98" s="42"/>
      <c r="S98" s="193">
        <f t="shared" si="17"/>
        <v>0</v>
      </c>
      <c r="T98" s="132">
        <f t="shared" si="15"/>
        <v>0</v>
      </c>
      <c r="U98" s="41"/>
      <c r="V98" s="42"/>
      <c r="W98" s="230" t="s">
        <v>233</v>
      </c>
    </row>
  </sheetData>
  <mergeCells count="29">
    <mergeCell ref="W10:W12"/>
    <mergeCell ref="B11:B12"/>
    <mergeCell ref="C11:C12"/>
    <mergeCell ref="D11:F11"/>
    <mergeCell ref="L11:O11"/>
    <mergeCell ref="P11:S11"/>
    <mergeCell ref="T11:V11"/>
    <mergeCell ref="G10:V10"/>
    <mergeCell ref="G11:K11"/>
    <mergeCell ref="E2:U2"/>
    <mergeCell ref="E3:U3"/>
    <mergeCell ref="E4:U4"/>
    <mergeCell ref="E5:U5"/>
    <mergeCell ref="E6:U6"/>
    <mergeCell ref="E79:F79"/>
    <mergeCell ref="C71:F71"/>
    <mergeCell ref="L71:Q71"/>
    <mergeCell ref="U71:W71"/>
    <mergeCell ref="B13:B14"/>
    <mergeCell ref="C13:C14"/>
    <mergeCell ref="B15:F15"/>
    <mergeCell ref="E76:W76"/>
    <mergeCell ref="E77:E78"/>
    <mergeCell ref="F77:F78"/>
    <mergeCell ref="G77:J77"/>
    <mergeCell ref="K77:N77"/>
    <mergeCell ref="O77:R77"/>
    <mergeCell ref="S77:V77"/>
    <mergeCell ref="W77:W78"/>
  </mergeCells>
  <phoneticPr fontId="11" type="noConversion"/>
  <conditionalFormatting sqref="G79:J98">
    <cfRule type="containsBlanks" dxfId="76" priority="29">
      <formula>LEN(TRIM(G79))=0</formula>
    </cfRule>
  </conditionalFormatting>
  <conditionalFormatting sqref="H31:H38">
    <cfRule type="containsBlanks" dxfId="75" priority="91">
      <formula>LEN(TRIM(H31))=0</formula>
    </cfRule>
  </conditionalFormatting>
  <conditionalFormatting sqref="H15:K16 H17:H18">
    <cfRule type="containsBlanks" dxfId="74" priority="716">
      <formula>LEN(TRIM(H15))=0</formula>
    </cfRule>
  </conditionalFormatting>
  <conditionalFormatting sqref="H19:K67">
    <cfRule type="containsBlanks" dxfId="73" priority="83">
      <formula>LEN(TRIM(H19))=0</formula>
    </cfRule>
  </conditionalFormatting>
  <conditionalFormatting sqref="I17:K38">
    <cfRule type="containsBlanks" dxfId="72" priority="90">
      <formula>LEN(TRIM(I17))=0</formula>
    </cfRule>
  </conditionalFormatting>
  <conditionalFormatting sqref="K79:N98">
    <cfRule type="containsBlanks" dxfId="71" priority="22">
      <formula>LEN(TRIM(K79))=0</formula>
    </cfRule>
  </conditionalFormatting>
  <conditionalFormatting sqref="L15:O67">
    <cfRule type="containsBlanks" dxfId="70" priority="101">
      <formula>LEN(TRIM(L15))=0</formula>
    </cfRule>
  </conditionalFormatting>
  <conditionalFormatting sqref="M13:P14">
    <cfRule type="containsBlanks" dxfId="69" priority="14">
      <formula>LEN(TRIM(M13))=0</formula>
    </cfRule>
  </conditionalFormatting>
  <conditionalFormatting sqref="O80:O81">
    <cfRule type="cellIs" dxfId="68" priority="710" stopIfTrue="1" operator="lessThan">
      <formula>0.5</formula>
    </cfRule>
    <cfRule type="cellIs" dxfId="67" priority="709" stopIfTrue="1" operator="equal">
      <formula>"100%"</formula>
    </cfRule>
    <cfRule type="containsBlanks" dxfId="66" priority="714" stopIfTrue="1">
      <formula>LEN(TRIM(O80))=0</formula>
    </cfRule>
    <cfRule type="cellIs" dxfId="65" priority="713" stopIfTrue="1" operator="greaterThanOrEqual">
      <formula>1.2</formula>
    </cfRule>
    <cfRule type="cellIs" dxfId="64" priority="712" stopIfTrue="1" operator="between">
      <formula>0.7</formula>
      <formula>1.2</formula>
    </cfRule>
    <cfRule type="cellIs" dxfId="63" priority="711" stopIfTrue="1" operator="between">
      <formula>0.5</formula>
      <formula>0.7</formula>
    </cfRule>
  </conditionalFormatting>
  <conditionalFormatting sqref="O84:P98">
    <cfRule type="cellIs" dxfId="62" priority="27" stopIfTrue="1" operator="greaterThanOrEqual">
      <formula>1.2</formula>
    </cfRule>
    <cfRule type="containsBlanks" dxfId="61" priority="28" stopIfTrue="1">
      <formula>LEN(TRIM(O84))=0</formula>
    </cfRule>
    <cfRule type="cellIs" dxfId="60" priority="23" stopIfTrue="1" operator="equal">
      <formula>"100%"</formula>
    </cfRule>
    <cfRule type="cellIs" dxfId="59" priority="24" stopIfTrue="1" operator="lessThan">
      <formula>0.5</formula>
    </cfRule>
    <cfRule type="cellIs" dxfId="58" priority="25" stopIfTrue="1" operator="between">
      <formula>0.5</formula>
      <formula>0.7</formula>
    </cfRule>
    <cfRule type="cellIs" dxfId="57" priority="26" stopIfTrue="1" operator="between">
      <formula>0.7</formula>
      <formula>1.2</formula>
    </cfRule>
  </conditionalFormatting>
  <conditionalFormatting sqref="O79:V79">
    <cfRule type="containsBlanks" dxfId="56" priority="610" stopIfTrue="1">
      <formula>LEN(TRIM(O79))=0</formula>
    </cfRule>
    <cfRule type="cellIs" dxfId="55" priority="609" stopIfTrue="1" operator="greaterThanOrEqual">
      <formula>1.2</formula>
    </cfRule>
    <cfRule type="cellIs" dxfId="54" priority="608" stopIfTrue="1" operator="between">
      <formula>0.7</formula>
      <formula>1.2</formula>
    </cfRule>
    <cfRule type="cellIs" dxfId="53" priority="607" stopIfTrue="1" operator="between">
      <formula>0.5</formula>
      <formula>0.7</formula>
    </cfRule>
    <cfRule type="cellIs" dxfId="52" priority="606" stopIfTrue="1" operator="lessThan">
      <formula>0.5</formula>
    </cfRule>
    <cfRule type="cellIs" dxfId="51" priority="605" stopIfTrue="1" operator="equal">
      <formula>"100%"</formula>
    </cfRule>
  </conditionalFormatting>
  <conditionalFormatting sqref="O82:V83">
    <cfRule type="containsBlanks" dxfId="50" priority="80">
      <formula>LEN(TRIM(O82))=0</formula>
    </cfRule>
  </conditionalFormatting>
  <conditionalFormatting sqref="P13:P14">
    <cfRule type="cellIs" dxfId="49" priority="19" stopIfTrue="1" operator="greaterThanOrEqual">
      <formula>1.2</formula>
    </cfRule>
    <cfRule type="containsBlanks" dxfId="48" priority="20" stopIfTrue="1">
      <formula>LEN(TRIM(P13))=0</formula>
    </cfRule>
    <cfRule type="cellIs" dxfId="47" priority="18" stopIfTrue="1" operator="between">
      <formula>0.7</formula>
      <formula>1.2</formula>
    </cfRule>
    <cfRule type="cellIs" dxfId="46" priority="17" stopIfTrue="1" operator="between">
      <formula>0.5</formula>
      <formula>0.7</formula>
    </cfRule>
    <cfRule type="cellIs" dxfId="45" priority="16" stopIfTrue="1" operator="lessThan">
      <formula>0.5</formula>
    </cfRule>
    <cfRule type="cellIs" dxfId="44" priority="15" stopIfTrue="1" operator="equal">
      <formula>"100%"</formula>
    </cfRule>
  </conditionalFormatting>
  <conditionalFormatting sqref="P80:R81">
    <cfRule type="containsBlanks" dxfId="43" priority="702">
      <formula>LEN(TRIM(P80))=0</formula>
    </cfRule>
  </conditionalFormatting>
  <conditionalFormatting sqref="P15:S15 P16:Q67">
    <cfRule type="cellIs" dxfId="42" priority="629" stopIfTrue="1" operator="between">
      <formula>0.7</formula>
      <formula>1.2</formula>
    </cfRule>
    <cfRule type="cellIs" dxfId="41" priority="630" stopIfTrue="1" operator="greaterThanOrEqual">
      <formula>1.2</formula>
    </cfRule>
    <cfRule type="containsBlanks" dxfId="40" priority="631" stopIfTrue="1">
      <formula>LEN(TRIM(P15))=0</formula>
    </cfRule>
  </conditionalFormatting>
  <conditionalFormatting sqref="P15:V15 P16:Q67 T16:T67">
    <cfRule type="cellIs" dxfId="39" priority="622" stopIfTrue="1" operator="between">
      <formula>0.5</formula>
      <formula>0.7</formula>
    </cfRule>
    <cfRule type="cellIs" dxfId="38" priority="621" stopIfTrue="1" operator="lessThan">
      <formula>0.5</formula>
    </cfRule>
    <cfRule type="cellIs" dxfId="37" priority="620" stopIfTrue="1" operator="equal">
      <formula>"100%"</formula>
    </cfRule>
  </conditionalFormatting>
  <conditionalFormatting sqref="Q13:Q14">
    <cfRule type="cellIs" dxfId="36" priority="8" stopIfTrue="1" operator="equal">
      <formula>"100%"</formula>
    </cfRule>
    <cfRule type="cellIs" dxfId="35" priority="9" stopIfTrue="1" operator="lessThan">
      <formula>0.5</formula>
    </cfRule>
    <cfRule type="cellIs" dxfId="34" priority="10" stopIfTrue="1" operator="between">
      <formula>0.5</formula>
      <formula>0.7</formula>
    </cfRule>
    <cfRule type="containsBlanks" dxfId="33" priority="13" stopIfTrue="1">
      <formula>LEN(TRIM(Q13))=0</formula>
    </cfRule>
    <cfRule type="cellIs" dxfId="32" priority="12" stopIfTrue="1" operator="greaterThanOrEqual">
      <formula>1.2</formula>
    </cfRule>
    <cfRule type="cellIs" dxfId="31" priority="11" stopIfTrue="1" operator="between">
      <formula>0.7</formula>
      <formula>1.2</formula>
    </cfRule>
  </conditionalFormatting>
  <conditionalFormatting sqref="Q84:R98 U84:V98">
    <cfRule type="containsBlanks" dxfId="30" priority="21">
      <formula>LEN(TRIM(Q84))=0</formula>
    </cfRule>
  </conditionalFormatting>
  <conditionalFormatting sqref="S80:S81">
    <cfRule type="cellIs" dxfId="29" priority="706" stopIfTrue="1" operator="between">
      <formula>0.7</formula>
      <formula>1.2</formula>
    </cfRule>
    <cfRule type="cellIs" dxfId="28" priority="703" stopIfTrue="1" operator="equal">
      <formula>"100%"</formula>
    </cfRule>
    <cfRule type="cellIs" dxfId="27" priority="704" stopIfTrue="1" operator="lessThan">
      <formula>0.5</formula>
    </cfRule>
    <cfRule type="cellIs" dxfId="26" priority="705" stopIfTrue="1" operator="between">
      <formula>0.5</formula>
      <formula>0.7</formula>
    </cfRule>
    <cfRule type="cellIs" dxfId="25" priority="707" stopIfTrue="1" operator="greaterThanOrEqual">
      <formula>1.2</formula>
    </cfRule>
    <cfRule type="containsBlanks" dxfId="24" priority="708" stopIfTrue="1">
      <formula>LEN(TRIM(S80))=0</formula>
    </cfRule>
  </conditionalFormatting>
  <conditionalFormatting sqref="S87:S98">
    <cfRule type="containsBlanks" dxfId="23" priority="39">
      <formula>LEN(TRIM(S87))=0</formula>
    </cfRule>
  </conditionalFormatting>
  <conditionalFormatting sqref="S84:T98">
    <cfRule type="containsBlanks" dxfId="22" priority="45" stopIfTrue="1">
      <formula>LEN(TRIM(S84))=0</formula>
    </cfRule>
    <cfRule type="cellIs" dxfId="21" priority="44" stopIfTrue="1" operator="greaterThanOrEqual">
      <formula>1.2</formula>
    </cfRule>
    <cfRule type="cellIs" dxfId="20" priority="43" stopIfTrue="1" operator="between">
      <formula>0.7</formula>
      <formula>1.2</formula>
    </cfRule>
    <cfRule type="cellIs" dxfId="19" priority="42" stopIfTrue="1" operator="between">
      <formula>0.5</formula>
      <formula>0.7</formula>
    </cfRule>
    <cfRule type="cellIs" dxfId="18" priority="41" stopIfTrue="1" operator="lessThan">
      <formula>0.5</formula>
    </cfRule>
    <cfRule type="cellIs" dxfId="17" priority="40" stopIfTrue="1" operator="equal">
      <formula>"100%"</formula>
    </cfRule>
  </conditionalFormatting>
  <conditionalFormatting sqref="S79:V79">
    <cfRule type="containsBlanks" dxfId="16" priority="604">
      <formula>LEN(TRIM(S79))=0</formula>
    </cfRule>
  </conditionalFormatting>
  <conditionalFormatting sqref="T13:V14">
    <cfRule type="containsBlanks" dxfId="15" priority="7" stopIfTrue="1">
      <formula>LEN(TRIM(T13))=0</formula>
    </cfRule>
    <cfRule type="cellIs" dxfId="14" priority="6" stopIfTrue="1" operator="greaterThanOrEqual">
      <formula>1.2</formula>
    </cfRule>
    <cfRule type="cellIs" dxfId="13" priority="5" stopIfTrue="1" operator="between">
      <formula>0.7</formula>
      <formula>1.2</formula>
    </cfRule>
    <cfRule type="cellIs" dxfId="12" priority="4" stopIfTrue="1" operator="between">
      <formula>0.5</formula>
      <formula>0.7</formula>
    </cfRule>
    <cfRule type="cellIs" dxfId="11" priority="3" stopIfTrue="1" operator="lessThan">
      <formula>0.5</formula>
    </cfRule>
    <cfRule type="cellIs" dxfId="10" priority="2" stopIfTrue="1" operator="equal">
      <formula>"100%"</formula>
    </cfRule>
  </conditionalFormatting>
  <conditionalFormatting sqref="T13:V68 T76:V83 U71:V71">
    <cfRule type="containsBlanks" dxfId="9" priority="1">
      <formula>LEN(TRIM(T13))=0</formula>
    </cfRule>
  </conditionalFormatting>
  <conditionalFormatting sqref="T15:V15 T16:T67">
    <cfRule type="cellIs" dxfId="8" priority="623" stopIfTrue="1" operator="greaterThan">
      <formula>0.7</formula>
    </cfRule>
  </conditionalFormatting>
  <conditionalFormatting sqref="T15:V20 T17:T67">
    <cfRule type="containsBlanks" dxfId="7" priority="625" stopIfTrue="1">
      <formula>LEN(TRIM(T15))=0</formula>
    </cfRule>
    <cfRule type="cellIs" dxfId="6" priority="624" stopIfTrue="1" operator="greaterThanOrEqual">
      <formula>1.2</formula>
    </cfRule>
  </conditionalFormatting>
  <conditionalFormatting sqref="T16:V67">
    <cfRule type="cellIs" dxfId="5" priority="182" stopIfTrue="1" operator="equal">
      <formula>"100%"</formula>
    </cfRule>
    <cfRule type="cellIs" dxfId="4" priority="183" stopIfTrue="1" operator="lessThan">
      <formula>0.5</formula>
    </cfRule>
    <cfRule type="cellIs" dxfId="3" priority="184" stopIfTrue="1" operator="between">
      <formula>0.5</formula>
      <formula>0.7</formula>
    </cfRule>
    <cfRule type="cellIs" dxfId="2" priority="185" stopIfTrue="1" operator="between">
      <formula>0.7</formula>
      <formula>1.2</formula>
    </cfRule>
  </conditionalFormatting>
  <conditionalFormatting sqref="T21:V67">
    <cfRule type="cellIs" dxfId="1" priority="186" stopIfTrue="1" operator="greaterThanOrEqual">
      <formula>1.2</formula>
    </cfRule>
    <cfRule type="containsBlanks" dxfId="0" priority="187" stopIfTrue="1">
      <formula>LEN(TRIM(T21))=0</formula>
    </cfRule>
  </conditionalFormatting>
  <pageMargins left="0.25" right="0.25" top="0.75" bottom="0.75" header="0.3" footer="0.3"/>
  <pageSetup paperSize="5"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4.4" x14ac:dyDescent="0.3"/>
  <cols>
    <col min="1" max="1" width="20.33203125" customWidth="1"/>
    <col min="2" max="2" width="34.6640625" customWidth="1"/>
  </cols>
  <sheetData>
    <row r="1" spans="1:2" x14ac:dyDescent="0.3">
      <c r="A1" s="18" t="s">
        <v>38</v>
      </c>
    </row>
    <row r="3" spans="1:2" ht="120" customHeight="1" x14ac:dyDescent="0.3">
      <c r="A3" s="184" t="s">
        <v>39</v>
      </c>
      <c r="B3" s="184"/>
    </row>
    <row r="5" spans="1:2" ht="43.2" x14ac:dyDescent="0.3">
      <c r="A5" s="19"/>
      <c r="B5" s="20" t="s">
        <v>40</v>
      </c>
    </row>
    <row r="6" spans="1:2" ht="57.6" x14ac:dyDescent="0.3">
      <c r="A6" s="21"/>
      <c r="B6" s="20" t="s">
        <v>41</v>
      </c>
    </row>
  </sheetData>
  <mergeCells count="1">
    <mergeCell ref="A3:B3"/>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2 2023</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Alma</cp:lastModifiedBy>
  <cp:lastPrinted>2023-04-14T16:49:12Z</cp:lastPrinted>
  <dcterms:created xsi:type="dcterms:W3CDTF">2021-02-22T21:43:21Z</dcterms:created>
  <dcterms:modified xsi:type="dcterms:W3CDTF">2023-07-05T14:38:30Z</dcterms:modified>
</cp:coreProperties>
</file>