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ir. Planeacion\Desktop\AVANCES Trimestrales\2023\2do Trimestre 2023\1.06 IMDAI\"/>
    </mc:Choice>
  </mc:AlternateContent>
  <xr:revisionPtr revIDLastSave="0" documentId="13_ncr:1_{70CCD1A4-9329-4102-B3A0-E932AC98ED62}" xr6:coauthVersionLast="47" xr6:coauthVersionMax="47" xr10:uidLastSave="{00000000-0000-0000-0000-000000000000}"/>
  <bookViews>
    <workbookView xWindow="-108" yWindow="-108" windowWidth="23256" windowHeight="12576" tabRatio="602" xr2:uid="{00000000-000D-0000-FFFF-FFFF00000000}"/>
  </bookViews>
  <sheets>
    <sheet name="SEGUIMIENTO 2Tr23" sheetId="3" r:id="rId1"/>
    <sheet name="Hoja1" sheetId="5" r:id="rId2"/>
    <sheet name="Instrucciones" sheetId="4"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5" i="3" l="1"/>
  <c r="T46" i="3"/>
  <c r="T47" i="3"/>
  <c r="T48" i="3"/>
  <c r="T44" i="3"/>
  <c r="P45" i="3"/>
  <c r="P46" i="3"/>
  <c r="P47" i="3"/>
  <c r="P48" i="3"/>
  <c r="P44" i="3"/>
  <c r="O44" i="3"/>
  <c r="T14" i="3" l="1"/>
  <c r="T15" i="3"/>
  <c r="T16" i="3"/>
  <c r="T17" i="3"/>
  <c r="T18" i="3"/>
  <c r="T19" i="3"/>
  <c r="T20" i="3"/>
  <c r="T21" i="3"/>
  <c r="T22" i="3"/>
  <c r="T23" i="3"/>
  <c r="T24" i="3"/>
  <c r="T25" i="3"/>
  <c r="T26" i="3"/>
  <c r="T27" i="3"/>
  <c r="T28" i="3"/>
  <c r="T13" i="3"/>
  <c r="P14" i="3"/>
  <c r="P15" i="3"/>
  <c r="P16" i="3"/>
  <c r="P17" i="3"/>
  <c r="P18" i="3"/>
  <c r="P19" i="3"/>
  <c r="P20" i="3"/>
  <c r="P21" i="3"/>
  <c r="P22" i="3"/>
  <c r="P23" i="3"/>
  <c r="P24" i="3"/>
  <c r="P25" i="3"/>
  <c r="P29" i="3" s="1"/>
  <c r="P26" i="3"/>
  <c r="P27" i="3"/>
  <c r="P28" i="3"/>
  <c r="P13" i="3"/>
  <c r="Q14" i="3"/>
  <c r="Q15" i="3"/>
  <c r="Q16" i="3"/>
  <c r="Q17" i="3"/>
  <c r="Q18" i="3"/>
  <c r="Q19" i="3"/>
  <c r="Q20" i="3"/>
  <c r="Q21" i="3"/>
  <c r="Q22" i="3"/>
  <c r="Q23" i="3"/>
  <c r="Q24" i="3"/>
  <c r="Q25" i="3"/>
  <c r="Q26" i="3"/>
  <c r="Q27" i="3"/>
  <c r="Q28" i="3"/>
  <c r="Q13" i="3"/>
  <c r="G23" i="3" l="1"/>
  <c r="G22" i="3"/>
  <c r="G24" i="3"/>
  <c r="S46" i="3" l="1"/>
  <c r="O46" i="3"/>
  <c r="S45" i="3"/>
  <c r="O45" i="3"/>
  <c r="S44" i="3"/>
  <c r="G17" i="3"/>
  <c r="G18" i="3"/>
  <c r="G19" i="3"/>
  <c r="G21" i="3"/>
  <c r="G25" i="3"/>
  <c r="G26" i="3"/>
  <c r="G27" i="3"/>
  <c r="G28" i="3"/>
  <c r="G16" i="3"/>
  <c r="Q9" i="5"/>
  <c r="M9" i="5"/>
  <c r="Q8" i="5"/>
  <c r="M8" i="5"/>
  <c r="Q7" i="5"/>
  <c r="M7" i="5"/>
  <c r="Q29" i="3" l="1"/>
  <c r="U29" i="3" l="1"/>
  <c r="V29" i="3"/>
  <c r="R29" i="3"/>
  <c r="T29" i="3"/>
  <c r="S29" i="3"/>
</calcChain>
</file>

<file path=xl/sharedStrings.xml><?xml version="1.0" encoding="utf-8"?>
<sst xmlns="http://schemas.openxmlformats.org/spreadsheetml/2006/main" count="195" uniqueCount="117">
  <si>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</si>
  <si>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</si>
  <si>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</si>
  <si>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</si>
  <si>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</si>
  <si>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</si>
  <si>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</si>
  <si>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</si>
  <si>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</si>
  <si>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</si>
  <si>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</si>
  <si>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</si>
  <si>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</si>
  <si>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</si>
  <si>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</si>
  <si>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</si>
  <si>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</si>
  <si>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</si>
  <si>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</si>
  <si>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</si>
  <si>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</si>
  <si>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</si>
  <si>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</si>
  <si>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</si>
  <si>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</si>
  <si>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</si>
  <si>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</si>
  <si>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</si>
  <si>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</si>
  <si>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</si>
  <si>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</si>
  <si>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</si>
  <si>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</si>
  <si>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</si>
  <si>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</si>
  <si>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</si>
  <si>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</si>
  <si>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</si>
  <si>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</si>
  <si>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</si>
  <si>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</si>
  <si>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</si>
  <si>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</si>
  <si>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</si>
  <si>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</si>
  <si>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JUSTIFICACION TRIMESTRAL DE AVANCE DE RESULTADOS 2023</t>
  </si>
  <si>
    <t>Trimestral</t>
  </si>
  <si>
    <r>
      <t xml:space="preserve">Componente
</t>
    </r>
    <r>
      <rPr>
        <sz val="11"/>
        <color theme="1"/>
        <rFont val="Arial"/>
        <family val="2"/>
      </rPr>
      <t>(Dirección de Ventanilla Única de Trámites y Servicios)</t>
    </r>
  </si>
  <si>
    <r>
      <rPr>
        <b/>
        <sz val="11"/>
        <color theme="1"/>
        <rFont val="Arial"/>
        <family val="2"/>
      </rPr>
      <t>1.06.1.1.1</t>
    </r>
    <r>
      <rPr>
        <sz val="11"/>
        <color theme="1"/>
        <rFont val="Arial"/>
        <family val="2"/>
      </rPr>
      <t xml:space="preserve"> Trámites y Servicios de la Dirección de Ventanilla Única de Trámites y Servicios gestionados.</t>
    </r>
  </si>
  <si>
    <r>
      <rPr>
        <b/>
        <sz val="11"/>
        <color theme="1"/>
        <rFont val="Arial"/>
        <family val="2"/>
      </rPr>
      <t>PTSV</t>
    </r>
    <r>
      <rPr>
        <sz val="11"/>
        <color theme="1"/>
        <rFont val="Arial"/>
        <family val="2"/>
      </rPr>
      <t>: Porcentaje de Trámites y Servicios gestionados en Dirección de Ventanilla.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</si>
  <si>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gestionados.</t>
    </r>
  </si>
  <si>
    <r>
      <rPr>
        <b/>
        <sz val="11"/>
        <color theme="1"/>
        <rFont val="Arial"/>
        <family val="2"/>
      </rPr>
      <t>1.06.1.1.1.1</t>
    </r>
    <r>
      <rPr>
        <sz val="11"/>
        <color theme="1"/>
        <rFont val="Arial"/>
        <family val="2"/>
      </rPr>
      <t xml:space="preserve"> Brindar asesoría personalizada e integral a la ciudadanía Benitojuarense.</t>
    </r>
  </si>
  <si>
    <r>
      <rPr>
        <b/>
        <sz val="11"/>
        <color theme="1"/>
        <rFont val="Arial"/>
        <family val="2"/>
      </rPr>
      <t>PAB:</t>
    </r>
    <r>
      <rPr>
        <sz val="11"/>
        <color theme="1"/>
        <rFont val="Arial"/>
        <family val="2"/>
      </rPr>
      <t xml:space="preserve"> Porcentaje de asesorÍas brindadas.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</si>
  <si>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Asesorías Brindadas.</t>
    </r>
  </si>
  <si>
    <t>Componente
(Dirección de Mejora Regulatoria)</t>
  </si>
  <si>
    <r>
      <rPr>
        <b/>
        <sz val="11"/>
        <color theme="1"/>
        <rFont val="Arial"/>
        <family val="2"/>
      </rPr>
      <t>1.06.1.1.2</t>
    </r>
    <r>
      <rPr>
        <sz val="11"/>
        <color theme="1"/>
        <rFont val="Arial"/>
        <family val="2"/>
      </rPr>
      <t xml:space="preserve"> Trámites y Servicios mediante la aplicación de Herramientas de Mejora Regulatoria simplificados.</t>
    </r>
  </si>
  <si>
    <r>
      <rPr>
        <b/>
        <sz val="11"/>
        <color theme="1"/>
        <rFont val="Arial"/>
        <family val="2"/>
      </rPr>
      <t xml:space="preserve">PTSS: </t>
    </r>
    <r>
      <rPr>
        <sz val="11"/>
        <color theme="1"/>
        <rFont val="Arial"/>
        <family val="2"/>
      </rPr>
      <t>Porcentaje de Trámites y Servicios Simplificados.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</si>
  <si>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Trámites y Servicios Simplificados.</t>
    </r>
  </si>
  <si>
    <r>
      <rPr>
        <b/>
        <sz val="11"/>
        <color theme="1"/>
        <rFont val="Arial"/>
        <family val="2"/>
      </rPr>
      <t>1.06.1.1.2.1</t>
    </r>
    <r>
      <rPr>
        <sz val="11"/>
        <color theme="1"/>
        <rFont val="Arial"/>
        <family val="2"/>
      </rPr>
      <t xml:space="preserve"> Atención de solicitudes de la Herramienta Protesta Ciudadana.</t>
    </r>
  </si>
  <si>
    <r>
      <rPr>
        <b/>
        <sz val="11"/>
        <color theme="1"/>
        <rFont val="Arial"/>
        <family val="2"/>
      </rPr>
      <t>PSAPC:</t>
    </r>
    <r>
      <rPr>
        <sz val="11"/>
        <color theme="1"/>
        <rFont val="Arial"/>
        <family val="2"/>
      </rPr>
      <t xml:space="preserve"> Porcentaje de solicitudes atendidas a través de la Herramienta Protesta Ciudadana.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</si>
  <si>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la Herramienta Protesta Ciudadana.</t>
    </r>
  </si>
  <si>
    <r>
      <rPr>
        <b/>
        <sz val="11"/>
        <color theme="1"/>
        <rFont val="Arial"/>
        <family val="2"/>
      </rPr>
      <t>1.06.1.1.3</t>
    </r>
    <r>
      <rPr>
        <sz val="11"/>
        <color theme="1"/>
        <rFont val="Arial"/>
        <family val="2"/>
      </rPr>
      <t xml:space="preserve"> Manuales Administrativos para las unidades y dependencias municipales diseñados y actualizados.</t>
    </r>
  </si>
  <si>
    <r>
      <rPr>
        <b/>
        <sz val="11"/>
        <color theme="1"/>
        <rFont val="Arial"/>
        <family val="2"/>
      </rPr>
      <t>PMADA:</t>
    </r>
    <r>
      <rPr>
        <sz val="11"/>
        <color theme="1"/>
        <rFont val="Arial"/>
        <family val="2"/>
      </rPr>
      <t xml:space="preserve"> Porcentaje de Manuales Administrativos Diseñados y Actualizados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</si>
  <si>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Manuales Administrativos.</t>
    </r>
  </si>
  <si>
    <r>
      <rPr>
        <b/>
        <sz val="11"/>
        <color theme="1"/>
        <rFont val="Arial"/>
        <family val="2"/>
      </rPr>
      <t>1.06.1.1.3.1</t>
    </r>
    <r>
      <rPr>
        <sz val="11"/>
        <color theme="1"/>
        <rFont val="Arial"/>
        <family val="2"/>
      </rPr>
      <t xml:space="preserve"> Análisis y evaluación de las estructuras orgánicas propuestas por las dependencias, unidades y entidades de la administración pública municipal</t>
    </r>
  </si>
  <si>
    <r>
      <rPr>
        <b/>
        <sz val="11"/>
        <color theme="1"/>
        <rFont val="Arial"/>
        <family val="2"/>
      </rPr>
      <t>PEOAE:</t>
    </r>
    <r>
      <rPr>
        <sz val="11"/>
        <color theme="1"/>
        <rFont val="Arial"/>
        <family val="2"/>
      </rPr>
      <t xml:space="preserve"> Porcentaje de Estructuras Orgánicas Analizadas y Evaluadas.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</si>
  <si>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Estructuras Orgánicas</t>
    </r>
  </si>
  <si>
    <t>Propósito
(Instituto Municipal de Desarrollo Administrativo e Innovación IMDAI)</t>
  </si>
  <si>
    <r>
      <rPr>
        <b/>
        <sz val="11"/>
        <color theme="0"/>
        <rFont val="Arial"/>
        <family val="2"/>
      </rPr>
      <t xml:space="preserve">1.06.1.1 </t>
    </r>
    <r>
      <rPr>
        <sz val="11"/>
        <color theme="0"/>
        <rFont val="Arial"/>
        <family val="2"/>
      </rPr>
      <t>La población y dependencias municipales reciben atención integral a través de la promoción de una mejora regulatoria articulada como base en una política pública transversal que genere un marco regulatorio claro y efectivo para beneficio del sector social, privado y público.</t>
    </r>
  </si>
  <si>
    <r>
      <t xml:space="preserve">PPA: </t>
    </r>
    <r>
      <rPr>
        <sz val="11"/>
        <color theme="0"/>
        <rFont val="Arial"/>
        <family val="2"/>
      </rPr>
      <t>Porcentaje de la Población Atendida.</t>
    </r>
  </si>
  <si>
    <r>
      <t xml:space="preserve">PDMA: </t>
    </r>
    <r>
      <rPr>
        <sz val="11"/>
        <color theme="0"/>
        <rFont val="Arial"/>
        <family val="2"/>
      </rPr>
      <t>Porcentaje de Dependencias municipales atendidas.</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</si>
  <si>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Población atendida.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</si>
  <si>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Dependencias municipales.</t>
    </r>
  </si>
  <si>
    <r>
      <t xml:space="preserve">Componente
</t>
    </r>
    <r>
      <rPr>
        <sz val="11"/>
        <color theme="1"/>
        <rFont val="Arial"/>
        <family val="2"/>
      </rPr>
      <t>(Dirección de Gestión de la Calidad Municipal)</t>
    </r>
  </si>
  <si>
    <r>
      <t xml:space="preserve">1.06.1.1.4. </t>
    </r>
    <r>
      <rPr>
        <sz val="11"/>
        <color theme="1"/>
        <rFont val="Arial"/>
        <family val="2"/>
      </rPr>
      <t>Herramientas digitales que reduzcan los costos en gestión de trámites municipales y mejoren la calidad de vida de la población implementadas</t>
    </r>
  </si>
  <si>
    <r>
      <t xml:space="preserve">PHDI: </t>
    </r>
    <r>
      <rPr>
        <sz val="11"/>
        <color theme="1"/>
        <rFont val="Arial"/>
        <family val="2"/>
      </rPr>
      <t>Porcentaje de avance en la implementación de las herramientas digitales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</si>
  <si>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</si>
  <si>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Canales de comunicación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</si>
  <si>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Atenciones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</si>
  <si>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 cumplidas</t>
    </r>
  </si>
  <si>
    <r>
      <t xml:space="preserve">1.06.1.1.4.1. </t>
    </r>
    <r>
      <rPr>
        <sz val="11"/>
        <color theme="1"/>
        <rFont val="Arial"/>
        <family val="2"/>
      </rPr>
      <t xml:space="preserve">Habilitación del Contact Center en donde se implementan los canales de comunicación </t>
    </r>
  </si>
  <si>
    <r>
      <t xml:space="preserve">1.06.1.1.4.2. </t>
    </r>
    <r>
      <rPr>
        <sz val="11"/>
        <color theme="1"/>
        <rFont val="Arial"/>
        <family val="2"/>
      </rPr>
      <t>Operatividad del Contact Center</t>
    </r>
    <r>
      <rPr>
        <b/>
        <sz val="11"/>
        <color theme="1"/>
        <rFont val="Arial"/>
        <family val="2"/>
      </rPr>
      <t xml:space="preserve"> </t>
    </r>
  </si>
  <si>
    <r>
      <t xml:space="preserve">1.06.1.1.4.3. </t>
    </r>
    <r>
      <rPr>
        <sz val="11"/>
        <color theme="1"/>
        <rFont val="Arial"/>
        <family val="2"/>
      </rPr>
      <t>Habilitación de la Ventanilla de Construcción Simplificada (VECS)</t>
    </r>
  </si>
  <si>
    <r>
      <t xml:space="preserve">1.06.1.1.4.4. </t>
    </r>
    <r>
      <rPr>
        <sz val="11"/>
        <color theme="1"/>
        <rFont val="Arial"/>
        <family val="2"/>
      </rPr>
      <t xml:space="preserve">Interoperabiliad del Registro Municipal de Trámites y Servicios (REMTYS) con el Catálogo Nacional de Regulación de Trámites y Servicios </t>
    </r>
  </si>
  <si>
    <r>
      <rPr>
        <b/>
        <sz val="11"/>
        <color theme="1"/>
        <rFont val="Arial"/>
        <family val="2"/>
      </rPr>
      <t>PCCH:</t>
    </r>
    <r>
      <rPr>
        <sz val="11"/>
        <color theme="1"/>
        <rFont val="Arial"/>
        <family val="2"/>
      </rPr>
      <t xml:space="preserve"> Porcentaje de canales de comunicación habilitados del Contact Center</t>
    </r>
  </si>
  <si>
    <r>
      <rPr>
        <b/>
        <sz val="11"/>
        <color theme="1"/>
        <rFont val="Arial"/>
        <family val="2"/>
      </rPr>
      <t>PACC:</t>
    </r>
    <r>
      <rPr>
        <sz val="11"/>
        <color theme="1"/>
        <rFont val="Arial"/>
        <family val="2"/>
      </rPr>
      <t>Porcentaje de Atenciones generadas a través del Contact Center</t>
    </r>
  </si>
  <si>
    <r>
      <rPr>
        <b/>
        <sz val="11"/>
        <color theme="1"/>
        <rFont val="Arial"/>
        <family val="2"/>
      </rPr>
      <t>PAIPV:</t>
    </r>
    <r>
      <rPr>
        <sz val="11"/>
        <color theme="1"/>
        <rFont val="Arial"/>
        <family val="2"/>
      </rPr>
      <t xml:space="preserve"> Porcentaje de avance en la Implementación de la Plataforma para la VECS.    </t>
    </r>
  </si>
  <si>
    <r>
      <rPr>
        <b/>
        <sz val="11"/>
        <color theme="1"/>
        <rFont val="Arial"/>
        <family val="2"/>
      </rPr>
      <t>PAIA:</t>
    </r>
    <r>
      <rPr>
        <sz val="11"/>
        <color theme="1"/>
        <rFont val="Arial"/>
        <family val="2"/>
      </rPr>
      <t xml:space="preserve"> Porcentaje de avance en la Implementación de la API. </t>
    </r>
  </si>
  <si>
    <t>Dirección de Ventanilla Única de Trámites y Servicios</t>
  </si>
  <si>
    <t>Dirección de Mejora Regulatoria</t>
  </si>
  <si>
    <r>
      <t xml:space="preserve">Componente
</t>
    </r>
    <r>
      <rPr>
        <sz val="11"/>
        <color theme="1"/>
        <rFont val="Arial"/>
        <family val="2"/>
      </rPr>
      <t>(Dirección de Desarrollo Administrativo e Innovación)</t>
    </r>
  </si>
  <si>
    <t>Dirección de Desarrollo Administrativo e Innovación</t>
  </si>
  <si>
    <t>Dirección de Gestión de la Calidad Municipal</t>
  </si>
  <si>
    <t>ELABORÓ                                                                                                                                                                                                                    L.C.P Arisbeth Badillo Martinez                                                                                                                                          Coordinadora Administrativa del IMDAI</t>
  </si>
  <si>
    <t xml:space="preserve">Diferencia de avance entre el anual y el trimestral, ya que durante este primer trimestre fue ejercido el remanente del ejercicio 2022, lo cual no se informa en estos datos plasmados en el seguimiento a la ejecucion del presupuesto Autorizado </t>
  </si>
  <si>
    <t>Componente sin ejecucion de presupuesto ya que para empezar a operar primero debera ser aprobada por el Consejo Directivo del IMDAI</t>
  </si>
  <si>
    <t>ANUAL</t>
  </si>
  <si>
    <r>
      <t xml:space="preserve">1.06.1 </t>
    </r>
    <r>
      <rPr>
        <sz val="11"/>
        <color theme="1"/>
        <rFont val="Arial"/>
        <family val="2"/>
      </rPr>
      <t>Contribuir a la renovación de los mecanismos de gestión flexibilizando nuestras estructuras y procedimientos administrativos con calidad, innovación tecnológica y combate a la corrupción mediante la promoción de una mejora regulatoria articulada como base en una política pública transversal que genere un marco regulatorio claro y efectivo para beneficio del sector social, privado y público.</t>
    </r>
  </si>
  <si>
    <t>INSTITUTO MUNICIPAL DE DESARROLLO ADMINISTRATIVO E INNOVACIÓN</t>
  </si>
  <si>
    <t xml:space="preserve">Coordinacion Administrativa </t>
  </si>
  <si>
    <t>AUTORIZÓ                                                                                                                                                                                           
C. Ana Saraí Pérez Sánchez                                                                                                                                                   
Directora General del IMDAI</t>
  </si>
  <si>
    <r>
      <t>Meta Trimestral:</t>
    </r>
    <r>
      <rPr>
        <sz val="10"/>
        <color theme="1" tint="4.9989318521683403E-2"/>
        <rFont val="Arial"/>
        <family val="2"/>
      </rPr>
      <t xml:space="preserve"> Durante este trimestre se brinda atención a la ciudadanía que acude a las oficinas de la Dirección de la Ventanilla Única de Trámites y Servicios, para información o gestión de algún trámite o servicio, se supera la meta alcanzando un 136.37 de lo programado en el trimestre.                                                         </t>
    </r>
  </si>
  <si>
    <r>
      <t xml:space="preserve">Meta Trrimestral: </t>
    </r>
    <r>
      <rPr>
        <sz val="10"/>
        <color theme="1" tint="4.9989318521683403E-2"/>
        <rFont val="Arial"/>
        <family val="2"/>
      </rPr>
      <t xml:space="preserve">Durante este trimestre la Dirección de Mejora Regulatoria asesoró a dos dependencias municipales y se concluyó la validación del trámites y servicios de dos dependencias. La Dirección de Desarrollo Administrativo e Innovación  llevó a cabo la capacitación del manual de organización de la Secretaría Municipal de Seguridad Públicas y Tránsito así como asesoría sobre la estructuras orgánicas a la Dirección General de Servicios Públicos y  IMCA lo que significó un 83.33%  acumulado por ambas unidades administrativas.        
</t>
    </r>
  </si>
  <si>
    <r>
      <t xml:space="preserve">Meta Trimestral: </t>
    </r>
    <r>
      <rPr>
        <sz val="10"/>
        <color theme="1"/>
        <rFont val="Arial"/>
        <family val="2"/>
      </rPr>
      <t>Derivado de la incorporación de más trámites y servicios al catálogo de atención que brinda la Dirección de la Ventanilla Única de Trámites y Servicios, así como el cobro de predial y la atención para la gestión y seguimiento de trámites en línea se supera la meta alcanzando un 207.44% de lo programado para el trimestre.</t>
    </r>
  </si>
  <si>
    <r>
      <t>Meta Trimestral:</t>
    </r>
    <r>
      <rPr>
        <sz val="10"/>
        <color theme="1"/>
        <rFont val="Arial"/>
        <family val="2"/>
      </rPr>
      <t xml:space="preserve">A través de los diversos módulos y canales digitales se brinda asesoría a la ciudadanía de forma más ágil y oportuna permitiéndonos un mayor avance y superar la meta del trimestre logrando 233.12% de lo programado para el trimestre.                                              
</t>
    </r>
  </si>
  <si>
    <r>
      <t xml:space="preserve">Meta Trimestral: </t>
    </r>
    <r>
      <rPr>
        <sz val="10"/>
        <color theme="1"/>
        <rFont val="Arial"/>
        <family val="2"/>
      </rPr>
      <t xml:space="preserve">De manera previa se ha solicitado a la dirección de sistemas la reactivación de la herramienta de protesta ciudadana en el portal www.cancun.gob.mx, esto con el fin de que al reactivar dicha herramienta  los ciudadanos puedan hacer uso de ella y presentar sugerencias quejas o inconformidades sobre los trámites y servicios que brinda el municipio de Benito Juárez. se obtiene 0% de avance en este trimestre </t>
    </r>
  </si>
  <si>
    <r>
      <t xml:space="preserve">Meta Trimestral: </t>
    </r>
    <r>
      <rPr>
        <sz val="11"/>
        <color theme="1"/>
        <rFont val="Arial"/>
        <family val="2"/>
      </rPr>
      <t>Se supera la meta trimestral realizando un 157.14% por encima de la meta programada gracias a la participación y cumplimiento en tiempo y forma de las dependencias municipales</t>
    </r>
  </si>
  <si>
    <r>
      <t xml:space="preserve">Meta trimestral: </t>
    </r>
    <r>
      <rPr>
        <sz val="11"/>
        <color theme="1"/>
        <rFont val="Arial"/>
        <family val="2"/>
      </rPr>
      <t xml:space="preserve"> Cómo inicio del proceso de la actividad se ha llevado a cabo acercamientos con el proveedor de Telmex para solicitar la cotización del servicio instalación y mantenimiento del servicio sin llegar a un a un acuerdo formal, el cumplimiento de la actividad está programado para el periodo correspondiente del tercero al cuarto trimestre del 2023.     </t>
    </r>
    <r>
      <rPr>
        <b/>
        <sz val="11"/>
        <color theme="1"/>
        <rFont val="Arial"/>
        <family val="2"/>
      </rPr>
      <t xml:space="preserve">                                                                             </t>
    </r>
  </si>
  <si>
    <r>
      <t xml:space="preserve">Meta trimestral: </t>
    </r>
    <r>
      <rPr>
        <sz val="11"/>
        <color theme="1"/>
        <rFont val="Arial"/>
        <family val="2"/>
      </rPr>
      <t>Se pretende realizar el conteo de atenciones brindadas a partir de la puesta en marcha del sistema</t>
    </r>
    <r>
      <rPr>
        <b/>
        <sz val="11"/>
        <color theme="1"/>
        <rFont val="Arial"/>
        <family val="2"/>
      </rPr>
      <t>.</t>
    </r>
  </si>
  <si>
    <r>
      <t xml:space="preserve">Meta trimestral: </t>
    </r>
    <r>
      <rPr>
        <sz val="11"/>
        <color theme="1"/>
        <rFont val="Arial"/>
        <family val="2"/>
      </rPr>
      <t xml:space="preserve"> El inicio de la actividad está programada partir del inicio del año 2024 para la conclusión de la administración.</t>
    </r>
  </si>
  <si>
    <r>
      <t>Meta trimestral:</t>
    </r>
    <r>
      <rPr>
        <sz val="11"/>
        <color theme="1"/>
        <rFont val="Arial"/>
        <family val="2"/>
      </rPr>
      <t xml:space="preserve">Se ha llevado a cabo el desarrollo de dos tareas de las programadas dentro de la MIR para el cumplimiento de la actividad planteada concertándose la reunión de trabajo con la CONAMER para el envío de aceptación de la carta intención del municipio y posteriormente las mesas de trabajo con la dirección de tecnologías de información y comunicación para el análisis del desarrollo de los códigos fuente para la interconectividad con el Catálogo nacional de regulaciones de trámites y servicios, alcanzando un avance del 66.67%        </t>
    </r>
    <r>
      <rPr>
        <b/>
        <sz val="11"/>
        <color theme="1"/>
        <rFont val="Arial"/>
        <family val="2"/>
      </rPr>
      <t xml:space="preserve">                                                                  
</t>
    </r>
  </si>
  <si>
    <r>
      <rPr>
        <b/>
        <sz val="11"/>
        <color theme="1"/>
        <rFont val="Arial"/>
        <family val="2"/>
      </rPr>
      <t xml:space="preserve">Materia Trimestral: </t>
    </r>
    <r>
      <rPr>
        <sz val="11"/>
        <color theme="1"/>
        <rFont val="Arial"/>
        <family val="2"/>
      </rPr>
      <t xml:space="preserve">La dirección de gestión de calidad inicia los trámites en coordinación con la dirección de tecnologías de información alcanzando un total de dos actividades de las cuatro programadas para el periodo siendo el 50% del avance programado                             </t>
    </r>
    <r>
      <rPr>
        <b/>
        <sz val="11"/>
        <color theme="1"/>
        <rFont val="Arial"/>
        <family val="2"/>
      </rPr>
      <t xml:space="preserve">                          
</t>
    </r>
  </si>
  <si>
    <r>
      <rPr>
        <b/>
        <sz val="11"/>
        <color theme="1"/>
        <rFont val="Arial"/>
        <family val="2"/>
      </rPr>
      <t>Meta Trimestral:</t>
    </r>
    <r>
      <rPr>
        <sz val="11"/>
        <color theme="1"/>
        <rFont val="Arial"/>
        <family val="2"/>
      </rPr>
      <t xml:space="preserve"> </t>
    </r>
    <r>
      <rPr>
        <sz val="10"/>
        <color theme="1"/>
        <rFont val="Arial"/>
        <family val="2"/>
      </rPr>
      <t xml:space="preserve">Derivado del seguimiento a las diversas dependencias mediante la aplicación de herramientas de Mejora Regulatoria simplificados, se avanza en este trimestre 153.33% a lo programado del trimestre.                            
</t>
    </r>
  </si>
  <si>
    <r>
      <rPr>
        <b/>
        <sz val="11"/>
        <color theme="1"/>
        <rFont val="Arial"/>
        <family val="2"/>
      </rPr>
      <t>Meta Trimestral:</t>
    </r>
    <r>
      <rPr>
        <sz val="11"/>
        <color theme="1"/>
        <rFont val="Arial"/>
        <family val="2"/>
      </rPr>
      <t xml:space="preserve"> Se lleva a cabo la revisión y validación de 11 manuales quedando un 37.5% por encima de la meta programada ya que existieron actualizaciones significativas de los manuales de organización.                                                          </t>
    </r>
  </si>
  <si>
    <t xml:space="preserve">Avance del presupuesto trimestral ya que algunos suministros son gestionados por parte de la Coordinacion Administrativa, ademas de que algunos suministros se cuentan con stock </t>
  </si>
  <si>
    <t xml:space="preserve">No ejerce presupuesto aun, hasta que arranque los resultados </t>
  </si>
  <si>
    <t>G-PPA 1.06 PROGRAMA DE MODERNIZACIÓN EN MATERIA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</si>
</sst>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b/>
      <sz val="10"/>
      <color theme="1"/>
      <name val="Arial"/>
      <family val="2"/>
    </font>
    <font>
      <sz val="10"/>
      <color theme="1"/>
      <name val="Arial"/>
      <family val="2"/>
    </font>
    <font>
      <b/>
      <sz val="10"/>
      <color theme="1" tint="4.9989318521683403E-2"/>
      <name val="Arial"/>
      <family val="2"/>
    </font>
    <font>
      <sz val="10"/>
      <color theme="1" tint="4.9989318521683403E-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00B050"/>
        <bgColor indexed="64"/>
      </patternFill>
    </fill>
    <fill>
      <patternFill patternType="solid">
        <fgColor rgb="FFFF0000"/>
        <bgColor indexed="64"/>
      </patternFill>
    </fill>
  </fills>
  <borders count="118">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bottom style="dashed">
        <color theme="1"/>
      </bottom>
      <diagonal/>
    </border>
    <border>
      <left style="medium">
        <color indexed="64"/>
      </left>
      <right/>
      <top style="dashed">
        <color theme="1"/>
      </top>
      <bottom/>
      <diagonal/>
    </border>
    <border>
      <left/>
      <right/>
      <top style="dashed">
        <color theme="1"/>
      </top>
      <bottom/>
      <diagonal/>
    </border>
    <border>
      <left/>
      <right style="dotted">
        <color indexed="64"/>
      </right>
      <top style="dashed">
        <color theme="1"/>
      </top>
      <bottom/>
      <diagonal/>
    </border>
    <border>
      <left style="dotted">
        <color indexed="64"/>
      </left>
      <right style="dotted">
        <color indexed="64"/>
      </right>
      <top style="dashed">
        <color theme="1"/>
      </top>
      <bottom/>
      <diagonal/>
    </border>
    <border>
      <left style="dashed">
        <color theme="1"/>
      </left>
      <right/>
      <top/>
      <bottom style="dashed">
        <color theme="1"/>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rgb="FF000000"/>
      </left>
      <right/>
      <top style="thin">
        <color rgb="FF000000"/>
      </top>
      <bottom style="thin">
        <color indexed="64"/>
      </bottom>
      <diagonal/>
    </border>
    <border>
      <left style="dotted">
        <color indexed="64"/>
      </left>
      <right/>
      <top style="dotted">
        <color indexed="64"/>
      </top>
      <bottom style="dotted">
        <color indexed="64"/>
      </bottom>
      <diagonal/>
    </border>
    <border>
      <left style="medium">
        <color indexed="64"/>
      </left>
      <right style="dashed">
        <color theme="1"/>
      </right>
      <top/>
      <bottom style="dashed">
        <color theme="1"/>
      </bottom>
      <diagonal/>
    </border>
    <border>
      <left style="thin">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medium">
        <color indexed="64"/>
      </right>
      <top/>
      <bottom style="thin">
        <color indexed="64"/>
      </bottom>
      <diagonal/>
    </border>
    <border>
      <left/>
      <right/>
      <top/>
      <bottom style="dashed">
        <color theme="1"/>
      </bottom>
      <diagonal/>
    </border>
    <border>
      <left/>
      <right style="medium">
        <color indexed="64"/>
      </right>
      <top/>
      <bottom style="medium">
        <color indexed="64"/>
      </bottom>
      <diagonal/>
    </border>
    <border>
      <left style="dashed">
        <color theme="1"/>
      </left>
      <right style="dashed">
        <color theme="1"/>
      </right>
      <top style="dashed">
        <color theme="1"/>
      </top>
      <bottom style="dotted">
        <color theme="1"/>
      </bottom>
      <diagonal/>
    </border>
    <border>
      <left style="medium">
        <color indexed="64"/>
      </left>
      <right style="dashed">
        <color theme="1"/>
      </right>
      <top style="dashed">
        <color theme="1"/>
      </top>
      <bottom style="dotted">
        <color indexed="64"/>
      </bottom>
      <diagonal/>
    </border>
    <border>
      <left style="medium">
        <color indexed="64"/>
      </left>
      <right style="medium">
        <color indexed="64"/>
      </right>
      <top style="dashed">
        <color theme="1"/>
      </top>
      <bottom/>
      <diagonal/>
    </border>
    <border>
      <left style="dotted">
        <color theme="1"/>
      </left>
      <right style="dotted">
        <color theme="1"/>
      </right>
      <top/>
      <bottom style="dashed">
        <color theme="1"/>
      </bottom>
      <diagonal/>
    </border>
    <border>
      <left style="dashed">
        <color theme="1"/>
      </left>
      <right style="dashed">
        <color theme="1"/>
      </right>
      <top style="dashed">
        <color theme="1"/>
      </top>
      <bottom style="dotted">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dashed">
        <color theme="1"/>
      </right>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n">
        <color indexed="64"/>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64">
    <xf numFmtId="0" fontId="0" fillId="0" borderId="0" xfId="0"/>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8" borderId="8"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31" xfId="0" applyFont="1" applyFill="1" applyBorder="1" applyAlignment="1">
      <alignment horizontal="center" vertical="center" wrapText="1"/>
    </xf>
    <xf numFmtId="2" fontId="2" fillId="2" borderId="25" xfId="1" applyNumberFormat="1" applyFont="1" applyFill="1" applyBorder="1" applyAlignment="1">
      <alignment horizontal="center" vertical="center" wrapText="1"/>
    </xf>
    <xf numFmtId="2" fontId="2" fillId="2" borderId="26" xfId="1"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2" fontId="4" fillId="8" borderId="25" xfId="1" applyNumberFormat="1" applyFont="1" applyFill="1" applyBorder="1" applyAlignment="1">
      <alignment horizontal="center" vertical="center" wrapText="1"/>
    </xf>
    <xf numFmtId="0" fontId="2" fillId="8" borderId="32" xfId="0" applyFont="1" applyFill="1" applyBorder="1" applyAlignment="1">
      <alignment horizontal="justify" vertical="center" wrapText="1"/>
    </xf>
    <xf numFmtId="0" fontId="2" fillId="8" borderId="34" xfId="0" applyFont="1" applyFill="1" applyBorder="1" applyAlignment="1">
      <alignment vertical="center" wrapText="1"/>
    </xf>
    <xf numFmtId="0" fontId="2" fillId="8" borderId="35" xfId="0" applyFont="1" applyFill="1" applyBorder="1" applyAlignment="1">
      <alignment vertical="center" wrapText="1"/>
    </xf>
    <xf numFmtId="0" fontId="14" fillId="7" borderId="17" xfId="0" applyFont="1" applyFill="1" applyBorder="1" applyAlignment="1">
      <alignment horizontal="center" vertical="top" wrapText="1"/>
    </xf>
    <xf numFmtId="0" fontId="8" fillId="4" borderId="36"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left" vertical="center" wrapText="1"/>
    </xf>
    <xf numFmtId="0" fontId="4" fillId="4" borderId="39"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4" fillId="4" borderId="38" xfId="0" applyFont="1" applyFill="1" applyBorder="1" applyAlignment="1">
      <alignment horizontal="center" vertical="center" wrapText="1"/>
    </xf>
    <xf numFmtId="0" fontId="2" fillId="3" borderId="41" xfId="0" applyFont="1" applyFill="1" applyBorder="1" applyAlignment="1">
      <alignment horizontal="center" vertical="center" wrapText="1"/>
    </xf>
    <xf numFmtId="164" fontId="1" fillId="8" borderId="37" xfId="0" applyNumberFormat="1" applyFont="1" applyFill="1" applyBorder="1" applyAlignment="1">
      <alignment horizontal="center" vertical="center" wrapText="1"/>
    </xf>
    <xf numFmtId="164" fontId="1" fillId="8" borderId="23" xfId="0" applyNumberFormat="1" applyFont="1" applyFill="1" applyBorder="1" applyAlignment="1">
      <alignment horizontal="center" vertical="center" wrapText="1"/>
    </xf>
    <xf numFmtId="0" fontId="16" fillId="0" borderId="47" xfId="0" applyFont="1" applyBorder="1" applyAlignment="1">
      <alignment vertical="center"/>
    </xf>
    <xf numFmtId="164" fontId="1" fillId="8" borderId="27" xfId="0" applyNumberFormat="1" applyFont="1" applyFill="1" applyBorder="1" applyAlignment="1">
      <alignment horizontal="center" vertical="center" wrapText="1"/>
    </xf>
    <xf numFmtId="0" fontId="0" fillId="9" borderId="0" xfId="0" applyFill="1"/>
    <xf numFmtId="0" fontId="0" fillId="10" borderId="0" xfId="0" applyFill="1"/>
    <xf numFmtId="10" fontId="0" fillId="6" borderId="50" xfId="0" applyNumberFormat="1" applyFill="1" applyBorder="1" applyAlignment="1">
      <alignment horizontal="center" vertical="center" wrapText="1"/>
    </xf>
    <xf numFmtId="2" fontId="0" fillId="6" borderId="50" xfId="0" applyNumberFormat="1" applyFill="1" applyBorder="1" applyAlignment="1">
      <alignment horizontal="center" vertical="center" wrapText="1"/>
    </xf>
    <xf numFmtId="0" fontId="0" fillId="0" borderId="0" xfId="0" applyAlignment="1">
      <alignment horizontal="center" vertical="center"/>
    </xf>
    <xf numFmtId="10" fontId="0" fillId="6" borderId="51" xfId="0" applyNumberForma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10" fontId="0" fillId="6" borderId="53" xfId="0" applyNumberFormat="1" applyFill="1" applyBorder="1" applyAlignment="1">
      <alignment horizontal="center" vertical="center" wrapText="1"/>
    </xf>
    <xf numFmtId="0" fontId="2" fillId="8" borderId="57" xfId="0" applyFont="1" applyFill="1" applyBorder="1" applyAlignment="1">
      <alignment vertical="center" wrapText="1"/>
    </xf>
    <xf numFmtId="0" fontId="0" fillId="0" borderId="0" xfId="0" applyAlignment="1">
      <alignment wrapText="1"/>
    </xf>
    <xf numFmtId="0" fontId="17" fillId="0" borderId="0" xfId="0" applyFont="1"/>
    <xf numFmtId="3" fontId="2" fillId="2" borderId="19" xfId="0" applyNumberFormat="1" applyFont="1" applyFill="1" applyBorder="1" applyAlignment="1">
      <alignment horizontal="center" vertical="center" wrapText="1"/>
    </xf>
    <xf numFmtId="3" fontId="2" fillId="2" borderId="20" xfId="0" applyNumberFormat="1" applyFont="1" applyFill="1" applyBorder="1" applyAlignment="1">
      <alignment horizontal="center" vertical="center" wrapText="1"/>
    </xf>
    <xf numFmtId="3" fontId="2" fillId="2" borderId="50" xfId="0" applyNumberFormat="1" applyFon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44" fontId="2" fillId="2" borderId="52"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34"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4" xfId="2" applyFont="1" applyFill="1" applyBorder="1" applyAlignment="1">
      <alignment horizontal="center" vertical="center" wrapText="1"/>
    </xf>
    <xf numFmtId="10" fontId="0" fillId="6" borderId="59" xfId="0" applyNumberFormat="1" applyFill="1" applyBorder="1" applyAlignment="1">
      <alignment horizontal="center" vertical="center" wrapText="1"/>
    </xf>
    <xf numFmtId="10" fontId="0" fillId="11" borderId="50" xfId="0" applyNumberForma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70" xfId="0" applyFont="1" applyFill="1" applyBorder="1" applyAlignment="1">
      <alignment horizontal="left" vertical="center" wrapText="1"/>
    </xf>
    <xf numFmtId="0" fontId="5" fillId="5" borderId="68"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19" fillId="5" borderId="69"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4" fillId="7" borderId="73" xfId="0" applyFont="1" applyFill="1" applyBorder="1" applyAlignment="1">
      <alignment horizontal="center" vertical="top" wrapText="1"/>
    </xf>
    <xf numFmtId="0" fontId="5" fillId="5" borderId="67" xfId="0" applyFont="1" applyFill="1" applyBorder="1" applyAlignment="1">
      <alignment horizontal="left" vertical="center" wrapText="1"/>
    </xf>
    <xf numFmtId="0" fontId="5" fillId="5" borderId="74" xfId="0" applyFont="1" applyFill="1" applyBorder="1" applyAlignment="1">
      <alignment horizontal="left" vertical="center" wrapText="1"/>
    </xf>
    <xf numFmtId="164" fontId="1" fillId="8" borderId="77" xfId="0" applyNumberFormat="1" applyFont="1" applyFill="1" applyBorder="1" applyAlignment="1">
      <alignment horizontal="center" vertical="center" wrapText="1"/>
    </xf>
    <xf numFmtId="44" fontId="2" fillId="2" borderId="75" xfId="2" applyFont="1" applyFill="1" applyBorder="1" applyAlignment="1">
      <alignment horizontal="center" vertical="center" wrapText="1"/>
    </xf>
    <xf numFmtId="44" fontId="2" fillId="2" borderId="78" xfId="2" applyFont="1" applyFill="1" applyBorder="1" applyAlignment="1">
      <alignment horizontal="center" vertical="center" wrapText="1"/>
    </xf>
    <xf numFmtId="44" fontId="2" fillId="2" borderId="79" xfId="2" applyFont="1" applyFill="1" applyBorder="1" applyAlignment="1">
      <alignment horizontal="center" vertical="center" wrapText="1"/>
    </xf>
    <xf numFmtId="3" fontId="2" fillId="2" borderId="76"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0" fontId="1" fillId="8" borderId="37" xfId="0" applyFont="1" applyFill="1" applyBorder="1" applyAlignment="1">
      <alignment horizontal="left" vertical="center" wrapText="1"/>
    </xf>
    <xf numFmtId="0" fontId="1" fillId="8" borderId="77"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7" xfId="0" applyFont="1" applyFill="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0" fillId="0" borderId="0" xfId="0" applyAlignment="1">
      <alignment horizontal="center"/>
    </xf>
    <xf numFmtId="0" fontId="16" fillId="0" borderId="0" xfId="0" applyFont="1" applyAlignment="1">
      <alignment vertical="center"/>
    </xf>
    <xf numFmtId="0" fontId="2" fillId="2" borderId="23" xfId="0" applyFont="1" applyFill="1" applyBorder="1" applyAlignment="1">
      <alignment horizontal="center" vertical="center" wrapText="1"/>
    </xf>
    <xf numFmtId="0" fontId="1" fillId="2" borderId="81" xfId="0" applyFont="1" applyFill="1" applyBorder="1" applyAlignment="1">
      <alignment vertical="center" wrapText="1"/>
    </xf>
    <xf numFmtId="0" fontId="2" fillId="8" borderId="83" xfId="0" applyFont="1" applyFill="1" applyBorder="1" applyAlignment="1">
      <alignment horizontal="justify" vertical="center" wrapText="1"/>
    </xf>
    <xf numFmtId="0" fontId="2" fillId="8" borderId="83" xfId="0" applyFont="1" applyFill="1" applyBorder="1" applyAlignment="1">
      <alignment horizontal="center" vertical="center" wrapText="1"/>
    </xf>
    <xf numFmtId="0" fontId="2" fillId="8" borderId="57" xfId="0" applyFont="1" applyFill="1" applyBorder="1" applyAlignment="1">
      <alignment horizontal="left" vertical="center" wrapText="1"/>
    </xf>
    <xf numFmtId="0" fontId="1" fillId="2" borderId="65" xfId="0" applyFont="1" applyFill="1" applyBorder="1" applyAlignment="1">
      <alignment horizontal="left" vertical="center" wrapText="1"/>
    </xf>
    <xf numFmtId="0" fontId="1" fillId="8" borderId="84" xfId="0" applyFont="1" applyFill="1" applyBorder="1" applyAlignment="1">
      <alignment horizontal="center" vertical="center" wrapText="1"/>
    </xf>
    <xf numFmtId="0" fontId="2" fillId="8" borderId="87" xfId="0" applyFont="1" applyFill="1" applyBorder="1" applyAlignment="1">
      <alignment horizontal="justify" vertical="center" wrapText="1"/>
    </xf>
    <xf numFmtId="10" fontId="18" fillId="5" borderId="76" xfId="0" applyNumberFormat="1" applyFont="1" applyFill="1" applyBorder="1" applyAlignment="1">
      <alignment horizontal="center" vertical="center"/>
    </xf>
    <xf numFmtId="0" fontId="1" fillId="8" borderId="8" xfId="0" applyFont="1" applyFill="1" applyBorder="1" applyAlignment="1">
      <alignment horizontal="justify" vertical="center" wrapText="1"/>
    </xf>
    <xf numFmtId="0" fontId="1" fillId="8" borderId="11" xfId="0" applyFont="1" applyFill="1" applyBorder="1" applyAlignment="1">
      <alignment horizontal="left" vertical="center" wrapText="1"/>
    </xf>
    <xf numFmtId="10" fontId="0" fillId="11" borderId="55" xfId="0" applyNumberFormat="1" applyFill="1" applyBorder="1" applyAlignment="1">
      <alignment horizontal="center" vertical="center" wrapText="1"/>
    </xf>
    <xf numFmtId="44" fontId="2" fillId="2" borderId="90"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2" xfId="2" applyFont="1" applyFill="1" applyBorder="1" applyAlignment="1">
      <alignment horizontal="center" vertical="center" wrapText="1"/>
    </xf>
    <xf numFmtId="44" fontId="2" fillId="2" borderId="24" xfId="2" applyFont="1" applyFill="1" applyBorder="1" applyAlignment="1">
      <alignment horizontal="center" vertical="center" wrapText="1"/>
    </xf>
    <xf numFmtId="44" fontId="2" fillId="2" borderId="25" xfId="2" applyFont="1" applyFill="1" applyBorder="1" applyAlignment="1">
      <alignment horizontal="center" vertical="center" wrapText="1"/>
    </xf>
    <xf numFmtId="44" fontId="2" fillId="2" borderId="26" xfId="2" applyFont="1" applyFill="1" applyBorder="1" applyAlignment="1">
      <alignment horizontal="center" vertical="center" wrapText="1"/>
    </xf>
    <xf numFmtId="44" fontId="2" fillId="2" borderId="93" xfId="2" applyFont="1" applyFill="1" applyBorder="1" applyAlignment="1">
      <alignment horizontal="center" vertical="center" wrapText="1"/>
    </xf>
    <xf numFmtId="44" fontId="2" fillId="2" borderId="94" xfId="2" applyFont="1" applyFill="1" applyBorder="1" applyAlignment="1">
      <alignment horizontal="center" vertical="center" wrapText="1"/>
    </xf>
    <xf numFmtId="44" fontId="2" fillId="2" borderId="95" xfId="2" applyFont="1" applyFill="1" applyBorder="1" applyAlignment="1">
      <alignment horizontal="center"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1" fillId="2" borderId="86" xfId="0" applyFont="1" applyFill="1" applyBorder="1" applyAlignment="1">
      <alignment horizontal="justify" vertical="center" wrapText="1"/>
    </xf>
    <xf numFmtId="0" fontId="1" fillId="8" borderId="99" xfId="0" applyFont="1" applyFill="1" applyBorder="1" applyAlignment="1">
      <alignment horizontal="left" vertical="center" wrapText="1"/>
    </xf>
    <xf numFmtId="164" fontId="1" fillId="8" borderId="99" xfId="0" applyNumberFormat="1" applyFont="1" applyFill="1" applyBorder="1" applyAlignment="1">
      <alignment horizontal="center" vertical="center" wrapText="1"/>
    </xf>
    <xf numFmtId="44" fontId="2" fillId="2" borderId="100" xfId="2" applyFont="1" applyFill="1" applyBorder="1" applyAlignment="1">
      <alignment horizontal="center" vertical="center" wrapText="1"/>
    </xf>
    <xf numFmtId="44" fontId="2" fillId="2" borderId="71" xfId="2" applyFont="1" applyFill="1" applyBorder="1" applyAlignment="1">
      <alignment horizontal="center" vertical="center" wrapText="1"/>
    </xf>
    <xf numFmtId="44" fontId="2" fillId="2" borderId="101" xfId="2" applyFont="1" applyFill="1" applyBorder="1" applyAlignment="1">
      <alignment horizontal="center" vertical="center" wrapText="1"/>
    </xf>
    <xf numFmtId="44" fontId="2" fillId="2" borderId="102" xfId="2" applyFont="1" applyFill="1" applyBorder="1" applyAlignment="1">
      <alignment horizontal="center" vertical="center" wrapText="1"/>
    </xf>
    <xf numFmtId="44" fontId="2" fillId="2" borderId="103" xfId="2" applyFont="1" applyFill="1" applyBorder="1" applyAlignment="1">
      <alignment horizontal="center" vertical="center" wrapText="1"/>
    </xf>
    <xf numFmtId="44" fontId="2" fillId="2" borderId="104" xfId="2" applyFont="1" applyFill="1" applyBorder="1" applyAlignment="1">
      <alignment horizontal="center" vertical="center" wrapText="1"/>
    </xf>
    <xf numFmtId="10" fontId="0" fillId="6" borderId="105" xfId="0" applyNumberFormat="1" applyFill="1" applyBorder="1" applyAlignment="1">
      <alignment horizontal="center" vertical="center" wrapText="1"/>
    </xf>
    <xf numFmtId="3" fontId="2" fillId="2" borderId="106" xfId="0" applyNumberFormat="1" applyFont="1" applyFill="1" applyBorder="1" applyAlignment="1">
      <alignment horizontal="center" vertical="center" wrapText="1"/>
    </xf>
    <xf numFmtId="3" fontId="2" fillId="2" borderId="107" xfId="0" applyNumberFormat="1" applyFont="1" applyFill="1" applyBorder="1" applyAlignment="1">
      <alignment horizontal="center" vertical="center" wrapText="1"/>
    </xf>
    <xf numFmtId="10" fontId="0" fillId="6" borderId="108" xfId="0" applyNumberFormat="1" applyFill="1" applyBorder="1" applyAlignment="1">
      <alignment horizontal="center" vertical="center" wrapText="1"/>
    </xf>
    <xf numFmtId="0" fontId="2" fillId="0" borderId="109" xfId="0" applyFont="1" applyBorder="1" applyAlignment="1">
      <alignment horizontal="left" vertical="center" wrapText="1"/>
    </xf>
    <xf numFmtId="10" fontId="0" fillId="6" borderId="53" xfId="1" applyNumberFormat="1" applyFont="1" applyFill="1" applyBorder="1" applyAlignment="1">
      <alignment horizontal="center" vertical="center" wrapText="1"/>
    </xf>
    <xf numFmtId="164" fontId="0" fillId="0" borderId="0" xfId="0" applyNumberFormat="1"/>
    <xf numFmtId="44" fontId="0" fillId="0" borderId="0" xfId="0" applyNumberFormat="1"/>
    <xf numFmtId="0" fontId="2" fillId="3" borderId="110" xfId="0" applyFont="1" applyFill="1" applyBorder="1" applyAlignment="1">
      <alignment horizontal="left" vertical="center" wrapText="1"/>
    </xf>
    <xf numFmtId="10" fontId="2" fillId="13" borderId="50" xfId="0" applyNumberFormat="1" applyFont="1" applyFill="1" applyBorder="1" applyAlignment="1">
      <alignment horizontal="center" vertical="center" wrapText="1"/>
    </xf>
    <xf numFmtId="10" fontId="4" fillId="13" borderId="111" xfId="0" applyNumberFormat="1" applyFont="1" applyFill="1" applyBorder="1" applyAlignment="1">
      <alignment horizontal="center" vertical="center" wrapText="1"/>
    </xf>
    <xf numFmtId="10" fontId="2" fillId="12" borderId="76" xfId="0" applyNumberFormat="1" applyFont="1" applyFill="1" applyBorder="1" applyAlignment="1">
      <alignment horizontal="center" vertical="center" wrapText="1"/>
    </xf>
    <xf numFmtId="10" fontId="2" fillId="12" borderId="50" xfId="0" applyNumberFormat="1" applyFont="1" applyFill="1" applyBorder="1" applyAlignment="1">
      <alignment horizontal="center" vertical="center" wrapText="1"/>
    </xf>
    <xf numFmtId="0" fontId="2" fillId="3" borderId="110" xfId="0" applyFont="1" applyFill="1" applyBorder="1" applyAlignment="1">
      <alignment horizontal="center" vertical="center" wrapText="1"/>
    </xf>
    <xf numFmtId="9" fontId="2" fillId="13" borderId="50" xfId="1" applyFont="1" applyFill="1" applyBorder="1" applyAlignment="1">
      <alignment horizontal="center" vertical="center" wrapText="1"/>
    </xf>
    <xf numFmtId="9" fontId="2" fillId="13" borderId="111" xfId="1" applyFont="1" applyFill="1" applyBorder="1" applyAlignment="1">
      <alignment horizontal="center" vertical="center" wrapText="1"/>
    </xf>
    <xf numFmtId="9" fontId="2" fillId="12" borderId="76" xfId="1" applyFont="1" applyFill="1" applyBorder="1" applyAlignment="1">
      <alignment horizontal="center" vertical="center" wrapText="1"/>
    </xf>
    <xf numFmtId="9" fontId="2" fillId="12" borderId="50" xfId="1" applyFont="1" applyFill="1" applyBorder="1" applyAlignment="1">
      <alignment horizontal="center" vertical="center" wrapText="1"/>
    </xf>
    <xf numFmtId="3" fontId="2" fillId="2" borderId="112" xfId="0" applyNumberFormat="1"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98"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82"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5" fillId="5" borderId="5" xfId="0" applyFont="1" applyFill="1" applyBorder="1" applyAlignment="1">
      <alignment horizontal="center"/>
    </xf>
    <xf numFmtId="0" fontId="5" fillId="5" borderId="66" xfId="0" applyFont="1" applyFill="1" applyBorder="1" applyAlignment="1">
      <alignment horizontal="center" vertical="center" wrapText="1"/>
    </xf>
    <xf numFmtId="0" fontId="5" fillId="5" borderId="65"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6" fillId="0" borderId="46" xfId="0" applyFont="1" applyBorder="1" applyAlignment="1">
      <alignment horizontal="center" vertical="top" wrapText="1"/>
    </xf>
    <xf numFmtId="0" fontId="16" fillId="0" borderId="46" xfId="0" applyFont="1" applyBorder="1" applyAlignment="1">
      <alignment horizontal="center" vertical="top"/>
    </xf>
    <xf numFmtId="0" fontId="16" fillId="0" borderId="46" xfId="0" applyFont="1" applyBorder="1" applyAlignment="1">
      <alignment horizontal="center" vertical="center" wrapText="1"/>
    </xf>
    <xf numFmtId="0" fontId="1" fillId="8" borderId="32" xfId="0" applyFont="1" applyFill="1" applyBorder="1" applyAlignment="1">
      <alignment horizontal="justify" vertical="center" wrapText="1"/>
    </xf>
    <xf numFmtId="0" fontId="2" fillId="8" borderId="33" xfId="0" applyFont="1" applyFill="1" applyBorder="1" applyAlignment="1">
      <alignment horizontal="justify" vertical="center" wrapText="1"/>
    </xf>
    <xf numFmtId="0" fontId="0" fillId="0" borderId="0" xfId="0" applyAlignment="1">
      <alignment horizontal="center"/>
    </xf>
    <xf numFmtId="0" fontId="3" fillId="8" borderId="21"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4" fillId="7" borderId="88" xfId="0" applyFont="1" applyFill="1" applyBorder="1" applyAlignment="1">
      <alignment horizontal="center" vertical="top" wrapText="1"/>
    </xf>
    <xf numFmtId="0" fontId="14" fillId="7" borderId="16" xfId="0" applyFont="1" applyFill="1" applyBorder="1" applyAlignment="1">
      <alignment horizontal="center" vertical="top" wrapText="1"/>
    </xf>
    <xf numFmtId="0" fontId="14" fillId="7" borderId="89" xfId="0" applyFont="1" applyFill="1" applyBorder="1" applyAlignment="1">
      <alignment horizontal="center" vertical="top" wrapText="1"/>
    </xf>
    <xf numFmtId="0" fontId="14" fillId="7" borderId="17" xfId="0" applyFont="1" applyFill="1" applyBorder="1" applyAlignment="1">
      <alignment horizontal="center" vertical="top" wrapText="1"/>
    </xf>
    <xf numFmtId="0" fontId="14" fillId="7" borderId="89" xfId="0" applyFont="1" applyFill="1" applyBorder="1" applyAlignment="1">
      <alignment horizontal="center" vertical="center" wrapText="1"/>
    </xf>
    <xf numFmtId="0" fontId="19" fillId="5" borderId="71" xfId="0" applyFont="1" applyFill="1" applyBorder="1" applyAlignment="1">
      <alignment horizontal="justify" vertical="center" wrapText="1"/>
    </xf>
    <xf numFmtId="0" fontId="19" fillId="5" borderId="72" xfId="0" applyFont="1" applyFill="1" applyBorder="1" applyAlignment="1">
      <alignment horizontal="justify" vertical="center" wrapText="1"/>
    </xf>
    <xf numFmtId="0" fontId="0" fillId="0" borderId="0" xfId="0" applyAlignment="1">
      <alignment horizontal="justify" vertical="center" wrapText="1"/>
    </xf>
    <xf numFmtId="0" fontId="4" fillId="8" borderId="113" xfId="0" applyFont="1" applyFill="1" applyBorder="1" applyAlignment="1">
      <alignment horizontal="center" vertical="center" wrapText="1"/>
    </xf>
    <xf numFmtId="2" fontId="4" fillId="8" borderId="113" xfId="1" applyNumberFormat="1" applyFont="1" applyFill="1" applyBorder="1" applyAlignment="1">
      <alignment horizontal="center" vertical="center" wrapText="1"/>
    </xf>
    <xf numFmtId="0" fontId="2" fillId="2" borderId="77" xfId="0" applyFont="1" applyFill="1" applyBorder="1" applyAlignment="1">
      <alignment horizontal="center" vertical="center" wrapText="1"/>
    </xf>
    <xf numFmtId="0" fontId="1" fillId="2" borderId="96" xfId="0" applyFont="1" applyFill="1" applyBorder="1" applyAlignment="1">
      <alignment horizontal="center" vertical="center" wrapText="1"/>
    </xf>
    <xf numFmtId="4" fontId="2" fillId="8" borderId="115" xfId="0" applyNumberFormat="1" applyFont="1" applyFill="1" applyBorder="1" applyAlignment="1">
      <alignment horizontal="center" vertical="center" wrapText="1"/>
    </xf>
    <xf numFmtId="4" fontId="2" fillId="2" borderId="72" xfId="0" applyNumberFormat="1" applyFont="1" applyFill="1" applyBorder="1" applyAlignment="1">
      <alignment horizontal="center" vertical="center" wrapText="1"/>
    </xf>
    <xf numFmtId="4" fontId="2" fillId="8" borderId="72" xfId="0" applyNumberFormat="1" applyFont="1" applyFill="1" applyBorder="1" applyAlignment="1">
      <alignment horizontal="center" vertical="center" wrapText="1"/>
    </xf>
    <xf numFmtId="4" fontId="2" fillId="2" borderId="116" xfId="0" applyNumberFormat="1" applyFont="1" applyFill="1" applyBorder="1" applyAlignment="1">
      <alignment horizontal="center" vertical="center" wrapText="1"/>
    </xf>
    <xf numFmtId="10" fontId="0" fillId="11" borderId="59" xfId="0" applyNumberFormat="1" applyFill="1" applyBorder="1" applyAlignment="1">
      <alignment horizontal="center" vertical="center" wrapText="1"/>
    </xf>
    <xf numFmtId="10" fontId="0" fillId="6" borderId="54"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11" borderId="56" xfId="0" applyNumberFormat="1" applyFill="1" applyBorder="1" applyAlignment="1">
      <alignment horizontal="center" vertical="center" wrapText="1"/>
    </xf>
    <xf numFmtId="2" fontId="0" fillId="6" borderId="59" xfId="0" applyNumberFormat="1" applyFill="1" applyBorder="1" applyAlignment="1">
      <alignment horizontal="center" vertical="center" wrapText="1"/>
    </xf>
    <xf numFmtId="10" fontId="0" fillId="6" borderId="54" xfId="1" applyNumberFormat="1" applyFont="1" applyFill="1" applyBorder="1" applyAlignment="1">
      <alignment horizontal="center" vertical="center" wrapText="1"/>
    </xf>
    <xf numFmtId="4" fontId="2" fillId="2" borderId="21" xfId="0" applyNumberFormat="1" applyFont="1" applyFill="1" applyBorder="1" applyAlignment="1">
      <alignment horizontal="center" vertical="center" wrapText="1"/>
    </xf>
    <xf numFmtId="4" fontId="2" fillId="2" borderId="22" xfId="0" applyNumberFormat="1" applyFont="1" applyFill="1" applyBorder="1" applyAlignment="1">
      <alignment horizontal="center" vertical="center" wrapText="1"/>
    </xf>
    <xf numFmtId="4" fontId="2" fillId="2" borderId="117" xfId="0" applyNumberFormat="1" applyFont="1" applyFill="1" applyBorder="1" applyAlignment="1">
      <alignment horizontal="center" vertical="center" wrapText="1"/>
    </xf>
    <xf numFmtId="3" fontId="2" fillId="2" borderId="24" xfId="0" applyNumberFormat="1"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4" fontId="2" fillId="2" borderId="25" xfId="0" applyNumberFormat="1" applyFont="1" applyFill="1" applyBorder="1" applyAlignment="1">
      <alignment horizontal="center" vertical="center" wrapText="1"/>
    </xf>
    <xf numFmtId="3" fontId="2" fillId="4" borderId="25" xfId="0" applyNumberFormat="1" applyFont="1" applyFill="1" applyBorder="1" applyAlignment="1">
      <alignment horizontal="center" vertical="center" wrapText="1"/>
    </xf>
    <xf numFmtId="3" fontId="2" fillId="4" borderId="26" xfId="0" applyNumberFormat="1" applyFont="1" applyFill="1" applyBorder="1" applyAlignment="1">
      <alignment horizontal="center" vertical="center" wrapText="1"/>
    </xf>
    <xf numFmtId="3" fontId="2" fillId="2" borderId="93" xfId="0" applyNumberFormat="1" applyFont="1" applyFill="1" applyBorder="1" applyAlignment="1">
      <alignment horizontal="center"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3" fontId="2" fillId="8" borderId="25" xfId="0" applyNumberFormat="1" applyFont="1" applyFill="1" applyBorder="1" applyAlignment="1">
      <alignment horizontal="center" vertical="center" wrapText="1"/>
    </xf>
    <xf numFmtId="3" fontId="5" fillId="5" borderId="23" xfId="0" applyNumberFormat="1" applyFont="1" applyFill="1" applyBorder="1" applyAlignment="1">
      <alignment horizontal="center" vertical="center" wrapText="1"/>
    </xf>
    <xf numFmtId="3" fontId="19" fillId="5" borderId="113" xfId="0" applyNumberFormat="1" applyFont="1" applyFill="1" applyBorder="1" applyAlignment="1">
      <alignment horizontal="center" vertical="center" wrapText="1"/>
    </xf>
    <xf numFmtId="3" fontId="19" fillId="5" borderId="25" xfId="0" applyNumberFormat="1" applyFont="1" applyFill="1" applyBorder="1" applyAlignment="1">
      <alignment horizontal="center" vertical="center" wrapText="1"/>
    </xf>
    <xf numFmtId="3" fontId="19" fillId="5" borderId="26" xfId="0" applyNumberFormat="1" applyFont="1" applyFill="1" applyBorder="1" applyAlignment="1">
      <alignment horizontal="center" vertical="center" wrapText="1"/>
    </xf>
    <xf numFmtId="3" fontId="19" fillId="5" borderId="24" xfId="0" applyNumberFormat="1"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3" fontId="2" fillId="2" borderId="113" xfId="0" applyNumberFormat="1" applyFont="1" applyFill="1" applyBorder="1" applyAlignment="1">
      <alignment horizontal="center" vertical="center" wrapText="1"/>
    </xf>
    <xf numFmtId="3" fontId="2" fillId="8" borderId="23" xfId="0" applyNumberFormat="1" applyFont="1" applyFill="1" applyBorder="1" applyAlignment="1">
      <alignment horizontal="center" vertical="center" wrapText="1"/>
    </xf>
    <xf numFmtId="3" fontId="2" fillId="8" borderId="113" xfId="0" applyNumberFormat="1" applyFont="1" applyFill="1" applyBorder="1" applyAlignment="1">
      <alignment horizontal="center" vertical="center" wrapText="1"/>
    </xf>
    <xf numFmtId="3" fontId="2" fillId="8" borderId="26" xfId="0" applyNumberFormat="1" applyFont="1" applyFill="1" applyBorder="1" applyAlignment="1">
      <alignment horizontal="center" vertical="center" wrapText="1"/>
    </xf>
    <xf numFmtId="3" fontId="2" fillId="8" borderId="24" xfId="0" applyNumberFormat="1" applyFont="1" applyFill="1" applyBorder="1" applyAlignment="1">
      <alignment horizontal="center" vertical="center" wrapText="1"/>
    </xf>
    <xf numFmtId="3" fontId="1" fillId="2" borderId="23" xfId="0" applyNumberFormat="1" applyFont="1" applyFill="1" applyBorder="1" applyAlignment="1">
      <alignment horizontal="center" vertical="center" wrapText="1"/>
    </xf>
    <xf numFmtId="3" fontId="2" fillId="3" borderId="113" xfId="0" applyNumberFormat="1" applyFont="1" applyFill="1" applyBorder="1" applyAlignment="1">
      <alignment horizontal="center" vertical="center" wrapText="1"/>
    </xf>
    <xf numFmtId="3" fontId="1" fillId="8" borderId="23" xfId="0" applyNumberFormat="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3" fontId="2" fillId="3" borderId="26" xfId="0" applyNumberFormat="1" applyFont="1" applyFill="1" applyBorder="1" applyAlignment="1">
      <alignment horizontal="center" vertical="center" wrapText="1"/>
    </xf>
    <xf numFmtId="3" fontId="1" fillId="8" borderId="27" xfId="0" applyNumberFormat="1" applyFont="1" applyFill="1" applyBorder="1" applyAlignment="1">
      <alignment horizontal="center" vertical="center" wrapText="1"/>
    </xf>
    <xf numFmtId="3" fontId="2" fillId="3" borderId="114" xfId="0" applyNumberFormat="1" applyFont="1" applyFill="1" applyBorder="1" applyAlignment="1">
      <alignment horizontal="center" vertical="center" wrapText="1"/>
    </xf>
    <xf numFmtId="3" fontId="2" fillId="8" borderId="94" xfId="0" applyNumberFormat="1" applyFont="1" applyFill="1" applyBorder="1" applyAlignment="1">
      <alignment horizontal="center" vertical="center" wrapText="1"/>
    </xf>
    <xf numFmtId="3" fontId="2" fillId="8" borderId="95" xfId="0" applyNumberFormat="1" applyFont="1" applyFill="1" applyBorder="1" applyAlignment="1">
      <alignment horizontal="center" vertical="center" wrapText="1"/>
    </xf>
    <xf numFmtId="0" fontId="12" fillId="8" borderId="37" xfId="0" applyFont="1" applyFill="1" applyBorder="1" applyAlignment="1">
      <alignment horizontal="justify" vertical="center" wrapText="1"/>
    </xf>
    <xf numFmtId="0" fontId="12" fillId="8" borderId="23" xfId="0" applyFont="1" applyFill="1" applyBorder="1" applyAlignment="1">
      <alignment horizontal="justify" vertical="center" wrapText="1"/>
    </xf>
    <xf numFmtId="0" fontId="22" fillId="5" borderId="23"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20" fillId="8" borderId="23" xfId="0" applyFont="1" applyFill="1" applyBorder="1" applyAlignment="1">
      <alignment horizontal="left" vertical="center" wrapText="1"/>
    </xf>
    <xf numFmtId="3" fontId="2" fillId="2" borderId="85" xfId="0" applyNumberFormat="1" applyFont="1" applyFill="1" applyBorder="1" applyAlignment="1">
      <alignment horizontal="left" vertical="center" wrapText="1"/>
    </xf>
    <xf numFmtId="0" fontId="20" fillId="8" borderId="99" xfId="0" applyFont="1" applyFill="1" applyBorder="1" applyAlignment="1">
      <alignment horizontal="left" vertical="center" wrapText="1"/>
    </xf>
    <xf numFmtId="0" fontId="2" fillId="2" borderId="23" xfId="0" applyFont="1" applyFill="1" applyBorder="1" applyAlignment="1">
      <alignment horizontal="left" vertical="center" wrapText="1"/>
    </xf>
  </cellXfs>
  <cellStyles count="3">
    <cellStyle name="Moneda" xfId="2" builtinId="4"/>
    <cellStyle name="Normal" xfId="0" builtinId="0"/>
    <cellStyle name="Porcentaje" xfId="1" builtinId="5"/>
  </cellStyles>
  <dxfs count="46">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2135187</xdr:colOff>
      <xdr:row>1</xdr:row>
      <xdr:rowOff>7937</xdr:rowOff>
    </xdr:from>
    <xdr:to>
      <xdr:col>3</xdr:col>
      <xdr:colOff>1777772</xdr:colOff>
      <xdr:row>7</xdr:row>
      <xdr:rowOff>174625</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2437" y="214312"/>
          <a:ext cx="2039710" cy="2055813"/>
        </a:xfrm>
        <a:prstGeom prst="rect">
          <a:avLst/>
        </a:prstGeom>
      </xdr:spPr>
    </xdr:pic>
    <xdr:clientData/>
  </xdr:twoCellAnchor>
  <xdr:twoCellAnchor editAs="oneCell">
    <xdr:from>
      <xdr:col>21</xdr:col>
      <xdr:colOff>73025</xdr:colOff>
      <xdr:row>1</xdr:row>
      <xdr:rowOff>15875</xdr:rowOff>
    </xdr:from>
    <xdr:to>
      <xdr:col>22</xdr:col>
      <xdr:colOff>2305049</xdr:colOff>
      <xdr:row>6</xdr:row>
      <xdr:rowOff>47625</xdr:rowOff>
    </xdr:to>
    <xdr:pic>
      <xdr:nvPicPr>
        <xdr:cNvPr id="2" name="Imagen 1">
          <a:extLst>
            <a:ext uri="{FF2B5EF4-FFF2-40B4-BE49-F238E27FC236}">
              <a16:creationId xmlns:a16="http://schemas.microsoft.com/office/drawing/2014/main" id="{00AEDF24-C77F-4456-AE9B-4EA229078A6C}"/>
            </a:ext>
          </a:extLst>
        </xdr:cNvPr>
        <xdr:cNvPicPr>
          <a:picLocks noChangeAspect="1"/>
        </xdr:cNvPicPr>
      </xdr:nvPicPr>
      <xdr:blipFill>
        <a:blip xmlns:r="http://schemas.openxmlformats.org/officeDocument/2006/relationships" r:embed="rId3"/>
        <a:stretch>
          <a:fillRect/>
        </a:stretch>
      </xdr:blipFill>
      <xdr:spPr>
        <a:xfrm>
          <a:off x="28686125" y="225425"/>
          <a:ext cx="3756024" cy="172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2"/>
  <sheetViews>
    <sheetView tabSelected="1" zoomScale="52" zoomScaleNormal="52" workbookViewId="0">
      <selection activeCell="T19" sqref="T19"/>
    </sheetView>
  </sheetViews>
  <sheetFormatPr baseColWidth="10" defaultColWidth="11.44140625" defaultRowHeight="14.4" x14ac:dyDescent="0.3"/>
  <cols>
    <col min="2" max="2" width="20.5546875" customWidth="1"/>
    <col min="3" max="3" width="35.88671875" customWidth="1"/>
    <col min="4" max="4" width="31.44140625" customWidth="1"/>
    <col min="5" max="5" width="29.88671875" customWidth="1"/>
    <col min="6" max="7" width="25.33203125" customWidth="1"/>
    <col min="8" max="8" width="17.6640625" customWidth="1"/>
    <col min="9" max="19" width="16.88671875" customWidth="1"/>
    <col min="20" max="22" width="22.6640625" customWidth="1"/>
    <col min="23" max="23" width="72.44140625" customWidth="1"/>
  </cols>
  <sheetData>
    <row r="1" spans="2:23" ht="15" thickBot="1" x14ac:dyDescent="0.35"/>
    <row r="2" spans="2:23" ht="30" customHeight="1" x14ac:dyDescent="0.3">
      <c r="E2" s="167" t="s">
        <v>0</v>
      </c>
      <c r="F2" s="168"/>
      <c r="G2" s="168"/>
      <c r="H2" s="168"/>
      <c r="I2" s="168"/>
      <c r="J2" s="168"/>
      <c r="K2" s="168"/>
      <c r="L2" s="168"/>
      <c r="M2" s="168"/>
      <c r="N2" s="168"/>
      <c r="O2" s="168"/>
      <c r="P2" s="168"/>
      <c r="Q2" s="168"/>
      <c r="R2" s="168"/>
      <c r="S2" s="169"/>
    </row>
    <row r="3" spans="2:23" ht="30" customHeight="1" x14ac:dyDescent="0.3">
      <c r="E3" s="170" t="s">
        <v>1</v>
      </c>
      <c r="F3" s="171"/>
      <c r="G3" s="171"/>
      <c r="H3" s="171"/>
      <c r="I3" s="171"/>
      <c r="J3" s="171"/>
      <c r="K3" s="171"/>
      <c r="L3" s="171"/>
      <c r="M3" s="171"/>
      <c r="N3" s="171"/>
      <c r="O3" s="171"/>
      <c r="P3" s="171"/>
      <c r="Q3" s="171"/>
      <c r="R3" s="171"/>
      <c r="S3" s="172"/>
    </row>
    <row r="4" spans="2:23" ht="30" customHeight="1" x14ac:dyDescent="0.3">
      <c r="E4" s="170" t="s">
        <v>116</v>
      </c>
      <c r="F4" s="171"/>
      <c r="G4" s="171"/>
      <c r="H4" s="171"/>
      <c r="I4" s="171"/>
      <c r="J4" s="171"/>
      <c r="K4" s="171"/>
      <c r="L4" s="171"/>
      <c r="M4" s="171"/>
      <c r="N4" s="171"/>
      <c r="O4" s="171"/>
      <c r="P4" s="171"/>
      <c r="Q4" s="171"/>
      <c r="R4" s="171"/>
      <c r="S4" s="172"/>
    </row>
    <row r="5" spans="2:23" ht="28.8" thickBot="1" x14ac:dyDescent="0.35">
      <c r="E5" s="176" t="s">
        <v>98</v>
      </c>
      <c r="F5" s="177"/>
      <c r="G5" s="177"/>
      <c r="H5" s="177"/>
      <c r="I5" s="177"/>
      <c r="J5" s="177"/>
      <c r="K5" s="177"/>
      <c r="L5" s="177"/>
      <c r="M5" s="177"/>
      <c r="N5" s="177"/>
      <c r="O5" s="177"/>
      <c r="P5" s="177"/>
      <c r="Q5" s="177"/>
      <c r="R5" s="177"/>
      <c r="S5" s="178"/>
    </row>
    <row r="9" spans="2:23" ht="15" thickBot="1" x14ac:dyDescent="0.35"/>
    <row r="10" spans="2:23" ht="21.6" thickBot="1" x14ac:dyDescent="0.45">
      <c r="G10" s="181" t="s">
        <v>2</v>
      </c>
      <c r="H10" s="182"/>
      <c r="I10" s="182"/>
      <c r="J10" s="182"/>
      <c r="K10" s="182"/>
      <c r="L10" s="182"/>
      <c r="M10" s="182"/>
      <c r="N10" s="182"/>
      <c r="O10" s="182"/>
      <c r="P10" s="182"/>
      <c r="Q10" s="182"/>
      <c r="R10" s="182"/>
      <c r="S10" s="182"/>
      <c r="T10" s="182"/>
      <c r="U10" s="182"/>
      <c r="V10" s="183"/>
    </row>
    <row r="11" spans="2:23" ht="43.5" customHeight="1" thickBot="1" x14ac:dyDescent="0.35">
      <c r="B11" s="200" t="s">
        <v>3</v>
      </c>
      <c r="C11" s="202" t="s">
        <v>4</v>
      </c>
      <c r="D11" s="204" t="s">
        <v>5</v>
      </c>
      <c r="E11" s="204"/>
      <c r="F11" s="204"/>
      <c r="G11" s="179" t="s">
        <v>6</v>
      </c>
      <c r="H11" s="179"/>
      <c r="I11" s="179"/>
      <c r="J11" s="179"/>
      <c r="K11" s="180"/>
      <c r="L11" s="173" t="s">
        <v>7</v>
      </c>
      <c r="M11" s="174"/>
      <c r="N11" s="174"/>
      <c r="O11" s="175"/>
      <c r="P11" s="197" t="s">
        <v>8</v>
      </c>
      <c r="Q11" s="198"/>
      <c r="R11" s="198"/>
      <c r="S11" s="199"/>
      <c r="T11" s="198" t="s">
        <v>9</v>
      </c>
      <c r="U11" s="198"/>
      <c r="V11" s="198"/>
      <c r="W11" s="186" t="s">
        <v>45</v>
      </c>
    </row>
    <row r="12" spans="2:23" ht="131.25" customHeight="1" thickBot="1" x14ac:dyDescent="0.35">
      <c r="B12" s="201"/>
      <c r="C12" s="203"/>
      <c r="D12" s="29" t="s">
        <v>11</v>
      </c>
      <c r="E12" s="29" t="s">
        <v>12</v>
      </c>
      <c r="F12" s="86" t="s">
        <v>13</v>
      </c>
      <c r="G12" s="211" t="s">
        <v>96</v>
      </c>
      <c r="H12" s="15" t="s">
        <v>14</v>
      </c>
      <c r="I12" s="3" t="s">
        <v>15</v>
      </c>
      <c r="J12" s="16" t="s">
        <v>16</v>
      </c>
      <c r="K12" s="4" t="s">
        <v>17</v>
      </c>
      <c r="L12" s="15" t="s">
        <v>14</v>
      </c>
      <c r="M12" s="3" t="s">
        <v>15</v>
      </c>
      <c r="N12" s="16" t="s">
        <v>16</v>
      </c>
      <c r="O12" s="4" t="s">
        <v>17</v>
      </c>
      <c r="P12" s="5" t="s">
        <v>14</v>
      </c>
      <c r="Q12" s="1" t="s">
        <v>15</v>
      </c>
      <c r="R12" s="6" t="s">
        <v>16</v>
      </c>
      <c r="S12" s="2" t="s">
        <v>17</v>
      </c>
      <c r="T12" s="1" t="s">
        <v>15</v>
      </c>
      <c r="U12" s="6" t="s">
        <v>16</v>
      </c>
      <c r="V12" s="30" t="s">
        <v>17</v>
      </c>
      <c r="W12" s="187"/>
    </row>
    <row r="13" spans="2:23" ht="123.75" customHeight="1" x14ac:dyDescent="0.3">
      <c r="B13" s="194" t="s">
        <v>18</v>
      </c>
      <c r="C13" s="191" t="s">
        <v>97</v>
      </c>
      <c r="D13" s="26" t="s">
        <v>19</v>
      </c>
      <c r="E13" s="17" t="s">
        <v>20</v>
      </c>
      <c r="F13" s="54" t="s">
        <v>21</v>
      </c>
      <c r="G13" s="210">
        <v>37.01</v>
      </c>
      <c r="H13" s="212">
        <v>37.01</v>
      </c>
      <c r="I13" s="213">
        <v>37.01</v>
      </c>
      <c r="J13" s="214">
        <v>37.01</v>
      </c>
      <c r="K13" s="215">
        <v>37.01</v>
      </c>
      <c r="L13" s="222">
        <v>34.700000000000003</v>
      </c>
      <c r="M13" s="223">
        <v>34.700000000000003</v>
      </c>
      <c r="N13" s="223"/>
      <c r="O13" s="224"/>
      <c r="P13" s="53">
        <f>IFERROR(L13/H13,"100%")</f>
        <v>0.93758443663874647</v>
      </c>
      <c r="Q13" s="46">
        <f>IFERROR(M13/I13,"100%")</f>
        <v>0.93758443663874647</v>
      </c>
      <c r="R13" s="46"/>
      <c r="S13" s="72"/>
      <c r="T13" s="140">
        <f>IFERROR(((L13+M13)/(H13+I13)),"100%")</f>
        <v>0.93758443663874647</v>
      </c>
      <c r="U13" s="47"/>
      <c r="V13" s="220"/>
      <c r="W13" s="256" t="s">
        <v>22</v>
      </c>
    </row>
    <row r="14" spans="2:23" ht="123.75" customHeight="1" x14ac:dyDescent="0.3">
      <c r="B14" s="195"/>
      <c r="C14" s="192"/>
      <c r="D14" s="27" t="s">
        <v>23</v>
      </c>
      <c r="E14" s="18" t="s">
        <v>20</v>
      </c>
      <c r="F14" s="54" t="s">
        <v>21</v>
      </c>
      <c r="G14" s="103">
        <v>70.5</v>
      </c>
      <c r="H14" s="208">
        <v>70.5</v>
      </c>
      <c r="I14" s="22">
        <v>70.5</v>
      </c>
      <c r="J14" s="23">
        <v>70.5</v>
      </c>
      <c r="K14" s="24">
        <v>70.5</v>
      </c>
      <c r="L14" s="225">
        <v>59</v>
      </c>
      <c r="M14" s="226">
        <v>59</v>
      </c>
      <c r="N14" s="226"/>
      <c r="O14" s="227"/>
      <c r="P14" s="53">
        <f t="shared" ref="P14:P28" si="0">IFERROR(L14/H14,"100%")</f>
        <v>0.83687943262411346</v>
      </c>
      <c r="Q14" s="46">
        <f t="shared" ref="Q14:Q28" si="1">IFERROR(M14/I14,"100%")</f>
        <v>0.83687943262411346</v>
      </c>
      <c r="R14" s="46"/>
      <c r="S14" s="72"/>
      <c r="T14" s="140">
        <f t="shared" ref="T14:T28" si="2">IFERROR(((L14+M14)/(H14+I14)),"100%")</f>
        <v>0.83687943262411346</v>
      </c>
      <c r="U14" s="46"/>
      <c r="V14" s="72"/>
      <c r="W14" s="257" t="s">
        <v>24</v>
      </c>
    </row>
    <row r="15" spans="2:23" ht="123.75" customHeight="1" x14ac:dyDescent="0.3">
      <c r="B15" s="196"/>
      <c r="C15" s="192"/>
      <c r="D15" s="28" t="s">
        <v>25</v>
      </c>
      <c r="E15" s="19" t="s">
        <v>20</v>
      </c>
      <c r="F15" s="54" t="s">
        <v>26</v>
      </c>
      <c r="G15" s="103">
        <v>5.8</v>
      </c>
      <c r="H15" s="209">
        <v>5.8</v>
      </c>
      <c r="I15" s="20">
        <v>5.8</v>
      </c>
      <c r="J15" s="25">
        <v>5.8</v>
      </c>
      <c r="K15" s="21">
        <v>5.8</v>
      </c>
      <c r="L15" s="228">
        <v>5</v>
      </c>
      <c r="M15" s="229">
        <v>5</v>
      </c>
      <c r="N15" s="226"/>
      <c r="O15" s="227"/>
      <c r="P15" s="53">
        <f t="shared" si="0"/>
        <v>0.86206896551724144</v>
      </c>
      <c r="Q15" s="46">
        <f t="shared" si="1"/>
        <v>0.86206896551724144</v>
      </c>
      <c r="R15" s="46"/>
      <c r="S15" s="72"/>
      <c r="T15" s="140">
        <f t="shared" si="2"/>
        <v>0.86206896551724144</v>
      </c>
      <c r="U15" s="46"/>
      <c r="V15" s="72"/>
      <c r="W15" s="257" t="s">
        <v>27</v>
      </c>
    </row>
    <row r="16" spans="2:23" ht="123.75" customHeight="1" x14ac:dyDescent="0.3">
      <c r="B16" s="184" t="s">
        <v>67</v>
      </c>
      <c r="C16" s="205" t="s">
        <v>68</v>
      </c>
      <c r="D16" s="82" t="s">
        <v>69</v>
      </c>
      <c r="E16" s="84" t="s">
        <v>46</v>
      </c>
      <c r="F16" s="87" t="s">
        <v>71</v>
      </c>
      <c r="G16" s="236">
        <f>SUM(H16:K16)</f>
        <v>55000</v>
      </c>
      <c r="H16" s="237">
        <v>25000</v>
      </c>
      <c r="I16" s="238">
        <v>10000</v>
      </c>
      <c r="J16" s="238">
        <v>5000</v>
      </c>
      <c r="K16" s="239">
        <v>15000</v>
      </c>
      <c r="L16" s="240">
        <v>22494</v>
      </c>
      <c r="M16" s="238">
        <v>13637</v>
      </c>
      <c r="N16" s="230"/>
      <c r="O16" s="231"/>
      <c r="P16" s="53">
        <f t="shared" si="0"/>
        <v>0.89976</v>
      </c>
      <c r="Q16" s="46">
        <f t="shared" si="1"/>
        <v>1.3636999999999999</v>
      </c>
      <c r="R16" s="73"/>
      <c r="S16" s="216"/>
      <c r="T16" s="140">
        <f t="shared" si="2"/>
        <v>1.0323142857142857</v>
      </c>
      <c r="U16" s="73"/>
      <c r="V16" s="216"/>
      <c r="W16" s="258" t="s">
        <v>101</v>
      </c>
    </row>
    <row r="17" spans="2:23" ht="123.75" customHeight="1" x14ac:dyDescent="0.3">
      <c r="B17" s="185"/>
      <c r="C17" s="206"/>
      <c r="D17" s="83" t="s">
        <v>70</v>
      </c>
      <c r="E17" s="85" t="s">
        <v>46</v>
      </c>
      <c r="F17" s="88" t="s">
        <v>72</v>
      </c>
      <c r="G17" s="236">
        <f t="shared" ref="G17:G28" si="3">SUM(H17:K17)</f>
        <v>24</v>
      </c>
      <c r="H17" s="237">
        <v>6</v>
      </c>
      <c r="I17" s="238">
        <v>6</v>
      </c>
      <c r="J17" s="238">
        <v>6</v>
      </c>
      <c r="K17" s="239">
        <v>6</v>
      </c>
      <c r="L17" s="240">
        <v>1</v>
      </c>
      <c r="M17" s="238">
        <v>5</v>
      </c>
      <c r="N17" s="230"/>
      <c r="O17" s="231"/>
      <c r="P17" s="53">
        <f t="shared" si="0"/>
        <v>0.16666666666666666</v>
      </c>
      <c r="Q17" s="46">
        <f t="shared" si="1"/>
        <v>0.83333333333333337</v>
      </c>
      <c r="R17" s="73"/>
      <c r="S17" s="216"/>
      <c r="T17" s="140">
        <f t="shared" si="2"/>
        <v>0.5</v>
      </c>
      <c r="U17" s="73"/>
      <c r="V17" s="216"/>
      <c r="W17" s="258" t="s">
        <v>102</v>
      </c>
    </row>
    <row r="18" spans="2:23" ht="123.75" customHeight="1" x14ac:dyDescent="0.3">
      <c r="B18" s="74" t="s">
        <v>47</v>
      </c>
      <c r="C18" s="79" t="s">
        <v>48</v>
      </c>
      <c r="D18" s="79" t="s">
        <v>49</v>
      </c>
      <c r="E18" s="80" t="s">
        <v>46</v>
      </c>
      <c r="F18" s="81" t="s">
        <v>50</v>
      </c>
      <c r="G18" s="241">
        <f t="shared" si="3"/>
        <v>93000</v>
      </c>
      <c r="H18" s="242">
        <v>40000</v>
      </c>
      <c r="I18" s="226">
        <v>18000</v>
      </c>
      <c r="J18" s="226">
        <v>10000</v>
      </c>
      <c r="K18" s="227">
        <v>25000</v>
      </c>
      <c r="L18" s="225">
        <v>40253</v>
      </c>
      <c r="M18" s="226">
        <v>37340</v>
      </c>
      <c r="N18" s="226"/>
      <c r="O18" s="227"/>
      <c r="P18" s="53">
        <f t="shared" si="0"/>
        <v>1.0063249999999999</v>
      </c>
      <c r="Q18" s="46">
        <f t="shared" si="1"/>
        <v>2.0744444444444445</v>
      </c>
      <c r="R18" s="73"/>
      <c r="S18" s="216"/>
      <c r="T18" s="140">
        <f t="shared" si="2"/>
        <v>1.3378103448275862</v>
      </c>
      <c r="U18" s="73"/>
      <c r="V18" s="216"/>
      <c r="W18" s="259" t="s">
        <v>103</v>
      </c>
    </row>
    <row r="19" spans="2:23" ht="123.75" customHeight="1" x14ac:dyDescent="0.3">
      <c r="B19" s="7" t="s">
        <v>28</v>
      </c>
      <c r="C19" s="9" t="s">
        <v>51</v>
      </c>
      <c r="D19" s="9" t="s">
        <v>52</v>
      </c>
      <c r="E19" s="10" t="s">
        <v>46</v>
      </c>
      <c r="F19" s="78" t="s">
        <v>53</v>
      </c>
      <c r="G19" s="243">
        <f t="shared" si="3"/>
        <v>34000</v>
      </c>
      <c r="H19" s="244">
        <v>12000</v>
      </c>
      <c r="I19" s="235">
        <v>6000</v>
      </c>
      <c r="J19" s="235">
        <v>4000</v>
      </c>
      <c r="K19" s="245">
        <v>12000</v>
      </c>
      <c r="L19" s="246">
        <v>12084</v>
      </c>
      <c r="M19" s="235">
        <v>13987</v>
      </c>
      <c r="N19" s="226"/>
      <c r="O19" s="227"/>
      <c r="P19" s="53">
        <f t="shared" si="0"/>
        <v>1.0069999999999999</v>
      </c>
      <c r="Q19" s="46">
        <f t="shared" si="1"/>
        <v>2.3311666666666668</v>
      </c>
      <c r="R19" s="73"/>
      <c r="S19" s="216"/>
      <c r="T19" s="140">
        <f t="shared" si="2"/>
        <v>1.4483888888888889</v>
      </c>
      <c r="U19" s="73"/>
      <c r="V19" s="216"/>
      <c r="W19" s="260" t="s">
        <v>104</v>
      </c>
    </row>
    <row r="20" spans="2:23" ht="123.75" customHeight="1" x14ac:dyDescent="0.3">
      <c r="B20" s="74" t="s">
        <v>54</v>
      </c>
      <c r="C20" s="75" t="s">
        <v>55</v>
      </c>
      <c r="D20" s="75" t="s">
        <v>56</v>
      </c>
      <c r="E20" s="76" t="s">
        <v>46</v>
      </c>
      <c r="F20" s="77" t="s">
        <v>57</v>
      </c>
      <c r="G20" s="241">
        <v>50</v>
      </c>
      <c r="H20" s="242">
        <v>15</v>
      </c>
      <c r="I20" s="226">
        <v>15</v>
      </c>
      <c r="J20" s="226">
        <v>10</v>
      </c>
      <c r="K20" s="227">
        <v>10</v>
      </c>
      <c r="L20" s="225">
        <v>6</v>
      </c>
      <c r="M20" s="226">
        <v>23</v>
      </c>
      <c r="N20" s="226"/>
      <c r="O20" s="227"/>
      <c r="P20" s="53">
        <f t="shared" si="0"/>
        <v>0.4</v>
      </c>
      <c r="Q20" s="46">
        <f t="shared" si="1"/>
        <v>1.5333333333333334</v>
      </c>
      <c r="R20" s="73"/>
      <c r="S20" s="216"/>
      <c r="T20" s="140">
        <f t="shared" si="2"/>
        <v>0.96666666666666667</v>
      </c>
      <c r="U20" s="73"/>
      <c r="V20" s="216"/>
      <c r="W20" s="261" t="s">
        <v>112</v>
      </c>
    </row>
    <row r="21" spans="2:23" ht="123.75" customHeight="1" x14ac:dyDescent="0.3">
      <c r="B21" s="7" t="s">
        <v>28</v>
      </c>
      <c r="C21" s="9" t="s">
        <v>58</v>
      </c>
      <c r="D21" s="9" t="s">
        <v>59</v>
      </c>
      <c r="E21" s="10" t="s">
        <v>46</v>
      </c>
      <c r="F21" s="78" t="s">
        <v>60</v>
      </c>
      <c r="G21" s="243">
        <f t="shared" si="3"/>
        <v>120</v>
      </c>
      <c r="H21" s="244">
        <v>30</v>
      </c>
      <c r="I21" s="235">
        <v>30</v>
      </c>
      <c r="J21" s="235">
        <v>30</v>
      </c>
      <c r="K21" s="245">
        <v>30</v>
      </c>
      <c r="L21" s="246">
        <v>0</v>
      </c>
      <c r="M21" s="235">
        <v>0</v>
      </c>
      <c r="N21" s="226"/>
      <c r="O21" s="227"/>
      <c r="P21" s="53">
        <f t="shared" si="0"/>
        <v>0</v>
      </c>
      <c r="Q21" s="46">
        <f t="shared" si="1"/>
        <v>0</v>
      </c>
      <c r="R21" s="73"/>
      <c r="S21" s="216"/>
      <c r="T21" s="140">
        <f t="shared" si="2"/>
        <v>0</v>
      </c>
      <c r="U21" s="73"/>
      <c r="V21" s="216"/>
      <c r="W21" s="262" t="s">
        <v>105</v>
      </c>
    </row>
    <row r="22" spans="2:23" ht="123.75" customHeight="1" x14ac:dyDescent="0.3">
      <c r="B22" s="74" t="s">
        <v>90</v>
      </c>
      <c r="C22" s="75" t="s">
        <v>61</v>
      </c>
      <c r="D22" s="75" t="s">
        <v>62</v>
      </c>
      <c r="E22" s="76" t="s">
        <v>46</v>
      </c>
      <c r="F22" s="77" t="s">
        <v>63</v>
      </c>
      <c r="G22" s="241">
        <f t="shared" si="3"/>
        <v>36</v>
      </c>
      <c r="H22" s="242">
        <v>8</v>
      </c>
      <c r="I22" s="226">
        <v>8</v>
      </c>
      <c r="J22" s="226">
        <v>12</v>
      </c>
      <c r="K22" s="227">
        <v>8</v>
      </c>
      <c r="L22" s="225">
        <v>6</v>
      </c>
      <c r="M22" s="226">
        <v>11</v>
      </c>
      <c r="N22" s="226"/>
      <c r="O22" s="227"/>
      <c r="P22" s="53">
        <f t="shared" si="0"/>
        <v>0.75</v>
      </c>
      <c r="Q22" s="46">
        <f t="shared" si="1"/>
        <v>1.375</v>
      </c>
      <c r="R22" s="73"/>
      <c r="S22" s="216"/>
      <c r="T22" s="140">
        <f t="shared" si="2"/>
        <v>1.0625</v>
      </c>
      <c r="U22" s="73"/>
      <c r="V22" s="216"/>
      <c r="W22" s="261" t="s">
        <v>113</v>
      </c>
    </row>
    <row r="23" spans="2:23" ht="123.75" customHeight="1" x14ac:dyDescent="0.3">
      <c r="B23" s="109" t="s">
        <v>28</v>
      </c>
      <c r="C23" s="110" t="s">
        <v>64</v>
      </c>
      <c r="D23" s="105" t="s">
        <v>65</v>
      </c>
      <c r="E23" s="106" t="s">
        <v>46</v>
      </c>
      <c r="F23" s="107" t="s">
        <v>66</v>
      </c>
      <c r="G23" s="243">
        <f t="shared" si="3"/>
        <v>30</v>
      </c>
      <c r="H23" s="244">
        <v>10</v>
      </c>
      <c r="I23" s="235">
        <v>7</v>
      </c>
      <c r="J23" s="235">
        <v>7</v>
      </c>
      <c r="K23" s="245">
        <v>6</v>
      </c>
      <c r="L23" s="246">
        <v>10</v>
      </c>
      <c r="M23" s="235">
        <v>18</v>
      </c>
      <c r="N23" s="226"/>
      <c r="O23" s="227"/>
      <c r="P23" s="53">
        <f t="shared" si="0"/>
        <v>1</v>
      </c>
      <c r="Q23" s="46">
        <f t="shared" si="1"/>
        <v>2.5714285714285716</v>
      </c>
      <c r="R23" s="73"/>
      <c r="S23" s="216"/>
      <c r="T23" s="140">
        <f t="shared" si="2"/>
        <v>1.6470588235294117</v>
      </c>
      <c r="U23" s="73"/>
      <c r="V23" s="216"/>
      <c r="W23" s="127" t="s">
        <v>106</v>
      </c>
    </row>
    <row r="24" spans="2:23" ht="123.75" customHeight="1" x14ac:dyDescent="0.3">
      <c r="B24" s="108" t="s">
        <v>73</v>
      </c>
      <c r="C24" s="126" t="s">
        <v>74</v>
      </c>
      <c r="D24" s="104" t="s">
        <v>75</v>
      </c>
      <c r="E24" s="80" t="s">
        <v>46</v>
      </c>
      <c r="F24" s="104" t="s">
        <v>76</v>
      </c>
      <c r="G24" s="247">
        <f t="shared" si="3"/>
        <v>12</v>
      </c>
      <c r="H24" s="248"/>
      <c r="I24" s="226">
        <v>4</v>
      </c>
      <c r="J24" s="226">
        <v>4</v>
      </c>
      <c r="K24" s="227">
        <v>4</v>
      </c>
      <c r="L24" s="225"/>
      <c r="M24" s="226">
        <v>2</v>
      </c>
      <c r="N24" s="226"/>
      <c r="O24" s="227"/>
      <c r="P24" s="53" t="str">
        <f t="shared" si="0"/>
        <v>100%</v>
      </c>
      <c r="Q24" s="46">
        <f t="shared" si="1"/>
        <v>0.5</v>
      </c>
      <c r="R24" s="73"/>
      <c r="S24" s="216"/>
      <c r="T24" s="140">
        <f t="shared" si="2"/>
        <v>0.5</v>
      </c>
      <c r="U24" s="73"/>
      <c r="V24" s="216"/>
      <c r="W24" s="263" t="s">
        <v>111</v>
      </c>
    </row>
    <row r="25" spans="2:23" ht="123.75" customHeight="1" x14ac:dyDescent="0.3">
      <c r="B25" s="7" t="s">
        <v>28</v>
      </c>
      <c r="C25" s="8" t="s">
        <v>80</v>
      </c>
      <c r="D25" s="9" t="s">
        <v>84</v>
      </c>
      <c r="E25" s="10" t="s">
        <v>46</v>
      </c>
      <c r="F25" s="11" t="s">
        <v>77</v>
      </c>
      <c r="G25" s="249">
        <f t="shared" si="3"/>
        <v>2</v>
      </c>
      <c r="H25" s="248"/>
      <c r="I25" s="250"/>
      <c r="J25" s="235">
        <v>1</v>
      </c>
      <c r="K25" s="245">
        <v>1</v>
      </c>
      <c r="L25" s="225"/>
      <c r="M25" s="226"/>
      <c r="N25" s="226"/>
      <c r="O25" s="227"/>
      <c r="P25" s="53" t="str">
        <f t="shared" si="0"/>
        <v>100%</v>
      </c>
      <c r="Q25" s="46" t="str">
        <f t="shared" si="1"/>
        <v>100%</v>
      </c>
      <c r="R25" s="73"/>
      <c r="S25" s="216"/>
      <c r="T25" s="140" t="str">
        <f t="shared" si="2"/>
        <v>100%</v>
      </c>
      <c r="U25" s="73"/>
      <c r="V25" s="216"/>
      <c r="W25" s="127" t="s">
        <v>107</v>
      </c>
    </row>
    <row r="26" spans="2:23" ht="123.75" customHeight="1" x14ac:dyDescent="0.3">
      <c r="B26" s="7" t="s">
        <v>28</v>
      </c>
      <c r="C26" s="8" t="s">
        <v>81</v>
      </c>
      <c r="D26" s="9" t="s">
        <v>85</v>
      </c>
      <c r="E26" s="10" t="s">
        <v>46</v>
      </c>
      <c r="F26" s="11" t="s">
        <v>78</v>
      </c>
      <c r="G26" s="249">
        <f t="shared" si="3"/>
        <v>100</v>
      </c>
      <c r="H26" s="248"/>
      <c r="I26" s="250"/>
      <c r="J26" s="250"/>
      <c r="K26" s="245">
        <v>100</v>
      </c>
      <c r="L26" s="225"/>
      <c r="M26" s="226"/>
      <c r="N26" s="226"/>
      <c r="O26" s="227"/>
      <c r="P26" s="53" t="str">
        <f t="shared" si="0"/>
        <v>100%</v>
      </c>
      <c r="Q26" s="46" t="str">
        <f t="shared" si="1"/>
        <v>100%</v>
      </c>
      <c r="R26" s="73"/>
      <c r="S26" s="216"/>
      <c r="T26" s="140" t="str">
        <f t="shared" si="2"/>
        <v>100%</v>
      </c>
      <c r="U26" s="73"/>
      <c r="V26" s="216"/>
      <c r="W26" s="127" t="s">
        <v>108</v>
      </c>
    </row>
    <row r="27" spans="2:23" ht="123.75" customHeight="1" x14ac:dyDescent="0.3">
      <c r="B27" s="7" t="s">
        <v>28</v>
      </c>
      <c r="C27" s="8" t="s">
        <v>82</v>
      </c>
      <c r="D27" s="9" t="s">
        <v>86</v>
      </c>
      <c r="E27" s="10" t="s">
        <v>46</v>
      </c>
      <c r="F27" s="11" t="s">
        <v>79</v>
      </c>
      <c r="G27" s="249">
        <f t="shared" si="3"/>
        <v>0</v>
      </c>
      <c r="H27" s="248"/>
      <c r="I27" s="250"/>
      <c r="J27" s="250"/>
      <c r="K27" s="251"/>
      <c r="L27" s="225"/>
      <c r="M27" s="226"/>
      <c r="N27" s="226"/>
      <c r="O27" s="227"/>
      <c r="P27" s="53" t="str">
        <f t="shared" si="0"/>
        <v>100%</v>
      </c>
      <c r="Q27" s="46" t="str">
        <f t="shared" si="1"/>
        <v>100%</v>
      </c>
      <c r="R27" s="73"/>
      <c r="S27" s="216"/>
      <c r="T27" s="140" t="str">
        <f t="shared" si="2"/>
        <v>100%</v>
      </c>
      <c r="U27" s="73"/>
      <c r="V27" s="216"/>
      <c r="W27" s="127" t="s">
        <v>109</v>
      </c>
    </row>
    <row r="28" spans="2:23" ht="123.75" customHeight="1" thickBot="1" x14ac:dyDescent="0.35">
      <c r="B28" s="12" t="s">
        <v>28</v>
      </c>
      <c r="C28" s="112" t="s">
        <v>83</v>
      </c>
      <c r="D28" s="13" t="s">
        <v>87</v>
      </c>
      <c r="E28" s="14" t="s">
        <v>46</v>
      </c>
      <c r="F28" s="113" t="s">
        <v>79</v>
      </c>
      <c r="G28" s="252">
        <f t="shared" si="3"/>
        <v>6</v>
      </c>
      <c r="H28" s="253"/>
      <c r="I28" s="254">
        <v>3</v>
      </c>
      <c r="J28" s="254">
        <v>2</v>
      </c>
      <c r="K28" s="255">
        <v>1</v>
      </c>
      <c r="L28" s="232"/>
      <c r="M28" s="233">
        <v>2</v>
      </c>
      <c r="N28" s="233"/>
      <c r="O28" s="234"/>
      <c r="P28" s="217" t="str">
        <f t="shared" si="0"/>
        <v>100%</v>
      </c>
      <c r="Q28" s="218">
        <f t="shared" si="1"/>
        <v>0.66666666666666663</v>
      </c>
      <c r="R28" s="114"/>
      <c r="S28" s="219"/>
      <c r="T28" s="221">
        <f t="shared" si="2"/>
        <v>0.66666666666666663</v>
      </c>
      <c r="U28" s="114"/>
      <c r="V28" s="219"/>
      <c r="W28" s="98" t="s">
        <v>110</v>
      </c>
    </row>
    <row r="29" spans="2:23" ht="32.25" customHeight="1" x14ac:dyDescent="0.3">
      <c r="C29" s="193"/>
      <c r="D29" s="193"/>
      <c r="E29" s="193"/>
      <c r="F29" s="193"/>
      <c r="G29" s="101"/>
      <c r="P29" s="111">
        <f>AVERAGE(P19:P28)</f>
        <v>0.63139999999999996</v>
      </c>
      <c r="Q29" s="111">
        <f>AVERAGE(Q19:Q28)</f>
        <v>1.2825136054421769</v>
      </c>
      <c r="R29" s="111" t="e">
        <f t="shared" ref="R29:S29" si="4">AVERAGE(R19:R28)</f>
        <v>#DIV/0!</v>
      </c>
      <c r="S29" s="111" t="e">
        <f t="shared" si="4"/>
        <v>#DIV/0!</v>
      </c>
      <c r="T29" s="111">
        <f>AVERAGE(T19:T28)</f>
        <v>0.89875443510737629</v>
      </c>
      <c r="U29" s="111" t="e">
        <f t="shared" ref="U29:V29" si="5">AVERAGE(U19:U28)</f>
        <v>#DIV/0!</v>
      </c>
      <c r="V29" s="111" t="e">
        <f t="shared" si="5"/>
        <v>#DIV/0!</v>
      </c>
    </row>
    <row r="30" spans="2:23" ht="15.75" customHeight="1" x14ac:dyDescent="0.3"/>
    <row r="31" spans="2:23" ht="15.75" customHeight="1" x14ac:dyDescent="0.3"/>
    <row r="32" spans="2:23" ht="15.75" customHeight="1" x14ac:dyDescent="0.3"/>
    <row r="33" spans="3:23" ht="15.75" customHeight="1" x14ac:dyDescent="0.3"/>
    <row r="34" spans="3:23" ht="15.75" customHeight="1" x14ac:dyDescent="0.3"/>
    <row r="35" spans="3:23" ht="15.75" customHeight="1" x14ac:dyDescent="0.3"/>
    <row r="36" spans="3:23" x14ac:dyDescent="0.3">
      <c r="F36" s="48"/>
      <c r="G36" s="48"/>
    </row>
    <row r="37" spans="3:23" ht="47.25" customHeight="1" x14ac:dyDescent="0.3">
      <c r="C37" s="188" t="s">
        <v>93</v>
      </c>
      <c r="D37" s="188"/>
      <c r="E37" s="188"/>
      <c r="F37" s="42"/>
      <c r="G37" s="102"/>
      <c r="L37" s="188" t="s">
        <v>29</v>
      </c>
      <c r="M37" s="189"/>
      <c r="N37" s="189"/>
      <c r="O37" s="189"/>
      <c r="P37" s="189"/>
      <c r="Q37" s="189"/>
      <c r="U37" s="190" t="s">
        <v>100</v>
      </c>
      <c r="V37" s="190"/>
      <c r="W37" s="190"/>
    </row>
    <row r="40" spans="3:23" ht="15" thickBot="1" x14ac:dyDescent="0.35"/>
    <row r="41" spans="3:23" ht="15.75" customHeight="1" thickBot="1" x14ac:dyDescent="0.35">
      <c r="E41" s="154" t="s">
        <v>30</v>
      </c>
      <c r="F41" s="155"/>
      <c r="G41" s="155"/>
      <c r="H41" s="155"/>
      <c r="I41" s="155"/>
      <c r="J41" s="155"/>
      <c r="K41" s="155"/>
      <c r="L41" s="155"/>
      <c r="M41" s="155"/>
      <c r="N41" s="155"/>
      <c r="O41" s="155"/>
      <c r="P41" s="155"/>
      <c r="Q41" s="155"/>
      <c r="R41" s="155"/>
      <c r="S41" s="155"/>
      <c r="T41" s="155"/>
      <c r="U41" s="155"/>
      <c r="V41" s="155"/>
      <c r="W41" s="156"/>
    </row>
    <row r="42" spans="3:23" ht="15.75" customHeight="1" thickBot="1" x14ac:dyDescent="0.35">
      <c r="E42" s="157" t="s">
        <v>31</v>
      </c>
      <c r="F42" s="157" t="s">
        <v>32</v>
      </c>
      <c r="G42" s="159" t="s">
        <v>33</v>
      </c>
      <c r="H42" s="160"/>
      <c r="I42" s="160"/>
      <c r="J42" s="161"/>
      <c r="K42" s="159" t="s">
        <v>34</v>
      </c>
      <c r="L42" s="160"/>
      <c r="M42" s="160"/>
      <c r="N42" s="161"/>
      <c r="O42" s="162" t="s">
        <v>35</v>
      </c>
      <c r="P42" s="163"/>
      <c r="Q42" s="163"/>
      <c r="R42" s="164"/>
      <c r="S42" s="162" t="s">
        <v>36</v>
      </c>
      <c r="T42" s="163"/>
      <c r="U42" s="163"/>
      <c r="V42" s="164"/>
      <c r="W42" s="165" t="s">
        <v>10</v>
      </c>
    </row>
    <row r="43" spans="3:23" ht="28.2" thickBot="1" x14ac:dyDescent="0.35">
      <c r="E43" s="158"/>
      <c r="F43" s="158"/>
      <c r="G43" s="31" t="s">
        <v>37</v>
      </c>
      <c r="H43" s="32" t="s">
        <v>38</v>
      </c>
      <c r="I43" s="33" t="s">
        <v>39</v>
      </c>
      <c r="J43" s="34" t="s">
        <v>40</v>
      </c>
      <c r="K43" s="31" t="s">
        <v>37</v>
      </c>
      <c r="L43" s="32" t="s">
        <v>38</v>
      </c>
      <c r="M43" s="33" t="s">
        <v>39</v>
      </c>
      <c r="N43" s="34" t="s">
        <v>40</v>
      </c>
      <c r="O43" s="31" t="s">
        <v>14</v>
      </c>
      <c r="P43" s="143" t="s">
        <v>15</v>
      </c>
      <c r="Q43" s="36" t="s">
        <v>16</v>
      </c>
      <c r="R43" s="37" t="s">
        <v>17</v>
      </c>
      <c r="S43" s="38" t="s">
        <v>14</v>
      </c>
      <c r="T43" s="148" t="s">
        <v>15</v>
      </c>
      <c r="U43" s="36" t="s">
        <v>16</v>
      </c>
      <c r="V43" s="39" t="s">
        <v>17</v>
      </c>
      <c r="W43" s="166"/>
    </row>
    <row r="44" spans="3:23" ht="83.25" customHeight="1" thickBot="1" x14ac:dyDescent="0.35">
      <c r="E44" s="95" t="s">
        <v>88</v>
      </c>
      <c r="F44" s="40">
        <v>734909</v>
      </c>
      <c r="G44" s="115">
        <v>183727.25</v>
      </c>
      <c r="H44" s="116">
        <v>183727.25</v>
      </c>
      <c r="I44" s="116">
        <v>183727.25</v>
      </c>
      <c r="J44" s="117">
        <v>183727.25</v>
      </c>
      <c r="K44" s="62">
        <v>143934.6</v>
      </c>
      <c r="L44" s="63">
        <v>86157.65</v>
      </c>
      <c r="M44" s="63"/>
      <c r="N44" s="64"/>
      <c r="O44" s="49">
        <f>IFERROR(K44/G44,"100"%)</f>
        <v>0.78341454520219511</v>
      </c>
      <c r="P44" s="144">
        <f>IFERROR(L44/H44,"100"%)</f>
        <v>0.46894322970599078</v>
      </c>
      <c r="Q44" s="57"/>
      <c r="R44" s="58"/>
      <c r="S44" s="53">
        <f>IFERROR(K44/F44,"100%")</f>
        <v>0.19585363630054878</v>
      </c>
      <c r="T44" s="149">
        <f>IFERROR(((L44+M44)/(H44+I44)),"100%")</f>
        <v>0.23447161485299539</v>
      </c>
      <c r="U44" s="57"/>
      <c r="V44" s="58"/>
      <c r="W44" s="124" t="s">
        <v>114</v>
      </c>
    </row>
    <row r="45" spans="3:23" ht="83.25" customHeight="1" x14ac:dyDescent="0.3">
      <c r="E45" s="96" t="s">
        <v>89</v>
      </c>
      <c r="F45" s="89">
        <v>377209</v>
      </c>
      <c r="G45" s="118">
        <v>94302.25</v>
      </c>
      <c r="H45" s="119">
        <v>94302.25</v>
      </c>
      <c r="I45" s="119">
        <v>94302.25</v>
      </c>
      <c r="J45" s="120">
        <v>94302.25</v>
      </c>
      <c r="K45" s="90">
        <v>72316.800000000003</v>
      </c>
      <c r="L45" s="91">
        <v>46777.55</v>
      </c>
      <c r="M45" s="91"/>
      <c r="N45" s="92"/>
      <c r="O45" s="49">
        <f>IFERROR(K45/G45,"100"%)</f>
        <v>0.76686187233072389</v>
      </c>
      <c r="P45" s="144">
        <f t="shared" ref="P45:P48" si="6">IFERROR(L45/H45,"100"%)</f>
        <v>0.49603853566590406</v>
      </c>
      <c r="Q45" s="93"/>
      <c r="R45" s="94"/>
      <c r="S45" s="53">
        <f t="shared" ref="S45:S46" si="7">IFERROR(K45/F45,"100%")</f>
        <v>0.19171546808268097</v>
      </c>
      <c r="T45" s="150">
        <f t="shared" ref="T45:T48" si="8">IFERROR(((L45+M45)/(H45+I45)),"100%")</f>
        <v>0.24801926783295203</v>
      </c>
      <c r="U45" s="93"/>
      <c r="V45" s="94"/>
      <c r="W45" s="124" t="s">
        <v>114</v>
      </c>
    </row>
    <row r="46" spans="3:23" ht="83.25" customHeight="1" x14ac:dyDescent="0.3">
      <c r="E46" s="97" t="s">
        <v>91</v>
      </c>
      <c r="F46" s="41">
        <v>359889</v>
      </c>
      <c r="G46" s="118">
        <v>89972.25</v>
      </c>
      <c r="H46" s="119">
        <v>89972.25</v>
      </c>
      <c r="I46" s="119">
        <v>89972.25</v>
      </c>
      <c r="J46" s="120">
        <v>89972.25</v>
      </c>
      <c r="K46" s="65">
        <v>37444.81</v>
      </c>
      <c r="L46" s="66">
        <v>133695.26999999999</v>
      </c>
      <c r="M46" s="66"/>
      <c r="N46" s="67"/>
      <c r="O46" s="49">
        <f t="shared" ref="O46" si="9">IFERROR(K46/G46,"100"%)</f>
        <v>0.41618176715598421</v>
      </c>
      <c r="P46" s="145">
        <f t="shared" si="6"/>
        <v>1.4859611713611696</v>
      </c>
      <c r="Q46" s="59"/>
      <c r="R46" s="60"/>
      <c r="S46" s="53">
        <f t="shared" si="7"/>
        <v>0.10404544178899605</v>
      </c>
      <c r="T46" s="152">
        <f t="shared" si="8"/>
        <v>0.74298058568058478</v>
      </c>
      <c r="U46" s="59"/>
      <c r="V46" s="60"/>
      <c r="W46" s="125" t="s">
        <v>114</v>
      </c>
    </row>
    <row r="47" spans="3:23" ht="83.25" customHeight="1" x14ac:dyDescent="0.3">
      <c r="E47" s="127" t="s">
        <v>92</v>
      </c>
      <c r="F47" s="128">
        <v>0</v>
      </c>
      <c r="G47" s="129"/>
      <c r="H47" s="130"/>
      <c r="I47" s="130"/>
      <c r="J47" s="131"/>
      <c r="K47" s="132"/>
      <c r="L47" s="133"/>
      <c r="M47" s="133"/>
      <c r="N47" s="134"/>
      <c r="O47" s="135"/>
      <c r="P47" s="147">
        <f t="shared" si="6"/>
        <v>1</v>
      </c>
      <c r="Q47" s="136"/>
      <c r="R47" s="153"/>
      <c r="S47" s="46"/>
      <c r="T47" s="152" t="str">
        <f t="shared" si="8"/>
        <v>100%</v>
      </c>
      <c r="U47" s="136"/>
      <c r="V47" s="137"/>
      <c r="W47" s="139" t="s">
        <v>115</v>
      </c>
    </row>
    <row r="48" spans="3:23" ht="83.25" customHeight="1" thickBot="1" x14ac:dyDescent="0.35">
      <c r="E48" s="98" t="s">
        <v>99</v>
      </c>
      <c r="F48" s="43">
        <v>0</v>
      </c>
      <c r="G48" s="121">
        <v>0</v>
      </c>
      <c r="H48" s="122"/>
      <c r="I48" s="122"/>
      <c r="J48" s="123"/>
      <c r="K48" s="70">
        <v>0</v>
      </c>
      <c r="L48" s="70"/>
      <c r="M48" s="70"/>
      <c r="N48" s="71"/>
      <c r="O48" s="135"/>
      <c r="P48" s="146">
        <f t="shared" si="6"/>
        <v>1</v>
      </c>
      <c r="Q48" s="51"/>
      <c r="R48" s="52"/>
      <c r="S48" s="138"/>
      <c r="T48" s="151" t="str">
        <f t="shared" si="8"/>
        <v>100%</v>
      </c>
      <c r="U48" s="51"/>
      <c r="V48" s="52"/>
      <c r="W48" s="139" t="s">
        <v>115</v>
      </c>
    </row>
    <row r="49" spans="6:11" ht="83.25" customHeight="1" x14ac:dyDescent="0.3">
      <c r="F49" s="141"/>
      <c r="G49" s="142"/>
      <c r="H49" s="142"/>
      <c r="I49" s="142"/>
      <c r="J49" s="142"/>
      <c r="K49" s="142"/>
    </row>
    <row r="52" spans="6:11" x14ac:dyDescent="0.3">
      <c r="G52" s="142"/>
    </row>
  </sheetData>
  <mergeCells count="29">
    <mergeCell ref="B16:B17"/>
    <mergeCell ref="W11:W12"/>
    <mergeCell ref="C37:E37"/>
    <mergeCell ref="L37:Q37"/>
    <mergeCell ref="U37:W37"/>
    <mergeCell ref="C13:C15"/>
    <mergeCell ref="C29:F29"/>
    <mergeCell ref="B13:B15"/>
    <mergeCell ref="P11:S11"/>
    <mergeCell ref="T11:V11"/>
    <mergeCell ref="B11:B12"/>
    <mergeCell ref="C11:C12"/>
    <mergeCell ref="D11:F11"/>
    <mergeCell ref="C16:C17"/>
    <mergeCell ref="E2:S2"/>
    <mergeCell ref="E3:S3"/>
    <mergeCell ref="E4:S4"/>
    <mergeCell ref="L11:O11"/>
    <mergeCell ref="E5:S5"/>
    <mergeCell ref="G11:K11"/>
    <mergeCell ref="G10:V10"/>
    <mergeCell ref="E41:W41"/>
    <mergeCell ref="E42:E43"/>
    <mergeCell ref="F42:F43"/>
    <mergeCell ref="G42:J42"/>
    <mergeCell ref="K42:N42"/>
    <mergeCell ref="O42:R42"/>
    <mergeCell ref="S42:V42"/>
    <mergeCell ref="W42:W43"/>
  </mergeCells>
  <conditionalFormatting sqref="G48">
    <cfRule type="containsBlanks" dxfId="45" priority="3">
      <formula>LEN(TRIM(G48))=0</formula>
    </cfRule>
  </conditionalFormatting>
  <conditionalFormatting sqref="G44:J47 H48:J48">
    <cfRule type="containsBlanks" dxfId="44" priority="6">
      <formula>LEN(TRIM(G44))=0</formula>
    </cfRule>
  </conditionalFormatting>
  <conditionalFormatting sqref="H24 H25:I25 H26:J26 H27:K27 H28">
    <cfRule type="containsBlanks" dxfId="43" priority="163">
      <formula>LEN(TRIM(H24))=0</formula>
    </cfRule>
  </conditionalFormatting>
  <conditionalFormatting sqref="H13:K13">
    <cfRule type="containsBlanks" dxfId="42" priority="108">
      <formula>LEN(TRIM(H13))=0</formula>
    </cfRule>
  </conditionalFormatting>
  <conditionalFormatting sqref="K44:N48">
    <cfRule type="containsBlanks" dxfId="41" priority="5">
      <formula>LEN(TRIM(K44))=0</formula>
    </cfRule>
  </conditionalFormatting>
  <conditionalFormatting sqref="L14:O15 R14:S15">
    <cfRule type="containsBlanks" dxfId="40" priority="64">
      <formula>LEN(TRIM(L14))=0</formula>
    </cfRule>
  </conditionalFormatting>
  <conditionalFormatting sqref="L13:P13 R13:V13 Q13:Q28 P14:P28">
    <cfRule type="containsBlanks" dxfId="39" priority="72">
      <formula>LEN(TRIM(L13))=0</formula>
    </cfRule>
  </conditionalFormatting>
  <conditionalFormatting sqref="N16:O17 L18:O18 M19:O19 L20:O20 M21:O21 L22:O22 M23:O28 L24:L28">
    <cfRule type="containsBlanks" dxfId="38" priority="162">
      <formula>LEN(TRIM(L16))=0</formula>
    </cfRule>
  </conditionalFormatting>
  <conditionalFormatting sqref="O44:O48 S44:S48">
    <cfRule type="cellIs" dxfId="37" priority="7" stopIfTrue="1" operator="equal">
      <formula>"100%"</formula>
    </cfRule>
    <cfRule type="cellIs" dxfId="36" priority="8" stopIfTrue="1" operator="lessThan">
      <formula>0.5</formula>
    </cfRule>
    <cfRule type="cellIs" dxfId="35" priority="9" stopIfTrue="1" operator="between">
      <formula>0.5</formula>
      <formula>0.7</formula>
    </cfRule>
    <cfRule type="cellIs" dxfId="34" priority="10" stopIfTrue="1" operator="between">
      <formula>0.7</formula>
      <formula>1.2</formula>
    </cfRule>
    <cfRule type="cellIs" dxfId="33" priority="11" stopIfTrue="1" operator="greaterThanOrEqual">
      <formula>1.2</formula>
    </cfRule>
    <cfRule type="containsBlanks" dxfId="32" priority="12" stopIfTrue="1">
      <formula>LEN(TRIM(O44))=0</formula>
    </cfRule>
  </conditionalFormatting>
  <conditionalFormatting sqref="P44:R48 T44:V48">
    <cfRule type="containsBlanks" dxfId="31" priority="4">
      <formula>LEN(TRIM(P44))=0</formula>
    </cfRule>
  </conditionalFormatting>
  <conditionalFormatting sqref="R14:S15">
    <cfRule type="cellIs" dxfId="30" priority="65" stopIfTrue="1" operator="equal">
      <formula>"100%"</formula>
    </cfRule>
    <cfRule type="cellIs" dxfId="29" priority="66" stopIfTrue="1" operator="lessThan">
      <formula>0.5</formula>
    </cfRule>
    <cfRule type="cellIs" dxfId="28" priority="67" stopIfTrue="1" operator="between">
      <formula>0.5</formula>
      <formula>0.7</formula>
    </cfRule>
    <cfRule type="cellIs" dxfId="27" priority="68" stopIfTrue="1" operator="between">
      <formula>0.7</formula>
      <formula>1.2</formula>
    </cfRule>
    <cfRule type="cellIs" dxfId="26" priority="69" stopIfTrue="1" operator="greaterThanOrEqual">
      <formula>1.2</formula>
    </cfRule>
    <cfRule type="containsBlanks" dxfId="25" priority="70" stopIfTrue="1">
      <formula>LEN(TRIM(R14))=0</formula>
    </cfRule>
  </conditionalFormatting>
  <conditionalFormatting sqref="R13:V13 P13:Q28">
    <cfRule type="cellIs" dxfId="24" priority="73" stopIfTrue="1" operator="equal">
      <formula>"100%"</formula>
    </cfRule>
    <cfRule type="cellIs" dxfId="23" priority="74" stopIfTrue="1" operator="lessThan">
      <formula>0.5</formula>
    </cfRule>
    <cfRule type="cellIs" dxfId="22" priority="75" stopIfTrue="1" operator="between">
      <formula>0.5</formula>
      <formula>0.7</formula>
    </cfRule>
    <cfRule type="cellIs" dxfId="21" priority="76" stopIfTrue="1" operator="between">
      <formula>0.7</formula>
      <formula>1.2</formula>
    </cfRule>
    <cfRule type="cellIs" dxfId="20" priority="77" stopIfTrue="1" operator="greaterThanOrEqual">
      <formula>1.2</formula>
    </cfRule>
    <cfRule type="containsBlanks" dxfId="19" priority="78" stopIfTrue="1">
      <formula>LEN(TRIM(P13))=0</formula>
    </cfRule>
  </conditionalFormatting>
  <conditionalFormatting sqref="T14:V28">
    <cfRule type="cellIs" dxfId="18" priority="58" stopIfTrue="1" operator="equal">
      <formula>"100%"</formula>
    </cfRule>
    <cfRule type="cellIs" dxfId="17" priority="59" stopIfTrue="1" operator="lessThan">
      <formula>0.5</formula>
    </cfRule>
    <cfRule type="cellIs" dxfId="16" priority="60" stopIfTrue="1" operator="between">
      <formula>0.5</formula>
      <formula>0.7</formula>
    </cfRule>
    <cfRule type="cellIs" dxfId="15" priority="61" stopIfTrue="1" operator="between">
      <formula>0.7</formula>
      <formula>1.2</formula>
    </cfRule>
    <cfRule type="cellIs" dxfId="14" priority="62" stopIfTrue="1" operator="greaterThanOrEqual">
      <formula>1.2</formula>
    </cfRule>
    <cfRule type="containsBlanks" dxfId="13" priority="63" stopIfTrue="1">
      <formula>LEN(TRIM(T14))=0</formula>
    </cfRule>
    <cfRule type="containsBlanks" dxfId="12" priority="57">
      <formula>LEN(TRIM(T14))=0</formula>
    </cfRule>
  </conditionalFormatting>
  <conditionalFormatting sqref="W20">
    <cfRule type="containsBlanks" dxfId="11" priority="2">
      <formula>LEN(TRIM(W20))=0</formula>
    </cfRule>
  </conditionalFormatting>
  <conditionalFormatting sqref="W22">
    <cfRule type="containsBlanks" dxfId="10" priority="1">
      <formula>LEN(TRIM(W22))=0</formula>
    </cfRule>
  </conditionalFormatting>
  <pageMargins left="0.70866141732283472" right="0.70866141732283472" top="0.74803149606299213" bottom="0.74803149606299213" header="0.31496062992125984" footer="0.31496062992125984"/>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197-8F73-43F6-A08E-68A4E6EB1A7C}">
  <dimension ref="C3:U10"/>
  <sheetViews>
    <sheetView workbookViewId="0">
      <selection activeCell="C4" sqref="C4:U10"/>
    </sheetView>
  </sheetViews>
  <sheetFormatPr baseColWidth="10" defaultRowHeight="14.4" x14ac:dyDescent="0.3"/>
  <sheetData>
    <row r="3" spans="3:21" ht="15" thickBot="1" x14ac:dyDescent="0.35"/>
    <row r="4" spans="3:21" ht="15" thickBot="1" x14ac:dyDescent="0.35">
      <c r="C4" s="154" t="s">
        <v>30</v>
      </c>
      <c r="D4" s="155"/>
      <c r="E4" s="155"/>
      <c r="F4" s="155"/>
      <c r="G4" s="155"/>
      <c r="H4" s="155"/>
      <c r="I4" s="155"/>
      <c r="J4" s="155"/>
      <c r="K4" s="155"/>
      <c r="L4" s="155"/>
      <c r="M4" s="155"/>
      <c r="N4" s="155"/>
      <c r="O4" s="155"/>
      <c r="P4" s="155"/>
      <c r="Q4" s="155"/>
      <c r="R4" s="155"/>
      <c r="S4" s="155"/>
      <c r="T4" s="155"/>
      <c r="U4" s="156"/>
    </row>
    <row r="5" spans="3:21" ht="15" thickBot="1" x14ac:dyDescent="0.35">
      <c r="C5" s="157" t="s">
        <v>31</v>
      </c>
      <c r="D5" s="157" t="s">
        <v>32</v>
      </c>
      <c r="E5" s="159" t="s">
        <v>33</v>
      </c>
      <c r="F5" s="160"/>
      <c r="G5" s="160"/>
      <c r="H5" s="161"/>
      <c r="I5" s="159" t="s">
        <v>34</v>
      </c>
      <c r="J5" s="160"/>
      <c r="K5" s="160"/>
      <c r="L5" s="161"/>
      <c r="M5" s="162" t="s">
        <v>35</v>
      </c>
      <c r="N5" s="163"/>
      <c r="O5" s="163"/>
      <c r="P5" s="164"/>
      <c r="Q5" s="162" t="s">
        <v>36</v>
      </c>
      <c r="R5" s="163"/>
      <c r="S5" s="163"/>
      <c r="T5" s="164"/>
      <c r="U5" s="165" t="s">
        <v>10</v>
      </c>
    </row>
    <row r="6" spans="3:21" ht="28.2" thickBot="1" x14ac:dyDescent="0.35">
      <c r="C6" s="158"/>
      <c r="D6" s="158"/>
      <c r="E6" s="31" t="s">
        <v>37</v>
      </c>
      <c r="F6" s="32" t="s">
        <v>38</v>
      </c>
      <c r="G6" s="33" t="s">
        <v>39</v>
      </c>
      <c r="H6" s="34" t="s">
        <v>40</v>
      </c>
      <c r="I6" s="31" t="s">
        <v>37</v>
      </c>
      <c r="J6" s="32" t="s">
        <v>38</v>
      </c>
      <c r="K6" s="33" t="s">
        <v>39</v>
      </c>
      <c r="L6" s="34" t="s">
        <v>40</v>
      </c>
      <c r="M6" s="31" t="s">
        <v>14</v>
      </c>
      <c r="N6" s="35" t="s">
        <v>15</v>
      </c>
      <c r="O6" s="36" t="s">
        <v>16</v>
      </c>
      <c r="P6" s="37" t="s">
        <v>17</v>
      </c>
      <c r="Q6" s="38" t="s">
        <v>14</v>
      </c>
      <c r="R6" s="39" t="s">
        <v>15</v>
      </c>
      <c r="S6" s="36" t="s">
        <v>16</v>
      </c>
      <c r="T6" s="39" t="s">
        <v>17</v>
      </c>
      <c r="U6" s="166"/>
    </row>
    <row r="7" spans="3:21" ht="359.4" thickBot="1" x14ac:dyDescent="0.35">
      <c r="C7" s="95" t="s">
        <v>88</v>
      </c>
      <c r="D7" s="40">
        <v>734909</v>
      </c>
      <c r="E7" s="62">
        <v>183727.25</v>
      </c>
      <c r="F7" s="62">
        <v>183727.25</v>
      </c>
      <c r="G7" s="62">
        <v>183727.25</v>
      </c>
      <c r="H7" s="62">
        <v>183727.25</v>
      </c>
      <c r="I7" s="62">
        <v>143934.6</v>
      </c>
      <c r="J7" s="63"/>
      <c r="K7" s="63"/>
      <c r="L7" s="64"/>
      <c r="M7" s="49">
        <f>IFERROR(I7/E7,"100"%)</f>
        <v>0.78341454520219511</v>
      </c>
      <c r="N7" s="57"/>
      <c r="O7" s="57"/>
      <c r="P7" s="58"/>
      <c r="Q7" s="53">
        <f>IFERROR(I7/D7,"100%")</f>
        <v>0.19585363630054878</v>
      </c>
      <c r="R7" s="57"/>
      <c r="S7" s="57"/>
      <c r="T7" s="58"/>
      <c r="U7" s="99" t="s">
        <v>94</v>
      </c>
    </row>
    <row r="8" spans="3:21" ht="359.4" thickBot="1" x14ac:dyDescent="0.35">
      <c r="C8" s="96" t="s">
        <v>89</v>
      </c>
      <c r="D8" s="89">
        <v>377209</v>
      </c>
      <c r="E8" s="90">
        <v>94302.25</v>
      </c>
      <c r="F8" s="90">
        <v>94302.25</v>
      </c>
      <c r="G8" s="90">
        <v>94302.25</v>
      </c>
      <c r="H8" s="90">
        <v>94302.25</v>
      </c>
      <c r="I8" s="90">
        <v>72316.800000000003</v>
      </c>
      <c r="J8" s="91"/>
      <c r="K8" s="91"/>
      <c r="L8" s="92"/>
      <c r="M8" s="49">
        <f>IFERROR(I8/E8,"100"%)</f>
        <v>0.76686187233072389</v>
      </c>
      <c r="N8" s="93"/>
      <c r="O8" s="93"/>
      <c r="P8" s="94"/>
      <c r="Q8" s="53">
        <f t="shared" ref="Q8:Q9" si="0">IFERROR(I8/D8,"100%")</f>
        <v>0.19171546808268097</v>
      </c>
      <c r="R8" s="93"/>
      <c r="S8" s="93"/>
      <c r="T8" s="94"/>
      <c r="U8" s="99" t="s">
        <v>94</v>
      </c>
    </row>
    <row r="9" spans="3:21" ht="358.8" x14ac:dyDescent="0.3">
      <c r="C9" s="97" t="s">
        <v>91</v>
      </c>
      <c r="D9" s="41">
        <v>359889</v>
      </c>
      <c r="E9" s="65">
        <v>89972.25</v>
      </c>
      <c r="F9" s="65">
        <v>89972.25</v>
      </c>
      <c r="G9" s="65">
        <v>89972.25</v>
      </c>
      <c r="H9" s="65">
        <v>89972.25</v>
      </c>
      <c r="I9" s="65">
        <v>37444.81</v>
      </c>
      <c r="J9" s="66"/>
      <c r="K9" s="66"/>
      <c r="L9" s="67"/>
      <c r="M9" s="49">
        <f t="shared" ref="M9" si="1">IFERROR(I9/E9,"100"%)</f>
        <v>0.41618176715598421</v>
      </c>
      <c r="N9" s="59"/>
      <c r="O9" s="59"/>
      <c r="P9" s="60"/>
      <c r="Q9" s="53">
        <f t="shared" si="0"/>
        <v>0.10404544178899605</v>
      </c>
      <c r="R9" s="59"/>
      <c r="S9" s="59"/>
      <c r="T9" s="60"/>
      <c r="U9" s="99" t="s">
        <v>94</v>
      </c>
    </row>
    <row r="10" spans="3:21" ht="221.4" thickBot="1" x14ac:dyDescent="0.35">
      <c r="C10" s="98" t="s">
        <v>92</v>
      </c>
      <c r="D10" s="43">
        <v>0</v>
      </c>
      <c r="E10" s="70">
        <v>0</v>
      </c>
      <c r="F10" s="68"/>
      <c r="G10" s="68"/>
      <c r="H10" s="69"/>
      <c r="I10" s="70">
        <v>0</v>
      </c>
      <c r="J10" s="70"/>
      <c r="K10" s="70"/>
      <c r="L10" s="71"/>
      <c r="M10" s="50"/>
      <c r="N10" s="51"/>
      <c r="O10" s="51"/>
      <c r="P10" s="52"/>
      <c r="Q10" s="61"/>
      <c r="R10" s="51"/>
      <c r="S10" s="51"/>
      <c r="T10" s="52"/>
      <c r="U10" s="100" t="s">
        <v>95</v>
      </c>
    </row>
  </sheetData>
  <mergeCells count="8">
    <mergeCell ref="C4:U4"/>
    <mergeCell ref="C5:C6"/>
    <mergeCell ref="D5:D6"/>
    <mergeCell ref="E5:H5"/>
    <mergeCell ref="I5:L5"/>
    <mergeCell ref="M5:P5"/>
    <mergeCell ref="Q5:T5"/>
    <mergeCell ref="U5:U6"/>
  </mergeCells>
  <conditionalFormatting sqref="E10">
    <cfRule type="containsBlanks" dxfId="9" priority="1">
      <formula>LEN(TRIM(E10))=0</formula>
    </cfRule>
  </conditionalFormatting>
  <conditionalFormatting sqref="E7:H9 F10:H10">
    <cfRule type="containsBlanks" dxfId="8" priority="4">
      <formula>LEN(TRIM(E7))=0</formula>
    </cfRule>
  </conditionalFormatting>
  <conditionalFormatting sqref="M7:M9 Q7:Q9">
    <cfRule type="cellIs" dxfId="7" priority="5" stopIfTrue="1" operator="equal">
      <formula>"100%"</formula>
    </cfRule>
    <cfRule type="cellIs" dxfId="6" priority="6" stopIfTrue="1" operator="lessThan">
      <formula>0.5</formula>
    </cfRule>
    <cfRule type="cellIs" dxfId="5" priority="7" stopIfTrue="1" operator="between">
      <formula>0.5</formula>
      <formula>0.7</formula>
    </cfRule>
    <cfRule type="cellIs" dxfId="4" priority="8" stopIfTrue="1" operator="between">
      <formula>0.7</formula>
      <formula>1.2</formula>
    </cfRule>
    <cfRule type="cellIs" dxfId="3" priority="9" stopIfTrue="1" operator="greaterThanOrEqual">
      <formula>1.2</formula>
    </cfRule>
    <cfRule type="containsBlanks" dxfId="2" priority="10" stopIfTrue="1">
      <formula>LEN(TRIM(M7))=0</formula>
    </cfRule>
  </conditionalFormatting>
  <conditionalFormatting sqref="M10:T10">
    <cfRule type="containsBlanks" dxfId="1" priority="2">
      <formula>LEN(TRIM(M10))=0</formula>
    </cfRule>
  </conditionalFormatting>
  <conditionalFormatting sqref="N7:P9 R7:T9 I7:L10">
    <cfRule type="containsBlanks" dxfId="0" priority="3">
      <formula>LEN(TRIM(I7))=0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4.4" x14ac:dyDescent="0.3"/>
  <cols>
    <col min="1" max="1" width="20.33203125" customWidth="1"/>
    <col min="2" max="2" width="34.6640625" customWidth="1"/>
  </cols>
  <sheetData>
    <row r="1" spans="1:2" x14ac:dyDescent="0.3">
      <c r="A1" s="56" t="s">
        <v>44</v>
      </c>
    </row>
    <row r="3" spans="1:2" ht="120" customHeight="1" x14ac:dyDescent="0.3">
      <c r="A3" s="207" t="s">
        <v>43</v>
      </c>
      <c r="B3" s="207"/>
    </row>
    <row r="5" spans="1:2" ht="43.2" x14ac:dyDescent="0.3">
      <c r="A5" s="44"/>
      <c r="B5" s="55" t="s">
        <v>41</v>
      </c>
    </row>
    <row r="6" spans="1:2" ht="57.6" x14ac:dyDescent="0.3">
      <c r="A6" s="45"/>
      <c r="B6" s="55"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2Tr23</vt:lpstr>
      <vt:lpstr>Hoja1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Alma</cp:lastModifiedBy>
  <cp:revision/>
  <cp:lastPrinted>2023-04-18T21:34:03Z</cp:lastPrinted>
  <dcterms:created xsi:type="dcterms:W3CDTF">2020-03-29T15:30:51Z</dcterms:created>
  <dcterms:modified xsi:type="dcterms:W3CDTF">2023-07-06T14:59:00Z</dcterms:modified>
  <cp:category/>
  <cp:contentStatus/>
</cp:coreProperties>
</file>