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pietario\Desktop\Segundo T2023\2 TRIMESTRE\Formato de seguimiento 2T2023\"/>
    </mc:Choice>
  </mc:AlternateContent>
  <xr:revisionPtr revIDLastSave="0" documentId="13_ncr:1_{D2138767-266A-4CD0-99EB-9436B69D99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GUIMIENTO 1Tr23" sheetId="3" r:id="rId1"/>
    <sheet name="Instrucciones" sheetId="4" r:id="rId2"/>
  </sheets>
  <definedNames>
    <definedName name="ADFASDF">#REF!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6" i="3" l="1"/>
  <c r="T29" i="3"/>
  <c r="T15" i="3"/>
  <c r="T16" i="3"/>
  <c r="Q15" i="3"/>
  <c r="M46" i="3"/>
  <c r="Q46" i="3" s="1"/>
  <c r="M42" i="3"/>
  <c r="Q42" i="3" s="1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3" i="3"/>
  <c r="Q44" i="3"/>
  <c r="Q45" i="3"/>
  <c r="Q47" i="3"/>
  <c r="Q48" i="3"/>
  <c r="Q49" i="3"/>
  <c r="Q50" i="3"/>
  <c r="Q51" i="3"/>
  <c r="Q52" i="3"/>
  <c r="Q53" i="3"/>
  <c r="Q54" i="3"/>
  <c r="T17" i="3"/>
  <c r="T18" i="3"/>
  <c r="T19" i="3"/>
  <c r="T20" i="3"/>
  <c r="T21" i="3"/>
  <c r="T22" i="3"/>
  <c r="T23" i="3"/>
  <c r="T24" i="3"/>
  <c r="T25" i="3"/>
  <c r="T26" i="3"/>
  <c r="T27" i="3"/>
  <c r="T28" i="3"/>
  <c r="T30" i="3"/>
  <c r="T31" i="3"/>
  <c r="T32" i="3"/>
  <c r="T33" i="3"/>
  <c r="T34" i="3"/>
  <c r="T35" i="3"/>
  <c r="T36" i="3"/>
  <c r="T37" i="3"/>
  <c r="T38" i="3"/>
  <c r="T39" i="3"/>
  <c r="T40" i="3"/>
  <c r="T41" i="3"/>
  <c r="T43" i="3"/>
  <c r="T44" i="3"/>
  <c r="T45" i="3"/>
  <c r="T47" i="3"/>
  <c r="T48" i="3"/>
  <c r="T49" i="3"/>
  <c r="T50" i="3"/>
  <c r="T51" i="3"/>
  <c r="T52" i="3"/>
  <c r="T53" i="3"/>
  <c r="T54" i="3"/>
  <c r="T14" i="3"/>
  <c r="T13" i="3"/>
  <c r="Q13" i="3"/>
  <c r="Q14" i="3"/>
  <c r="M16" i="3"/>
  <c r="G45" i="3"/>
  <c r="T46" i="3" l="1"/>
  <c r="T42" i="3"/>
  <c r="Q55" i="3"/>
  <c r="T55" i="3"/>
  <c r="L46" i="3"/>
  <c r="P46" i="3" s="1"/>
  <c r="L16" i="3"/>
  <c r="P16" i="3" s="1"/>
  <c r="L42" i="3"/>
  <c r="P42" i="3" s="1"/>
  <c r="P31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2" i="3"/>
  <c r="P33" i="3"/>
  <c r="P34" i="3"/>
  <c r="P35" i="3"/>
  <c r="P36" i="3"/>
  <c r="P37" i="3"/>
  <c r="P38" i="3"/>
  <c r="P39" i="3"/>
  <c r="P40" i="3"/>
  <c r="P41" i="3"/>
  <c r="P43" i="3"/>
  <c r="P44" i="3"/>
  <c r="P45" i="3"/>
  <c r="P47" i="3"/>
  <c r="P48" i="3"/>
  <c r="P49" i="3"/>
  <c r="P50" i="3"/>
  <c r="P51" i="3"/>
  <c r="P52" i="3"/>
  <c r="P53" i="3"/>
  <c r="P54" i="3"/>
  <c r="P55" i="3" l="1"/>
  <c r="O80" i="3"/>
  <c r="V80" i="3" s="1"/>
  <c r="P80" i="3"/>
  <c r="Q80" i="3"/>
  <c r="R80" i="3"/>
  <c r="S80" i="3"/>
  <c r="T80" i="3"/>
  <c r="U80" i="3"/>
  <c r="O81" i="3"/>
  <c r="S81" i="3"/>
  <c r="O82" i="3"/>
  <c r="S82" i="3"/>
  <c r="P15" i="3" l="1"/>
  <c r="P14" i="3"/>
  <c r="P13" i="3"/>
</calcChain>
</file>

<file path=xl/sharedStrings.xml><?xml version="1.0" encoding="utf-8"?>
<sst xmlns="http://schemas.openxmlformats.org/spreadsheetml/2006/main" count="298" uniqueCount="212">
  <si>
    <t>SEGUIMIENTO DE AVANCE EN CUMPLIMIENTO DE METAS Y OBJETIVOS 2023</t>
  </si>
  <si>
    <t>EJE 1: BUEN GOBIERNO</t>
  </si>
  <si>
    <t>AVANCE EN CUMPLIMIENTO DE METAS TRIMESTRAL Y ANUAL ACUMULADO 2023</t>
  </si>
  <si>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</si>
  <si>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</si>
  <si>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</si>
  <si>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META PROGRAMADA 2023</t>
  </si>
  <si>
    <t>META REALIZADA 2023</t>
  </si>
  <si>
    <t>PORCENTAJE DE AVANCE TRIMESTRAL 2023</t>
  </si>
  <si>
    <t>PORCENTAJE DE AVANCE TRIMESTRAL ACUMULADO 2023</t>
  </si>
  <si>
    <t>JUSTIFICACION TRIMESTRAL Y ANUAL DE AVANCE DE RESULTADOS 2023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</si>
  <si>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</si>
  <si>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</si>
  <si>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</si>
  <si>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TRIMESTRE 1</t>
  </si>
  <si>
    <t>TRIMESTRE 2</t>
  </si>
  <si>
    <t>TRIMESTRE 3</t>
  </si>
  <si>
    <t>TRIMESTRE 4</t>
  </si>
  <si>
    <t>Fin
(DGPM / DP)</t>
  </si>
  <si>
    <r>
      <rPr>
        <b/>
        <sz val="11"/>
        <color theme="1"/>
        <rFont val="Arial"/>
        <family val="2"/>
      </rPr>
      <t>PSCSPM:</t>
    </r>
    <r>
      <rPr>
        <sz val="11"/>
        <color theme="1"/>
        <rFont val="Arial"/>
        <family val="2"/>
      </rPr>
      <t xml:space="preserve"> Porcentaje de la población que se siente muy satisfecha y satisfecha con los servicios municipales de agua potable, drenaje y alcantarillado, alumbrado público, parques y jardines, recolección de basura, policía y mantenimiento de calles y avenidas.</t>
    </r>
  </si>
  <si>
    <t>Bienal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</si>
  <si>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Porcentaje</t>
    </r>
  </si>
  <si>
    <r>
      <t xml:space="preserve">El Instituto Nacional de Estadística y Geografía INEGI publica la Encuesta Nacional de Calidad e Impacto Gubernamental de manera bienal con la información relativa a los grados de satisfacción de la población de 18 años y más. </t>
    </r>
    <r>
      <rPr>
        <b/>
        <sz val="10"/>
        <rFont val="Arial"/>
        <family val="2"/>
      </rPr>
      <t xml:space="preserve"> El úlimo periodo del levantamiento de la información fue  del 01 de noviembre al 16 de diciembre de 2021 con el 34.7%</t>
    </r>
    <r>
      <rPr>
        <sz val="10"/>
        <rFont val="Arial"/>
        <family val="2"/>
      </rPr>
      <t xml:space="preserve"> de población encuestada que se siente muy satisfecha y safisfecha. </t>
    </r>
  </si>
  <si>
    <r>
      <rPr>
        <b/>
        <sz val="11"/>
        <color theme="1"/>
        <rFont val="Arial"/>
        <family val="2"/>
      </rPr>
      <t>IBG:</t>
    </r>
    <r>
      <rPr>
        <sz val="11"/>
        <color theme="1"/>
        <rFont val="Arial"/>
        <family val="2"/>
      </rPr>
      <t xml:space="preserve"> Índice de Buen Gobierno. </t>
    </r>
  </si>
  <si>
    <r>
      <t xml:space="preserve">El Instituto Mexicano para la Competitividad A. C. IMCO actualiza y publica los índices y subíndices cada dos años. </t>
    </r>
    <r>
      <rPr>
        <b/>
        <sz val="10"/>
        <rFont val="Arial"/>
        <family val="2"/>
      </rPr>
      <t>El índice se actualizó en 2022 obteniendo una calificación de 59 puntos.</t>
    </r>
  </si>
  <si>
    <r>
      <rPr>
        <b/>
        <sz val="11"/>
        <color theme="1"/>
        <rFont val="Arial"/>
        <family val="2"/>
      </rPr>
      <t xml:space="preserve">PCDCOP18GM: </t>
    </r>
    <r>
      <rPr>
        <sz val="11"/>
        <color theme="1"/>
        <rFont val="Arial"/>
        <family val="2"/>
      </rPr>
      <t xml:space="preserve">Porcentaje de Calificación de confianza otorgada por la población de 18 años y más al gobierno municipal 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</si>
  <si>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Calificación en escala de 0 a 10</t>
    </r>
  </si>
  <si>
    <r>
      <t xml:space="preserve">El Instituto Nacional de Estadística y Geografía INEGI publica la Encuesta Nacional de Calidad e Impacto Gubernamental de manera bienal con la información relativa a la Confianza de la población de 18 años y más en el Gobierno Municipal.
</t>
    </r>
    <r>
      <rPr>
        <b/>
        <sz val="10"/>
        <rFont val="Arial"/>
        <family val="2"/>
      </rPr>
      <t>En diciembre 2021 se obtuvo la Calificación de Confianza al Gobierno Municipal de 5.0.</t>
    </r>
  </si>
  <si>
    <t>Actividad</t>
  </si>
  <si>
    <t>SEGUIMIENTO A LA EJECUCIÓN DEL PRESUPUESTO AUTORIZADO</t>
  </si>
  <si>
    <t>CONCENTRADO DE UNIDADES ADMINISTRATIVAS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</si>
  <si>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</si>
  <si>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</si>
  <si>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</si>
  <si>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</si>
  <si>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</si>
  <si>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TRIMESTRE 1 2023</t>
  </si>
  <si>
    <t>TRIMESTRE 2 2023</t>
  </si>
  <si>
    <t>TRIMESTRE 3 2023</t>
  </si>
  <si>
    <t>TRIMESTRE 4 2023</t>
  </si>
  <si>
    <t>EL COLOR DE LA CELDA REPRESENTA QUE NO SE PROGRAMÓ ACTIVIDAD EN ESE TRIMESTRE</t>
  </si>
  <si>
    <t>EL COLOR DE LA CELDA REPRESENTA QUE NO SE HA REPORTADO EL TRIMESTRE O QUE NO SE REALIZÓ POR NO ESTAR PROGRAMADO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</si>
  <si>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</si>
  <si>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INSTRUCTIVO</t>
  </si>
  <si>
    <t>JUSTIFICACION TRIMESTRAL DE AVANCE DE RESULTADOS 2023</t>
  </si>
  <si>
    <t>ANUAL</t>
  </si>
  <si>
    <t>Propósito
( Contraloría Municipal )</t>
  </si>
  <si>
    <t>Componente
( Dirección de Auditoría de Obra Pública )</t>
  </si>
  <si>
    <t>Componente
( Dirección de Auditoría )</t>
  </si>
  <si>
    <t>Componente
( Dir. De la Función Pública de la Contraloría Municipal )</t>
  </si>
  <si>
    <t>Actividad
( Dir. de la Función Pública de la Contraloría Municipal )</t>
  </si>
  <si>
    <t>Componente
( Dirección de Investigación en Materia de Responsabilidades Administrativas  )</t>
  </si>
  <si>
    <t>Actividad
( Dir. de Investigación en Materia de Responsabilidades Administrativas  )</t>
  </si>
  <si>
    <t>Componente
(  Dirección de Substanciación   )</t>
  </si>
  <si>
    <t>Actividad
(Dirección de Substanciación )</t>
  </si>
  <si>
    <t>Componente
( Contralorías Internas )</t>
  </si>
  <si>
    <t>Componente
( Unidades Administrativas de la Contraloría Municipal )</t>
  </si>
  <si>
    <r>
      <t xml:space="preserve">1.05.1.1. </t>
    </r>
    <r>
      <rPr>
        <sz val="11"/>
        <rFont val="Arial"/>
        <family val="2"/>
      </rPr>
      <t>El Municipio de Benito Juárez, Quintana Roo cuenta con la implementación de acciones de control y seguimiento al ingreso y al ejercicio del gasto público y evaluación de la actuación de los servidores públicos que fomenten la eficiencia operativa y mayor rendición de cuentas a la ciudadanía sobre el desempeño de la Administración Pública Municipal</t>
    </r>
    <r>
      <rPr>
        <b/>
        <sz val="11"/>
        <rFont val="Arial"/>
        <family val="2"/>
      </rPr>
      <t>.</t>
    </r>
  </si>
  <si>
    <r>
      <t xml:space="preserve">1.05.1.1.1. </t>
    </r>
    <r>
      <rPr>
        <sz val="11"/>
        <color theme="1"/>
        <rFont val="Arial"/>
        <family val="2"/>
      </rPr>
      <t>Acciones de seguimiento para que el ejercicio de los recursos públicos aplicados para la ejecución de la obra pública, adquisiciones y servicios relacionados, así como el otorgamiento de licencias y autorizaciones en materia de construcción se ejerzan en cumplimiento con la normatividad aplicable, realizadas.</t>
    </r>
  </si>
  <si>
    <r>
      <t>1.05.1.1.1.1.</t>
    </r>
    <r>
      <rPr>
        <sz val="11"/>
        <color theme="1"/>
        <rFont val="Arial"/>
        <family val="2"/>
      </rPr>
      <t xml:space="preserve"> Realización de auditorías y revisiones a la obra pública, adquisiciones y servicios relacionados.</t>
    </r>
  </si>
  <si>
    <r>
      <t xml:space="preserve">1.05.1.1.1.2. </t>
    </r>
    <r>
      <rPr>
        <sz val="11"/>
        <color theme="1"/>
        <rFont val="Arial"/>
        <family val="2"/>
      </rPr>
      <t>Verificación de licencias y autorizaciones en materia de construcción.</t>
    </r>
  </si>
  <si>
    <r>
      <t xml:space="preserve">1.05.1.1.2. </t>
    </r>
    <r>
      <rPr>
        <sz val="11"/>
        <color theme="1"/>
        <rFont val="Arial"/>
        <family val="2"/>
      </rPr>
      <t>Acciones de auditoría, revisión, verificación y vigilancia para que el ejercicio de los recursos públicos asignados a las Secretarías, Dependencias y Direcciones de la Administración Pública Municipal  que se ejerzan en el cumplimiento de la normatividad aplicable.</t>
    </r>
  </si>
  <si>
    <r>
      <t xml:space="preserve">1.05.1.1.2.1. </t>
    </r>
    <r>
      <rPr>
        <sz val="11"/>
        <color theme="1"/>
        <rFont val="Arial"/>
        <family val="2"/>
      </rPr>
      <t>Realización de acciones de control y seguimiento a la cuenta pública   de la Administración Pública Municipal Centralizada.</t>
    </r>
  </si>
  <si>
    <r>
      <t xml:space="preserve">1.05.1.1.2.2. </t>
    </r>
    <r>
      <rPr>
        <sz val="11"/>
        <color theme="1"/>
        <rFont val="Arial"/>
        <family val="2"/>
      </rPr>
      <t>Realización de auditorías, revisiones y arqueos a las Dependencias y Entidades de la Administración Pública Municipal</t>
    </r>
    <r>
      <rPr>
        <b/>
        <sz val="11"/>
        <color theme="1"/>
        <rFont val="Arial"/>
        <family val="2"/>
      </rPr>
      <t>.</t>
    </r>
  </si>
  <si>
    <r>
      <rPr>
        <b/>
        <sz val="11"/>
        <color theme="1"/>
        <rFont val="Arial"/>
        <family val="2"/>
      </rPr>
      <t xml:space="preserve">1.05.1.1.3 </t>
    </r>
    <r>
      <rPr>
        <sz val="11"/>
        <color theme="1"/>
        <rFont val="Arial"/>
        <family val="2"/>
      </rPr>
      <t>Actividades de Combate a la Corrupción Implementadas</t>
    </r>
  </si>
  <si>
    <r>
      <rPr>
        <b/>
        <sz val="11"/>
        <color theme="1"/>
        <rFont val="Arial"/>
        <family val="2"/>
      </rPr>
      <t>1.05.1.1.3.1</t>
    </r>
    <r>
      <rPr>
        <sz val="11"/>
        <color theme="1"/>
        <rFont val="Arial"/>
        <family val="2"/>
      </rPr>
      <t xml:space="preserve"> Implementación, evaluación y seguimiento al Programa Especial Anticorrupción</t>
    </r>
  </si>
  <si>
    <r>
      <rPr>
        <b/>
        <sz val="11"/>
        <color theme="1"/>
        <rFont val="Arial"/>
        <family val="2"/>
      </rPr>
      <t>1.05.1.1.3.2</t>
    </r>
    <r>
      <rPr>
        <sz val="11"/>
        <color theme="1"/>
        <rFont val="Arial"/>
        <family val="2"/>
      </rPr>
      <t xml:space="preserve"> Seguimiento a actividades de Combate a la Corrupción Implementadas</t>
    </r>
  </si>
  <si>
    <r>
      <rPr>
        <b/>
        <sz val="11"/>
        <color theme="1"/>
        <rFont val="Arial"/>
        <family val="2"/>
      </rPr>
      <t xml:space="preserve">1.05.1.1.3.3 </t>
    </r>
    <r>
      <rPr>
        <sz val="11"/>
        <color theme="1"/>
        <rFont val="Arial"/>
        <family val="2"/>
      </rPr>
      <t>Intervención en el proceso de Entrega y Recepción de los servidores públicos, conforme a la normatividad vigente.</t>
    </r>
  </si>
  <si>
    <r>
      <rPr>
        <b/>
        <sz val="11"/>
        <color theme="1"/>
        <rFont val="Arial"/>
        <family val="2"/>
      </rPr>
      <t>1.05.1.1.3.4</t>
    </r>
    <r>
      <rPr>
        <sz val="11"/>
        <color theme="1"/>
        <rFont val="Arial"/>
        <family val="2"/>
      </rPr>
      <t>Recepción, Control y Resguardo de las Declaraciones de Situación Patrimonial y de Interés de todos los servidores públicos  de la Administración Pública Municipal.</t>
    </r>
  </si>
  <si>
    <r>
      <rPr>
        <b/>
        <sz val="11"/>
        <color theme="1"/>
        <rFont val="Arial"/>
        <family val="2"/>
      </rPr>
      <t xml:space="preserve">1.05.1.1.3.5  </t>
    </r>
    <r>
      <rPr>
        <sz val="11"/>
        <color theme="1"/>
        <rFont val="Arial"/>
        <family val="2"/>
      </rPr>
      <t>Registro y Control en el  Sistema Municipal de Inspectores</t>
    </r>
  </si>
  <si>
    <r>
      <rPr>
        <b/>
        <sz val="11"/>
        <color theme="1"/>
        <rFont val="Arial"/>
        <family val="2"/>
      </rPr>
      <t xml:space="preserve">1.05.1.1.3.6 </t>
    </r>
    <r>
      <rPr>
        <sz val="11"/>
        <color theme="1"/>
        <rFont val="Arial"/>
        <family val="2"/>
      </rPr>
      <t xml:space="preserve"> Monitoreo de la satisfacción ciudadana sobre servicios recibidos mediante la Contraloría Itinerante</t>
    </r>
  </si>
  <si>
    <r>
      <rPr>
        <b/>
        <sz val="11"/>
        <color theme="1"/>
        <rFont val="Arial"/>
        <family val="2"/>
      </rPr>
      <t xml:space="preserve">1.05.1.1.3.7  </t>
    </r>
    <r>
      <rPr>
        <sz val="11"/>
        <color theme="1"/>
        <rFont val="Arial"/>
        <family val="2"/>
      </rPr>
      <t>Eficientar Trámites y Servicios mediante el Programa Municipal de Acreditación "Calidad y Servicio con CUENTAS CLARAS", Auditorías Administrativas de "5 S's" y el Protocolo de Atención Ciudadana para Trámites y Servicios.</t>
    </r>
  </si>
  <si>
    <r>
      <rPr>
        <b/>
        <sz val="11"/>
        <color theme="1"/>
        <rFont val="Arial"/>
        <family val="2"/>
      </rPr>
      <t>1.05.1.1.3.8</t>
    </r>
    <r>
      <rPr>
        <sz val="11"/>
        <color theme="1"/>
        <rFont val="Arial"/>
        <family val="2"/>
      </rPr>
      <t xml:space="preserve">  Supervisión y Auditoría a Programas y/o recursos asignados para estímulos económicos y programas sociales.</t>
    </r>
  </si>
  <si>
    <r>
      <rPr>
        <b/>
        <sz val="11"/>
        <color theme="1"/>
        <rFont val="Arial"/>
        <family val="2"/>
      </rPr>
      <t>1.0.5.1.1.3.9</t>
    </r>
    <r>
      <rPr>
        <sz val="11"/>
        <color theme="1"/>
        <rFont val="Arial"/>
        <family val="2"/>
      </rPr>
      <t xml:space="preserve"> Supervisión de la integración de Comités de Contraloría Social, que sean requeridos para el seguimiento de la Obra Pública Municipal.</t>
    </r>
  </si>
  <si>
    <r>
      <t>1.05.1.1.4.</t>
    </r>
    <r>
      <rPr>
        <sz val="11"/>
        <rFont val="Arial Nova Cond"/>
        <family val="2"/>
      </rPr>
      <t xml:space="preserve"> Actos de investigación de los hechos denunciados en contra de Servidores Públicos y/o Particulares a fin de determinar la falta administrativa como grave o no grave.</t>
    </r>
  </si>
  <si>
    <r>
      <rPr>
        <b/>
        <sz val="11"/>
        <rFont val="Arial Nova Cond"/>
        <family val="2"/>
      </rPr>
      <t>1.05.1.1.4.1</t>
    </r>
    <r>
      <rPr>
        <sz val="11"/>
        <rFont val="Arial Nova Cond"/>
        <family val="2"/>
      </rPr>
      <t xml:space="preserve"> Integración de expedientes respecto a las quejas y/o denuncias presentadas por la ciudadanía.</t>
    </r>
  </si>
  <si>
    <r>
      <rPr>
        <b/>
        <sz val="11"/>
        <rFont val="Arial Nova Cond"/>
        <family val="2"/>
      </rPr>
      <t>1.05.1.1.4.2</t>
    </r>
    <r>
      <rPr>
        <sz val="11"/>
        <rFont val="Arial Nova Cond"/>
        <family val="2"/>
      </rPr>
      <t xml:space="preserve"> Atención a la ciudadanía en materia de responsabilidad administrativa por los servidores públicos y/o particulares.</t>
    </r>
  </si>
  <si>
    <r>
      <t>1.05.1.1.5.</t>
    </r>
    <r>
      <rPr>
        <sz val="11"/>
        <rFont val="Arial Nova Cond"/>
        <family val="2"/>
      </rPr>
      <t xml:space="preserve"> Procedimientos de Responsabilidades Administrativa de acuerdo con la Ley General de Responsabilidades Administrativas; en contra de los Servidores Públicos y/o Particulares, iniciados .</t>
    </r>
  </si>
  <si>
    <r>
      <t>1.05.1.1.5.1.</t>
    </r>
    <r>
      <rPr>
        <sz val="11"/>
        <rFont val="Arial Nova Cond"/>
        <family val="2"/>
      </rPr>
      <t xml:space="preserve"> Emisión de Acuerdos de notificación e integración a los Servidores Públicos y/o Particulares en el seguimiento a los  Procedimientos de Responsabilidad Administrativa.</t>
    </r>
  </si>
  <si>
    <r>
      <rPr>
        <b/>
        <sz val="11"/>
        <color theme="1"/>
        <rFont val="Arial"/>
        <family val="2"/>
      </rPr>
      <t>1.05.1.1.5.2</t>
    </r>
    <r>
      <rPr>
        <sz val="11"/>
        <color theme="1"/>
        <rFont val="Arial"/>
        <family val="2"/>
      </rPr>
      <t xml:space="preserve"> Emisión de resoluciones de Responsabilidad Administrativa</t>
    </r>
  </si>
  <si>
    <r>
      <rPr>
        <b/>
        <sz val="11"/>
        <rFont val="Arial Nova Cond"/>
        <family val="2"/>
      </rPr>
      <t xml:space="preserve">1.05.1.1.5.3 </t>
    </r>
    <r>
      <rPr>
        <sz val="11"/>
        <rFont val="Arial Nova Cond"/>
        <family val="2"/>
      </rPr>
      <t>Emisión de constancias de No Inhabilitación.</t>
    </r>
  </si>
  <si>
    <r>
      <t>1.05.1.1.6.</t>
    </r>
    <r>
      <rPr>
        <sz val="11"/>
        <rFont val="Arial Nova Cond"/>
        <family val="2"/>
      </rPr>
      <t xml:space="preserve"> Acciones de control y vigilancia de las Contralorías Internas en las Secretarías y Entidades, para el desarrollo y evaluación de la gestión gubernamental del Municipio de Benito Juárez.</t>
    </r>
  </si>
  <si>
    <r>
      <t>1.05.1.1.6.1.</t>
    </r>
    <r>
      <rPr>
        <sz val="11"/>
        <rFont val="Arial Nova Cond"/>
        <family val="2"/>
      </rPr>
      <t xml:space="preserve"> Realización de acciones de control y seguimiento a las actividades realizadas en el Sistema DIF Municipal. </t>
    </r>
  </si>
  <si>
    <r>
      <t>1.05.1.1.6.2.</t>
    </r>
    <r>
      <rPr>
        <sz val="11"/>
        <rFont val="Arial Nova Cond"/>
        <family val="2"/>
      </rPr>
      <t xml:space="preserve"> Realización de acciones de control y seguimiento a las actividades realizadas en la Secretaría Municipal de Obras Públicas y Servicios.</t>
    </r>
  </si>
  <si>
    <r>
      <t>1.05.1.1.6.3.</t>
    </r>
    <r>
      <rPr>
        <sz val="11"/>
        <rFont val="Arial Nova Cond"/>
        <family val="2"/>
      </rPr>
      <t xml:space="preserve"> Realización de acciones de control y seguimiento a las actividades realizadas en la Secretaría Municipal de Seguridad Pública y Tránsito.</t>
    </r>
  </si>
  <si>
    <r>
      <rPr>
        <b/>
        <sz val="11"/>
        <color theme="1"/>
        <rFont val="Arial Nova Cond"/>
        <family val="2"/>
      </rPr>
      <t xml:space="preserve">1.05.1.1.7. </t>
    </r>
    <r>
      <rPr>
        <sz val="11"/>
        <color theme="1"/>
        <rFont val="Arial Nova Cond"/>
        <family val="2"/>
      </rPr>
      <t xml:space="preserve">  Actividades de administración, control y apoyo a las Dependencias y Entidades de la Administración Pública Municipal, por parte de la oficina de la Contraloría.</t>
    </r>
  </si>
  <si>
    <r>
      <t>1.05.1.1.7.1.</t>
    </r>
    <r>
      <rPr>
        <sz val="11"/>
        <rFont val="Arial Nova Cond"/>
        <family val="2"/>
      </rPr>
      <t xml:space="preserve"> Implementación del programa de Control Interno bajo el modelo COSO; así como la revision de instrumentos jurídicos y asesorias a las Dependencias y Entidades de la Administración Pública Municipal </t>
    </r>
  </si>
  <si>
    <r>
      <t>1.05.1.1.7.2.</t>
    </r>
    <r>
      <rPr>
        <sz val="11"/>
        <color theme="1"/>
        <rFont val="Arial Nova Cond"/>
        <family val="2"/>
      </rPr>
      <t xml:space="preserve"> Atención y representación jurÍdica gratuita a las personas  que así lo soliciten que figuren como presuntos responsables en un Procedimiento de Responsabilidad Administrativa, por faltas graves o no graves que se inicien dentro de la contralorÍa municipal.</t>
    </r>
  </si>
  <si>
    <r>
      <t>1.05.1.1.7.3.</t>
    </r>
    <r>
      <rPr>
        <sz val="11"/>
        <rFont val="Arial Nova Cond"/>
        <family val="2"/>
      </rPr>
      <t xml:space="preserve"> Administración eficiente de los recursos humanos, materiales,  servicios generales y  patrimonio del Municipio asignado a la Contraloría Municipal.</t>
    </r>
  </si>
  <si>
    <r>
      <t>1.05.1.1.7.4.</t>
    </r>
    <r>
      <rPr>
        <sz val="11"/>
        <rFont val="Arial Nova Cond"/>
        <family val="2"/>
      </rPr>
      <t xml:space="preserve"> Revisión factual de la gestión y cumplimiento normativo de los Organismos Descentralizados de la Administración Pública Municipal.   </t>
    </r>
  </si>
  <si>
    <r>
      <t xml:space="preserve">1.05.1.1.7.5. </t>
    </r>
    <r>
      <rPr>
        <sz val="11"/>
        <rFont val="Arial Nova Cond"/>
        <family val="2"/>
      </rPr>
      <t>Sistematización de la gestión que apoye el control y seguimiento para la mejora de la eficiencia operativa de las Dependencias de la Administración Pública Municipal.</t>
    </r>
  </si>
  <si>
    <r>
      <t xml:space="preserve">PAVCySRC: </t>
    </r>
    <r>
      <rPr>
        <sz val="11"/>
        <rFont val="Arial"/>
        <family val="2"/>
      </rPr>
      <t>Porcentaje de acciones de verificación, cumplimiento y seguimiento de las rendición de cuentas de las Dependencias y Entidades de la Administración Pública Municipal.</t>
    </r>
  </si>
  <si>
    <r>
      <t xml:space="preserve">PAROPASR: </t>
    </r>
    <r>
      <rPr>
        <sz val="11"/>
        <color theme="1"/>
        <rFont val="Arial"/>
        <family val="2"/>
      </rPr>
      <t>Porcentaje de Auditorías y Revisiones a la Obra Pública, Adquisiciones y Servicios Relacionados</t>
    </r>
  </si>
  <si>
    <r>
      <rPr>
        <b/>
        <sz val="11"/>
        <color theme="1"/>
        <rFont val="Arial"/>
        <family val="2"/>
      </rPr>
      <t xml:space="preserve">PAROPASR: </t>
    </r>
    <r>
      <rPr>
        <sz val="11"/>
        <color theme="1"/>
        <rFont val="Arial"/>
        <family val="2"/>
      </rPr>
      <t>Porcentaje de Auditorías y Revisiones a la Obra Pública, Adquisiciones y Servicios Relacionados</t>
    </r>
  </si>
  <si>
    <r>
      <rPr>
        <b/>
        <sz val="11"/>
        <color theme="1"/>
        <rFont val="Arial"/>
        <family val="2"/>
      </rPr>
      <t xml:space="preserve"> PVMC: </t>
    </r>
    <r>
      <rPr>
        <sz val="11"/>
        <color theme="1"/>
        <rFont val="Arial"/>
        <family val="2"/>
      </rPr>
      <t>Porcentaje de Verificaciones en Materia de Construcción</t>
    </r>
  </si>
  <si>
    <r>
      <t xml:space="preserve">PACSIE: </t>
    </r>
    <r>
      <rPr>
        <sz val="11"/>
        <color theme="1"/>
        <rFont val="Arial"/>
        <family val="2"/>
      </rPr>
      <t>Porcentaje de Acciones de Control y Seguimiento al Ingreso y Egreso</t>
    </r>
  </si>
  <si>
    <r>
      <t>PACSCP:</t>
    </r>
    <r>
      <rPr>
        <sz val="11"/>
        <color theme="1"/>
        <rFont val="Arial"/>
        <family val="2"/>
      </rPr>
      <t xml:space="preserve"> Porcentaje de  Acciones de Control y Seguimiento a la Cuenta Publica.</t>
    </r>
  </si>
  <si>
    <r>
      <t xml:space="preserve">PARA: </t>
    </r>
    <r>
      <rPr>
        <sz val="11"/>
        <color theme="1"/>
        <rFont val="Arial"/>
        <family val="2"/>
      </rPr>
      <t>Porcentaje de  Auditorías, Revisiones y Arqueos</t>
    </r>
  </si>
  <si>
    <r>
      <rPr>
        <b/>
        <sz val="11"/>
        <color theme="1"/>
        <rFont val="Arial"/>
        <family val="2"/>
      </rPr>
      <t>PACCI:</t>
    </r>
    <r>
      <rPr>
        <sz val="11"/>
        <color theme="1"/>
        <rFont val="Arial"/>
        <family val="2"/>
      </rPr>
      <t xml:space="preserve"> Porcentaje de Actividades de Combate a la Corrupción Implementadas</t>
    </r>
  </si>
  <si>
    <r>
      <rPr>
        <b/>
        <sz val="11"/>
        <color theme="1"/>
        <rFont val="Arial"/>
        <family val="2"/>
      </rPr>
      <t>PESPEAI :</t>
    </r>
    <r>
      <rPr>
        <sz val="11"/>
        <color theme="1"/>
        <rFont val="Arial"/>
        <family val="2"/>
      </rPr>
      <t xml:space="preserve"> Porcentaje de Evaluación y Seguimiento al Programa Especial Anticorrupción Implementado</t>
    </r>
  </si>
  <si>
    <r>
      <rPr>
        <b/>
        <sz val="11"/>
        <color theme="1"/>
        <rFont val="Arial"/>
        <family val="2"/>
      </rPr>
      <t xml:space="preserve">PACCI: </t>
    </r>
    <r>
      <rPr>
        <sz val="11"/>
        <color theme="1"/>
        <rFont val="Arial"/>
        <family val="2"/>
      </rPr>
      <t>Porcentaje de Actividades de Combate a la Corrupción Implementadas</t>
    </r>
  </si>
  <si>
    <r>
      <rPr>
        <b/>
        <sz val="11"/>
        <color theme="1"/>
        <rFont val="Arial"/>
        <family val="2"/>
      </rPr>
      <t>PAERC:</t>
    </r>
    <r>
      <rPr>
        <sz val="11"/>
        <color theme="1"/>
        <rFont val="Arial"/>
        <family val="2"/>
      </rPr>
      <t xml:space="preserve"> Porcentaje de Actas de Entrega y Recepción Concluidas     </t>
    </r>
  </si>
  <si>
    <r>
      <rPr>
        <b/>
        <sz val="11"/>
        <color theme="1"/>
        <rFont val="Arial"/>
        <family val="2"/>
      </rPr>
      <t xml:space="preserve">PCDPISO: </t>
    </r>
    <r>
      <rPr>
        <sz val="11"/>
        <color theme="1"/>
        <rFont val="Arial"/>
        <family val="2"/>
      </rPr>
      <t xml:space="preserve"> Porcentaje de Cumplimiento en Declaraciones Patrimoniales y de Interés  de sujetos obligados                             </t>
    </r>
  </si>
  <si>
    <r>
      <rPr>
        <b/>
        <sz val="11"/>
        <color theme="1"/>
        <rFont val="Arial"/>
        <family val="2"/>
      </rPr>
      <t xml:space="preserve">PRPSMI: </t>
    </r>
    <r>
      <rPr>
        <sz val="11"/>
        <color theme="1"/>
        <rFont val="Arial"/>
        <family val="2"/>
      </rPr>
      <t>Porcentaje de Registros del Padrón en el Sistema Municipal de Inspectores</t>
    </r>
  </si>
  <si>
    <r>
      <rPr>
        <b/>
        <sz val="11"/>
        <color theme="1"/>
        <rFont val="Arial"/>
        <family val="2"/>
      </rPr>
      <t xml:space="preserve">PEADSUTYS: </t>
    </r>
    <r>
      <rPr>
        <sz val="11"/>
        <color theme="1"/>
        <rFont val="Arial"/>
        <family val="2"/>
      </rPr>
      <t xml:space="preserve"> Porcentaje de evaluaciones aplicadas para detectar la satisfacción de los usuarios en Trámites y Servicios.</t>
    </r>
  </si>
  <si>
    <r>
      <rPr>
        <b/>
        <sz val="11"/>
        <color theme="1"/>
        <rFont val="Arial"/>
        <family val="2"/>
      </rPr>
      <t>PEPMACSCC:</t>
    </r>
    <r>
      <rPr>
        <sz val="11"/>
        <color theme="1"/>
        <rFont val="Arial"/>
        <family val="2"/>
      </rPr>
      <t xml:space="preserve"> Porcentaje de Evaluaciones del Programa Municipal de Acreditación "Calidad y Servicio con CUENTAS CLARAS".(PMACSCC)
</t>
    </r>
  </si>
  <si>
    <r>
      <rPr>
        <b/>
        <sz val="11"/>
        <color theme="1"/>
        <rFont val="Arial"/>
        <family val="2"/>
      </rPr>
      <t>PCAAAPS:</t>
    </r>
    <r>
      <rPr>
        <sz val="11"/>
        <color theme="1"/>
        <rFont val="Arial"/>
        <family val="2"/>
      </rPr>
      <t xml:space="preserve"> Porcentaje de cumplimiento en la aplicación de Auditorías Administrativas a Programas Sociales.</t>
    </r>
  </si>
  <si>
    <r>
      <rPr>
        <b/>
        <sz val="11"/>
        <color theme="1"/>
        <rFont val="Arial"/>
        <family val="2"/>
      </rPr>
      <t>PICCS:</t>
    </r>
    <r>
      <rPr>
        <sz val="11"/>
        <color theme="1"/>
        <rFont val="Arial"/>
        <family val="2"/>
      </rPr>
      <t xml:space="preserve"> Porcentaje de Integración de Comités de Contraloría Social</t>
    </r>
  </si>
  <si>
    <r>
      <rPr>
        <b/>
        <sz val="11"/>
        <rFont val="Arial Nova Cond"/>
        <family val="2"/>
      </rPr>
      <t>PIPRAR:</t>
    </r>
    <r>
      <rPr>
        <sz val="11"/>
        <rFont val="Arial Nova Cond"/>
        <family val="2"/>
      </rPr>
      <t xml:space="preserve"> Porcentaje de Informes de Presunta Responsabilidad Administrativa realizados</t>
    </r>
  </si>
  <si>
    <r>
      <rPr>
        <b/>
        <sz val="11"/>
        <rFont val="Arial Nova Cond"/>
        <family val="2"/>
      </rPr>
      <t>PEC:</t>
    </r>
    <r>
      <rPr>
        <sz val="11"/>
        <rFont val="Arial Nova Cond"/>
        <family val="2"/>
      </rPr>
      <t xml:space="preserve"> Porcentaje de Expedientes Cerrados </t>
    </r>
  </si>
  <si>
    <r>
      <t xml:space="preserve">TVQDR: </t>
    </r>
    <r>
      <rPr>
        <sz val="11"/>
        <rFont val="Arial Nova Cond"/>
        <family val="2"/>
      </rPr>
      <t>Tasa de Variación de quejas y/o denuncias ciudadanas recibidas</t>
    </r>
  </si>
  <si>
    <r>
      <t>PPA:</t>
    </r>
    <r>
      <rPr>
        <sz val="11"/>
        <rFont val="Arial Nova Cond"/>
        <family val="2"/>
      </rPr>
      <t xml:space="preserve"> Porcentaje de personas atendidas por la contraloría municipal</t>
    </r>
    <r>
      <rPr>
        <b/>
        <sz val="11"/>
        <rFont val="Arial Nova Cond"/>
        <family val="2"/>
      </rPr>
      <t>.</t>
    </r>
  </si>
  <si>
    <r>
      <rPr>
        <b/>
        <sz val="11"/>
        <rFont val="Arial Nova Cond"/>
        <family val="2"/>
      </rPr>
      <t>PPSRACSPP:</t>
    </r>
    <r>
      <rPr>
        <sz val="11"/>
        <rFont val="Arial Nova Cond"/>
        <family val="2"/>
      </rPr>
      <t xml:space="preserve"> Porcentaje de Procedimientos Substanciados de Responsabilidad Administrativa contra Servidores Públicos y/o Particulares </t>
    </r>
  </si>
  <si>
    <r>
      <rPr>
        <b/>
        <sz val="11"/>
        <rFont val="Arial Nova Cond"/>
        <family val="2"/>
      </rPr>
      <t>PANIPRA:</t>
    </r>
    <r>
      <rPr>
        <sz val="11"/>
        <rFont val="Arial Nova Cond"/>
        <family val="2"/>
      </rPr>
      <t xml:space="preserve"> Porcentaje de Acuerdos de Notificación e Integración de los Procedimientos de Responsabilidad Administrativa</t>
    </r>
  </si>
  <si>
    <r>
      <rPr>
        <b/>
        <sz val="11"/>
        <color theme="1"/>
        <rFont val="Arial"/>
        <family val="2"/>
      </rPr>
      <t>PRSPP</t>
    </r>
    <r>
      <rPr>
        <sz val="11"/>
        <color theme="1"/>
        <rFont val="Arial"/>
        <family val="2"/>
      </rPr>
      <t>: Porcentaje de Resoluciones a Servidores Públicos y/o particulares</t>
    </r>
  </si>
  <si>
    <r>
      <rPr>
        <b/>
        <sz val="11"/>
        <color theme="1"/>
        <rFont val="Arial"/>
        <family val="2"/>
      </rPr>
      <t>PSISPP:</t>
    </r>
    <r>
      <rPr>
        <sz val="11"/>
        <color theme="1"/>
        <rFont val="Arial"/>
        <family val="2"/>
      </rPr>
      <t xml:space="preserve"> Porcentaje de sanciones impuestas a servidores públicos y/o particulares</t>
    </r>
  </si>
  <si>
    <r>
      <t>PCNIE:</t>
    </r>
    <r>
      <rPr>
        <sz val="11"/>
        <rFont val="Arial Nova Cond"/>
        <family val="2"/>
      </rPr>
      <t xml:space="preserve"> Porcentaje de Constancias de No Inhabilitación Emitidas</t>
    </r>
  </si>
  <si>
    <r>
      <rPr>
        <b/>
        <sz val="11"/>
        <rFont val="Arial Nova Cond"/>
        <family val="2"/>
      </rPr>
      <t>PAccCI:</t>
    </r>
    <r>
      <rPr>
        <sz val="11"/>
        <rFont val="Arial Nova Cond"/>
        <family val="2"/>
      </rPr>
      <t xml:space="preserve"> Porcentaje de Acciones de Control por las Contralorías Internas</t>
    </r>
  </si>
  <si>
    <r>
      <rPr>
        <b/>
        <sz val="11"/>
        <rFont val="Arial Nova Cond"/>
        <family val="2"/>
      </rPr>
      <t xml:space="preserve">PAccCSCISDIFM: </t>
    </r>
    <r>
      <rPr>
        <sz val="11"/>
        <rFont val="Arial Nova Cond"/>
        <family val="2"/>
      </rPr>
      <t>Porcentaje de Acciones de Control y Seguimiento de la Contraloria Interna del Sistema DIF Municipal</t>
    </r>
  </si>
  <si>
    <r>
      <rPr>
        <b/>
        <sz val="11"/>
        <rFont val="Arial Nova Cond"/>
        <family val="2"/>
      </rPr>
      <t xml:space="preserve">PAccCSCISMOPyS: </t>
    </r>
    <r>
      <rPr>
        <sz val="11"/>
        <rFont val="Arial Nova Cond"/>
        <family val="2"/>
      </rPr>
      <t>Porcentaje de Acciones de Control y Seguimiento de la Contraloría Interna de la SMOPyS</t>
    </r>
  </si>
  <si>
    <r>
      <rPr>
        <b/>
        <sz val="11"/>
        <rFont val="Arial Nova Cond"/>
        <family val="2"/>
      </rPr>
      <t xml:space="preserve">PAccCSCISMSPyT: </t>
    </r>
    <r>
      <rPr>
        <sz val="11"/>
        <rFont val="Arial Nova Cond"/>
        <family val="2"/>
      </rPr>
      <t>Porcentaje de Acciones de Control y Seguimiento de la Contraloría Interna de la SMSPyT</t>
    </r>
  </si>
  <si>
    <r>
      <rPr>
        <b/>
        <sz val="11"/>
        <color theme="1"/>
        <rFont val="Arial Nova Cond"/>
        <family val="2"/>
      </rPr>
      <t>PAACA:</t>
    </r>
    <r>
      <rPr>
        <sz val="11"/>
        <color theme="1"/>
        <rFont val="Arial Nova Cond"/>
        <family val="2"/>
      </rPr>
      <t xml:space="preserve"> Porcentaje de Actividades de Administración, Control y Apoyo por la oficina de la Contraloría</t>
    </r>
  </si>
  <si>
    <r>
      <rPr>
        <b/>
        <sz val="11"/>
        <rFont val="Arial Nova Cond"/>
        <family val="2"/>
      </rPr>
      <t>PINRyAJS:</t>
    </r>
    <r>
      <rPr>
        <sz val="11"/>
        <rFont val="Arial Nova Cond"/>
        <family val="2"/>
      </rPr>
      <t xml:space="preserve"> Porcentaje de Instrumentos normativos revisados y asesorías Juridicas  solicitadas.</t>
    </r>
  </si>
  <si>
    <r>
      <rPr>
        <b/>
        <sz val="11"/>
        <rFont val="Arial Nova Cond"/>
        <family val="2"/>
      </rPr>
      <t>PAyCCIIMC:</t>
    </r>
    <r>
      <rPr>
        <sz val="11"/>
        <rFont val="Arial Nova Cond"/>
        <family val="2"/>
      </rPr>
      <t xml:space="preserve"> Porcentaje de Asesorías y Capacitaciones de Control Interno e Implementación del modelo COSO  en las Dependencias y Entidades </t>
    </r>
  </si>
  <si>
    <r>
      <rPr>
        <b/>
        <sz val="11"/>
        <color theme="1"/>
        <rFont val="Arial Nova Cond"/>
        <family val="2"/>
      </rPr>
      <t>PE:</t>
    </r>
    <r>
      <rPr>
        <sz val="11"/>
        <color theme="1"/>
        <rFont val="Arial Nova Cond"/>
        <family val="2"/>
      </rPr>
      <t xml:space="preserve"> Porcentaje de expedientes</t>
    </r>
  </si>
  <si>
    <r>
      <rPr>
        <b/>
        <sz val="11"/>
        <rFont val="Arial Nova Cond"/>
        <family val="2"/>
      </rPr>
      <t>PAAFCI:</t>
    </r>
    <r>
      <rPr>
        <sz val="11"/>
        <rFont val="Arial Nova Cond"/>
        <family val="2"/>
      </rPr>
      <t xml:space="preserve"> Porcentaje de actividades administrativas, financieras y de control interno de la Contraloría Municipal </t>
    </r>
  </si>
  <si>
    <r>
      <rPr>
        <b/>
        <sz val="11"/>
        <rFont val="Arial Nova Cond"/>
        <family val="2"/>
      </rPr>
      <t xml:space="preserve">PAIBM: </t>
    </r>
    <r>
      <rPr>
        <sz val="11"/>
        <rFont val="Arial Nova Cond"/>
        <family val="2"/>
      </rPr>
      <t>Porcentaje de actualización de inventarios de bienes muebles</t>
    </r>
  </si>
  <si>
    <r>
      <rPr>
        <b/>
        <sz val="11"/>
        <rFont val="Arial Nova Cond"/>
        <family val="2"/>
      </rPr>
      <t>PVSAOD:</t>
    </r>
    <r>
      <rPr>
        <sz val="11"/>
        <rFont val="Arial Nova Cond"/>
        <family val="2"/>
      </rPr>
      <t xml:space="preserve"> Porcentaje de Visitas de Supervisión y Asesorías a Organismos Descentralizados</t>
    </r>
  </si>
  <si>
    <r>
      <rPr>
        <b/>
        <sz val="11"/>
        <rFont val="Arial Nova Cond"/>
        <family val="2"/>
      </rPr>
      <t>PCNOD:</t>
    </r>
    <r>
      <rPr>
        <sz val="11"/>
        <rFont val="Arial Nova Cond"/>
        <family val="2"/>
      </rPr>
      <t xml:space="preserve"> Promedio de Cumplimiento Normativo de Organismos Descentralizados</t>
    </r>
  </si>
  <si>
    <r>
      <rPr>
        <b/>
        <sz val="11"/>
        <rFont val="Arial Nova Cond"/>
        <family val="2"/>
      </rPr>
      <t xml:space="preserve">PSI: </t>
    </r>
    <r>
      <rPr>
        <sz val="11"/>
        <rFont val="Arial Nova Cond"/>
        <family val="2"/>
      </rPr>
      <t xml:space="preserve">Porcentaje de Sistemas Informáticos </t>
    </r>
  </si>
  <si>
    <t>Anual</t>
  </si>
  <si>
    <t>Semestral</t>
  </si>
  <si>
    <t>Trimestral</t>
  </si>
  <si>
    <t xml:space="preserve">Trimestral 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</si>
  <si>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
</t>
    </r>
    <r>
      <rPr>
        <sz val="11"/>
        <rFont val="Arial"/>
        <family val="2"/>
      </rPr>
      <t>Porcentaje</t>
    </r>
    <r>
      <rPr>
        <b/>
        <sz val="11"/>
        <rFont val="Arial"/>
        <family val="2"/>
      </rPr>
      <t xml:space="preserve">
UNIDAD DE MEDIDA DE LAS VARIABLES: 
</t>
    </r>
    <r>
      <rPr>
        <sz val="11"/>
        <rFont val="Arial"/>
        <family val="2"/>
      </rPr>
      <t>Acciones de verificación, cumplimiento y seguimiento de las rendicion de cuentas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</si>
  <si>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</t>
    </r>
    <r>
      <rPr>
        <b/>
        <sz val="11"/>
        <color theme="1"/>
        <rFont val="Arial"/>
        <family val="2"/>
      </rPr>
      <t xml:space="preserve">
UNIDAD DE MEDIDA DE LAS VARIABLES: 
</t>
    </r>
    <r>
      <rPr>
        <sz val="11"/>
        <color theme="1"/>
        <rFont val="Arial"/>
        <family val="2"/>
      </rPr>
      <t xml:space="preserve">Acciones 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</si>
  <si>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>Auditorías y revisiones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</si>
  <si>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>Verificaciones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</si>
  <si>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
Porcentaje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Acciones de Control y Seguimiento al Ingreso y Egreso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</si>
  <si>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                                          Porcentaje</t>
    </r>
    <r>
      <rPr>
        <b/>
        <sz val="11"/>
        <color theme="1"/>
        <rFont val="Arial"/>
        <family val="2"/>
      </rPr>
      <t xml:space="preserve">
UNIDAD DE MEDIDA DE LAS VARIABLES:  </t>
    </r>
    <r>
      <rPr>
        <sz val="11"/>
        <color theme="1"/>
        <rFont val="Arial"/>
        <family val="2"/>
      </rPr>
      <t>Acciones de Control y Seguimiento a la Cuenta Pública.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</si>
  <si>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                                                                       Porcentaje
</t>
    </r>
    <r>
      <rPr>
        <b/>
        <sz val="11"/>
        <color theme="1"/>
        <rFont val="Arial"/>
        <family val="2"/>
      </rPr>
      <t xml:space="preserve">
UNIDAD DE MEDIDA DE LAS VARIABLES: </t>
    </r>
    <r>
      <rPr>
        <sz val="11"/>
        <color theme="1"/>
        <rFont val="Arial"/>
        <family val="2"/>
      </rPr>
      <t>Auditorías, revisiones y arqueos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</si>
  <si>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Actividades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</si>
  <si>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Evaluaciones y seguimientos 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</si>
  <si>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Programa de Combate a la Corrupción 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</si>
  <si>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Actas de Entrega-Recepción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</si>
  <si>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Declaraciones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</si>
  <si>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Registros efectuados en el Sistema Municipal de Inspectores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</si>
  <si>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Evaluaciones de Satisfacción Ciudadana aplicadas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</si>
  <si>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Evaluaciones y Auditorías Administrativas aplicadas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</si>
  <si>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Comités de Contraloría Social Instalados</t>
    </r>
  </si>
  <si>
    <r>
      <rPr>
        <b/>
        <sz val="11"/>
        <rFont val="Arial Nova Cond"/>
        <family val="2"/>
      </rPr>
      <t xml:space="preserve">UNIDAD DE MEDIDA DEL INDICADOR: </t>
    </r>
    <r>
      <rPr>
        <sz val="11"/>
        <rFont val="Arial Nova Cond"/>
        <family val="2"/>
      </rPr>
      <t xml:space="preserve">Porcentaje
</t>
    </r>
    <r>
      <rPr>
        <b/>
        <sz val="11"/>
        <rFont val="Arial Nova Cond"/>
        <family val="2"/>
      </rPr>
      <t xml:space="preserve">UNIDAD DE MEDIDA DE LAS VARIABLES: </t>
    </r>
    <r>
      <rPr>
        <sz val="11"/>
        <rFont val="Arial Nova Cond"/>
        <family val="2"/>
      </rPr>
      <t>Informes</t>
    </r>
  </si>
  <si>
    <r>
      <rPr>
        <b/>
        <sz val="11"/>
        <rFont val="Arial Nova Cond"/>
        <family val="2"/>
      </rPr>
      <t xml:space="preserve">UNIDAD DE MEDIDA DEL INDICADOR: </t>
    </r>
    <r>
      <rPr>
        <sz val="11"/>
        <rFont val="Arial Nova Cond"/>
        <family val="2"/>
      </rPr>
      <t xml:space="preserve">Porcentaje
</t>
    </r>
    <r>
      <rPr>
        <b/>
        <sz val="11"/>
        <rFont val="Arial Nova Cond"/>
        <family val="2"/>
      </rPr>
      <t xml:space="preserve">UNIDAD DE MEDIDA DE LAS VARIABLES: </t>
    </r>
    <r>
      <rPr>
        <sz val="11"/>
        <rFont val="Arial Nova Cond"/>
        <family val="2"/>
      </rPr>
      <t>Expedientes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</si>
  <si>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Quejas y/o Denuncias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</si>
  <si>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Personas</t>
    </r>
  </si>
  <si>
    <r>
      <rPr>
        <b/>
        <sz val="11"/>
        <rFont val="Arial Nova Cond"/>
        <family val="2"/>
      </rPr>
      <t xml:space="preserve">UNIDAD DE MEDIDA DEL INDICADOR: </t>
    </r>
    <r>
      <rPr>
        <sz val="11"/>
        <rFont val="Arial Nova Cond"/>
        <family val="2"/>
      </rPr>
      <t xml:space="preserve">Porcentaje
</t>
    </r>
    <r>
      <rPr>
        <b/>
        <sz val="11"/>
        <rFont val="Arial Nova Cond"/>
        <family val="2"/>
      </rPr>
      <t xml:space="preserve">UNIDAD DE MEDIDA DE LAS VARIABLES: </t>
    </r>
    <r>
      <rPr>
        <sz val="11"/>
        <rFont val="Arial Nova Cond"/>
        <family val="2"/>
      </rPr>
      <t>Procedimientos</t>
    </r>
  </si>
  <si>
    <r>
      <rPr>
        <b/>
        <sz val="11"/>
        <rFont val="Arial Nova Cond"/>
        <family val="2"/>
      </rPr>
      <t>UNIDAD DE MEDIDA DEL INDICADOR:</t>
    </r>
    <r>
      <rPr>
        <sz val="11"/>
        <rFont val="Arial Nova Cond"/>
        <family val="2"/>
      </rPr>
      <t xml:space="preserve"> Porcentaje
</t>
    </r>
    <r>
      <rPr>
        <b/>
        <sz val="11"/>
        <rFont val="Arial Nova Cond"/>
        <family val="2"/>
      </rPr>
      <t xml:space="preserve">UNIDAD DE MEDIDA DE LAS VARIABLES: </t>
    </r>
    <r>
      <rPr>
        <sz val="11"/>
        <rFont val="Arial Nova Cond"/>
        <family val="2"/>
      </rPr>
      <t>Acuerdos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</si>
  <si>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 Porcentaje
</t>
    </r>
    <r>
      <rPr>
        <b/>
        <sz val="11"/>
        <color theme="1"/>
        <rFont val="Arial"/>
        <family val="2"/>
      </rPr>
      <t xml:space="preserve"> UNIDAD DE MEDIDA DE LAS VARIABLES: </t>
    </r>
    <r>
      <rPr>
        <sz val="11"/>
        <color theme="1"/>
        <rFont val="Arial"/>
        <family val="2"/>
      </rPr>
      <t xml:space="preserve">
Resoluciones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</si>
  <si>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 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Sanciones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</si>
  <si>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Constancias</t>
    </r>
  </si>
  <si>
    <r>
      <rPr>
        <b/>
        <sz val="11"/>
        <rFont val="Arial Nova Cond"/>
        <family val="2"/>
      </rPr>
      <t>UNIDAD DE MEDIDA DEL INDICADOR:</t>
    </r>
    <r>
      <rPr>
        <sz val="11"/>
        <rFont val="Arial Nova Cond"/>
        <family val="2"/>
      </rPr>
      <t xml:space="preserve"> Porcentaje
</t>
    </r>
    <r>
      <rPr>
        <b/>
        <sz val="11"/>
        <rFont val="Arial Nova Cond"/>
        <family val="2"/>
      </rPr>
      <t>UNIDAD DE MEDIDA DE LAS VARIABLES:</t>
    </r>
    <r>
      <rPr>
        <sz val="11"/>
        <rFont val="Arial Nova Cond"/>
        <family val="2"/>
      </rPr>
      <t xml:space="preserve"> Acciones de las Contralorías Internas</t>
    </r>
  </si>
  <si>
    <r>
      <rPr>
        <b/>
        <sz val="11"/>
        <rFont val="Arial Nova Cond"/>
        <family val="2"/>
      </rPr>
      <t xml:space="preserve">UNIDAD DE MEDIDA DEL INDICADOR: </t>
    </r>
    <r>
      <rPr>
        <sz val="11"/>
        <rFont val="Arial Nova Cond"/>
        <family val="2"/>
      </rPr>
      <t xml:space="preserve">Porcentaje
</t>
    </r>
    <r>
      <rPr>
        <b/>
        <sz val="11"/>
        <rFont val="Arial Nova Cond"/>
        <family val="2"/>
      </rPr>
      <t xml:space="preserve">UNIDAD DE MEDIDA DE LAS VARIABLES: </t>
    </r>
    <r>
      <rPr>
        <sz val="11"/>
        <rFont val="Arial Nova Cond"/>
        <family val="2"/>
      </rPr>
      <t>Acciones DIF</t>
    </r>
  </si>
  <si>
    <r>
      <rPr>
        <b/>
        <sz val="11"/>
        <rFont val="Arial Nova Cond"/>
        <family val="2"/>
      </rPr>
      <t>UNIDAD DE MEDIDA DEL INDICADOR:</t>
    </r>
    <r>
      <rPr>
        <sz val="11"/>
        <rFont val="Arial Nova Cond"/>
        <family val="2"/>
      </rPr>
      <t xml:space="preserve"> Porcentaje
</t>
    </r>
    <r>
      <rPr>
        <b/>
        <sz val="11"/>
        <rFont val="Arial Nova Cond"/>
        <family val="2"/>
      </rPr>
      <t>UNIDAD DE MEDIDA DE LAS VARIABLES:</t>
    </r>
    <r>
      <rPr>
        <sz val="11"/>
        <rFont val="Arial Nova Cond"/>
        <family val="2"/>
      </rPr>
      <t xml:space="preserve"> Acciones SMOPyS</t>
    </r>
  </si>
  <si>
    <r>
      <rPr>
        <b/>
        <sz val="11"/>
        <rFont val="Arial Nova Cond"/>
        <family val="2"/>
      </rPr>
      <t xml:space="preserve">UNIDAD DE MEDIDA DEL INDICADOR: </t>
    </r>
    <r>
      <rPr>
        <sz val="11"/>
        <rFont val="Arial Nova Cond"/>
        <family val="2"/>
      </rPr>
      <t xml:space="preserve">Porcentaje
</t>
    </r>
    <r>
      <rPr>
        <b/>
        <sz val="11"/>
        <rFont val="Arial Nova Cond"/>
        <family val="2"/>
      </rPr>
      <t xml:space="preserve">UNIDAD DE MEDIDA DE LAS VARIABLES: </t>
    </r>
    <r>
      <rPr>
        <sz val="11"/>
        <rFont val="Arial Nova Cond"/>
        <family val="2"/>
      </rPr>
      <t>Acciones SMSPyT</t>
    </r>
  </si>
  <si>
    <r>
      <rPr>
        <b/>
        <sz val="11"/>
        <rFont val="Arial Nova Cond"/>
        <family val="2"/>
      </rPr>
      <t xml:space="preserve">UNIDAD DE MEDIDA DEL INDICADOR: </t>
    </r>
    <r>
      <rPr>
        <sz val="11"/>
        <rFont val="Arial Nova Cond"/>
        <family val="2"/>
      </rPr>
      <t xml:space="preserve">Promedio
</t>
    </r>
    <r>
      <rPr>
        <b/>
        <sz val="11"/>
        <rFont val="Arial Nova Cond"/>
        <family val="2"/>
      </rPr>
      <t xml:space="preserve">UNIDAD DE MEDIDA DE LAS VARIABLES: </t>
    </r>
    <r>
      <rPr>
        <sz val="11"/>
        <rFont val="Arial Nova Cond"/>
        <family val="2"/>
      </rPr>
      <t>Actividades</t>
    </r>
  </si>
  <si>
    <r>
      <t xml:space="preserve">UNIDAD DE MEDIDA DEL INDICADOR: </t>
    </r>
    <r>
      <rPr>
        <sz val="11"/>
        <rFont val="Arial Nova Cond"/>
        <family val="2"/>
      </rPr>
      <t>Porcentaje</t>
    </r>
    <r>
      <rPr>
        <b/>
        <sz val="11"/>
        <rFont val="Arial Nova Cond"/>
        <family val="2"/>
      </rPr>
      <t xml:space="preserve">
UNIDAD DE MEDIDA DE LAS VARIABLES: </t>
    </r>
    <r>
      <rPr>
        <sz val="11"/>
        <rFont val="Arial Nova Cond"/>
        <family val="2"/>
      </rPr>
      <t>Instrumentos Jurídicos y Asesorías jurídicas</t>
    </r>
  </si>
  <si>
    <r>
      <t xml:space="preserve">UNIDAD DE MEDIDA DEL INDICADOR: </t>
    </r>
    <r>
      <rPr>
        <sz val="11"/>
        <rFont val="Arial Nova Cond"/>
        <family val="2"/>
      </rPr>
      <t>Porcentaje</t>
    </r>
    <r>
      <rPr>
        <b/>
        <sz val="11"/>
        <rFont val="Arial Nova Cond"/>
        <family val="2"/>
      </rPr>
      <t xml:space="preserve">
UNIDAD DE MEDIDA DE LAS VARIABLES: </t>
    </r>
    <r>
      <rPr>
        <sz val="11"/>
        <rFont val="Arial Nova Cond"/>
        <family val="2"/>
      </rPr>
      <t>Asesorías,  Capacitaciones e Implementación CI</t>
    </r>
  </si>
  <si>
    <r>
      <t xml:space="preserve">UNIDAD DE MEDIDA DEL INDICADOR: </t>
    </r>
    <r>
      <rPr>
        <sz val="11"/>
        <color theme="1"/>
        <rFont val="Arial Nova Cond"/>
        <family val="2"/>
      </rPr>
      <t>Porcentaje</t>
    </r>
    <r>
      <rPr>
        <b/>
        <sz val="11"/>
        <color theme="1"/>
        <rFont val="Arial Nova Cond"/>
        <family val="2"/>
      </rPr>
      <t xml:space="preserve">
UNIDAD DE MEDIDA DE LAS VARIABLES:</t>
    </r>
    <r>
      <rPr>
        <sz val="11"/>
        <color theme="1"/>
        <rFont val="Arial Nova Cond"/>
        <family val="2"/>
      </rPr>
      <t xml:space="preserve"> E</t>
    </r>
    <r>
      <rPr>
        <sz val="11"/>
        <color theme="1"/>
        <rFont val="Arial Nova Cond"/>
        <family val="2"/>
      </rPr>
      <t>xpedientes</t>
    </r>
  </si>
  <si>
    <r>
      <t xml:space="preserve">UNIDAD DE MEDIDA DEL INDICADOR: </t>
    </r>
    <r>
      <rPr>
        <sz val="11"/>
        <rFont val="Arial Nova Cond"/>
        <family val="2"/>
      </rPr>
      <t>Porcentaje</t>
    </r>
    <r>
      <rPr>
        <b/>
        <sz val="11"/>
        <rFont val="Arial Nova Cond"/>
        <family val="2"/>
      </rPr>
      <t xml:space="preserve">
UNIDAD DE MEDIDA DE LAS VARIABLES: </t>
    </r>
    <r>
      <rPr>
        <sz val="11"/>
        <rFont val="Arial Nova Cond"/>
        <family val="2"/>
      </rPr>
      <t xml:space="preserve">Reporte de </t>
    </r>
    <r>
      <rPr>
        <sz val="11"/>
        <rFont val="Arial Nova Cond"/>
        <family val="2"/>
      </rPr>
      <t>actividades</t>
    </r>
  </si>
  <si>
    <r>
      <t xml:space="preserve">UNIDAD DE MEDIDA DEL INDICADOR: </t>
    </r>
    <r>
      <rPr>
        <sz val="11"/>
        <rFont val="Arial Nova Cond"/>
        <family val="2"/>
      </rPr>
      <t>Porcentaje</t>
    </r>
    <r>
      <rPr>
        <b/>
        <sz val="11"/>
        <rFont val="Arial Nova Cond"/>
        <family val="2"/>
      </rPr>
      <t xml:space="preserve">
UNIDAD DE MEDIDA DE LAS VARIABLES: </t>
    </r>
    <r>
      <rPr>
        <sz val="11"/>
        <rFont val="Arial Nova Cond"/>
        <family val="2"/>
      </rPr>
      <t>Actualizaciones de inventarios</t>
    </r>
  </si>
  <si>
    <r>
      <rPr>
        <b/>
        <sz val="11"/>
        <color theme="1"/>
        <rFont val="Arial"/>
        <family val="2"/>
      </rPr>
      <t>UNIDAD DE MEDIDA DEL INDICADOR</t>
    </r>
    <r>
      <rPr>
        <sz val="11"/>
        <color theme="1"/>
        <rFont val="Arial"/>
        <family val="2"/>
      </rPr>
      <t xml:space="preserve">: </t>
    </r>
    <r>
      <rPr>
        <sz val="11"/>
        <rFont val="Arial Nova Cond"/>
        <family val="2"/>
      </rPr>
      <t>Porcentaje</t>
    </r>
    <r>
      <rPr>
        <b/>
        <sz val="11"/>
        <rFont val="Arial Nova Cond"/>
        <family val="2"/>
      </rPr>
      <t xml:space="preserve">
UNIDAD DE MEDIDA DE LAS VARIABLES: </t>
    </r>
    <r>
      <rPr>
        <sz val="11"/>
        <rFont val="Arial Nova Cond"/>
        <family val="2"/>
      </rPr>
      <t>Visitas de supervisión</t>
    </r>
  </si>
  <si>
    <r>
      <rPr>
        <b/>
        <sz val="11"/>
        <color theme="1"/>
        <rFont val="Arial"/>
        <family val="2"/>
      </rPr>
      <t>UNIDAD DE MEDIDA DEL INDICADOR</t>
    </r>
    <r>
      <rPr>
        <sz val="11"/>
        <color theme="1"/>
        <rFont val="Arial"/>
        <family val="2"/>
      </rPr>
      <t xml:space="preserve">: </t>
    </r>
    <r>
      <rPr>
        <sz val="11"/>
        <rFont val="Arial Nova Cond"/>
        <family val="2"/>
      </rPr>
      <t>Promedio</t>
    </r>
    <r>
      <rPr>
        <b/>
        <sz val="11"/>
        <rFont val="Arial Nova Cond"/>
        <family val="2"/>
      </rPr>
      <t xml:space="preserve">
UNIDAD DE MEDIDA DE LAS VARIABLES: </t>
    </r>
    <r>
      <rPr>
        <sz val="11"/>
        <rFont val="Arial Nova Cond"/>
        <family val="2"/>
      </rPr>
      <t>Porcentaje de cumplimiento</t>
    </r>
  </si>
  <si>
    <r>
      <rPr>
        <b/>
        <sz val="11"/>
        <rFont val="Arial Nova Cond"/>
        <family val="2"/>
      </rPr>
      <t xml:space="preserve">UNIDAD DE MEDIDA DEL INDICADOR: </t>
    </r>
    <r>
      <rPr>
        <sz val="11"/>
        <rFont val="Arial Nova Cond"/>
        <family val="2"/>
      </rPr>
      <t xml:space="preserve">Porcentaje
</t>
    </r>
    <r>
      <rPr>
        <b/>
        <sz val="11"/>
        <rFont val="Arial Nova Cond"/>
        <family val="2"/>
      </rPr>
      <t>UNIDAD DE MEDIDA DE LAS VARIABLES:</t>
    </r>
    <r>
      <rPr>
        <sz val="11"/>
        <rFont val="Arial Nova Cond"/>
        <family val="2"/>
      </rPr>
      <t xml:space="preserve"> Sistemas Informáticos</t>
    </r>
  </si>
  <si>
    <t>CONTRALORÍA MUNICIPAL</t>
  </si>
  <si>
    <r>
      <t>Justificacion Trimestral:</t>
    </r>
    <r>
      <rPr>
        <sz val="11"/>
        <color theme="1"/>
        <rFont val="Arial"/>
        <family val="2"/>
      </rPr>
      <t xml:space="preserve"> Se rebasó la meta debido a la migración de información al nuevo sistema de registro de personal en permiso o vacaciones en las diversas dependencias municipales.</t>
    </r>
  </si>
  <si>
    <r>
      <t xml:space="preserve">Justificacion Trimestral: </t>
    </r>
    <r>
      <rPr>
        <sz val="11"/>
        <color theme="1"/>
        <rFont val="Arial"/>
        <family val="2"/>
      </rPr>
      <t>No se alcanzó la meta debido a la falta de personal de servicio social para la instalación de modulos de encuestas.</t>
    </r>
  </si>
  <si>
    <r>
      <t xml:space="preserve">Justificacion Trimestral: </t>
    </r>
    <r>
      <rPr>
        <sz val="11"/>
        <color theme="1"/>
        <rFont val="Arial"/>
        <family val="2"/>
      </rPr>
      <t>Se cumplió la meta ya que se contaron con los recursos necesarios para llevarlos a cabo.</t>
    </r>
  </si>
  <si>
    <r>
      <t xml:space="preserve">Justificacion Trimestral: </t>
    </r>
    <r>
      <rPr>
        <sz val="11"/>
        <color theme="1"/>
        <rFont val="Arial"/>
        <family val="2"/>
      </rPr>
      <t>Se rebasó la meta trimestral ya que se allego de la documental necesaria para el cierre de expedientes.</t>
    </r>
  </si>
  <si>
    <r>
      <t xml:space="preserve">Justificacion Trimestral: </t>
    </r>
    <r>
      <rPr>
        <sz val="11"/>
        <color theme="1"/>
        <rFont val="Arial"/>
        <family val="2"/>
      </rPr>
      <t>Se superó la meta programada debido a que los ciudadanos asistieron a presentar quejas y denuncias correspondientes.</t>
    </r>
  </si>
  <si>
    <r>
      <t xml:space="preserve">Justificacion Trimestral: </t>
    </r>
    <r>
      <rPr>
        <sz val="11"/>
        <color theme="1"/>
        <rFont val="Arial"/>
        <family val="2"/>
      </rPr>
      <t>No se alacanzo la meta debido a que las personas que asisten a esta contaloría es variable y no depende de la dirección.</t>
    </r>
  </si>
  <si>
    <r>
      <t xml:space="preserve">Justificacion Trimestral: </t>
    </r>
    <r>
      <rPr>
        <sz val="11"/>
        <color theme="1"/>
        <rFont val="Arial"/>
        <family val="2"/>
      </rPr>
      <t>No se alcanzó la meta debido a que no fue posible notificar a las personas sujetas al proceso.</t>
    </r>
  </si>
  <si>
    <r>
      <t xml:space="preserve">Justificacion Trimestral: </t>
    </r>
    <r>
      <rPr>
        <sz val="11"/>
        <color theme="1"/>
        <rFont val="Arial"/>
        <family val="2"/>
      </rPr>
      <t>No se alcanzó la meta debido a intancias del proceso que permiten retarazar la ejecutoria.</t>
    </r>
  </si>
  <si>
    <r>
      <t xml:space="preserve">Justificacion Trimestral: </t>
    </r>
    <r>
      <rPr>
        <sz val="11"/>
        <color theme="1"/>
        <rFont val="Arial"/>
        <family val="2"/>
      </rPr>
      <t>No se alcanzó la meta programada debido a que no fueron solicitadas las contancias como se tenia proyectado.</t>
    </r>
  </si>
  <si>
    <r>
      <t xml:space="preserve">Justificacion Trimestral: </t>
    </r>
    <r>
      <rPr>
        <sz val="11"/>
        <color theme="1"/>
        <rFont val="Arial"/>
        <family val="2"/>
      </rPr>
      <t>Se revasó la meta debido a la realización de diversas verificaciones realizadas con motivo de implementación de lineamientos que normaron los diferentes procedimientos en las areas de Sistema DIF Municipal.</t>
    </r>
  </si>
  <si>
    <r>
      <t xml:space="preserve">Justificacion Trimestral: </t>
    </r>
    <r>
      <rPr>
        <sz val="11"/>
        <color theme="1"/>
        <rFont val="Arial"/>
        <family val="2"/>
      </rPr>
      <t>No se alcanzó la meta por carga de trabajo y falta de recursos humanos.</t>
    </r>
  </si>
  <si>
    <r>
      <t xml:space="preserve">Justificacion Trimestral: </t>
    </r>
    <r>
      <rPr>
        <sz val="11"/>
        <color theme="1"/>
        <rFont val="Arial"/>
        <family val="2"/>
      </rPr>
      <t xml:space="preserve"> Se superó la meta ya que se realizo reseteo de contraseñas de la plataforma de evolución patrimonial y asesorías para la declaración patrimonial.</t>
    </r>
  </si>
  <si>
    <r>
      <t xml:space="preserve">Justificacion Trimestral: </t>
    </r>
    <r>
      <rPr>
        <sz val="11"/>
        <color theme="1"/>
        <rFont val="Arial"/>
        <family val="2"/>
      </rPr>
      <t>No se alcanzo la meta programada a nivel componente ya que este depende de varias unidades administrativas</t>
    </r>
  </si>
  <si>
    <r>
      <t xml:space="preserve">Justificacion Trimestral: </t>
    </r>
    <r>
      <rPr>
        <sz val="11"/>
        <color theme="1"/>
        <rFont val="Arial"/>
        <family val="2"/>
      </rPr>
      <t xml:space="preserve">Se superó la meta debido a las capacitaciones y actualizaciones de nuevos coordinadores. </t>
    </r>
  </si>
  <si>
    <r>
      <t xml:space="preserve">Justificacion Trimestral: </t>
    </r>
    <r>
      <rPr>
        <sz val="11"/>
        <color theme="1"/>
        <rFont val="Arial"/>
        <family val="2"/>
      </rPr>
      <t>Se superó la meta programada debido a al regularización de procesos resagados por la pandemia SARS-COVID19.</t>
    </r>
  </si>
  <si>
    <r>
      <t xml:space="preserve">Justificacion Trimestral: </t>
    </r>
    <r>
      <rPr>
        <sz val="11"/>
        <color theme="1"/>
        <rFont val="Arial"/>
        <family val="2"/>
      </rPr>
      <t>No se alcanzo la meta programada por la coordinación este trimestre.</t>
    </r>
  </si>
  <si>
    <r>
      <t xml:space="preserve">Justificacion Trimestral: </t>
    </r>
    <r>
      <rPr>
        <sz val="11"/>
        <color theme="1"/>
        <rFont val="Arial"/>
        <family val="2"/>
      </rPr>
      <t xml:space="preserve">Se alzando la meta programada por la Coordinación. </t>
    </r>
  </si>
  <si>
    <r>
      <t xml:space="preserve">Justificacion Trimestral: </t>
    </r>
    <r>
      <rPr>
        <sz val="11"/>
        <color theme="1"/>
        <rFont val="Arial"/>
        <family val="2"/>
      </rPr>
      <t>Se alcanzo la meta programada por el area con la creación de un sistema informatico que ya esta en uso.</t>
    </r>
  </si>
  <si>
    <r>
      <t xml:space="preserve">Justificacion Trimestral: </t>
    </r>
    <r>
      <rPr>
        <sz val="11"/>
        <color theme="1"/>
        <rFont val="Arial"/>
        <family val="2"/>
      </rPr>
      <t>Se rebasó la meta debido a que se realizaron diversos registros de inicio. Modificación y conclusión de personal en diferentes dependencias municipales.</t>
    </r>
  </si>
  <si>
    <r>
      <t xml:space="preserve">Justificacion Trimestral: </t>
    </r>
    <r>
      <rPr>
        <sz val="11"/>
        <color theme="1"/>
        <rFont val="Arial"/>
        <family val="2"/>
      </rPr>
      <t>Se cumplio cumplio la meta conforme a lo proyectado por la dirección.</t>
    </r>
  </si>
  <si>
    <r>
      <t xml:space="preserve">Justificacion Trimestral: </t>
    </r>
    <r>
      <rPr>
        <sz val="11"/>
        <color theme="1"/>
        <rFont val="Arial"/>
        <family val="2"/>
      </rPr>
      <t>Se alcanzó la meta de lo proyectado de las metas y objetivos por parte de la dirección.</t>
    </r>
  </si>
  <si>
    <r>
      <t xml:space="preserve">Justificacion Trimestral: </t>
    </r>
    <r>
      <rPr>
        <sz val="11"/>
        <color theme="1"/>
        <rFont val="Arial"/>
        <family val="2"/>
      </rPr>
      <t>Se superó la meta estimada debido a que la actividad ddepende de la información proporcionada de otras dependencias.</t>
    </r>
  </si>
  <si>
    <r>
      <t xml:space="preserve">Justificacion Trimestral: </t>
    </r>
    <r>
      <rPr>
        <sz val="11"/>
        <color theme="1"/>
        <rFont val="Arial"/>
        <family val="2"/>
      </rPr>
      <t>Se superó la meta estimada debido a que la actividad de Cuenta Pública depende de la información proporcionada de otras dependencias.</t>
    </r>
  </si>
  <si>
    <r>
      <t xml:space="preserve">Justificacion Trimestral: </t>
    </r>
    <r>
      <rPr>
        <sz val="11"/>
        <color theme="1"/>
        <rFont val="Arial"/>
        <family val="2"/>
      </rPr>
      <t xml:space="preserve">No se alcanzo la meta progamada a nivel propósito, siento este la suma de las diversas actividades en las que interviene la Contraloría Municipal, correspondientes a verificaciones y revisiones del cumplimiento normativo por parte de las Dependencias y Entidades de la Administración Pública Municipal, entre otras. </t>
    </r>
  </si>
  <si>
    <t xml:space="preserve"> O-PPA 1.05 PROGRAMA DE CONTROL DEL EJERCICIO DEL GASTO Y LA RENDICION DE CUENTAS</t>
  </si>
  <si>
    <r>
      <rPr>
        <b/>
        <sz val="11"/>
        <color theme="1"/>
        <rFont val="Arial"/>
        <family val="2"/>
      </rPr>
      <t xml:space="preserve">1.05.1 </t>
    </r>
    <r>
      <rPr>
        <sz val="11"/>
        <color theme="1"/>
        <rFont val="Arial"/>
        <family val="2"/>
      </rPr>
      <t>Contribuir a la renovación de los mecanismos de gestión flexibilizando nuestras estructuras y procedimientos administrativos con calidad, innovación tecnológica y combate a la corrupción mediante  la  implementación de acciones de control, seguimiento del ejercicio del gasto público y la evaluación de la actuación de los servidores públicos que fomenten la eficacia operativa y mayor rendición de cuentas a la ciudadanía sobre el desempeño de la Administración Pública Municipal.</t>
    </r>
  </si>
  <si>
    <r>
      <t>Justificacion Trimestral:</t>
    </r>
    <r>
      <rPr>
        <sz val="11"/>
        <color theme="1"/>
        <rFont val="Arial"/>
        <family val="2"/>
      </rPr>
      <t xml:space="preserve"> Se supero la meta programada en atención a tres solicitudes adicionales solicitadas al area.</t>
    </r>
  </si>
  <si>
    <r>
      <t xml:space="preserve">Justificacion Trimestral: </t>
    </r>
    <r>
      <rPr>
        <sz val="11"/>
        <color theme="1"/>
        <rFont val="Arial"/>
        <family val="2"/>
      </rPr>
      <t>Se alcanzo la meta programada por el area.</t>
    </r>
  </si>
  <si>
    <r>
      <t xml:space="preserve">Justificacion Trimestral: </t>
    </r>
    <r>
      <rPr>
        <sz val="11"/>
        <color theme="1"/>
        <rFont val="Arial"/>
        <family val="2"/>
      </rPr>
      <t>Se supero la meta programada en atención a la carga laboral presentada este trimestre.</t>
    </r>
  </si>
  <si>
    <r>
      <t xml:space="preserve">Justificacion Trimestral: </t>
    </r>
    <r>
      <rPr>
        <sz val="11"/>
        <color theme="1"/>
        <rFont val="Arial"/>
        <family val="2"/>
      </rPr>
      <t>No se alcanzó la meta planeada.</t>
    </r>
  </si>
  <si>
    <r>
      <t xml:space="preserve">Justificacion Trimestral: </t>
    </r>
    <r>
      <rPr>
        <sz val="11"/>
        <color theme="1"/>
        <rFont val="Arial"/>
        <family val="2"/>
      </rPr>
      <t>Se superó la meta de lo proyectada a razón de que  se recibieron las solicitudes proyectadas en ese rubro.</t>
    </r>
  </si>
  <si>
    <r>
      <t xml:space="preserve">Justificacion Trimestral: </t>
    </r>
    <r>
      <rPr>
        <sz val="11"/>
        <color theme="1"/>
        <rFont val="Arial"/>
        <family val="2"/>
      </rPr>
      <t>Se superó  la meta debido a que se realizaron obras públicas que no se pudieron realizar en los periodos anteriores por distintos motivos.</t>
    </r>
  </si>
  <si>
    <r>
      <t xml:space="preserve">Justificacion Trimestral: </t>
    </r>
    <r>
      <rPr>
        <sz val="11"/>
        <color theme="1"/>
        <rFont val="Arial"/>
        <family val="2"/>
      </rPr>
      <t>No se alcanzo la meta programada a por el area para este trimestre.</t>
    </r>
  </si>
  <si>
    <r>
      <t xml:space="preserve">Justificacion Trimestral: </t>
    </r>
    <r>
      <rPr>
        <sz val="11"/>
        <color theme="1"/>
        <rFont val="Arial"/>
        <family val="2"/>
      </rPr>
      <t>Se alcanzó la meta en atención a resoluciones del Tribunal de Justicia Administrativa de Quintana Roo donde solicitaron se emitira nuevamente resoluciones en los terminos citados por esa autoridad.</t>
    </r>
  </si>
  <si>
    <r>
      <t xml:space="preserve">Justificacion Trimestral: </t>
    </r>
    <r>
      <rPr>
        <sz val="11"/>
        <color theme="1"/>
        <rFont val="Arial"/>
        <family val="2"/>
      </rPr>
      <t>Se superó la meta programada a nivel componente ya que este depende del desempeño de las contralorias internas</t>
    </r>
  </si>
  <si>
    <r>
      <t xml:space="preserve">Justificacion Trimestral: </t>
    </r>
    <r>
      <rPr>
        <sz val="11"/>
        <color theme="1"/>
        <rFont val="Arial"/>
        <family val="2"/>
      </rPr>
      <t>No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se superó la meta programada por el area este trimestre.</t>
    </r>
  </si>
  <si>
    <r>
      <t xml:space="preserve">Justificacion Trimestral: </t>
    </r>
    <r>
      <rPr>
        <sz val="11"/>
        <color theme="1"/>
        <rFont val="Arial"/>
        <family val="2"/>
      </rPr>
      <t>No</t>
    </r>
    <r>
      <rPr>
        <b/>
        <sz val="11"/>
        <color theme="1"/>
        <rFont val="Arial"/>
        <family val="2"/>
      </rPr>
      <t xml:space="preserve"> se</t>
    </r>
    <r>
      <rPr>
        <sz val="11"/>
        <color theme="1"/>
        <rFont val="Arial"/>
        <family val="2"/>
      </rPr>
      <t xml:space="preserve"> alcanzo la meta conforme a la proyección realizada por el area.</t>
    </r>
  </si>
  <si>
    <r>
      <t xml:space="preserve">Justificacion Trimestral: </t>
    </r>
    <r>
      <rPr>
        <sz val="11"/>
        <color theme="1"/>
        <rFont val="Arial"/>
        <family val="2"/>
      </rPr>
      <t xml:space="preserve">Se superó la meta de lo proyectado de las metas y objetivos por parte de la dirección debido a que este trimestre no estaba previsto el cambio de titulares de algunas Secretarías, po e lo que al ser necesario realizar los arqueos que deben quedar asentados en la entrega-recepción correspondiente motivaron el excedente reflejado. </t>
    </r>
  </si>
  <si>
    <r>
      <t>Justificacion Trimestral: Se</t>
    </r>
    <r>
      <rPr>
        <sz val="11"/>
        <color theme="1"/>
        <rFont val="Arial"/>
        <family val="2"/>
      </rPr>
      <t xml:space="preserve"> alcanzó la meta a razón de que se concluyeron las suficientes indagatorias correspondientes.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</si>
</sst>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b/>
      <sz val="14"/>
      <color rgb="FFFFFFFF"/>
      <name val="Arial"/>
      <family val="2"/>
    </font>
    <font>
      <b/>
      <sz val="14"/>
      <color theme="0"/>
      <name val="Arial"/>
      <family val="2"/>
    </font>
    <font>
      <b/>
      <sz val="22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rgb="FFFFFFFF"/>
      <name val="Arial"/>
      <family val="2"/>
    </font>
    <font>
      <b/>
      <sz val="16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Arial Nova Cond"/>
      <family val="2"/>
    </font>
    <font>
      <sz val="11"/>
      <name val="Arial Nova Cond"/>
      <family val="2"/>
    </font>
    <font>
      <sz val="11"/>
      <color theme="1"/>
      <name val="Arial Nova Cond"/>
      <family val="2"/>
    </font>
    <font>
      <b/>
      <sz val="11"/>
      <color theme="1"/>
      <name val="Arial Nova Cond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 tint="-0.49998474074526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EB9C"/>
        <bgColor rgb="FFF2F2F2"/>
      </patternFill>
    </fill>
    <fill>
      <patternFill patternType="solid">
        <fgColor rgb="FFF2F2F2"/>
        <bgColor rgb="FF000000"/>
      </patternFill>
    </fill>
  </fills>
  <borders count="108">
    <border>
      <left/>
      <right/>
      <top/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/>
      <bottom style="dashed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ashed">
        <color theme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/>
      <bottom/>
      <diagonal/>
    </border>
    <border>
      <left style="dashed">
        <color theme="1"/>
      </left>
      <right style="dashed">
        <color theme="1"/>
      </right>
      <top style="dotted">
        <color theme="1"/>
      </top>
      <bottom style="dotted">
        <color theme="1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ashed">
        <color theme="1"/>
      </bottom>
      <diagonal/>
    </border>
    <border>
      <left style="slantDashDot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dotted">
        <color theme="1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dotted">
        <color theme="1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ashed">
        <color theme="1"/>
      </left>
      <right/>
      <top/>
      <bottom style="dotted">
        <color theme="1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/>
      <top/>
      <bottom style="dashed">
        <color theme="1"/>
      </bottom>
      <diagonal/>
    </border>
    <border>
      <left style="medium">
        <color theme="1"/>
      </left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 style="medium">
        <color indexed="64"/>
      </right>
      <top/>
      <bottom style="dashed">
        <color theme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ashed">
        <color theme="1"/>
      </bottom>
      <diagonal/>
    </border>
    <border>
      <left style="medium">
        <color theme="1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/>
      <diagonal/>
    </border>
    <border>
      <left style="medium">
        <color theme="1"/>
      </left>
      <right style="dotted">
        <color indexed="64"/>
      </right>
      <top style="dotted">
        <color indexed="64"/>
      </top>
      <bottom/>
      <diagonal/>
    </border>
    <border>
      <left style="medium">
        <color theme="1"/>
      </left>
      <right style="dotted">
        <color indexed="64"/>
      </right>
      <top/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/>
      <diagonal/>
    </border>
    <border>
      <left style="dotted">
        <color indexed="64"/>
      </left>
      <right style="dotted">
        <color indexed="64"/>
      </right>
      <top style="dashed">
        <color theme="1"/>
      </top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theme="1"/>
      </bottom>
      <diagonal/>
    </border>
    <border>
      <left style="dashed">
        <color theme="1"/>
      </left>
      <right style="dashed">
        <color theme="1"/>
      </right>
      <top style="dotted">
        <color indexed="64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dashed">
        <color theme="1"/>
      </left>
      <right style="medium">
        <color indexed="64"/>
      </right>
      <top style="dashed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/>
      <diagonal/>
    </border>
    <border>
      <left/>
      <right style="dashed">
        <color theme="1"/>
      </right>
      <top style="dashed">
        <color theme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240">
    <xf numFmtId="0" fontId="0" fillId="0" borderId="0" xfId="0"/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0" fontId="2" fillId="8" borderId="20" xfId="0" applyFont="1" applyFill="1" applyBorder="1" applyAlignment="1">
      <alignment horizontal="center" vertical="center" wrapText="1"/>
    </xf>
    <xf numFmtId="0" fontId="2" fillId="8" borderId="26" xfId="0" applyFont="1" applyFill="1" applyBorder="1" applyAlignment="1">
      <alignment horizontal="center" vertical="center" wrapText="1"/>
    </xf>
    <xf numFmtId="2" fontId="2" fillId="2" borderId="20" xfId="1" applyNumberFormat="1" applyFont="1" applyFill="1" applyBorder="1" applyAlignment="1">
      <alignment horizontal="center" vertical="center" wrapText="1"/>
    </xf>
    <xf numFmtId="2" fontId="2" fillId="2" borderId="21" xfId="1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4" fillId="8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4" fillId="8" borderId="20" xfId="1" applyNumberFormat="1" applyFont="1" applyFill="1" applyBorder="1" applyAlignment="1">
      <alignment horizontal="center" vertical="center" wrapText="1"/>
    </xf>
    <xf numFmtId="0" fontId="2" fillId="8" borderId="28" xfId="0" applyFont="1" applyFill="1" applyBorder="1" applyAlignment="1">
      <alignment vertical="center" wrapText="1"/>
    </xf>
    <xf numFmtId="0" fontId="2" fillId="8" borderId="29" xfId="0" applyFont="1" applyFill="1" applyBorder="1" applyAlignment="1">
      <alignment vertical="center" wrapText="1"/>
    </xf>
    <xf numFmtId="0" fontId="4" fillId="8" borderId="3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4" fillId="8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left" vertical="center" wrapText="1"/>
    </xf>
    <xf numFmtId="0" fontId="4" fillId="4" borderId="32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left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164" fontId="1" fillId="8" borderId="30" xfId="0" applyNumberFormat="1" applyFont="1" applyFill="1" applyBorder="1" applyAlignment="1">
      <alignment horizontal="center" vertical="center" wrapText="1"/>
    </xf>
    <xf numFmtId="164" fontId="1" fillId="8" borderId="18" xfId="0" applyNumberFormat="1" applyFont="1" applyFill="1" applyBorder="1" applyAlignment="1">
      <alignment horizontal="center" vertical="center" wrapText="1"/>
    </xf>
    <xf numFmtId="0" fontId="12" fillId="8" borderId="34" xfId="0" applyFont="1" applyFill="1" applyBorder="1" applyAlignment="1">
      <alignment horizontal="justify" vertical="center" wrapText="1"/>
    </xf>
    <xf numFmtId="0" fontId="1" fillId="8" borderId="34" xfId="0" applyFont="1" applyFill="1" applyBorder="1" applyAlignment="1">
      <alignment horizontal="left" vertical="center" wrapText="1"/>
    </xf>
    <xf numFmtId="0" fontId="1" fillId="8" borderId="35" xfId="0" applyFont="1" applyFill="1" applyBorder="1" applyAlignment="1">
      <alignment horizontal="left" vertical="center" wrapText="1"/>
    </xf>
    <xf numFmtId="0" fontId="12" fillId="8" borderId="36" xfId="0" applyFont="1" applyFill="1" applyBorder="1" applyAlignment="1">
      <alignment horizontal="justify" vertical="center" wrapText="1"/>
    </xf>
    <xf numFmtId="0" fontId="1" fillId="8" borderId="30" xfId="0" applyFont="1" applyFill="1" applyBorder="1" applyAlignment="1">
      <alignment horizontal="center" vertical="center" wrapText="1"/>
    </xf>
    <xf numFmtId="0" fontId="1" fillId="8" borderId="18" xfId="0" applyFont="1" applyFill="1" applyBorder="1" applyAlignment="1">
      <alignment horizontal="center" vertical="center" wrapText="1"/>
    </xf>
    <xf numFmtId="0" fontId="1" fillId="8" borderId="22" xfId="0" applyFont="1" applyFill="1" applyBorder="1" applyAlignment="1">
      <alignment horizontal="center" vertical="center" wrapText="1"/>
    </xf>
    <xf numFmtId="164" fontId="1" fillId="8" borderId="22" xfId="0" applyNumberFormat="1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0" fillId="9" borderId="0" xfId="0" applyFill="1"/>
    <xf numFmtId="0" fontId="0" fillId="10" borderId="0" xfId="0" applyFill="1"/>
    <xf numFmtId="10" fontId="0" fillId="6" borderId="45" xfId="0" applyNumberForma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10" fontId="0" fillId="6" borderId="46" xfId="0" applyNumberForma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2" borderId="50" xfId="0" applyNumberFormat="1" applyFont="1" applyFill="1" applyBorder="1" applyAlignment="1">
      <alignment horizontal="center" vertical="center" wrapText="1"/>
    </xf>
    <xf numFmtId="3" fontId="2" fillId="2" borderId="52" xfId="0" applyNumberFormat="1" applyFont="1" applyFill="1" applyBorder="1" applyAlignment="1">
      <alignment horizontal="center" vertical="center" wrapText="1"/>
    </xf>
    <xf numFmtId="3" fontId="2" fillId="2" borderId="53" xfId="0" applyNumberFormat="1" applyFont="1" applyFill="1" applyBorder="1" applyAlignment="1">
      <alignment horizontal="center" vertical="center" wrapText="1"/>
    </xf>
    <xf numFmtId="3" fontId="2" fillId="2" borderId="54" xfId="0" applyNumberFormat="1" applyFont="1" applyFill="1" applyBorder="1" applyAlignment="1">
      <alignment horizontal="center" vertical="center" wrapText="1"/>
    </xf>
    <xf numFmtId="10" fontId="0" fillId="6" borderId="51" xfId="0" applyNumberFormat="1" applyFill="1" applyBorder="1" applyAlignment="1">
      <alignment horizontal="center" vertical="center" wrapText="1"/>
    </xf>
    <xf numFmtId="4" fontId="2" fillId="2" borderId="50" xfId="0" applyNumberFormat="1" applyFont="1" applyFill="1" applyBorder="1" applyAlignment="1">
      <alignment horizontal="center" vertical="center" wrapText="1"/>
    </xf>
    <xf numFmtId="0" fontId="2" fillId="8" borderId="55" xfId="0" applyFont="1" applyFill="1" applyBorder="1" applyAlignment="1">
      <alignment vertical="center" wrapText="1"/>
    </xf>
    <xf numFmtId="3" fontId="2" fillId="2" borderId="5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7" fillId="0" borderId="0" xfId="0" applyFont="1"/>
    <xf numFmtId="3" fontId="2" fillId="2" borderId="57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3" fontId="2" fillId="2" borderId="16" xfId="0" applyNumberFormat="1" applyFont="1" applyFill="1" applyBorder="1" applyAlignment="1">
      <alignment horizontal="center" vertical="center" wrapText="1"/>
    </xf>
    <xf numFmtId="3" fontId="2" fillId="2" borderId="17" xfId="0" applyNumberFormat="1" applyFont="1" applyFill="1" applyBorder="1" applyAlignment="1">
      <alignment horizontal="center" vertical="center" wrapText="1"/>
    </xf>
    <xf numFmtId="3" fontId="2" fillId="2" borderId="45" xfId="0" applyNumberFormat="1" applyFont="1" applyFill="1" applyBorder="1" applyAlignment="1">
      <alignment horizontal="center" vertical="center" wrapText="1"/>
    </xf>
    <xf numFmtId="3" fontId="2" fillId="2" borderId="59" xfId="0" applyNumberFormat="1" applyFont="1" applyFill="1" applyBorder="1" applyAlignment="1">
      <alignment horizontal="center" vertical="center" wrapText="1"/>
    </xf>
    <xf numFmtId="3" fontId="2" fillId="2" borderId="58" xfId="0" applyNumberFormat="1" applyFont="1" applyFill="1" applyBorder="1" applyAlignment="1">
      <alignment horizontal="center" vertical="center" wrapText="1"/>
    </xf>
    <xf numFmtId="44" fontId="2" fillId="2" borderId="47" xfId="2" applyFont="1" applyFill="1" applyBorder="1" applyAlignment="1">
      <alignment horizontal="center" vertical="center" wrapText="1"/>
    </xf>
    <xf numFmtId="44" fontId="2" fillId="2" borderId="48" xfId="2" applyFont="1" applyFill="1" applyBorder="1" applyAlignment="1">
      <alignment horizontal="center" vertical="center" wrapText="1"/>
    </xf>
    <xf numFmtId="44" fontId="2" fillId="2" borderId="49" xfId="2" applyFont="1" applyFill="1" applyBorder="1" applyAlignment="1">
      <alignment horizontal="center" vertical="center" wrapText="1"/>
    </xf>
    <xf numFmtId="44" fontId="2" fillId="2" borderId="60" xfId="2" applyFont="1" applyFill="1" applyBorder="1" applyAlignment="1">
      <alignment horizontal="center" vertical="center" wrapText="1"/>
    </xf>
    <xf numFmtId="44" fontId="2" fillId="2" borderId="61" xfId="2" applyFont="1" applyFill="1" applyBorder="1" applyAlignment="1">
      <alignment horizontal="center" vertical="center" wrapText="1"/>
    </xf>
    <xf numFmtId="44" fontId="2" fillId="2" borderId="6" xfId="2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44" fontId="2" fillId="2" borderId="7" xfId="2" applyFont="1" applyFill="1" applyBorder="1" applyAlignment="1">
      <alignment horizontal="center" vertical="center" wrapText="1"/>
    </xf>
    <xf numFmtId="44" fontId="2" fillId="2" borderId="28" xfId="2" applyFont="1" applyFill="1" applyBorder="1" applyAlignment="1">
      <alignment horizontal="center" vertical="center" wrapText="1"/>
    </xf>
    <xf numFmtId="44" fontId="2" fillId="2" borderId="62" xfId="2" applyFont="1" applyFill="1" applyBorder="1" applyAlignment="1">
      <alignment horizontal="center" vertical="center" wrapText="1"/>
    </xf>
    <xf numFmtId="44" fontId="2" fillId="2" borderId="8" xfId="2" applyFont="1" applyFill="1" applyBorder="1" applyAlignment="1">
      <alignment horizontal="center" vertical="center" wrapText="1"/>
    </xf>
    <xf numFmtId="44" fontId="2" fillId="2" borderId="9" xfId="2" applyFont="1" applyFill="1" applyBorder="1" applyAlignment="1">
      <alignment horizontal="center" vertical="center" wrapText="1"/>
    </xf>
    <xf numFmtId="44" fontId="2" fillId="2" borderId="10" xfId="2" applyFont="1" applyFill="1" applyBorder="1" applyAlignment="1">
      <alignment horizontal="center" vertical="center" wrapText="1"/>
    </xf>
    <xf numFmtId="44" fontId="2" fillId="2" borderId="63" xfId="2" applyFont="1" applyFill="1" applyBorder="1" applyAlignment="1">
      <alignment horizontal="center" vertical="center" wrapText="1"/>
    </xf>
    <xf numFmtId="44" fontId="2" fillId="2" borderId="64" xfId="2" applyFont="1" applyFill="1" applyBorder="1" applyAlignment="1">
      <alignment horizontal="center" vertical="center" wrapText="1"/>
    </xf>
    <xf numFmtId="10" fontId="0" fillId="6" borderId="59" xfId="0" applyNumberFormat="1" applyFill="1" applyBorder="1" applyAlignment="1">
      <alignment horizontal="center" vertical="center" wrapText="1"/>
    </xf>
    <xf numFmtId="10" fontId="0" fillId="6" borderId="65" xfId="0" applyNumberFormat="1" applyFill="1" applyBorder="1" applyAlignment="1">
      <alignment horizontal="center" vertical="center" wrapText="1"/>
    </xf>
    <xf numFmtId="3" fontId="2" fillId="4" borderId="56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11" xfId="0" applyNumberFormat="1" applyFont="1" applyFill="1" applyBorder="1" applyAlignment="1">
      <alignment horizontal="center" vertical="center" wrapText="1"/>
    </xf>
    <xf numFmtId="3" fontId="2" fillId="4" borderId="7" xfId="0" applyNumberFormat="1" applyFont="1" applyFill="1" applyBorder="1" applyAlignment="1">
      <alignment horizontal="center" vertical="center" wrapText="1"/>
    </xf>
    <xf numFmtId="10" fontId="0" fillId="11" borderId="45" xfId="0" applyNumberFormat="1" applyFill="1" applyBorder="1" applyAlignment="1">
      <alignment horizontal="center" vertical="center" wrapText="1"/>
    </xf>
    <xf numFmtId="10" fontId="0" fillId="11" borderId="46" xfId="0" applyNumberFormat="1" applyFill="1" applyBorder="1" applyAlignment="1">
      <alignment horizontal="center" vertical="center" wrapText="1"/>
    </xf>
    <xf numFmtId="0" fontId="5" fillId="4" borderId="6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8" borderId="69" xfId="0" applyFont="1" applyFill="1" applyBorder="1" applyAlignment="1">
      <alignment horizontal="center" vertical="center" wrapText="1"/>
    </xf>
    <xf numFmtId="2" fontId="4" fillId="8" borderId="69" xfId="1" applyNumberFormat="1" applyFont="1" applyFill="1" applyBorder="1" applyAlignment="1">
      <alignment horizontal="center" vertical="center" wrapText="1"/>
    </xf>
    <xf numFmtId="0" fontId="2" fillId="8" borderId="72" xfId="0" applyFont="1" applyFill="1" applyBorder="1" applyAlignment="1">
      <alignment horizontal="center" vertical="center" wrapText="1"/>
    </xf>
    <xf numFmtId="0" fontId="2" fillId="8" borderId="73" xfId="0" applyFont="1" applyFill="1" applyBorder="1" applyAlignment="1">
      <alignment vertical="center" wrapText="1"/>
    </xf>
    <xf numFmtId="0" fontId="14" fillId="7" borderId="68" xfId="0" applyFont="1" applyFill="1" applyBorder="1" applyAlignment="1">
      <alignment horizontal="center" vertical="center" wrapText="1"/>
    </xf>
    <xf numFmtId="4" fontId="2" fillId="8" borderId="81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8" borderId="2" xfId="0" applyNumberFormat="1" applyFont="1" applyFill="1" applyBorder="1" applyAlignment="1">
      <alignment horizontal="center" vertical="center" wrapText="1"/>
    </xf>
    <xf numFmtId="4" fontId="2" fillId="2" borderId="82" xfId="0" applyNumberFormat="1" applyFont="1" applyFill="1" applyBorder="1" applyAlignment="1">
      <alignment horizontal="center" vertical="center" wrapText="1"/>
    </xf>
    <xf numFmtId="4" fontId="2" fillId="2" borderId="83" xfId="0" applyNumberFormat="1" applyFont="1" applyFill="1" applyBorder="1" applyAlignment="1">
      <alignment horizontal="center" vertical="center" wrapText="1"/>
    </xf>
    <xf numFmtId="4" fontId="2" fillId="2" borderId="84" xfId="0" applyNumberFormat="1" applyFont="1" applyFill="1" applyBorder="1" applyAlignment="1">
      <alignment horizontal="center" vertical="center" wrapText="1"/>
    </xf>
    <xf numFmtId="10" fontId="0" fillId="6" borderId="85" xfId="0" applyNumberFormat="1" applyFill="1" applyBorder="1" applyAlignment="1">
      <alignment horizontal="center" vertical="center" wrapText="1"/>
    </xf>
    <xf numFmtId="10" fontId="0" fillId="6" borderId="86" xfId="0" applyNumberFormat="1" applyFill="1" applyBorder="1" applyAlignment="1">
      <alignment horizontal="center" vertical="center" wrapText="1"/>
    </xf>
    <xf numFmtId="10" fontId="0" fillId="6" borderId="87" xfId="0" applyNumberFormat="1" applyFill="1" applyBorder="1" applyAlignment="1">
      <alignment horizontal="center" vertical="center" wrapText="1"/>
    </xf>
    <xf numFmtId="2" fontId="0" fillId="6" borderId="86" xfId="0" applyNumberForma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8" fillId="8" borderId="88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8" fillId="8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8" fillId="8" borderId="31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8" fillId="5" borderId="56" xfId="0" applyFont="1" applyFill="1" applyBorder="1" applyAlignment="1">
      <alignment horizontal="center" vertical="center" wrapText="1"/>
    </xf>
    <xf numFmtId="0" fontId="1" fillId="8" borderId="56" xfId="0" applyFont="1" applyFill="1" applyBorder="1" applyAlignment="1">
      <alignment horizontal="center" vertical="center" wrapText="1"/>
    </xf>
    <xf numFmtId="0" fontId="19" fillId="12" borderId="90" xfId="0" applyFont="1" applyFill="1" applyBorder="1" applyAlignment="1">
      <alignment horizontal="center" vertical="center" wrapText="1"/>
    </xf>
    <xf numFmtId="0" fontId="1" fillId="8" borderId="90" xfId="0" applyFont="1" applyFill="1" applyBorder="1" applyAlignment="1">
      <alignment horizontal="center" vertical="center" wrapText="1"/>
    </xf>
    <xf numFmtId="0" fontId="1" fillId="8" borderId="96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 wrapText="1"/>
    </xf>
    <xf numFmtId="0" fontId="2" fillId="12" borderId="20" xfId="0" applyFont="1" applyFill="1" applyBorder="1" applyAlignment="1">
      <alignment horizontal="left" vertical="center" wrapText="1"/>
    </xf>
    <xf numFmtId="0" fontId="19" fillId="8" borderId="20" xfId="0" applyFont="1" applyFill="1" applyBorder="1" applyAlignment="1">
      <alignment horizontal="left" vertical="center" wrapText="1"/>
    </xf>
    <xf numFmtId="0" fontId="2" fillId="8" borderId="20" xfId="0" applyFont="1" applyFill="1" applyBorder="1" applyAlignment="1">
      <alignment horizontal="left" vertical="center" wrapText="1"/>
    </xf>
    <xf numFmtId="0" fontId="19" fillId="12" borderId="20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8" borderId="97" xfId="0" applyFont="1" applyFill="1" applyBorder="1" applyAlignment="1">
      <alignment horizontal="center" vertical="center" wrapText="1"/>
    </xf>
    <xf numFmtId="0" fontId="20" fillId="12" borderId="20" xfId="0" applyFont="1" applyFill="1" applyBorder="1" applyAlignment="1">
      <alignment horizontal="center" vertical="center" wrapText="1"/>
    </xf>
    <xf numFmtId="0" fontId="2" fillId="8" borderId="98" xfId="0" applyFont="1" applyFill="1" applyBorder="1" applyAlignment="1">
      <alignment horizontal="center" vertical="center" wrapText="1"/>
    </xf>
    <xf numFmtId="0" fontId="2" fillId="8" borderId="21" xfId="0" applyFont="1" applyFill="1" applyBorder="1" applyAlignment="1">
      <alignment vertical="center" wrapText="1"/>
    </xf>
    <xf numFmtId="0" fontId="2" fillId="8" borderId="99" xfId="0" applyFont="1" applyFill="1" applyBorder="1" applyAlignment="1">
      <alignment vertical="center" wrapText="1"/>
    </xf>
    <xf numFmtId="0" fontId="1" fillId="2" borderId="5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0" fontId="18" fillId="5" borderId="86" xfId="0" applyNumberFormat="1" applyFont="1" applyFill="1" applyBorder="1" applyAlignment="1">
      <alignment horizontal="center" vertical="center"/>
    </xf>
    <xf numFmtId="0" fontId="1" fillId="8" borderId="57" xfId="0" applyFont="1" applyFill="1" applyBorder="1" applyAlignment="1">
      <alignment horizontal="center" vertical="center" wrapText="1"/>
    </xf>
    <xf numFmtId="10" fontId="0" fillId="11" borderId="53" xfId="0" applyNumberFormat="1" applyFill="1" applyBorder="1" applyAlignment="1">
      <alignment horizontal="center" vertical="center" wrapText="1"/>
    </xf>
    <xf numFmtId="10" fontId="0" fillId="11" borderId="104" xfId="0" applyNumberFormat="1" applyFill="1" applyBorder="1" applyAlignment="1">
      <alignment horizontal="center" vertical="center" wrapText="1"/>
    </xf>
    <xf numFmtId="3" fontId="2" fillId="2" borderId="94" xfId="0" applyNumberFormat="1" applyFont="1" applyFill="1" applyBorder="1" applyAlignment="1">
      <alignment horizontal="center" vertical="center" wrapText="1"/>
    </xf>
    <xf numFmtId="3" fontId="2" fillId="2" borderId="91" xfId="0" applyNumberFormat="1" applyFont="1" applyFill="1" applyBorder="1" applyAlignment="1">
      <alignment horizontal="center" vertical="center" wrapText="1"/>
    </xf>
    <xf numFmtId="3" fontId="2" fillId="2" borderId="101" xfId="0" applyNumberFormat="1" applyFont="1" applyFill="1" applyBorder="1" applyAlignment="1">
      <alignment horizontal="center" vertical="center" wrapText="1"/>
    </xf>
    <xf numFmtId="10" fontId="0" fillId="11" borderId="102" xfId="0" applyNumberFormat="1" applyFill="1" applyBorder="1" applyAlignment="1">
      <alignment horizontal="center" vertical="center" wrapText="1"/>
    </xf>
    <xf numFmtId="3" fontId="2" fillId="2" borderId="105" xfId="0" applyNumberFormat="1" applyFont="1" applyFill="1" applyBorder="1" applyAlignment="1">
      <alignment horizontal="center" vertical="center" wrapText="1"/>
    </xf>
    <xf numFmtId="10" fontId="0" fillId="11" borderId="107" xfId="0" applyNumberForma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vertical="center" wrapText="1"/>
    </xf>
    <xf numFmtId="0" fontId="20" fillId="2" borderId="9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97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 wrapText="1"/>
    </xf>
    <xf numFmtId="0" fontId="20" fillId="2" borderId="21" xfId="0" applyFont="1" applyFill="1" applyBorder="1" applyAlignment="1">
      <alignment vertical="center" wrapText="1"/>
    </xf>
    <xf numFmtId="0" fontId="1" fillId="2" borderId="103" xfId="0" applyFont="1" applyFill="1" applyBorder="1" applyAlignment="1">
      <alignment vertical="center" wrapText="1"/>
    </xf>
    <xf numFmtId="0" fontId="1" fillId="2" borderId="34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89" xfId="0" applyFont="1" applyFill="1" applyBorder="1" applyAlignment="1">
      <alignment horizontal="center" vertical="center" wrapText="1"/>
    </xf>
    <xf numFmtId="0" fontId="1" fillId="2" borderId="100" xfId="0" applyFont="1" applyFill="1" applyBorder="1" applyAlignment="1">
      <alignment horizontal="center" vertical="center" wrapText="1"/>
    </xf>
    <xf numFmtId="3" fontId="2" fillId="8" borderId="66" xfId="0" applyNumberFormat="1" applyFont="1" applyFill="1" applyBorder="1" applyAlignment="1">
      <alignment horizontal="center" vertical="center" wrapText="1"/>
    </xf>
    <xf numFmtId="3" fontId="2" fillId="8" borderId="106" xfId="0" applyNumberFormat="1" applyFont="1" applyFill="1" applyBorder="1" applyAlignment="1">
      <alignment horizontal="center" vertical="center" wrapText="1"/>
    </xf>
    <xf numFmtId="3" fontId="2" fillId="8" borderId="70" xfId="0" applyNumberFormat="1" applyFont="1" applyFill="1" applyBorder="1" applyAlignment="1">
      <alignment horizontal="center" vertical="center" wrapText="1"/>
    </xf>
    <xf numFmtId="3" fontId="2" fillId="8" borderId="1" xfId="0" applyNumberFormat="1" applyFont="1" applyFill="1" applyBorder="1" applyAlignment="1">
      <alignment horizontal="center" vertical="center" wrapText="1"/>
    </xf>
    <xf numFmtId="3" fontId="2" fillId="8" borderId="94" xfId="0" applyNumberFormat="1" applyFont="1" applyFill="1" applyBorder="1" applyAlignment="1">
      <alignment horizontal="center" vertical="center" wrapText="1"/>
    </xf>
    <xf numFmtId="3" fontId="2" fillId="8" borderId="9" xfId="0" applyNumberFormat="1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44" fontId="2" fillId="9" borderId="9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vertical="center"/>
    </xf>
    <xf numFmtId="3" fontId="1" fillId="2" borderId="89" xfId="0" applyNumberFormat="1" applyFont="1" applyFill="1" applyBorder="1" applyAlignment="1">
      <alignment horizontal="center" vertical="center" wrapText="1"/>
    </xf>
    <xf numFmtId="0" fontId="1" fillId="5" borderId="34" xfId="0" applyFont="1" applyFill="1" applyBorder="1" applyAlignment="1">
      <alignment horizontal="left" vertical="center" wrapText="1"/>
    </xf>
    <xf numFmtId="0" fontId="2" fillId="8" borderId="27" xfId="0" applyFont="1" applyFill="1" applyBorder="1" applyAlignment="1">
      <alignment horizontal="justify" vertical="top" wrapText="1"/>
    </xf>
    <xf numFmtId="0" fontId="8" fillId="5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8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12" borderId="20" xfId="0" applyFont="1" applyFill="1" applyBorder="1" applyAlignment="1">
      <alignment horizontal="justify" vertical="center" wrapText="1"/>
    </xf>
    <xf numFmtId="0" fontId="20" fillId="8" borderId="20" xfId="0" applyFont="1" applyFill="1" applyBorder="1" applyAlignment="1">
      <alignment horizontal="justify" vertical="center" wrapText="1"/>
    </xf>
    <xf numFmtId="0" fontId="19" fillId="2" borderId="1" xfId="0" applyFont="1" applyFill="1" applyBorder="1" applyAlignment="1">
      <alignment horizontal="justify" vertical="center" wrapText="1"/>
    </xf>
    <xf numFmtId="0" fontId="19" fillId="8" borderId="1" xfId="0" applyFont="1" applyFill="1" applyBorder="1" applyAlignment="1">
      <alignment horizontal="justify" vertical="center" wrapText="1"/>
    </xf>
    <xf numFmtId="49" fontId="21" fillId="2" borderId="1" xfId="0" applyNumberFormat="1" applyFont="1" applyFill="1" applyBorder="1" applyAlignment="1">
      <alignment horizontal="justify" vertical="center" wrapText="1"/>
    </xf>
    <xf numFmtId="0" fontId="22" fillId="8" borderId="1" xfId="0" applyFont="1" applyFill="1" applyBorder="1" applyAlignment="1">
      <alignment horizontal="justify" vertical="center" wrapText="1"/>
    </xf>
    <xf numFmtId="0" fontId="1" fillId="8" borderId="9" xfId="0" applyFont="1" applyFill="1" applyBorder="1" applyAlignment="1">
      <alignment horizontal="justify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1" fillId="2" borderId="91" xfId="0" applyFont="1" applyFill="1" applyBorder="1" applyAlignment="1">
      <alignment horizontal="center" vertical="center" wrapText="1"/>
    </xf>
    <xf numFmtId="0" fontId="1" fillId="2" borderId="83" xfId="0" applyFont="1" applyFill="1" applyBorder="1" applyAlignment="1">
      <alignment horizontal="center" vertical="center" wrapText="1"/>
    </xf>
    <xf numFmtId="0" fontId="3" fillId="8" borderId="71" xfId="0" applyFont="1" applyFill="1" applyBorder="1" applyAlignment="1">
      <alignment horizontal="center" vertical="center" wrapText="1"/>
    </xf>
    <xf numFmtId="0" fontId="3" fillId="8" borderId="19" xfId="0" applyFont="1" applyFill="1" applyBorder="1" applyAlignment="1">
      <alignment horizontal="center" vertical="center" wrapText="1"/>
    </xf>
    <xf numFmtId="0" fontId="3" fillId="8" borderId="25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14" fillId="7" borderId="74" xfId="0" applyFont="1" applyFill="1" applyBorder="1" applyAlignment="1">
      <alignment horizontal="center" vertical="center" wrapText="1"/>
    </xf>
    <xf numFmtId="0" fontId="14" fillId="7" borderId="75" xfId="0" applyFont="1" applyFill="1" applyBorder="1" applyAlignment="1">
      <alignment horizontal="center" vertical="center" wrapText="1"/>
    </xf>
    <xf numFmtId="0" fontId="14" fillId="7" borderId="76" xfId="0" applyFont="1" applyFill="1" applyBorder="1" applyAlignment="1">
      <alignment horizontal="center" vertical="center" wrapText="1"/>
    </xf>
    <xf numFmtId="0" fontId="14" fillId="7" borderId="80" xfId="0" applyFont="1" applyFill="1" applyBorder="1" applyAlignment="1">
      <alignment horizontal="center" vertical="center" wrapText="1"/>
    </xf>
    <xf numFmtId="0" fontId="14" fillId="7" borderId="77" xfId="0" applyFont="1" applyFill="1" applyBorder="1" applyAlignment="1">
      <alignment horizontal="center" vertical="center" wrapText="1"/>
    </xf>
    <xf numFmtId="0" fontId="14" fillId="7" borderId="78" xfId="0" applyFont="1" applyFill="1" applyBorder="1" applyAlignment="1">
      <alignment horizontal="center" vertical="center" wrapText="1"/>
    </xf>
    <xf numFmtId="0" fontId="14" fillId="7" borderId="79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/>
    </xf>
    <xf numFmtId="0" fontId="2" fillId="8" borderId="27" xfId="0" applyFont="1" applyFill="1" applyBorder="1" applyAlignment="1">
      <alignment horizontal="justify" vertical="center" wrapText="1"/>
    </xf>
    <xf numFmtId="0" fontId="2" fillId="8" borderId="2" xfId="0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19" fillId="2" borderId="94" xfId="0" applyFont="1" applyFill="1" applyBorder="1" applyAlignment="1">
      <alignment horizontal="justify" vertical="center" wrapText="1"/>
    </xf>
    <xf numFmtId="0" fontId="19" fillId="2" borderId="2" xfId="0" applyFont="1" applyFill="1" applyBorder="1" applyAlignment="1">
      <alignment horizontal="justify" vertical="center" wrapText="1"/>
    </xf>
    <xf numFmtId="0" fontId="19" fillId="8" borderId="94" xfId="0" applyFont="1" applyFill="1" applyBorder="1" applyAlignment="1">
      <alignment horizontal="justify" vertical="center" wrapText="1"/>
    </xf>
    <xf numFmtId="0" fontId="19" fillId="8" borderId="2" xfId="0" applyFont="1" applyFill="1" applyBorder="1" applyAlignment="1">
      <alignment horizontal="justify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40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11" fillId="5" borderId="41" xfId="0" applyFont="1" applyFill="1" applyBorder="1" applyAlignment="1">
      <alignment horizontal="center" vertical="center" wrapText="1"/>
    </xf>
    <xf numFmtId="0" fontId="11" fillId="5" borderId="39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10" fillId="5" borderId="30" xfId="0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1" fillId="8" borderId="91" xfId="0" applyFont="1" applyFill="1" applyBorder="1" applyAlignment="1">
      <alignment horizontal="center" vertical="center" wrapText="1"/>
    </xf>
    <xf numFmtId="0" fontId="1" fillId="8" borderId="83" xfId="0" applyFont="1" applyFill="1" applyBorder="1" applyAlignment="1">
      <alignment horizontal="center" vertical="center" wrapText="1"/>
    </xf>
    <xf numFmtId="0" fontId="1" fillId="8" borderId="92" xfId="0" applyFont="1" applyFill="1" applyBorder="1" applyAlignment="1">
      <alignment horizontal="center" vertical="center" wrapText="1"/>
    </xf>
    <xf numFmtId="0" fontId="1" fillId="8" borderId="93" xfId="0" applyFont="1" applyFill="1" applyBorder="1" applyAlignment="1">
      <alignment horizontal="center" vertical="center" wrapText="1"/>
    </xf>
    <xf numFmtId="0" fontId="2" fillId="8" borderId="95" xfId="0" applyFont="1" applyFill="1" applyBorder="1" applyAlignment="1">
      <alignment horizontal="justify" vertical="center" wrapText="1"/>
    </xf>
    <xf numFmtId="0" fontId="2" fillId="8" borderId="72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</cellXfs>
  <cellStyles count="3">
    <cellStyle name="Moneda" xfId="2" builtinId="4"/>
    <cellStyle name="Normal" xfId="0" builtinId="0"/>
    <cellStyle name="Porcentaje" xfId="1" builtinId="5"/>
  </cellStyles>
  <dxfs count="57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7EFCE"/>
      <color rgb="FFFFEB9C"/>
      <color rgb="FF942C2C"/>
      <color rgb="FFC84043"/>
      <color rgb="FFD56D6F"/>
      <color rgb="FF611D1D"/>
      <color rgb="FFD3676A"/>
      <color rgb="FF611C1D"/>
      <color rgb="FF8E000F"/>
      <color rgb="FF285A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115660</xdr:colOff>
      <xdr:row>0</xdr:row>
      <xdr:rowOff>54429</xdr:rowOff>
    </xdr:from>
    <xdr:to>
      <xdr:col>2</xdr:col>
      <xdr:colOff>1181872</xdr:colOff>
      <xdr:row>8</xdr:row>
      <xdr:rowOff>123753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E8EF9C-D18D-4A41-A459-E543F96DC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660" y="54429"/>
          <a:ext cx="2875962" cy="2260074"/>
        </a:xfrm>
        <a:prstGeom prst="rect">
          <a:avLst/>
        </a:prstGeom>
      </xdr:spPr>
    </xdr:pic>
    <xdr:clientData/>
  </xdr:twoCellAnchor>
  <xdr:twoCellAnchor editAs="oneCell">
    <xdr:from>
      <xdr:col>2</xdr:col>
      <xdr:colOff>1976437</xdr:colOff>
      <xdr:row>0</xdr:row>
      <xdr:rowOff>166687</xdr:rowOff>
    </xdr:from>
    <xdr:to>
      <xdr:col>3</xdr:col>
      <xdr:colOff>1293814</xdr:colOff>
      <xdr:row>8</xdr:row>
      <xdr:rowOff>112641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83FE28-1A59-4BE0-97AE-7D51A8F41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0" y="166687"/>
          <a:ext cx="2095501" cy="2095501"/>
        </a:xfrm>
        <a:prstGeom prst="rect">
          <a:avLst/>
        </a:prstGeom>
      </xdr:spPr>
    </xdr:pic>
    <xdr:clientData/>
  </xdr:twoCellAnchor>
  <xdr:twoCellAnchor editAs="oneCell">
    <xdr:from>
      <xdr:col>20</xdr:col>
      <xdr:colOff>333375</xdr:colOff>
      <xdr:row>0</xdr:row>
      <xdr:rowOff>175648</xdr:rowOff>
    </xdr:from>
    <xdr:to>
      <xdr:col>23</xdr:col>
      <xdr:colOff>447674</xdr:colOff>
      <xdr:row>7</xdr:row>
      <xdr:rowOff>154481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3436B61-6B32-4F27-8547-1F5B9D0C4579}"/>
            </a:ext>
            <a:ext uri="{147F2762-F138-4A5C-976F-8EAC2B608ADB}">
              <a16:predDERef xmlns:a16="http://schemas.microsoft.com/office/drawing/2014/main" pred="{3583FE28-1A59-4BE0-97AE-7D51A8F41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146250" y="175648"/>
          <a:ext cx="5972175" cy="1979083"/>
        </a:xfrm>
        <a:prstGeom prst="rect">
          <a:avLst/>
        </a:prstGeom>
      </xdr:spPr>
    </xdr:pic>
    <xdr:clientData/>
  </xdr:twoCellAnchor>
  <xdr:oneCellAnchor>
    <xdr:from>
      <xdr:col>1</xdr:col>
      <xdr:colOff>554181</xdr:colOff>
      <xdr:row>58</xdr:row>
      <xdr:rowOff>51954</xdr:rowOff>
    </xdr:from>
    <xdr:ext cx="9001125" cy="222250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75AA17E-BFFA-4B2C-92BF-5C0886BA8EFB}"/>
            </a:ext>
          </a:extLst>
        </xdr:cNvPr>
        <xdr:cNvSpPr txBox="1"/>
      </xdr:nvSpPr>
      <xdr:spPr>
        <a:xfrm>
          <a:off x="1316181" y="63852136"/>
          <a:ext cx="9001125" cy="2222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600"/>
            <a:t>Elaboró</a:t>
          </a:r>
        </a:p>
        <a:p>
          <a:pPr algn="ctr"/>
          <a:r>
            <a:rPr lang="es-MX" sz="1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 Zuleica Estefania Salazar</a:t>
          </a:r>
          <a:r>
            <a:rPr lang="es-MX" sz="16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Fregoso</a:t>
          </a:r>
          <a:endParaRPr lang="es-MX" sz="1600">
            <a:effectLst/>
          </a:endParaRPr>
        </a:p>
        <a:p>
          <a:pPr algn="ctr"/>
          <a:r>
            <a:rPr lang="es-MX" sz="16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Coordinación Administrativa de la Contraloría Municipal</a:t>
          </a:r>
          <a:endParaRPr lang="es-MX" sz="1600">
            <a:effectLst/>
          </a:endParaRPr>
        </a:p>
      </xdr:txBody>
    </xdr:sp>
    <xdr:clientData/>
  </xdr:oneCellAnchor>
  <xdr:oneCellAnchor>
    <xdr:from>
      <xdr:col>10</xdr:col>
      <xdr:colOff>380999</xdr:colOff>
      <xdr:row>59</xdr:row>
      <xdr:rowOff>155864</xdr:rowOff>
    </xdr:from>
    <xdr:ext cx="7762875" cy="1873249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DE44257-D84D-481A-A719-EF39D664D37E}"/>
            </a:ext>
          </a:extLst>
        </xdr:cNvPr>
        <xdr:cNvSpPr txBox="1"/>
      </xdr:nvSpPr>
      <xdr:spPr>
        <a:xfrm>
          <a:off x="15811499" y="64146546"/>
          <a:ext cx="7762875" cy="18732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600"/>
            <a:t>Revisó</a:t>
          </a:r>
        </a:p>
        <a:p>
          <a:pPr algn="ctr"/>
          <a:r>
            <a:rPr lang="es-MX" sz="1600"/>
            <a:t>C. Enrique Eduardo Encalada Sánchez</a:t>
          </a:r>
        </a:p>
        <a:p>
          <a:pPr algn="ctr"/>
          <a:r>
            <a:rPr lang="es-MX" sz="1600"/>
            <a:t>Dirección de Planeación de la DGPM</a:t>
          </a:r>
        </a:p>
      </xdr:txBody>
    </xdr:sp>
    <xdr:clientData/>
  </xdr:oneCellAnchor>
  <xdr:oneCellAnchor>
    <xdr:from>
      <xdr:col>18</xdr:col>
      <xdr:colOff>727363</xdr:colOff>
      <xdr:row>59</xdr:row>
      <xdr:rowOff>138546</xdr:rowOff>
    </xdr:from>
    <xdr:ext cx="7762875" cy="1873249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7BC061F0-AEA8-4A58-8F91-FB99F307E90C}"/>
            </a:ext>
          </a:extLst>
        </xdr:cNvPr>
        <xdr:cNvSpPr txBox="1"/>
      </xdr:nvSpPr>
      <xdr:spPr>
        <a:xfrm>
          <a:off x="25163318" y="64129228"/>
          <a:ext cx="7762875" cy="18732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600"/>
            <a:t>Autorizó</a:t>
          </a:r>
        </a:p>
        <a:p>
          <a:pPr algn="ctr"/>
          <a:r>
            <a:rPr lang="es-MX" sz="1600"/>
            <a:t>C.</a:t>
          </a:r>
          <a:r>
            <a:rPr lang="es-MX" sz="1600" baseline="0"/>
            <a:t> Virginia Guadalupe Poot Vega</a:t>
          </a:r>
          <a:endParaRPr lang="es-MX" sz="1600"/>
        </a:p>
        <a:p>
          <a:pPr algn="ctr"/>
          <a:r>
            <a:rPr lang="es-MX" sz="1600"/>
            <a:t>Contraloría Municipal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83"/>
  <sheetViews>
    <sheetView tabSelected="1" topLeftCell="C13" zoomScale="55" zoomScaleNormal="55" zoomScaleSheetLayoutView="55" zoomScalePageLayoutView="55" workbookViewId="0">
      <selection activeCell="Q16" sqref="Q16"/>
    </sheetView>
  </sheetViews>
  <sheetFormatPr baseColWidth="10" defaultColWidth="11.42578125" defaultRowHeight="15" x14ac:dyDescent="0.25"/>
  <cols>
    <col min="2" max="2" width="27.28515625" customWidth="1"/>
    <col min="3" max="3" width="41.85546875" customWidth="1"/>
    <col min="4" max="4" width="38.28515625" customWidth="1"/>
    <col min="5" max="5" width="29.85546875" customWidth="1"/>
    <col min="6" max="6" width="33.28515625" customWidth="1"/>
    <col min="7" max="8" width="17.7109375" customWidth="1"/>
    <col min="9" max="19" width="16.85546875" customWidth="1"/>
    <col min="20" max="22" width="19.28515625" customWidth="1"/>
    <col min="23" max="23" width="49.28515625" customWidth="1"/>
  </cols>
  <sheetData>
    <row r="1" spans="2:23" ht="15.75" thickBot="1" x14ac:dyDescent="0.3"/>
    <row r="2" spans="2:23" ht="27.75" x14ac:dyDescent="0.25">
      <c r="E2" s="207" t="s">
        <v>0</v>
      </c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</row>
    <row r="3" spans="2:23" ht="27.75" x14ac:dyDescent="0.25">
      <c r="E3" s="209" t="s">
        <v>1</v>
      </c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</row>
    <row r="4" spans="2:23" ht="27.75" x14ac:dyDescent="0.25">
      <c r="E4" s="209" t="s">
        <v>197</v>
      </c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</row>
    <row r="5" spans="2:23" ht="28.5" thickBot="1" x14ac:dyDescent="0.3">
      <c r="E5" s="213" t="s">
        <v>172</v>
      </c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</row>
    <row r="9" spans="2:23" ht="15.75" thickBot="1" x14ac:dyDescent="0.3"/>
    <row r="10" spans="2:23" ht="21" thickBot="1" x14ac:dyDescent="0.3">
      <c r="G10" s="228" t="s">
        <v>2</v>
      </c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30"/>
    </row>
    <row r="11" spans="2:23" ht="18.75" thickBot="1" x14ac:dyDescent="0.3">
      <c r="B11" s="186" t="s">
        <v>3</v>
      </c>
      <c r="C11" s="188" t="s">
        <v>4</v>
      </c>
      <c r="D11" s="190" t="s">
        <v>5</v>
      </c>
      <c r="E11" s="191"/>
      <c r="F11" s="192"/>
      <c r="G11" s="193" t="s">
        <v>6</v>
      </c>
      <c r="H11" s="193"/>
      <c r="I11" s="193"/>
      <c r="J11" s="193"/>
      <c r="K11" s="194"/>
      <c r="L11" s="211" t="s">
        <v>7</v>
      </c>
      <c r="M11" s="211"/>
      <c r="N11" s="211"/>
      <c r="O11" s="212"/>
      <c r="P11" s="183" t="s">
        <v>8</v>
      </c>
      <c r="Q11" s="184"/>
      <c r="R11" s="184"/>
      <c r="S11" s="185"/>
      <c r="T11" s="184" t="s">
        <v>9</v>
      </c>
      <c r="U11" s="184"/>
      <c r="V11" s="184"/>
      <c r="W11" s="231" t="s">
        <v>44</v>
      </c>
    </row>
    <row r="12" spans="2:23" ht="126.75" customHeight="1" thickBot="1" x14ac:dyDescent="0.3">
      <c r="B12" s="187"/>
      <c r="C12" s="189"/>
      <c r="D12" s="89" t="s">
        <v>11</v>
      </c>
      <c r="E12" s="89" t="s">
        <v>12</v>
      </c>
      <c r="F12" s="89" t="s">
        <v>13</v>
      </c>
      <c r="G12" s="100" t="s">
        <v>45</v>
      </c>
      <c r="H12" s="101" t="s">
        <v>14</v>
      </c>
      <c r="I12" s="102" t="s">
        <v>15</v>
      </c>
      <c r="J12" s="103" t="s">
        <v>16</v>
      </c>
      <c r="K12" s="104" t="s">
        <v>17</v>
      </c>
      <c r="L12" s="105" t="s">
        <v>14</v>
      </c>
      <c r="M12" s="102" t="s">
        <v>15</v>
      </c>
      <c r="N12" s="103" t="s">
        <v>16</v>
      </c>
      <c r="O12" s="104" t="s">
        <v>17</v>
      </c>
      <c r="P12" s="106" t="s">
        <v>14</v>
      </c>
      <c r="Q12" s="107" t="s">
        <v>15</v>
      </c>
      <c r="R12" s="108" t="s">
        <v>16</v>
      </c>
      <c r="S12" s="109" t="s">
        <v>17</v>
      </c>
      <c r="T12" s="107" t="s">
        <v>15</v>
      </c>
      <c r="U12" s="108" t="s">
        <v>16</v>
      </c>
      <c r="V12" s="109" t="s">
        <v>17</v>
      </c>
      <c r="W12" s="232"/>
    </row>
    <row r="13" spans="2:23" ht="132" customHeight="1" x14ac:dyDescent="0.25">
      <c r="B13" s="180" t="s">
        <v>18</v>
      </c>
      <c r="C13" s="198" t="s">
        <v>198</v>
      </c>
      <c r="D13" s="165" t="s">
        <v>19</v>
      </c>
      <c r="E13" s="87" t="s">
        <v>20</v>
      </c>
      <c r="F13" s="88" t="s">
        <v>21</v>
      </c>
      <c r="G13" s="110">
        <v>37.01</v>
      </c>
      <c r="H13" s="90">
        <v>37.01</v>
      </c>
      <c r="I13" s="91">
        <v>37.01</v>
      </c>
      <c r="J13" s="92">
        <v>37.01</v>
      </c>
      <c r="K13" s="93">
        <v>37.01</v>
      </c>
      <c r="L13" s="94">
        <v>34.700000000000003</v>
      </c>
      <c r="M13" s="91">
        <v>34.700000000000003</v>
      </c>
      <c r="N13" s="91"/>
      <c r="O13" s="95"/>
      <c r="P13" s="96">
        <f t="shared" ref="P13:Q15" si="0">IFERROR(L13/H13,"100%")</f>
        <v>0.93758443663874647</v>
      </c>
      <c r="Q13" s="96">
        <f t="shared" si="0"/>
        <v>0.93758443663874647</v>
      </c>
      <c r="R13" s="97"/>
      <c r="S13" s="98"/>
      <c r="T13" s="76">
        <f t="shared" ref="T13:T14" si="1">IFERROR(((L13+M13)/(H13+I13)),"100%")</f>
        <v>0.93758443663874647</v>
      </c>
      <c r="U13" s="99"/>
      <c r="V13" s="99"/>
      <c r="W13" s="27" t="s">
        <v>22</v>
      </c>
    </row>
    <row r="14" spans="2:23" ht="102.75" x14ac:dyDescent="0.25">
      <c r="B14" s="181"/>
      <c r="C14" s="198"/>
      <c r="D14" s="11" t="s">
        <v>23</v>
      </c>
      <c r="E14" s="3" t="s">
        <v>20</v>
      </c>
      <c r="F14" s="48" t="s">
        <v>21</v>
      </c>
      <c r="G14" s="111">
        <v>70.5</v>
      </c>
      <c r="H14" s="85">
        <v>70.5</v>
      </c>
      <c r="I14" s="7">
        <v>70.5</v>
      </c>
      <c r="J14" s="8">
        <v>70.5</v>
      </c>
      <c r="K14" s="9">
        <v>70.5</v>
      </c>
      <c r="L14" s="42">
        <v>59</v>
      </c>
      <c r="M14" s="1">
        <v>59</v>
      </c>
      <c r="N14" s="1"/>
      <c r="O14" s="2"/>
      <c r="P14" s="46">
        <f t="shared" si="0"/>
        <v>0.83687943262411346</v>
      </c>
      <c r="Q14" s="46">
        <f t="shared" si="0"/>
        <v>0.83687943262411346</v>
      </c>
      <c r="R14" s="37"/>
      <c r="S14" s="75"/>
      <c r="T14" s="76">
        <f t="shared" si="1"/>
        <v>0.83687943262411346</v>
      </c>
      <c r="U14" s="37"/>
      <c r="V14" s="37"/>
      <c r="W14" s="24" t="s">
        <v>24</v>
      </c>
    </row>
    <row r="15" spans="2:23" ht="102.75" x14ac:dyDescent="0.25">
      <c r="B15" s="182"/>
      <c r="C15" s="199"/>
      <c r="D15" s="12" t="s">
        <v>25</v>
      </c>
      <c r="E15" s="4" t="s">
        <v>20</v>
      </c>
      <c r="F15" s="48" t="s">
        <v>26</v>
      </c>
      <c r="G15" s="111">
        <v>5.8</v>
      </c>
      <c r="H15" s="86">
        <v>5.8</v>
      </c>
      <c r="I15" s="5">
        <v>5.8</v>
      </c>
      <c r="J15" s="10">
        <v>5.8</v>
      </c>
      <c r="K15" s="6">
        <v>5.8</v>
      </c>
      <c r="L15" s="47">
        <v>5</v>
      </c>
      <c r="M15" s="177">
        <v>5</v>
      </c>
      <c r="N15" s="1"/>
      <c r="O15" s="2"/>
      <c r="P15" s="46">
        <f t="shared" si="0"/>
        <v>0.86206896551724144</v>
      </c>
      <c r="Q15" s="46">
        <f>IFERROR(M15/I15,"100%")</f>
        <v>0.86206896551724144</v>
      </c>
      <c r="R15" s="37"/>
      <c r="S15" s="75"/>
      <c r="T15" s="76">
        <f>IFERROR(((L15+M15)/(H15+I15)),"100%")</f>
        <v>0.86206896551724144</v>
      </c>
      <c r="U15" s="37"/>
      <c r="V15" s="37"/>
      <c r="W15" s="24" t="s">
        <v>27</v>
      </c>
    </row>
    <row r="16" spans="2:23" ht="171" customHeight="1" x14ac:dyDescent="0.25">
      <c r="B16" s="112" t="s">
        <v>46</v>
      </c>
      <c r="C16" s="166" t="s">
        <v>57</v>
      </c>
      <c r="D16" s="117" t="s">
        <v>91</v>
      </c>
      <c r="E16" s="124" t="s">
        <v>130</v>
      </c>
      <c r="F16" s="117" t="s">
        <v>134</v>
      </c>
      <c r="G16" s="150">
        <v>37518</v>
      </c>
      <c r="H16" s="153">
        <v>7614</v>
      </c>
      <c r="I16" s="1">
        <v>15422</v>
      </c>
      <c r="J16" s="156">
        <v>7846</v>
      </c>
      <c r="K16" s="38">
        <v>7158</v>
      </c>
      <c r="L16" s="49">
        <f>SUM(L18:L19,L21:L22,L24:L32,L35:L36,L38:L41,L43:L45,L47:L54)</f>
        <v>6450</v>
      </c>
      <c r="M16" s="1">
        <f>SUM(M18:M19,M21:M22,M24:M32,M35:M36,M38:M41,M43:M45,M47:M54)</f>
        <v>16486</v>
      </c>
      <c r="N16" s="78"/>
      <c r="O16" s="80"/>
      <c r="P16" s="46">
        <f t="shared" ref="P16:Q54" si="2">IFERROR(L16/H16,"100%")</f>
        <v>0.847123719464145</v>
      </c>
      <c r="Q16" s="46">
        <f>IFERROR(M16/I16,"100%")</f>
        <v>1.0689923485929191</v>
      </c>
      <c r="R16" s="81"/>
      <c r="S16" s="82"/>
      <c r="T16" s="76">
        <f>IFERROR(((L16+M16)/(H16+I16)),"100%")</f>
        <v>0.9956589685709325</v>
      </c>
      <c r="U16" s="81"/>
      <c r="V16" s="82"/>
      <c r="W16" s="164" t="s">
        <v>196</v>
      </c>
    </row>
    <row r="17" spans="2:23" ht="170.25" customHeight="1" x14ac:dyDescent="0.25">
      <c r="B17" s="130" t="s">
        <v>47</v>
      </c>
      <c r="C17" s="167" t="s">
        <v>58</v>
      </c>
      <c r="D17" s="54" t="s">
        <v>92</v>
      </c>
      <c r="E17" s="145" t="s">
        <v>131</v>
      </c>
      <c r="F17" s="144" t="s">
        <v>135</v>
      </c>
      <c r="G17" s="150">
        <v>899</v>
      </c>
      <c r="H17" s="153">
        <v>155</v>
      </c>
      <c r="I17" s="1">
        <v>238</v>
      </c>
      <c r="J17" s="156">
        <v>278</v>
      </c>
      <c r="K17" s="38">
        <v>228</v>
      </c>
      <c r="L17" s="49">
        <v>152</v>
      </c>
      <c r="M17" s="1">
        <v>241</v>
      </c>
      <c r="N17" s="1"/>
      <c r="O17" s="2"/>
      <c r="P17" s="46">
        <f t="shared" si="2"/>
        <v>0.98064516129032253</v>
      </c>
      <c r="Q17" s="46">
        <f t="shared" si="2"/>
        <v>1.0126050420168067</v>
      </c>
      <c r="R17" s="81"/>
      <c r="S17" s="82"/>
      <c r="T17" s="76">
        <f t="shared" ref="T17:T54" si="3">IFERROR(((L17+M17)/(H17+I17)),"100%")</f>
        <v>1</v>
      </c>
      <c r="U17" s="81"/>
      <c r="V17" s="82"/>
      <c r="W17" s="149" t="s">
        <v>201</v>
      </c>
    </row>
    <row r="18" spans="2:23" ht="102.75" x14ac:dyDescent="0.25">
      <c r="B18" s="113" t="s">
        <v>28</v>
      </c>
      <c r="C18" s="168" t="s">
        <v>59</v>
      </c>
      <c r="D18" s="118" t="s">
        <v>93</v>
      </c>
      <c r="E18" s="125" t="s">
        <v>132</v>
      </c>
      <c r="F18" s="128" t="s">
        <v>136</v>
      </c>
      <c r="G18" s="151">
        <v>827</v>
      </c>
      <c r="H18" s="153">
        <v>137</v>
      </c>
      <c r="I18" s="1">
        <v>220</v>
      </c>
      <c r="J18" s="156">
        <v>260</v>
      </c>
      <c r="K18" s="38">
        <v>210</v>
      </c>
      <c r="L18" s="49">
        <v>137</v>
      </c>
      <c r="M18" s="1">
        <v>220</v>
      </c>
      <c r="N18" s="1"/>
      <c r="O18" s="2"/>
      <c r="P18" s="46">
        <f t="shared" si="2"/>
        <v>1</v>
      </c>
      <c r="Q18" s="46">
        <f t="shared" si="2"/>
        <v>1</v>
      </c>
      <c r="R18" s="81"/>
      <c r="S18" s="82"/>
      <c r="T18" s="76">
        <f t="shared" si="3"/>
        <v>1</v>
      </c>
      <c r="U18" s="81"/>
      <c r="V18" s="82"/>
      <c r="W18" s="25" t="s">
        <v>193</v>
      </c>
    </row>
    <row r="19" spans="2:23" ht="113.25" customHeight="1" x14ac:dyDescent="0.25">
      <c r="B19" s="113" t="s">
        <v>28</v>
      </c>
      <c r="C19" s="168" t="s">
        <v>60</v>
      </c>
      <c r="D19" s="118" t="s">
        <v>94</v>
      </c>
      <c r="E19" s="125" t="s">
        <v>132</v>
      </c>
      <c r="F19" s="128" t="s">
        <v>137</v>
      </c>
      <c r="G19" s="151">
        <v>72</v>
      </c>
      <c r="H19" s="153">
        <v>18</v>
      </c>
      <c r="I19" s="1">
        <v>18</v>
      </c>
      <c r="J19" s="156">
        <v>18</v>
      </c>
      <c r="K19" s="38">
        <v>18</v>
      </c>
      <c r="L19" s="49">
        <v>15</v>
      </c>
      <c r="M19" s="1">
        <v>21</v>
      </c>
      <c r="N19" s="1"/>
      <c r="O19" s="2"/>
      <c r="P19" s="46">
        <f t="shared" si="2"/>
        <v>0.83333333333333337</v>
      </c>
      <c r="Q19" s="46">
        <f t="shared" si="2"/>
        <v>1.1666666666666667</v>
      </c>
      <c r="R19" s="81"/>
      <c r="S19" s="82"/>
      <c r="T19" s="76">
        <f t="shared" si="3"/>
        <v>1</v>
      </c>
      <c r="U19" s="81"/>
      <c r="V19" s="82"/>
      <c r="W19" s="25" t="s">
        <v>199</v>
      </c>
    </row>
    <row r="20" spans="2:23" ht="114.75" x14ac:dyDescent="0.25">
      <c r="B20" s="130" t="s">
        <v>48</v>
      </c>
      <c r="C20" s="167" t="s">
        <v>61</v>
      </c>
      <c r="D20" s="54" t="s">
        <v>95</v>
      </c>
      <c r="E20" s="145" t="s">
        <v>131</v>
      </c>
      <c r="F20" s="144" t="s">
        <v>138</v>
      </c>
      <c r="G20" s="151">
        <v>10280</v>
      </c>
      <c r="H20" s="153">
        <v>2628</v>
      </c>
      <c r="I20" s="1">
        <v>2030</v>
      </c>
      <c r="J20" s="156">
        <v>2994</v>
      </c>
      <c r="K20" s="38">
        <v>2628</v>
      </c>
      <c r="L20" s="49">
        <v>2623</v>
      </c>
      <c r="M20" s="1">
        <v>2965</v>
      </c>
      <c r="N20" s="1"/>
      <c r="O20" s="2"/>
      <c r="P20" s="46">
        <f t="shared" si="2"/>
        <v>0.99809741248097417</v>
      </c>
      <c r="Q20" s="46">
        <f t="shared" si="2"/>
        <v>1.4605911330049262</v>
      </c>
      <c r="R20" s="81"/>
      <c r="S20" s="82"/>
      <c r="T20" s="76">
        <f t="shared" si="3"/>
        <v>1.1996565049377415</v>
      </c>
      <c r="U20" s="81"/>
      <c r="V20" s="82"/>
      <c r="W20" s="149" t="s">
        <v>195</v>
      </c>
    </row>
    <row r="21" spans="2:23" ht="118.5" x14ac:dyDescent="0.25">
      <c r="B21" s="113" t="s">
        <v>28</v>
      </c>
      <c r="C21" s="168" t="s">
        <v>62</v>
      </c>
      <c r="D21" s="119" t="s">
        <v>96</v>
      </c>
      <c r="E21" s="125" t="s">
        <v>132</v>
      </c>
      <c r="F21" s="128" t="s">
        <v>139</v>
      </c>
      <c r="G21" s="151">
        <v>10165</v>
      </c>
      <c r="H21" s="153">
        <v>2600</v>
      </c>
      <c r="I21" s="1">
        <v>2000</v>
      </c>
      <c r="J21" s="156">
        <v>2965</v>
      </c>
      <c r="K21" s="38">
        <v>2600</v>
      </c>
      <c r="L21" s="49">
        <v>2603</v>
      </c>
      <c r="M21" s="1">
        <v>2861</v>
      </c>
      <c r="N21" s="1"/>
      <c r="O21" s="2"/>
      <c r="P21" s="46">
        <f t="shared" si="2"/>
        <v>1.0011538461538461</v>
      </c>
      <c r="Q21" s="46">
        <f t="shared" si="2"/>
        <v>1.4305000000000001</v>
      </c>
      <c r="R21" s="81"/>
      <c r="S21" s="82"/>
      <c r="T21" s="76">
        <f t="shared" si="3"/>
        <v>1.1878260869565218</v>
      </c>
      <c r="U21" s="81"/>
      <c r="V21" s="82"/>
      <c r="W21" s="25" t="s">
        <v>194</v>
      </c>
    </row>
    <row r="22" spans="2:23" ht="114.75" x14ac:dyDescent="0.25">
      <c r="B22" s="113" t="s">
        <v>28</v>
      </c>
      <c r="C22" s="168" t="s">
        <v>63</v>
      </c>
      <c r="D22" s="119" t="s">
        <v>97</v>
      </c>
      <c r="E22" s="125" t="s">
        <v>132</v>
      </c>
      <c r="F22" s="128" t="s">
        <v>140</v>
      </c>
      <c r="G22" s="151">
        <v>115</v>
      </c>
      <c r="H22" s="153">
        <v>20</v>
      </c>
      <c r="I22" s="1">
        <v>35</v>
      </c>
      <c r="J22" s="156">
        <v>35</v>
      </c>
      <c r="K22" s="38">
        <v>25</v>
      </c>
      <c r="L22" s="49">
        <v>20</v>
      </c>
      <c r="M22" s="1">
        <v>104</v>
      </c>
      <c r="N22" s="1"/>
      <c r="O22" s="2"/>
      <c r="P22" s="46">
        <f t="shared" si="2"/>
        <v>1</v>
      </c>
      <c r="Q22" s="46">
        <f t="shared" si="2"/>
        <v>2.9714285714285715</v>
      </c>
      <c r="R22" s="81"/>
      <c r="S22" s="82"/>
      <c r="T22" s="76">
        <f t="shared" si="3"/>
        <v>2.2545454545454544</v>
      </c>
      <c r="U22" s="81"/>
      <c r="V22" s="82"/>
      <c r="W22" s="25" t="s">
        <v>210</v>
      </c>
    </row>
    <row r="23" spans="2:23" ht="102.75" x14ac:dyDescent="0.25">
      <c r="B23" s="130" t="s">
        <v>49</v>
      </c>
      <c r="C23" s="169" t="s">
        <v>64</v>
      </c>
      <c r="D23" s="131" t="s">
        <v>98</v>
      </c>
      <c r="E23" s="145" t="s">
        <v>132</v>
      </c>
      <c r="F23" s="144" t="s">
        <v>141</v>
      </c>
      <c r="G23" s="151">
        <v>15583</v>
      </c>
      <c r="H23" s="153">
        <v>1875</v>
      </c>
      <c r="I23" s="1">
        <v>9622</v>
      </c>
      <c r="J23" s="156">
        <v>2101</v>
      </c>
      <c r="K23" s="38">
        <v>1985</v>
      </c>
      <c r="L23" s="49">
        <v>1728</v>
      </c>
      <c r="M23" s="1">
        <v>9425</v>
      </c>
      <c r="N23" s="1"/>
      <c r="O23" s="2"/>
      <c r="P23" s="46">
        <f t="shared" si="2"/>
        <v>0.92159999999999997</v>
      </c>
      <c r="Q23" s="46">
        <f t="shared" si="2"/>
        <v>0.97952608605279567</v>
      </c>
      <c r="R23" s="81"/>
      <c r="S23" s="82"/>
      <c r="T23" s="76">
        <f t="shared" si="3"/>
        <v>0.97007915108289122</v>
      </c>
      <c r="U23" s="81"/>
      <c r="V23" s="82"/>
      <c r="W23" s="149" t="s">
        <v>202</v>
      </c>
    </row>
    <row r="24" spans="2:23" ht="102.75" x14ac:dyDescent="0.25">
      <c r="B24" s="114" t="s">
        <v>50</v>
      </c>
      <c r="C24" s="170" t="s">
        <v>65</v>
      </c>
      <c r="D24" s="120" t="s">
        <v>99</v>
      </c>
      <c r="E24" s="126" t="s">
        <v>132</v>
      </c>
      <c r="F24" s="128" t="s">
        <v>142</v>
      </c>
      <c r="G24" s="151">
        <v>7</v>
      </c>
      <c r="H24" s="153">
        <v>2</v>
      </c>
      <c r="I24" s="1">
        <v>1</v>
      </c>
      <c r="J24" s="156">
        <v>2</v>
      </c>
      <c r="K24" s="38">
        <v>2</v>
      </c>
      <c r="L24" s="49">
        <v>2</v>
      </c>
      <c r="M24" s="1">
        <v>1</v>
      </c>
      <c r="N24" s="1"/>
      <c r="O24" s="2"/>
      <c r="P24" s="46">
        <f t="shared" si="2"/>
        <v>1</v>
      </c>
      <c r="Q24" s="46">
        <f t="shared" si="2"/>
        <v>1</v>
      </c>
      <c r="R24" s="81"/>
      <c r="S24" s="82"/>
      <c r="T24" s="76">
        <f t="shared" si="3"/>
        <v>1</v>
      </c>
      <c r="U24" s="81"/>
      <c r="V24" s="82"/>
      <c r="W24" s="25" t="s">
        <v>175</v>
      </c>
    </row>
    <row r="25" spans="2:23" ht="117" x14ac:dyDescent="0.25">
      <c r="B25" s="114" t="s">
        <v>50</v>
      </c>
      <c r="C25" s="170" t="s">
        <v>66</v>
      </c>
      <c r="D25" s="120" t="s">
        <v>100</v>
      </c>
      <c r="E25" s="126" t="s">
        <v>132</v>
      </c>
      <c r="F25" s="128" t="s">
        <v>143</v>
      </c>
      <c r="G25" s="151">
        <v>5</v>
      </c>
      <c r="H25" s="153">
        <v>2</v>
      </c>
      <c r="I25" s="1">
        <v>1</v>
      </c>
      <c r="J25" s="156">
        <v>0</v>
      </c>
      <c r="K25" s="38">
        <v>2</v>
      </c>
      <c r="L25" s="49">
        <v>2</v>
      </c>
      <c r="M25" s="1">
        <v>1</v>
      </c>
      <c r="N25" s="1"/>
      <c r="O25" s="2"/>
      <c r="P25" s="46">
        <f t="shared" si="2"/>
        <v>1</v>
      </c>
      <c r="Q25" s="46">
        <f t="shared" si="2"/>
        <v>1</v>
      </c>
      <c r="R25" s="81"/>
      <c r="S25" s="82"/>
      <c r="T25" s="76">
        <f t="shared" si="3"/>
        <v>1</v>
      </c>
      <c r="U25" s="81"/>
      <c r="V25" s="82"/>
      <c r="W25" s="25" t="s">
        <v>192</v>
      </c>
    </row>
    <row r="26" spans="2:23" ht="102.75" x14ac:dyDescent="0.25">
      <c r="B26" s="114" t="s">
        <v>50</v>
      </c>
      <c r="C26" s="170" t="s">
        <v>67</v>
      </c>
      <c r="D26" s="120" t="s">
        <v>101</v>
      </c>
      <c r="E26" s="126" t="s">
        <v>132</v>
      </c>
      <c r="F26" s="128" t="s">
        <v>144</v>
      </c>
      <c r="G26" s="151">
        <v>83</v>
      </c>
      <c r="H26" s="153">
        <v>25</v>
      </c>
      <c r="I26" s="1">
        <v>20</v>
      </c>
      <c r="J26" s="156">
        <v>13</v>
      </c>
      <c r="K26" s="38">
        <v>25</v>
      </c>
      <c r="L26" s="49">
        <v>24</v>
      </c>
      <c r="M26" s="1">
        <v>24</v>
      </c>
      <c r="N26" s="1"/>
      <c r="O26" s="2"/>
      <c r="P26" s="46">
        <f t="shared" si="2"/>
        <v>0.96</v>
      </c>
      <c r="Q26" s="46">
        <f t="shared" si="2"/>
        <v>1.2</v>
      </c>
      <c r="R26" s="81"/>
      <c r="S26" s="82"/>
      <c r="T26" s="76">
        <f t="shared" si="3"/>
        <v>1.0666666666666667</v>
      </c>
      <c r="U26" s="81"/>
      <c r="V26" s="82"/>
      <c r="W26" s="25" t="s">
        <v>203</v>
      </c>
    </row>
    <row r="27" spans="2:23" ht="102.75" x14ac:dyDescent="0.25">
      <c r="B27" s="114" t="s">
        <v>50</v>
      </c>
      <c r="C27" s="170" t="s">
        <v>68</v>
      </c>
      <c r="D27" s="120" t="s">
        <v>102</v>
      </c>
      <c r="E27" s="126" t="s">
        <v>132</v>
      </c>
      <c r="F27" s="128" t="s">
        <v>145</v>
      </c>
      <c r="G27" s="151">
        <v>9100</v>
      </c>
      <c r="H27" s="153">
        <v>290</v>
      </c>
      <c r="I27" s="1">
        <v>8240</v>
      </c>
      <c r="J27" s="156">
        <v>320</v>
      </c>
      <c r="K27" s="38">
        <v>250</v>
      </c>
      <c r="L27" s="49">
        <v>417</v>
      </c>
      <c r="M27" s="1">
        <v>8269</v>
      </c>
      <c r="N27" s="1"/>
      <c r="O27" s="2"/>
      <c r="P27" s="46">
        <f t="shared" si="2"/>
        <v>1.4379310344827587</v>
      </c>
      <c r="Q27" s="46">
        <f t="shared" si="2"/>
        <v>1.0035194174757283</v>
      </c>
      <c r="R27" s="81"/>
      <c r="S27" s="82"/>
      <c r="T27" s="76">
        <f t="shared" si="3"/>
        <v>1.0182883939038687</v>
      </c>
      <c r="U27" s="81"/>
      <c r="V27" s="82"/>
      <c r="W27" s="25" t="s">
        <v>191</v>
      </c>
    </row>
    <row r="28" spans="2:23" ht="117" x14ac:dyDescent="0.25">
      <c r="B28" s="114" t="s">
        <v>50</v>
      </c>
      <c r="C28" s="170" t="s">
        <v>69</v>
      </c>
      <c r="D28" s="120" t="s">
        <v>103</v>
      </c>
      <c r="E28" s="126" t="s">
        <v>132</v>
      </c>
      <c r="F28" s="128" t="s">
        <v>146</v>
      </c>
      <c r="G28" s="151">
        <v>1340</v>
      </c>
      <c r="H28" s="153">
        <v>300</v>
      </c>
      <c r="I28" s="1">
        <v>350</v>
      </c>
      <c r="J28" s="156">
        <v>240</v>
      </c>
      <c r="K28" s="38">
        <v>450</v>
      </c>
      <c r="L28" s="49">
        <v>542</v>
      </c>
      <c r="M28" s="1">
        <v>382</v>
      </c>
      <c r="N28" s="1"/>
      <c r="O28" s="2"/>
      <c r="P28" s="46">
        <f t="shared" si="2"/>
        <v>1.8066666666666666</v>
      </c>
      <c r="Q28" s="46">
        <f t="shared" si="2"/>
        <v>1.0914285714285714</v>
      </c>
      <c r="R28" s="81"/>
      <c r="S28" s="82"/>
      <c r="T28" s="76">
        <f t="shared" si="3"/>
        <v>1.4215384615384616</v>
      </c>
      <c r="U28" s="81"/>
      <c r="V28" s="82"/>
      <c r="W28" s="25" t="s">
        <v>173</v>
      </c>
    </row>
    <row r="29" spans="2:23" ht="117" x14ac:dyDescent="0.25">
      <c r="B29" s="114" t="s">
        <v>50</v>
      </c>
      <c r="C29" s="170" t="s">
        <v>70</v>
      </c>
      <c r="D29" s="120" t="s">
        <v>104</v>
      </c>
      <c r="E29" s="126" t="s">
        <v>132</v>
      </c>
      <c r="F29" s="128" t="s">
        <v>147</v>
      </c>
      <c r="G29" s="151">
        <v>5000</v>
      </c>
      <c r="H29" s="153">
        <v>1250</v>
      </c>
      <c r="I29" s="1">
        <v>1000</v>
      </c>
      <c r="J29" s="156">
        <v>1500</v>
      </c>
      <c r="K29" s="38">
        <v>1250</v>
      </c>
      <c r="L29" s="49">
        <v>739</v>
      </c>
      <c r="M29" s="1">
        <v>707</v>
      </c>
      <c r="N29" s="1"/>
      <c r="O29" s="2"/>
      <c r="P29" s="46">
        <f t="shared" si="2"/>
        <v>0.59119999999999995</v>
      </c>
      <c r="Q29" s="46">
        <f t="shared" si="2"/>
        <v>0.70699999999999996</v>
      </c>
      <c r="R29" s="81"/>
      <c r="S29" s="82"/>
      <c r="T29" s="76">
        <f>IFERROR(((L29+M29)/(H29+I29)),"100%")</f>
        <v>0.64266666666666672</v>
      </c>
      <c r="U29" s="81"/>
      <c r="V29" s="82"/>
      <c r="W29" s="25" t="s">
        <v>174</v>
      </c>
    </row>
    <row r="30" spans="2:23" ht="117" x14ac:dyDescent="0.25">
      <c r="B30" s="114" t="s">
        <v>50</v>
      </c>
      <c r="C30" s="170" t="s">
        <v>71</v>
      </c>
      <c r="D30" s="120" t="s">
        <v>105</v>
      </c>
      <c r="E30" s="126" t="s">
        <v>132</v>
      </c>
      <c r="F30" s="128" t="s">
        <v>148</v>
      </c>
      <c r="G30" s="151">
        <v>6</v>
      </c>
      <c r="H30" s="153">
        <v>2</v>
      </c>
      <c r="I30" s="1">
        <v>1</v>
      </c>
      <c r="J30" s="156">
        <v>2</v>
      </c>
      <c r="K30" s="38">
        <v>1</v>
      </c>
      <c r="L30" s="49">
        <v>2</v>
      </c>
      <c r="M30" s="1">
        <v>1</v>
      </c>
      <c r="N30" s="1"/>
      <c r="O30" s="2"/>
      <c r="P30" s="46">
        <f t="shared" si="2"/>
        <v>1</v>
      </c>
      <c r="Q30" s="46">
        <f t="shared" si="2"/>
        <v>1</v>
      </c>
      <c r="R30" s="81"/>
      <c r="S30" s="82"/>
      <c r="T30" s="76">
        <f t="shared" si="3"/>
        <v>1</v>
      </c>
      <c r="U30" s="81"/>
      <c r="V30" s="82"/>
      <c r="W30" s="25" t="s">
        <v>175</v>
      </c>
    </row>
    <row r="31" spans="2:23" ht="117" x14ac:dyDescent="0.25">
      <c r="B31" s="114" t="s">
        <v>50</v>
      </c>
      <c r="C31" s="170" t="s">
        <v>72</v>
      </c>
      <c r="D31" s="120" t="s">
        <v>106</v>
      </c>
      <c r="E31" s="126" t="s">
        <v>132</v>
      </c>
      <c r="F31" s="128" t="s">
        <v>148</v>
      </c>
      <c r="G31" s="151">
        <v>2</v>
      </c>
      <c r="H31" s="153">
        <v>0</v>
      </c>
      <c r="I31" s="1">
        <v>1</v>
      </c>
      <c r="J31" s="156">
        <v>0</v>
      </c>
      <c r="K31" s="38">
        <v>1</v>
      </c>
      <c r="L31" s="49"/>
      <c r="M31" s="1">
        <v>1</v>
      </c>
      <c r="N31" s="1"/>
      <c r="O31" s="2"/>
      <c r="P31" s="46" t="str">
        <f>IFERROR(L31/H31,"100%")</f>
        <v>100%</v>
      </c>
      <c r="Q31" s="46">
        <f t="shared" si="2"/>
        <v>1</v>
      </c>
      <c r="R31" s="81"/>
      <c r="S31" s="82"/>
      <c r="T31" s="76">
        <f t="shared" si="3"/>
        <v>1</v>
      </c>
      <c r="U31" s="81"/>
      <c r="V31" s="82"/>
      <c r="W31" s="25" t="s">
        <v>175</v>
      </c>
    </row>
    <row r="32" spans="2:23" ht="117" x14ac:dyDescent="0.25">
      <c r="B32" s="114" t="s">
        <v>50</v>
      </c>
      <c r="C32" s="170" t="s">
        <v>73</v>
      </c>
      <c r="D32" s="120" t="s">
        <v>107</v>
      </c>
      <c r="E32" s="126" t="s">
        <v>132</v>
      </c>
      <c r="F32" s="128" t="s">
        <v>149</v>
      </c>
      <c r="G32" s="152">
        <v>40</v>
      </c>
      <c r="H32" s="154">
        <v>4</v>
      </c>
      <c r="I32" s="136">
        <v>8</v>
      </c>
      <c r="J32" s="157">
        <v>24</v>
      </c>
      <c r="K32" s="140">
        <v>4</v>
      </c>
      <c r="L32" s="137">
        <v>0</v>
      </c>
      <c r="M32" s="136">
        <v>39</v>
      </c>
      <c r="N32" s="136"/>
      <c r="O32" s="138"/>
      <c r="P32" s="46">
        <f t="shared" si="2"/>
        <v>0</v>
      </c>
      <c r="Q32" s="46">
        <f t="shared" si="2"/>
        <v>4.875</v>
      </c>
      <c r="R32" s="139"/>
      <c r="S32" s="141"/>
      <c r="T32" s="76">
        <f t="shared" si="3"/>
        <v>3.25</v>
      </c>
      <c r="U32" s="139"/>
      <c r="V32" s="141"/>
      <c r="W32" s="25" t="s">
        <v>204</v>
      </c>
    </row>
    <row r="33" spans="2:23" ht="83.25" customHeight="1" x14ac:dyDescent="0.25">
      <c r="B33" s="178" t="s">
        <v>51</v>
      </c>
      <c r="C33" s="201" t="s">
        <v>74</v>
      </c>
      <c r="D33" s="146" t="s">
        <v>108</v>
      </c>
      <c r="E33" s="145" t="s">
        <v>132</v>
      </c>
      <c r="F33" s="147" t="s">
        <v>150</v>
      </c>
      <c r="G33" s="151">
        <v>120</v>
      </c>
      <c r="H33" s="156">
        <v>30</v>
      </c>
      <c r="I33" s="1">
        <v>30</v>
      </c>
      <c r="J33" s="156">
        <v>30</v>
      </c>
      <c r="K33" s="1">
        <v>30</v>
      </c>
      <c r="L33" s="137">
        <v>30</v>
      </c>
      <c r="M33" s="136">
        <v>30</v>
      </c>
      <c r="N33" s="136"/>
      <c r="O33" s="138"/>
      <c r="P33" s="46">
        <f t="shared" si="2"/>
        <v>1</v>
      </c>
      <c r="Q33" s="46">
        <f t="shared" si="2"/>
        <v>1</v>
      </c>
      <c r="R33" s="139"/>
      <c r="S33" s="141"/>
      <c r="T33" s="76">
        <f t="shared" si="3"/>
        <v>1</v>
      </c>
      <c r="U33" s="139"/>
      <c r="V33" s="141"/>
      <c r="W33" s="148" t="s">
        <v>211</v>
      </c>
    </row>
    <row r="34" spans="2:23" ht="112.5" customHeight="1" x14ac:dyDescent="0.25">
      <c r="B34" s="179"/>
      <c r="C34" s="202"/>
      <c r="D34" s="54" t="s">
        <v>109</v>
      </c>
      <c r="E34" s="145" t="s">
        <v>132</v>
      </c>
      <c r="F34" s="144" t="s">
        <v>151</v>
      </c>
      <c r="G34" s="152">
        <v>95</v>
      </c>
      <c r="H34" s="156">
        <v>23</v>
      </c>
      <c r="I34" s="1">
        <v>24</v>
      </c>
      <c r="J34" s="156">
        <v>23</v>
      </c>
      <c r="K34" s="1">
        <v>25</v>
      </c>
      <c r="L34" s="137">
        <v>35</v>
      </c>
      <c r="M34" s="136">
        <v>39</v>
      </c>
      <c r="N34" s="136"/>
      <c r="O34" s="138"/>
      <c r="P34" s="46">
        <f t="shared" si="2"/>
        <v>1.5217391304347827</v>
      </c>
      <c r="Q34" s="46">
        <f t="shared" si="2"/>
        <v>1.625</v>
      </c>
      <c r="R34" s="139"/>
      <c r="S34" s="141"/>
      <c r="T34" s="76">
        <f t="shared" si="3"/>
        <v>1.574468085106383</v>
      </c>
      <c r="U34" s="139"/>
      <c r="V34" s="141"/>
      <c r="W34" s="148" t="s">
        <v>176</v>
      </c>
    </row>
    <row r="35" spans="2:23" ht="102.75" x14ac:dyDescent="0.25">
      <c r="B35" s="115" t="s">
        <v>52</v>
      </c>
      <c r="C35" s="171" t="s">
        <v>75</v>
      </c>
      <c r="D35" s="121" t="s">
        <v>110</v>
      </c>
      <c r="E35" s="3" t="s">
        <v>132</v>
      </c>
      <c r="F35" s="128" t="s">
        <v>152</v>
      </c>
      <c r="G35" s="151">
        <v>200</v>
      </c>
      <c r="H35" s="153">
        <v>50</v>
      </c>
      <c r="I35" s="1">
        <v>50</v>
      </c>
      <c r="J35" s="156">
        <v>50</v>
      </c>
      <c r="K35" s="38">
        <v>50</v>
      </c>
      <c r="L35" s="137">
        <v>51</v>
      </c>
      <c r="M35" s="136">
        <v>64</v>
      </c>
      <c r="N35" s="136"/>
      <c r="O35" s="138"/>
      <c r="P35" s="46">
        <f t="shared" si="2"/>
        <v>1.02</v>
      </c>
      <c r="Q35" s="46">
        <f t="shared" si="2"/>
        <v>1.28</v>
      </c>
      <c r="R35" s="139"/>
      <c r="S35" s="141"/>
      <c r="T35" s="76">
        <f t="shared" si="3"/>
        <v>1.1499999999999999</v>
      </c>
      <c r="U35" s="139"/>
      <c r="V35" s="141"/>
      <c r="W35" s="25" t="s">
        <v>177</v>
      </c>
    </row>
    <row r="36" spans="2:23" ht="102.75" x14ac:dyDescent="0.25">
      <c r="B36" s="115" t="s">
        <v>52</v>
      </c>
      <c r="C36" s="171" t="s">
        <v>76</v>
      </c>
      <c r="D36" s="121" t="s">
        <v>111</v>
      </c>
      <c r="E36" s="3" t="s">
        <v>132</v>
      </c>
      <c r="F36" s="128" t="s">
        <v>153</v>
      </c>
      <c r="G36" s="151">
        <v>300</v>
      </c>
      <c r="H36" s="153">
        <v>75</v>
      </c>
      <c r="I36" s="1">
        <v>75</v>
      </c>
      <c r="J36" s="156">
        <v>75</v>
      </c>
      <c r="K36" s="38">
        <v>75</v>
      </c>
      <c r="L36" s="49">
        <v>29</v>
      </c>
      <c r="M36" s="1">
        <v>30</v>
      </c>
      <c r="N36" s="1"/>
      <c r="O36" s="2"/>
      <c r="P36" s="46">
        <f t="shared" si="2"/>
        <v>0.38666666666666666</v>
      </c>
      <c r="Q36" s="46">
        <f t="shared" si="2"/>
        <v>0.4</v>
      </c>
      <c r="R36" s="81"/>
      <c r="S36" s="82"/>
      <c r="T36" s="76">
        <f t="shared" si="3"/>
        <v>0.39333333333333331</v>
      </c>
      <c r="U36" s="81"/>
      <c r="V36" s="82"/>
      <c r="W36" s="25" t="s">
        <v>178</v>
      </c>
    </row>
    <row r="37" spans="2:23" ht="126.75" customHeight="1" x14ac:dyDescent="0.25">
      <c r="B37" s="130" t="s">
        <v>53</v>
      </c>
      <c r="C37" s="172" t="s">
        <v>77</v>
      </c>
      <c r="D37" s="54" t="s">
        <v>112</v>
      </c>
      <c r="E37" s="145" t="s">
        <v>131</v>
      </c>
      <c r="F37" s="144" t="s">
        <v>154</v>
      </c>
      <c r="G37" s="151">
        <v>120</v>
      </c>
      <c r="H37" s="153">
        <v>30</v>
      </c>
      <c r="I37" s="1">
        <v>30</v>
      </c>
      <c r="J37" s="156">
        <v>30</v>
      </c>
      <c r="K37" s="38">
        <v>30</v>
      </c>
      <c r="L37" s="49">
        <v>15</v>
      </c>
      <c r="M37" s="1">
        <v>19</v>
      </c>
      <c r="N37" s="1"/>
      <c r="O37" s="2"/>
      <c r="P37" s="46">
        <f t="shared" si="2"/>
        <v>0.5</v>
      </c>
      <c r="Q37" s="46">
        <f t="shared" si="2"/>
        <v>0.6333333333333333</v>
      </c>
      <c r="R37" s="81"/>
      <c r="S37" s="82"/>
      <c r="T37" s="76">
        <f t="shared" si="3"/>
        <v>0.56666666666666665</v>
      </c>
      <c r="U37" s="81"/>
      <c r="V37" s="82"/>
      <c r="W37" s="149" t="s">
        <v>205</v>
      </c>
    </row>
    <row r="38" spans="2:23" ht="120" customHeight="1" x14ac:dyDescent="0.25">
      <c r="B38" s="115" t="s">
        <v>54</v>
      </c>
      <c r="C38" s="173" t="s">
        <v>78</v>
      </c>
      <c r="D38" s="119" t="s">
        <v>113</v>
      </c>
      <c r="E38" s="125" t="s">
        <v>133</v>
      </c>
      <c r="F38" s="128" t="s">
        <v>155</v>
      </c>
      <c r="G38" s="151">
        <v>3100</v>
      </c>
      <c r="H38" s="153">
        <v>776</v>
      </c>
      <c r="I38" s="1">
        <v>776</v>
      </c>
      <c r="J38" s="156">
        <v>774</v>
      </c>
      <c r="K38" s="38">
        <v>774</v>
      </c>
      <c r="L38" s="49">
        <v>581</v>
      </c>
      <c r="M38" s="1">
        <v>624</v>
      </c>
      <c r="N38" s="1"/>
      <c r="O38" s="2"/>
      <c r="P38" s="46">
        <f t="shared" si="2"/>
        <v>0.74871134020618557</v>
      </c>
      <c r="Q38" s="46">
        <f t="shared" si="2"/>
        <v>0.80412371134020622</v>
      </c>
      <c r="R38" s="81"/>
      <c r="S38" s="82"/>
      <c r="T38" s="76">
        <f t="shared" si="3"/>
        <v>0.77641752577319589</v>
      </c>
      <c r="U38" s="81"/>
      <c r="V38" s="82"/>
      <c r="W38" s="25" t="s">
        <v>179</v>
      </c>
    </row>
    <row r="39" spans="2:23" ht="103.5" x14ac:dyDescent="0.25">
      <c r="B39" s="235" t="s">
        <v>54</v>
      </c>
      <c r="C39" s="237" t="s">
        <v>79</v>
      </c>
      <c r="D39" s="122" t="s">
        <v>114</v>
      </c>
      <c r="E39" s="3" t="s">
        <v>132</v>
      </c>
      <c r="F39" s="128" t="s">
        <v>156</v>
      </c>
      <c r="G39" s="151">
        <v>54</v>
      </c>
      <c r="H39" s="153">
        <v>16</v>
      </c>
      <c r="I39" s="1">
        <v>13</v>
      </c>
      <c r="J39" s="156">
        <v>13</v>
      </c>
      <c r="K39" s="38">
        <v>12</v>
      </c>
      <c r="L39" s="49">
        <v>13</v>
      </c>
      <c r="M39" s="1">
        <v>16</v>
      </c>
      <c r="N39" s="1"/>
      <c r="O39" s="2"/>
      <c r="P39" s="46">
        <f t="shared" si="2"/>
        <v>0.8125</v>
      </c>
      <c r="Q39" s="46">
        <f t="shared" si="2"/>
        <v>1.2307692307692308</v>
      </c>
      <c r="R39" s="81"/>
      <c r="S39" s="82"/>
      <c r="T39" s="76">
        <f t="shared" si="3"/>
        <v>1</v>
      </c>
      <c r="U39" s="81"/>
      <c r="V39" s="82"/>
      <c r="W39" s="25" t="s">
        <v>206</v>
      </c>
    </row>
    <row r="40" spans="2:23" ht="102.75" x14ac:dyDescent="0.25">
      <c r="B40" s="236"/>
      <c r="C40" s="238"/>
      <c r="D40" s="122" t="s">
        <v>115</v>
      </c>
      <c r="E40" s="3" t="s">
        <v>132</v>
      </c>
      <c r="F40" s="128" t="s">
        <v>157</v>
      </c>
      <c r="G40" s="151">
        <v>38</v>
      </c>
      <c r="H40" s="153">
        <v>12</v>
      </c>
      <c r="I40" s="1">
        <v>10</v>
      </c>
      <c r="J40" s="156">
        <v>9</v>
      </c>
      <c r="K40" s="38">
        <v>7</v>
      </c>
      <c r="L40" s="49">
        <v>4</v>
      </c>
      <c r="M40" s="1">
        <v>4</v>
      </c>
      <c r="N40" s="1"/>
      <c r="O40" s="2"/>
      <c r="P40" s="46">
        <f t="shared" si="2"/>
        <v>0.33333333333333331</v>
      </c>
      <c r="Q40" s="46">
        <f t="shared" si="2"/>
        <v>0.4</v>
      </c>
      <c r="R40" s="81"/>
      <c r="S40" s="82"/>
      <c r="T40" s="76">
        <f t="shared" si="3"/>
        <v>0.36363636363636365</v>
      </c>
      <c r="U40" s="81"/>
      <c r="V40" s="82"/>
      <c r="W40" s="25" t="s">
        <v>180</v>
      </c>
    </row>
    <row r="41" spans="2:23" ht="102.75" x14ac:dyDescent="0.25">
      <c r="B41" s="115" t="s">
        <v>54</v>
      </c>
      <c r="C41" s="171" t="s">
        <v>80</v>
      </c>
      <c r="D41" s="123" t="s">
        <v>116</v>
      </c>
      <c r="E41" s="3" t="s">
        <v>132</v>
      </c>
      <c r="F41" s="128" t="s">
        <v>158</v>
      </c>
      <c r="G41" s="151">
        <v>2900</v>
      </c>
      <c r="H41" s="153">
        <v>1270</v>
      </c>
      <c r="I41" s="1">
        <v>545</v>
      </c>
      <c r="J41" s="156">
        <v>565</v>
      </c>
      <c r="K41" s="38">
        <v>520</v>
      </c>
      <c r="L41" s="49">
        <v>511</v>
      </c>
      <c r="M41" s="1">
        <v>426</v>
      </c>
      <c r="N41" s="1"/>
      <c r="O41" s="2"/>
      <c r="P41" s="46">
        <f t="shared" si="2"/>
        <v>0.40236220472440942</v>
      </c>
      <c r="Q41" s="46">
        <f t="shared" si="2"/>
        <v>0.78165137614678903</v>
      </c>
      <c r="R41" s="81"/>
      <c r="S41" s="82"/>
      <c r="T41" s="76">
        <f t="shared" si="3"/>
        <v>0.51625344352617075</v>
      </c>
      <c r="U41" s="81"/>
      <c r="V41" s="82"/>
      <c r="W41" s="25" t="s">
        <v>181</v>
      </c>
    </row>
    <row r="42" spans="2:23" ht="135.75" customHeight="1" x14ac:dyDescent="0.25">
      <c r="B42" s="130" t="s">
        <v>55</v>
      </c>
      <c r="C42" s="172" t="s">
        <v>81</v>
      </c>
      <c r="D42" s="54" t="s">
        <v>117</v>
      </c>
      <c r="E42" s="145" t="s">
        <v>131</v>
      </c>
      <c r="F42" s="144" t="s">
        <v>159</v>
      </c>
      <c r="G42" s="151">
        <v>2132</v>
      </c>
      <c r="H42" s="153">
        <v>354</v>
      </c>
      <c r="I42" s="1">
        <v>973</v>
      </c>
      <c r="J42" s="156">
        <v>404</v>
      </c>
      <c r="K42" s="38">
        <v>401</v>
      </c>
      <c r="L42" s="49">
        <f>SUM(L43+L44+L45)</f>
        <v>423</v>
      </c>
      <c r="M42" s="1">
        <f>SUM(M43:M45)</f>
        <v>2179</v>
      </c>
      <c r="N42" s="1"/>
      <c r="O42" s="2"/>
      <c r="P42" s="46">
        <f t="shared" si="2"/>
        <v>1.1949152542372881</v>
      </c>
      <c r="Q42" s="46">
        <f t="shared" si="2"/>
        <v>2.2394655704008222</v>
      </c>
      <c r="R42" s="81"/>
      <c r="S42" s="82"/>
      <c r="T42" s="76">
        <f t="shared" si="3"/>
        <v>1.9608138658628484</v>
      </c>
      <c r="U42" s="81"/>
      <c r="V42" s="82"/>
      <c r="W42" s="149" t="s">
        <v>207</v>
      </c>
    </row>
    <row r="43" spans="2:23" ht="99" customHeight="1" x14ac:dyDescent="0.25">
      <c r="B43" s="113" t="s">
        <v>28</v>
      </c>
      <c r="C43" s="173" t="s">
        <v>82</v>
      </c>
      <c r="D43" s="119" t="s">
        <v>118</v>
      </c>
      <c r="E43" s="125" t="s">
        <v>132</v>
      </c>
      <c r="F43" s="128" t="s">
        <v>160</v>
      </c>
      <c r="G43" s="151">
        <v>787</v>
      </c>
      <c r="H43" s="153">
        <v>190</v>
      </c>
      <c r="I43" s="1">
        <v>190</v>
      </c>
      <c r="J43" s="156">
        <v>190</v>
      </c>
      <c r="K43" s="38">
        <v>217</v>
      </c>
      <c r="L43" s="49">
        <v>222</v>
      </c>
      <c r="M43" s="1">
        <v>898</v>
      </c>
      <c r="N43" s="1"/>
      <c r="O43" s="2"/>
      <c r="P43" s="46">
        <f t="shared" si="2"/>
        <v>1.168421052631579</v>
      </c>
      <c r="Q43" s="46">
        <f t="shared" si="2"/>
        <v>4.7263157894736842</v>
      </c>
      <c r="R43" s="81"/>
      <c r="S43" s="82"/>
      <c r="T43" s="76">
        <f t="shared" si="3"/>
        <v>2.9473684210526314</v>
      </c>
      <c r="U43" s="81"/>
      <c r="V43" s="82"/>
      <c r="W43" s="25" t="s">
        <v>182</v>
      </c>
    </row>
    <row r="44" spans="2:23" ht="71.25" x14ac:dyDescent="0.25">
      <c r="B44" s="113" t="s">
        <v>28</v>
      </c>
      <c r="C44" s="173" t="s">
        <v>83</v>
      </c>
      <c r="D44" s="119" t="s">
        <v>119</v>
      </c>
      <c r="E44" s="125" t="s">
        <v>132</v>
      </c>
      <c r="F44" s="128" t="s">
        <v>161</v>
      </c>
      <c r="G44" s="151">
        <v>360</v>
      </c>
      <c r="H44" s="153">
        <v>72</v>
      </c>
      <c r="I44" s="1">
        <v>95</v>
      </c>
      <c r="J44" s="156">
        <v>104</v>
      </c>
      <c r="K44" s="38">
        <v>89</v>
      </c>
      <c r="L44" s="49">
        <v>45</v>
      </c>
      <c r="M44" s="1">
        <v>73</v>
      </c>
      <c r="N44" s="1"/>
      <c r="O44" s="2"/>
      <c r="P44" s="46">
        <f t="shared" si="2"/>
        <v>0.625</v>
      </c>
      <c r="Q44" s="46">
        <f t="shared" si="2"/>
        <v>0.76842105263157889</v>
      </c>
      <c r="R44" s="81"/>
      <c r="S44" s="82"/>
      <c r="T44" s="76">
        <f t="shared" si="3"/>
        <v>0.70658682634730541</v>
      </c>
      <c r="U44" s="81"/>
      <c r="V44" s="82"/>
      <c r="W44" s="25" t="s">
        <v>183</v>
      </c>
    </row>
    <row r="45" spans="2:23" ht="81" customHeight="1" x14ac:dyDescent="0.25">
      <c r="B45" s="113" t="s">
        <v>28</v>
      </c>
      <c r="C45" s="173" t="s">
        <v>84</v>
      </c>
      <c r="D45" s="119" t="s">
        <v>120</v>
      </c>
      <c r="E45" s="125" t="s">
        <v>132</v>
      </c>
      <c r="F45" s="128" t="s">
        <v>162</v>
      </c>
      <c r="G45" s="163">
        <f>SUM(H45:K45)</f>
        <v>1618</v>
      </c>
      <c r="H45" s="153">
        <v>132</v>
      </c>
      <c r="I45" s="1">
        <v>1205</v>
      </c>
      <c r="J45" s="156">
        <v>143</v>
      </c>
      <c r="K45" s="38">
        <v>138</v>
      </c>
      <c r="L45" s="49">
        <v>156</v>
      </c>
      <c r="M45" s="1">
        <v>1208</v>
      </c>
      <c r="N45" s="1"/>
      <c r="O45" s="2"/>
      <c r="P45" s="46">
        <f t="shared" si="2"/>
        <v>1.1818181818181819</v>
      </c>
      <c r="Q45" s="46">
        <f t="shared" si="2"/>
        <v>1.0024896265560166</v>
      </c>
      <c r="R45" s="81"/>
      <c r="S45" s="82"/>
      <c r="T45" s="76">
        <f t="shared" si="3"/>
        <v>1.0201944652206432</v>
      </c>
      <c r="U45" s="81"/>
      <c r="V45" s="82"/>
      <c r="W45" s="25" t="s">
        <v>184</v>
      </c>
    </row>
    <row r="46" spans="2:23" ht="116.25" customHeight="1" x14ac:dyDescent="0.25">
      <c r="B46" s="130" t="s">
        <v>56</v>
      </c>
      <c r="C46" s="174" t="s">
        <v>85</v>
      </c>
      <c r="D46" s="142" t="s">
        <v>121</v>
      </c>
      <c r="E46" s="143" t="s">
        <v>132</v>
      </c>
      <c r="F46" s="144" t="s">
        <v>163</v>
      </c>
      <c r="G46" s="151">
        <v>2032</v>
      </c>
      <c r="H46" s="153">
        <v>403</v>
      </c>
      <c r="I46" s="1">
        <v>568</v>
      </c>
      <c r="J46" s="156">
        <v>583</v>
      </c>
      <c r="K46" s="38">
        <v>478</v>
      </c>
      <c r="L46" s="49">
        <f>SUM(L47:L54)</f>
        <v>335</v>
      </c>
      <c r="M46" s="1">
        <f>SUM(M47:M54)</f>
        <v>512</v>
      </c>
      <c r="N46" s="1"/>
      <c r="O46" s="2"/>
      <c r="P46" s="46">
        <f t="shared" si="2"/>
        <v>0.83126550868486349</v>
      </c>
      <c r="Q46" s="46">
        <f t="shared" si="2"/>
        <v>0.90140845070422537</v>
      </c>
      <c r="R46" s="81"/>
      <c r="S46" s="82"/>
      <c r="T46" s="76">
        <f t="shared" si="3"/>
        <v>0.87229660144181254</v>
      </c>
      <c r="U46" s="81"/>
      <c r="V46" s="82"/>
      <c r="W46" s="149" t="s">
        <v>185</v>
      </c>
    </row>
    <row r="47" spans="2:23" ht="137.25" customHeight="1" x14ac:dyDescent="0.25">
      <c r="B47" s="233" t="s">
        <v>28</v>
      </c>
      <c r="C47" s="203" t="s">
        <v>86</v>
      </c>
      <c r="D47" s="119" t="s">
        <v>122</v>
      </c>
      <c r="E47" s="125" t="s">
        <v>132</v>
      </c>
      <c r="F47" s="128" t="s">
        <v>164</v>
      </c>
      <c r="G47" s="151">
        <v>55</v>
      </c>
      <c r="H47" s="153">
        <v>15</v>
      </c>
      <c r="I47" s="1">
        <v>15</v>
      </c>
      <c r="J47" s="156">
        <v>15</v>
      </c>
      <c r="K47" s="38">
        <v>10</v>
      </c>
      <c r="L47" s="49">
        <v>16</v>
      </c>
      <c r="M47" s="1">
        <v>12</v>
      </c>
      <c r="N47" s="1"/>
      <c r="O47" s="2"/>
      <c r="P47" s="46">
        <f t="shared" si="2"/>
        <v>1.0666666666666667</v>
      </c>
      <c r="Q47" s="46">
        <f t="shared" si="2"/>
        <v>0.8</v>
      </c>
      <c r="R47" s="81"/>
      <c r="S47" s="82"/>
      <c r="T47" s="76">
        <f t="shared" si="3"/>
        <v>0.93333333333333335</v>
      </c>
      <c r="U47" s="81"/>
      <c r="V47" s="82"/>
      <c r="W47" s="25" t="s">
        <v>208</v>
      </c>
    </row>
    <row r="48" spans="2:23" ht="108.75" customHeight="1" x14ac:dyDescent="0.25">
      <c r="B48" s="234"/>
      <c r="C48" s="204"/>
      <c r="D48" s="119" t="s">
        <v>123</v>
      </c>
      <c r="E48" s="125" t="s">
        <v>132</v>
      </c>
      <c r="F48" s="128" t="s">
        <v>165</v>
      </c>
      <c r="G48" s="151">
        <v>60</v>
      </c>
      <c r="H48" s="153">
        <v>12</v>
      </c>
      <c r="I48" s="1">
        <v>16</v>
      </c>
      <c r="J48" s="156">
        <v>22</v>
      </c>
      <c r="K48" s="38">
        <v>10</v>
      </c>
      <c r="L48" s="49">
        <v>12</v>
      </c>
      <c r="M48" s="1">
        <v>16</v>
      </c>
      <c r="N48" s="1"/>
      <c r="O48" s="2"/>
      <c r="P48" s="46">
        <f t="shared" si="2"/>
        <v>1</v>
      </c>
      <c r="Q48" s="46">
        <f t="shared" si="2"/>
        <v>1</v>
      </c>
      <c r="R48" s="81"/>
      <c r="S48" s="82"/>
      <c r="T48" s="76">
        <f t="shared" si="3"/>
        <v>1</v>
      </c>
      <c r="U48" s="81"/>
      <c r="V48" s="82"/>
      <c r="W48" s="25" t="s">
        <v>186</v>
      </c>
    </row>
    <row r="49" spans="2:23" ht="135.75" customHeight="1" x14ac:dyDescent="0.25">
      <c r="B49" s="113" t="s">
        <v>28</v>
      </c>
      <c r="C49" s="175" t="s">
        <v>87</v>
      </c>
      <c r="D49" s="119" t="s">
        <v>124</v>
      </c>
      <c r="E49" s="125" t="s">
        <v>132</v>
      </c>
      <c r="F49" s="128" t="s">
        <v>166</v>
      </c>
      <c r="G49" s="151">
        <v>12</v>
      </c>
      <c r="H49" s="153">
        <v>3</v>
      </c>
      <c r="I49" s="1">
        <v>3</v>
      </c>
      <c r="J49" s="156">
        <v>3</v>
      </c>
      <c r="K49" s="38">
        <v>3</v>
      </c>
      <c r="L49" s="49">
        <v>6</v>
      </c>
      <c r="M49" s="1">
        <v>5</v>
      </c>
      <c r="N49" s="1"/>
      <c r="O49" s="2"/>
      <c r="P49" s="46">
        <f t="shared" si="2"/>
        <v>2</v>
      </c>
      <c r="Q49" s="46">
        <f t="shared" si="2"/>
        <v>1.6666666666666667</v>
      </c>
      <c r="R49" s="81"/>
      <c r="S49" s="82"/>
      <c r="T49" s="76">
        <f t="shared" si="3"/>
        <v>1.8333333333333333</v>
      </c>
      <c r="U49" s="81"/>
      <c r="V49" s="82"/>
      <c r="W49" s="25" t="s">
        <v>187</v>
      </c>
    </row>
    <row r="50" spans="2:23" ht="90" customHeight="1" x14ac:dyDescent="0.25">
      <c r="B50" s="233" t="s">
        <v>28</v>
      </c>
      <c r="C50" s="203" t="s">
        <v>88</v>
      </c>
      <c r="D50" s="119" t="s">
        <v>125</v>
      </c>
      <c r="E50" s="125" t="s">
        <v>132</v>
      </c>
      <c r="F50" s="128" t="s">
        <v>167</v>
      </c>
      <c r="G50" s="151">
        <v>1210</v>
      </c>
      <c r="H50" s="153">
        <v>200</v>
      </c>
      <c r="I50" s="1">
        <v>360</v>
      </c>
      <c r="J50" s="156">
        <v>370</v>
      </c>
      <c r="K50" s="38">
        <v>280</v>
      </c>
      <c r="L50" s="49">
        <v>182</v>
      </c>
      <c r="M50" s="1">
        <v>323</v>
      </c>
      <c r="N50" s="1"/>
      <c r="O50" s="2"/>
      <c r="P50" s="46">
        <f t="shared" si="2"/>
        <v>0.91</v>
      </c>
      <c r="Q50" s="46">
        <f t="shared" si="2"/>
        <v>0.89722222222222225</v>
      </c>
      <c r="R50" s="81"/>
      <c r="S50" s="82"/>
      <c r="T50" s="76">
        <f t="shared" si="3"/>
        <v>0.9017857142857143</v>
      </c>
      <c r="U50" s="81"/>
      <c r="V50" s="82"/>
      <c r="W50" s="25" t="s">
        <v>188</v>
      </c>
    </row>
    <row r="51" spans="2:23" ht="85.5" x14ac:dyDescent="0.25">
      <c r="B51" s="234"/>
      <c r="C51" s="204"/>
      <c r="D51" s="119" t="s">
        <v>126</v>
      </c>
      <c r="E51" s="125" t="s">
        <v>132</v>
      </c>
      <c r="F51" s="128" t="s">
        <v>168</v>
      </c>
      <c r="G51" s="151">
        <v>7</v>
      </c>
      <c r="H51" s="153">
        <v>1</v>
      </c>
      <c r="I51" s="1">
        <v>2</v>
      </c>
      <c r="J51" s="156">
        <v>1</v>
      </c>
      <c r="K51" s="38">
        <v>3</v>
      </c>
      <c r="L51" s="49">
        <v>1</v>
      </c>
      <c r="M51" s="1">
        <v>2</v>
      </c>
      <c r="N51" s="1"/>
      <c r="O51" s="2"/>
      <c r="P51" s="46">
        <f t="shared" si="2"/>
        <v>1</v>
      </c>
      <c r="Q51" s="46">
        <f t="shared" si="2"/>
        <v>1</v>
      </c>
      <c r="R51" s="81"/>
      <c r="S51" s="82"/>
      <c r="T51" s="76">
        <f t="shared" si="3"/>
        <v>1</v>
      </c>
      <c r="U51" s="81"/>
      <c r="V51" s="82"/>
      <c r="W51" s="25" t="s">
        <v>189</v>
      </c>
    </row>
    <row r="52" spans="2:23" ht="101.25" customHeight="1" x14ac:dyDescent="0.25">
      <c r="B52" s="233" t="s">
        <v>28</v>
      </c>
      <c r="C52" s="203" t="s">
        <v>89</v>
      </c>
      <c r="D52" s="119" t="s">
        <v>127</v>
      </c>
      <c r="E52" s="125" t="s">
        <v>132</v>
      </c>
      <c r="F52" s="128" t="s">
        <v>169</v>
      </c>
      <c r="G52" s="151">
        <v>504</v>
      </c>
      <c r="H52" s="153">
        <v>126</v>
      </c>
      <c r="I52" s="1">
        <v>126</v>
      </c>
      <c r="J52" s="156">
        <v>126</v>
      </c>
      <c r="K52" s="38">
        <v>126</v>
      </c>
      <c r="L52" s="49">
        <v>82</v>
      </c>
      <c r="M52" s="1">
        <v>108</v>
      </c>
      <c r="N52" s="1"/>
      <c r="O52" s="2"/>
      <c r="P52" s="46">
        <f t="shared" si="2"/>
        <v>0.65079365079365081</v>
      </c>
      <c r="Q52" s="46">
        <f t="shared" si="2"/>
        <v>0.8571428571428571</v>
      </c>
      <c r="R52" s="81"/>
      <c r="S52" s="82"/>
      <c r="T52" s="76">
        <f t="shared" si="3"/>
        <v>0.75396825396825395</v>
      </c>
      <c r="U52" s="81"/>
      <c r="V52" s="82"/>
      <c r="W52" s="25" t="s">
        <v>209</v>
      </c>
    </row>
    <row r="53" spans="2:23" ht="87" x14ac:dyDescent="0.25">
      <c r="B53" s="234"/>
      <c r="C53" s="204"/>
      <c r="D53" s="119" t="s">
        <v>128</v>
      </c>
      <c r="E53" s="125" t="s">
        <v>132</v>
      </c>
      <c r="F53" s="128" t="s">
        <v>170</v>
      </c>
      <c r="G53" s="151">
        <v>180</v>
      </c>
      <c r="H53" s="153">
        <v>45</v>
      </c>
      <c r="I53" s="1">
        <v>45</v>
      </c>
      <c r="J53" s="156">
        <v>45</v>
      </c>
      <c r="K53" s="38">
        <v>45</v>
      </c>
      <c r="L53" s="49">
        <v>35</v>
      </c>
      <c r="M53" s="1">
        <v>45</v>
      </c>
      <c r="N53" s="1"/>
      <c r="O53" s="2"/>
      <c r="P53" s="46">
        <f t="shared" si="2"/>
        <v>0.77777777777777779</v>
      </c>
      <c r="Q53" s="46">
        <f t="shared" si="2"/>
        <v>1</v>
      </c>
      <c r="R53" s="81"/>
      <c r="S53" s="82"/>
      <c r="T53" s="76">
        <f t="shared" si="3"/>
        <v>0.88888888888888884</v>
      </c>
      <c r="U53" s="81"/>
      <c r="V53" s="82"/>
      <c r="W53" s="25" t="s">
        <v>200</v>
      </c>
    </row>
    <row r="54" spans="2:23" ht="72.75" thickBot="1" x14ac:dyDescent="0.3">
      <c r="B54" s="133" t="s">
        <v>28</v>
      </c>
      <c r="C54" s="176" t="s">
        <v>90</v>
      </c>
      <c r="D54" s="116" t="s">
        <v>129</v>
      </c>
      <c r="E54" s="127" t="s">
        <v>132</v>
      </c>
      <c r="F54" s="129" t="s">
        <v>171</v>
      </c>
      <c r="G54" s="159">
        <v>4</v>
      </c>
      <c r="H54" s="155">
        <v>1</v>
      </c>
      <c r="I54" s="40">
        <v>1</v>
      </c>
      <c r="J54" s="158">
        <v>1</v>
      </c>
      <c r="K54" s="53">
        <v>1</v>
      </c>
      <c r="L54" s="52">
        <v>1</v>
      </c>
      <c r="M54" s="40">
        <v>1</v>
      </c>
      <c r="N54" s="40"/>
      <c r="O54" s="41"/>
      <c r="P54" s="46">
        <f t="shared" si="2"/>
        <v>1</v>
      </c>
      <c r="Q54" s="46">
        <f t="shared" si="2"/>
        <v>1</v>
      </c>
      <c r="R54" s="134"/>
      <c r="S54" s="135"/>
      <c r="T54" s="76">
        <f t="shared" si="3"/>
        <v>1</v>
      </c>
      <c r="U54" s="134"/>
      <c r="V54" s="135"/>
      <c r="W54" s="26" t="s">
        <v>190</v>
      </c>
    </row>
    <row r="55" spans="2:23" ht="18.75" x14ac:dyDescent="0.25">
      <c r="C55" s="200"/>
      <c r="D55" s="200"/>
      <c r="E55" s="200"/>
      <c r="F55" s="200"/>
      <c r="G55" s="84"/>
      <c r="P55" s="132">
        <f>AVERAGE(P47:P54,P43:P45,P38:P41,P35:P36,P24:P32,P21:P22,P18:P19)</f>
        <v>0.92118399156051933</v>
      </c>
      <c r="Q55" s="132">
        <f>AVERAGE(Q47:Q54,Q43:Q45,Q38:Q41,Q35:Q36,Q24:Q32,Q21:Q22,Q18:Q19)</f>
        <v>1.3020115253316265</v>
      </c>
      <c r="R55" s="132"/>
      <c r="S55" s="132"/>
      <c r="T55" s="132">
        <f>AVERAGE(T47:T54,T43:T45,T38:T41,T35:T36,T24:T32,T21:T22,T18:T19)</f>
        <v>1.1342210544325604</v>
      </c>
      <c r="U55" s="132"/>
      <c r="V55" s="132"/>
    </row>
    <row r="62" spans="2:23" x14ac:dyDescent="0.25">
      <c r="F62" s="161"/>
      <c r="G62" s="161"/>
    </row>
    <row r="63" spans="2:23" ht="15.75" x14ac:dyDescent="0.25">
      <c r="C63" s="195"/>
      <c r="D63" s="195"/>
      <c r="E63" s="195"/>
      <c r="F63" s="162"/>
      <c r="G63" s="162"/>
      <c r="L63" s="196"/>
      <c r="M63" s="197"/>
      <c r="N63" s="197"/>
      <c r="O63" s="197"/>
      <c r="P63" s="197"/>
      <c r="Q63" s="197"/>
      <c r="U63" s="195"/>
      <c r="V63" s="195"/>
      <c r="W63" s="195"/>
    </row>
    <row r="76" spans="5:23" ht="15.75" thickBot="1" x14ac:dyDescent="0.3"/>
    <row r="77" spans="5:23" ht="15.75" thickBot="1" x14ac:dyDescent="0.3">
      <c r="E77" s="221" t="s">
        <v>29</v>
      </c>
      <c r="F77" s="222"/>
      <c r="G77" s="222"/>
      <c r="H77" s="222"/>
      <c r="I77" s="222"/>
      <c r="J77" s="222"/>
      <c r="K77" s="222"/>
      <c r="L77" s="222"/>
      <c r="M77" s="222"/>
      <c r="N77" s="222"/>
      <c r="O77" s="222"/>
      <c r="P77" s="222"/>
      <c r="Q77" s="222"/>
      <c r="R77" s="222"/>
      <c r="S77" s="222"/>
      <c r="T77" s="222"/>
      <c r="U77" s="222"/>
      <c r="V77" s="222"/>
      <c r="W77" s="223"/>
    </row>
    <row r="78" spans="5:23" ht="15.75" thickBot="1" x14ac:dyDescent="0.3">
      <c r="E78" s="224" t="s">
        <v>30</v>
      </c>
      <c r="F78" s="224" t="s">
        <v>31</v>
      </c>
      <c r="G78" s="215" t="s">
        <v>32</v>
      </c>
      <c r="H78" s="216"/>
      <c r="I78" s="216"/>
      <c r="J78" s="217"/>
      <c r="K78" s="215" t="s">
        <v>33</v>
      </c>
      <c r="L78" s="216"/>
      <c r="M78" s="216"/>
      <c r="N78" s="217"/>
      <c r="O78" s="218" t="s">
        <v>34</v>
      </c>
      <c r="P78" s="219"/>
      <c r="Q78" s="219"/>
      <c r="R78" s="220"/>
      <c r="S78" s="218" t="s">
        <v>35</v>
      </c>
      <c r="T78" s="219"/>
      <c r="U78" s="219"/>
      <c r="V78" s="220"/>
      <c r="W78" s="226" t="s">
        <v>10</v>
      </c>
    </row>
    <row r="79" spans="5:23" ht="29.25" thickBot="1" x14ac:dyDescent="0.3">
      <c r="E79" s="225"/>
      <c r="F79" s="225"/>
      <c r="G79" s="13" t="s">
        <v>36</v>
      </c>
      <c r="H79" s="14" t="s">
        <v>37</v>
      </c>
      <c r="I79" s="15" t="s">
        <v>38</v>
      </c>
      <c r="J79" s="16" t="s">
        <v>39</v>
      </c>
      <c r="K79" s="13" t="s">
        <v>36</v>
      </c>
      <c r="L79" s="14" t="s">
        <v>37</v>
      </c>
      <c r="M79" s="15" t="s">
        <v>38</v>
      </c>
      <c r="N79" s="16" t="s">
        <v>39</v>
      </c>
      <c r="O79" s="13" t="s">
        <v>14</v>
      </c>
      <c r="P79" s="17" t="s">
        <v>15</v>
      </c>
      <c r="Q79" s="18" t="s">
        <v>16</v>
      </c>
      <c r="R79" s="19" t="s">
        <v>17</v>
      </c>
      <c r="S79" s="20" t="s">
        <v>14</v>
      </c>
      <c r="T79" s="21" t="s">
        <v>15</v>
      </c>
      <c r="U79" s="18" t="s">
        <v>16</v>
      </c>
      <c r="V79" s="21" t="s">
        <v>17</v>
      </c>
      <c r="W79" s="227"/>
    </row>
    <row r="80" spans="5:23" ht="15.75" thickBot="1" x14ac:dyDescent="0.3">
      <c r="E80" s="205"/>
      <c r="F80" s="206"/>
      <c r="G80" s="77"/>
      <c r="H80" s="78"/>
      <c r="I80" s="78"/>
      <c r="J80" s="79"/>
      <c r="K80" s="77"/>
      <c r="L80" s="78"/>
      <c r="M80" s="78"/>
      <c r="N80" s="80"/>
      <c r="O80" s="76" t="str">
        <f t="shared" ref="O80:R80" si="4">IFERROR((K80/G80),"100%")</f>
        <v>100%</v>
      </c>
      <c r="P80" s="37" t="str">
        <f t="shared" si="4"/>
        <v>100%</v>
      </c>
      <c r="Q80" s="37" t="str">
        <f t="shared" si="4"/>
        <v>100%</v>
      </c>
      <c r="R80" s="39" t="str">
        <f t="shared" si="4"/>
        <v>100%</v>
      </c>
      <c r="S80" s="76" t="str">
        <f>IFERROR(((K80)/(G80)),"100%")</f>
        <v>100%</v>
      </c>
      <c r="T80" s="76" t="str">
        <f>IFERROR(((L80+M80)/(H80+I80)),"100%")</f>
        <v>100%</v>
      </c>
      <c r="U80" s="37" t="str">
        <f>IFERROR(((L80+M80+N80)/(H80+I80+J80)),"100%")</f>
        <v>100%</v>
      </c>
      <c r="V80" s="39" t="str">
        <f>IFERROR(((L80+M80+N80+O80)/(H80+I80+J80+K80)),"100%")</f>
        <v>100%</v>
      </c>
      <c r="W80" s="83"/>
    </row>
    <row r="81" spans="5:23" x14ac:dyDescent="0.25">
      <c r="E81" s="28"/>
      <c r="F81" s="22">
        <v>400</v>
      </c>
      <c r="G81" s="60">
        <v>100</v>
      </c>
      <c r="H81" s="61">
        <v>100</v>
      </c>
      <c r="I81" s="61">
        <v>100</v>
      </c>
      <c r="J81" s="62">
        <v>100</v>
      </c>
      <c r="K81" s="60">
        <v>90</v>
      </c>
      <c r="L81" s="63"/>
      <c r="M81" s="63"/>
      <c r="N81" s="64"/>
      <c r="O81" s="39">
        <f t="shared" ref="O81:O82" si="5">IFERROR(K81/G81,"100"%)</f>
        <v>0.9</v>
      </c>
      <c r="P81" s="55"/>
      <c r="Q81" s="55"/>
      <c r="R81" s="56"/>
      <c r="S81" s="46">
        <f>IFERROR(K81/F81,"100%")</f>
        <v>0.22500000000000001</v>
      </c>
      <c r="T81" s="55"/>
      <c r="U81" s="55"/>
      <c r="V81" s="56"/>
      <c r="W81" s="32"/>
    </row>
    <row r="82" spans="5:23" x14ac:dyDescent="0.25">
      <c r="E82" s="29"/>
      <c r="F82" s="23">
        <v>1500</v>
      </c>
      <c r="G82" s="65">
        <v>500</v>
      </c>
      <c r="H82" s="66">
        <v>250</v>
      </c>
      <c r="I82" s="66">
        <v>550</v>
      </c>
      <c r="J82" s="67">
        <v>200</v>
      </c>
      <c r="K82" s="65">
        <v>450</v>
      </c>
      <c r="L82" s="68"/>
      <c r="M82" s="68"/>
      <c r="N82" s="69"/>
      <c r="O82" s="39">
        <f t="shared" si="5"/>
        <v>0.9</v>
      </c>
      <c r="P82" s="57"/>
      <c r="Q82" s="57"/>
      <c r="R82" s="58"/>
      <c r="S82" s="46">
        <f>IFERROR(K82/F82,"100%")</f>
        <v>0.3</v>
      </c>
      <c r="T82" s="57"/>
      <c r="U82" s="57"/>
      <c r="V82" s="58"/>
      <c r="W82" s="33"/>
    </row>
    <row r="83" spans="5:23" ht="15.75" thickBot="1" x14ac:dyDescent="0.3">
      <c r="E83" s="30"/>
      <c r="F83" s="31"/>
      <c r="G83" s="70"/>
      <c r="H83" s="160"/>
      <c r="I83" s="71"/>
      <c r="J83" s="72"/>
      <c r="K83" s="70"/>
      <c r="L83" s="73"/>
      <c r="M83" s="73"/>
      <c r="N83" s="74"/>
      <c r="O83" s="43"/>
      <c r="P83" s="44"/>
      <c r="Q83" s="44"/>
      <c r="R83" s="45"/>
      <c r="S83" s="59"/>
      <c r="T83" s="44"/>
      <c r="U83" s="44"/>
      <c r="V83" s="45"/>
      <c r="W83" s="34"/>
    </row>
  </sheetData>
  <mergeCells count="38">
    <mergeCell ref="B52:B53"/>
    <mergeCell ref="B39:B40"/>
    <mergeCell ref="C39:C40"/>
    <mergeCell ref="C50:C51"/>
    <mergeCell ref="B50:B51"/>
    <mergeCell ref="C47:C48"/>
    <mergeCell ref="B47:B48"/>
    <mergeCell ref="E80:F80"/>
    <mergeCell ref="E2:S2"/>
    <mergeCell ref="E3:S3"/>
    <mergeCell ref="E4:S4"/>
    <mergeCell ref="L11:O11"/>
    <mergeCell ref="E5:S5"/>
    <mergeCell ref="K78:N78"/>
    <mergeCell ref="O78:R78"/>
    <mergeCell ref="S78:V78"/>
    <mergeCell ref="E77:W77"/>
    <mergeCell ref="E78:E79"/>
    <mergeCell ref="W78:W79"/>
    <mergeCell ref="F78:F79"/>
    <mergeCell ref="G78:J78"/>
    <mergeCell ref="G10:V10"/>
    <mergeCell ref="W11:W12"/>
    <mergeCell ref="C63:E63"/>
    <mergeCell ref="L63:Q63"/>
    <mergeCell ref="U63:W63"/>
    <mergeCell ref="C13:C15"/>
    <mergeCell ref="C55:F55"/>
    <mergeCell ref="C33:C34"/>
    <mergeCell ref="C52:C53"/>
    <mergeCell ref="B33:B34"/>
    <mergeCell ref="B13:B15"/>
    <mergeCell ref="P11:S11"/>
    <mergeCell ref="T11:V11"/>
    <mergeCell ref="B11:B12"/>
    <mergeCell ref="C11:C12"/>
    <mergeCell ref="D11:F11"/>
    <mergeCell ref="G11:K11"/>
  </mergeCells>
  <conditionalFormatting sqref="C29">
    <cfRule type="duplicateValues" dxfId="56" priority="11"/>
    <cfRule type="duplicateValues" dxfId="55" priority="12"/>
  </conditionalFormatting>
  <conditionalFormatting sqref="C43">
    <cfRule type="duplicateValues" dxfId="54" priority="19"/>
    <cfRule type="duplicateValues" dxfId="53" priority="20"/>
  </conditionalFormatting>
  <conditionalFormatting sqref="C44">
    <cfRule type="duplicateValues" dxfId="52" priority="17"/>
    <cfRule type="duplicateValues" dxfId="51" priority="18"/>
  </conditionalFormatting>
  <conditionalFormatting sqref="C45">
    <cfRule type="duplicateValues" dxfId="50" priority="15"/>
    <cfRule type="duplicateValues" dxfId="49" priority="16"/>
  </conditionalFormatting>
  <conditionalFormatting sqref="C46">
    <cfRule type="duplicateValues" dxfId="48" priority="9"/>
    <cfRule type="duplicateValues" dxfId="47" priority="10"/>
  </conditionalFormatting>
  <conditionalFormatting sqref="G80:J83">
    <cfRule type="containsBlanks" dxfId="46" priority="34">
      <formula>LEN(TRIM(G80))=0</formula>
    </cfRule>
  </conditionalFormatting>
  <conditionalFormatting sqref="H13:K13">
    <cfRule type="containsBlanks" dxfId="45" priority="111">
      <formula>LEN(TRIM(H13))=0</formula>
    </cfRule>
  </conditionalFormatting>
  <conditionalFormatting sqref="H16:K54">
    <cfRule type="containsBlanks" dxfId="44" priority="166">
      <formula>LEN(TRIM(H16))=0</formula>
    </cfRule>
  </conditionalFormatting>
  <conditionalFormatting sqref="K80:N83">
    <cfRule type="containsBlanks" dxfId="43" priority="35">
      <formula>LEN(TRIM(K80))=0</formula>
    </cfRule>
  </conditionalFormatting>
  <conditionalFormatting sqref="L15:O15 L16 N16:O16 L17:O54">
    <cfRule type="containsBlanks" dxfId="42" priority="74">
      <formula>LEN(TRIM(L15))=0</formula>
    </cfRule>
  </conditionalFormatting>
  <conditionalFormatting sqref="L13:S14">
    <cfRule type="containsBlanks" dxfId="41" priority="75">
      <formula>LEN(TRIM(L13))=0</formula>
    </cfRule>
  </conditionalFormatting>
  <conditionalFormatting sqref="M16">
    <cfRule type="containsBlanks" dxfId="40" priority="8">
      <formula>LEN(TRIM(M16))=0</formula>
    </cfRule>
  </conditionalFormatting>
  <conditionalFormatting sqref="O81:O82">
    <cfRule type="cellIs" dxfId="39" priority="138" stopIfTrue="1" operator="equal">
      <formula>"100%"</formula>
    </cfRule>
    <cfRule type="cellIs" dxfId="38" priority="139" stopIfTrue="1" operator="lessThan">
      <formula>0.5</formula>
    </cfRule>
    <cfRule type="cellIs" dxfId="37" priority="140" stopIfTrue="1" operator="between">
      <formula>0.5</formula>
      <formula>0.7</formula>
    </cfRule>
    <cfRule type="cellIs" dxfId="36" priority="141" stopIfTrue="1" operator="between">
      <formula>0.7</formula>
      <formula>1.2</formula>
    </cfRule>
    <cfRule type="cellIs" dxfId="35" priority="142" stopIfTrue="1" operator="greaterThanOrEqual">
      <formula>1.2</formula>
    </cfRule>
    <cfRule type="containsBlanks" dxfId="34" priority="143" stopIfTrue="1">
      <formula>LEN(TRIM(O81))=0</formula>
    </cfRule>
  </conditionalFormatting>
  <conditionalFormatting sqref="O80:V80">
    <cfRule type="cellIs" dxfId="33" priority="24" stopIfTrue="1" operator="between">
      <formula>0.5</formula>
      <formula>0.7</formula>
    </cfRule>
    <cfRule type="containsBlanks" dxfId="32" priority="27" stopIfTrue="1">
      <formula>LEN(TRIM(O80))=0</formula>
    </cfRule>
    <cfRule type="cellIs" dxfId="31" priority="22" stopIfTrue="1" operator="equal">
      <formula>"100%"</formula>
    </cfRule>
    <cfRule type="cellIs" dxfId="30" priority="23" stopIfTrue="1" operator="lessThan">
      <formula>0.5</formula>
    </cfRule>
    <cfRule type="cellIs" dxfId="29" priority="25" stopIfTrue="1" operator="between">
      <formula>0.7</formula>
      <formula>1.2</formula>
    </cfRule>
    <cfRule type="cellIs" dxfId="28" priority="26" stopIfTrue="1" operator="greaterThanOrEqual">
      <formula>1.2</formula>
    </cfRule>
  </conditionalFormatting>
  <conditionalFormatting sqref="P81:R82 T81:V82 O83:V83">
    <cfRule type="containsBlanks" dxfId="27" priority="112">
      <formula>LEN(TRIM(O81))=0</formula>
    </cfRule>
  </conditionalFormatting>
  <conditionalFormatting sqref="P13:S14">
    <cfRule type="cellIs" dxfId="26" priority="77" stopIfTrue="1" operator="lessThan">
      <formula>0.5</formula>
    </cfRule>
    <cfRule type="containsBlanks" dxfId="25" priority="81" stopIfTrue="1">
      <formula>LEN(TRIM(P13))=0</formula>
    </cfRule>
    <cfRule type="cellIs" dxfId="24" priority="80" stopIfTrue="1" operator="greaterThanOrEqual">
      <formula>1.2</formula>
    </cfRule>
    <cfRule type="cellIs" dxfId="23" priority="79" stopIfTrue="1" operator="between">
      <formula>0.7</formula>
      <formula>1.2</formula>
    </cfRule>
    <cfRule type="cellIs" dxfId="22" priority="78" stopIfTrue="1" operator="between">
      <formula>0.5</formula>
      <formula>0.7</formula>
    </cfRule>
    <cfRule type="cellIs" dxfId="21" priority="76" stopIfTrue="1" operator="equal">
      <formula>"100%"</formula>
    </cfRule>
  </conditionalFormatting>
  <conditionalFormatting sqref="R15:S15 P15:Q54">
    <cfRule type="cellIs" dxfId="20" priority="69" stopIfTrue="1" operator="lessThan">
      <formula>0.5</formula>
    </cfRule>
    <cfRule type="cellIs" dxfId="19" priority="70" stopIfTrue="1" operator="between">
      <formula>0.5</formula>
      <formula>0.7</formula>
    </cfRule>
    <cfRule type="cellIs" dxfId="18" priority="71" stopIfTrue="1" operator="between">
      <formula>0.7</formula>
      <formula>1.2</formula>
    </cfRule>
    <cfRule type="cellIs" dxfId="17" priority="72" stopIfTrue="1" operator="greaterThanOrEqual">
      <formula>1.2</formula>
    </cfRule>
    <cfRule type="containsBlanks" dxfId="16" priority="73" stopIfTrue="1">
      <formula>LEN(TRIM(P15))=0</formula>
    </cfRule>
    <cfRule type="containsBlanks" dxfId="15" priority="67">
      <formula>LEN(TRIM(P15))=0</formula>
    </cfRule>
    <cfRule type="cellIs" dxfId="14" priority="68" stopIfTrue="1" operator="equal">
      <formula>"100%"</formula>
    </cfRule>
  </conditionalFormatting>
  <conditionalFormatting sqref="S81:S82">
    <cfRule type="containsBlanks" dxfId="13" priority="130" stopIfTrue="1">
      <formula>LEN(TRIM(S81))=0</formula>
    </cfRule>
    <cfRule type="cellIs" dxfId="12" priority="125" stopIfTrue="1" operator="equal">
      <formula>"100%"</formula>
    </cfRule>
    <cfRule type="cellIs" dxfId="11" priority="126" stopIfTrue="1" operator="lessThan">
      <formula>0.5</formula>
    </cfRule>
    <cfRule type="cellIs" dxfId="10" priority="127" stopIfTrue="1" operator="between">
      <formula>0.5</formula>
      <formula>0.7</formula>
    </cfRule>
    <cfRule type="cellIs" dxfId="9" priority="128" stopIfTrue="1" operator="between">
      <formula>0.7</formula>
      <formula>1.2</formula>
    </cfRule>
    <cfRule type="cellIs" dxfId="8" priority="129" stopIfTrue="1" operator="greaterThanOrEqual">
      <formula>1.2</formula>
    </cfRule>
  </conditionalFormatting>
  <conditionalFormatting sqref="S80:V80">
    <cfRule type="containsBlanks" dxfId="7" priority="21">
      <formula>LEN(TRIM(S80))=0</formula>
    </cfRule>
  </conditionalFormatting>
  <conditionalFormatting sqref="T13:V54">
    <cfRule type="cellIs" dxfId="6" priority="3" stopIfTrue="1" operator="lessThan">
      <formula>0.5</formula>
    </cfRule>
    <cfRule type="cellIs" dxfId="5" priority="4" stopIfTrue="1" operator="between">
      <formula>0.5</formula>
      <formula>0.7</formula>
    </cfRule>
    <cfRule type="containsBlanks" dxfId="4" priority="1">
      <formula>LEN(TRIM(T13))=0</formula>
    </cfRule>
    <cfRule type="containsBlanks" dxfId="3" priority="7" stopIfTrue="1">
      <formula>LEN(TRIM(T13))=0</formula>
    </cfRule>
    <cfRule type="cellIs" dxfId="2" priority="6" stopIfTrue="1" operator="greaterThanOrEqual">
      <formula>1.2</formula>
    </cfRule>
    <cfRule type="cellIs" dxfId="1" priority="5" stopIfTrue="1" operator="between">
      <formula>0.7</formula>
      <formula>1.2</formula>
    </cfRule>
    <cfRule type="cellIs" dxfId="0" priority="2" stopIfTrue="1" operator="equal">
      <formula>"100%"</formula>
    </cfRule>
  </conditionalFormatting>
  <pageMargins left="0.7" right="0.7" top="0.75" bottom="0.75" header="0.3" footer="0.3"/>
  <pageSetup paperSize="309" scale="29" fitToHeight="0" orientation="landscape" r:id="rId1"/>
  <rowBreaks count="4" manualBreakCount="4">
    <brk id="22" max="16383" man="1"/>
    <brk id="36" max="16383" man="1"/>
    <brk id="49" max="16383" man="1"/>
    <brk id="7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17" sqref="B17"/>
    </sheetView>
  </sheetViews>
  <sheetFormatPr baseColWidth="10" defaultRowHeight="15" x14ac:dyDescent="0.25"/>
  <cols>
    <col min="1" max="1" width="20.28515625" customWidth="1"/>
    <col min="2" max="2" width="34.7109375" customWidth="1"/>
  </cols>
  <sheetData>
    <row r="1" spans="1:2" x14ac:dyDescent="0.25">
      <c r="A1" s="51" t="s">
        <v>43</v>
      </c>
    </row>
    <row r="3" spans="1:2" ht="120" customHeight="1" x14ac:dyDescent="0.25">
      <c r="A3" s="239" t="s">
        <v>42</v>
      </c>
      <c r="B3" s="239"/>
    </row>
    <row r="5" spans="1:2" ht="45" x14ac:dyDescent="0.25">
      <c r="A5" s="35"/>
      <c r="B5" s="50" t="s">
        <v>40</v>
      </c>
    </row>
    <row r="6" spans="1:2" ht="60" x14ac:dyDescent="0.25">
      <c r="A6" s="36"/>
      <c r="B6" s="50" t="s">
        <v>41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SEGUIMIENTO 1Tr23</vt:lpstr>
      <vt:lpstr>Instrucciones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Propietario</cp:lastModifiedBy>
  <cp:revision/>
  <cp:lastPrinted>2023-07-07T15:01:23Z</cp:lastPrinted>
  <dcterms:created xsi:type="dcterms:W3CDTF">2020-03-29T15:30:51Z</dcterms:created>
  <dcterms:modified xsi:type="dcterms:W3CDTF">2023-07-07T15:44:12Z</dcterms:modified>
  <cp:category/>
  <cp:contentStatus/>
</cp:coreProperties>
</file>