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D:\2do trimestre\"/>
    </mc:Choice>
  </mc:AlternateContent>
  <xr:revisionPtr revIDLastSave="0" documentId="13_ncr:1_{60AF7C73-EAC7-4AD8-A114-C35FD162E67F}" xr6:coauthVersionLast="47" xr6:coauthVersionMax="47" xr10:uidLastSave="{00000000-0000-0000-0000-000000000000}"/>
  <bookViews>
    <workbookView xWindow="-120" yWindow="-120" windowWidth="29040" windowHeight="15720" xr2:uid="{00000000-000D-0000-FFFF-FFFF00000000}"/>
  </bookViews>
  <sheets>
    <sheet name="SEGUIMIENTO 2Tr23" sheetId="3" r:id="rId1"/>
    <sheet name="Instrucciones"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4" i="3" l="1"/>
  <c r="T15" i="3"/>
  <c r="T16" i="3"/>
  <c r="T17" i="3"/>
  <c r="T18" i="3"/>
  <c r="T13" i="3"/>
  <c r="Q14" i="3"/>
  <c r="Q15" i="3"/>
  <c r="Q16" i="3"/>
  <c r="Q17" i="3"/>
  <c r="Q13" i="3"/>
  <c r="T36" i="3"/>
  <c r="T37" i="3"/>
  <c r="T38" i="3"/>
  <c r="T39" i="3"/>
  <c r="T40" i="3"/>
  <c r="T41" i="3"/>
  <c r="T42" i="3"/>
  <c r="T43" i="3"/>
  <c r="T44" i="3"/>
  <c r="Q43" i="3"/>
  <c r="Q44" i="3"/>
  <c r="Q42" i="3"/>
  <c r="Q41" i="3"/>
  <c r="Q40" i="3"/>
  <c r="Q39" i="3"/>
  <c r="Q36" i="3"/>
  <c r="Q37" i="3"/>
  <c r="Q38" i="3"/>
  <c r="T104" i="3"/>
  <c r="S104" i="3"/>
  <c r="P104" i="3"/>
  <c r="O104" i="3"/>
  <c r="T113" i="3"/>
  <c r="S113" i="3"/>
  <c r="P113" i="3"/>
  <c r="O113" i="3"/>
  <c r="T115" i="3" l="1"/>
  <c r="S115" i="3"/>
  <c r="T114" i="3"/>
  <c r="P115" i="3"/>
  <c r="O115" i="3"/>
  <c r="S114" i="3"/>
  <c r="P114" i="3"/>
  <c r="O114" i="3"/>
  <c r="S107" i="3"/>
  <c r="T107" i="3"/>
  <c r="T112" i="3"/>
  <c r="S112" i="3"/>
  <c r="T109" i="3"/>
  <c r="S109" i="3"/>
  <c r="P112" i="3"/>
  <c r="O112" i="3"/>
  <c r="T111" i="3"/>
  <c r="P111" i="3"/>
  <c r="P110" i="3"/>
  <c r="O111" i="3"/>
  <c r="T110" i="3"/>
  <c r="T105" i="3"/>
  <c r="P109" i="3"/>
  <c r="O109" i="3"/>
  <c r="P107" i="3"/>
  <c r="S105" i="3"/>
  <c r="P105" i="3"/>
  <c r="O105" i="3"/>
  <c r="T29" i="3" l="1"/>
  <c r="T28" i="3"/>
  <c r="T27" i="3"/>
  <c r="T26" i="3"/>
  <c r="T30" i="3"/>
  <c r="Q30" i="3"/>
  <c r="Q26" i="3"/>
  <c r="Q27" i="3"/>
  <c r="Q28" i="3"/>
  <c r="Q29" i="3"/>
  <c r="T86" i="3" l="1"/>
  <c r="T83" i="3"/>
  <c r="T84" i="3"/>
  <c r="T85" i="3"/>
  <c r="Q82" i="3"/>
  <c r="Q83" i="3"/>
  <c r="Q84" i="3"/>
  <c r="Q85" i="3"/>
  <c r="Q86" i="3"/>
  <c r="T82" i="3"/>
  <c r="Q81" i="3" l="1"/>
  <c r="Q71" i="3"/>
  <c r="Q72" i="3"/>
  <c r="Q73" i="3"/>
  <c r="Q74" i="3"/>
  <c r="Q75" i="3"/>
  <c r="Q76" i="3"/>
  <c r="Q77" i="3"/>
  <c r="Q78" i="3"/>
  <c r="Q79" i="3"/>
  <c r="Q80" i="3"/>
  <c r="T81" i="3"/>
  <c r="T80" i="3"/>
  <c r="T79" i="3"/>
  <c r="T78" i="3"/>
  <c r="T77" i="3"/>
  <c r="T76" i="3"/>
  <c r="T75" i="3"/>
  <c r="T74" i="3"/>
  <c r="T73" i="3"/>
  <c r="T72" i="3"/>
  <c r="T71" i="3"/>
  <c r="T65" i="3"/>
  <c r="T66" i="3"/>
  <c r="T67" i="3"/>
  <c r="T68" i="3"/>
  <c r="T69" i="3"/>
  <c r="T70" i="3"/>
  <c r="T61" i="3"/>
  <c r="T62" i="3"/>
  <c r="T63" i="3"/>
  <c r="T64" i="3"/>
  <c r="Q65" i="3"/>
  <c r="Q66" i="3"/>
  <c r="Q67" i="3"/>
  <c r="Q68" i="3"/>
  <c r="Q69" i="3"/>
  <c r="Q70" i="3"/>
  <c r="Q61" i="3"/>
  <c r="Q62" i="3"/>
  <c r="Q63" i="3"/>
  <c r="Q64" i="3"/>
  <c r="T60" i="3" l="1"/>
  <c r="Q60" i="3"/>
  <c r="Q54" i="3"/>
  <c r="Q55" i="3"/>
  <c r="Q56" i="3"/>
  <c r="Q57" i="3"/>
  <c r="Q58" i="3"/>
  <c r="Q59" i="3"/>
  <c r="T59" i="3"/>
  <c r="T58" i="3"/>
  <c r="T57" i="3"/>
  <c r="T56" i="3"/>
  <c r="T55" i="3"/>
  <c r="T54" i="3"/>
  <c r="Q53" i="3"/>
  <c r="Q51" i="3"/>
  <c r="Q52" i="3"/>
  <c r="T53" i="3"/>
  <c r="T52" i="3"/>
  <c r="T51" i="3"/>
  <c r="T48" i="3" l="1"/>
  <c r="T49" i="3"/>
  <c r="T50" i="3"/>
  <c r="Q48" i="3"/>
  <c r="Q49" i="3"/>
  <c r="Q50" i="3"/>
  <c r="T46" i="3" l="1"/>
  <c r="T47" i="3"/>
  <c r="T45" i="3"/>
  <c r="Q46" i="3"/>
  <c r="Q47" i="3"/>
  <c r="Q45" i="3"/>
  <c r="T32" i="3" l="1"/>
  <c r="T33" i="3"/>
  <c r="T34" i="3"/>
  <c r="T35" i="3"/>
  <c r="T31" i="3"/>
  <c r="Q32" i="3"/>
  <c r="Q33" i="3"/>
  <c r="Q34" i="3"/>
  <c r="Q35" i="3"/>
  <c r="Q31" i="3"/>
  <c r="T22" i="3" l="1"/>
  <c r="T23" i="3"/>
  <c r="T24" i="3"/>
  <c r="T25" i="3"/>
  <c r="Q21" i="3"/>
  <c r="Q22" i="3"/>
  <c r="Q23" i="3"/>
  <c r="Q24" i="3"/>
  <c r="Q25" i="3"/>
  <c r="T21" i="3"/>
  <c r="Q18" i="3" l="1"/>
  <c r="T19" i="3"/>
  <c r="T20" i="3"/>
  <c r="Q20" i="3"/>
  <c r="Q19" i="3"/>
  <c r="P18" i="3" l="1"/>
  <c r="P36" i="3"/>
  <c r="P37" i="3"/>
  <c r="P38" i="3"/>
  <c r="P39" i="3"/>
  <c r="P40" i="3"/>
  <c r="P41" i="3"/>
  <c r="P42" i="3"/>
  <c r="P43" i="3"/>
  <c r="P44" i="3"/>
  <c r="P17" i="3"/>
  <c r="P20" i="3" l="1"/>
  <c r="P19" i="3"/>
  <c r="G20" i="3" l="1"/>
  <c r="G18" i="3"/>
  <c r="G19" i="3"/>
  <c r="P85" i="3" l="1"/>
  <c r="P86" i="3"/>
  <c r="P82" i="3"/>
  <c r="P83" i="3"/>
  <c r="P84" i="3"/>
  <c r="P81" i="3" l="1"/>
  <c r="P80" i="3"/>
  <c r="P79" i="3"/>
  <c r="P78" i="3"/>
  <c r="P77" i="3"/>
  <c r="P76" i="3"/>
  <c r="P75" i="3"/>
  <c r="P74" i="3"/>
  <c r="P73" i="3"/>
  <c r="P72" i="3"/>
  <c r="P71" i="3"/>
  <c r="P69" i="3" l="1"/>
  <c r="P70" i="3"/>
  <c r="P61" i="3"/>
  <c r="P62" i="3"/>
  <c r="P63" i="3"/>
  <c r="P64" i="3"/>
  <c r="P65" i="3"/>
  <c r="P66" i="3"/>
  <c r="P67" i="3"/>
  <c r="P68" i="3"/>
  <c r="G64" i="3"/>
  <c r="G70" i="3"/>
  <c r="G69" i="3"/>
  <c r="G68" i="3"/>
  <c r="G67" i="3"/>
  <c r="G66" i="3"/>
  <c r="G65" i="3"/>
  <c r="G63" i="3"/>
  <c r="G62" i="3"/>
  <c r="G61" i="3"/>
  <c r="P60" i="3" l="1"/>
  <c r="P54" i="3"/>
  <c r="P55" i="3"/>
  <c r="P56" i="3"/>
  <c r="P57" i="3"/>
  <c r="P58" i="3"/>
  <c r="P59" i="3"/>
  <c r="G55" i="3"/>
  <c r="G60" i="3"/>
  <c r="G59" i="3"/>
  <c r="G58" i="3"/>
  <c r="G57" i="3"/>
  <c r="G56" i="3"/>
  <c r="G54" i="3"/>
  <c r="S111" i="3" l="1"/>
  <c r="P51" i="3"/>
  <c r="P52" i="3"/>
  <c r="P53" i="3"/>
  <c r="G52" i="3"/>
  <c r="G53" i="3"/>
  <c r="G51" i="3"/>
  <c r="S110" i="3" l="1"/>
  <c r="P50" i="3"/>
  <c r="P49" i="3"/>
  <c r="P48" i="3"/>
  <c r="P16" i="3"/>
  <c r="G48" i="3"/>
  <c r="G50" i="3"/>
  <c r="G49" i="3"/>
  <c r="O110" i="3" l="1"/>
  <c r="G47" i="3" l="1"/>
  <c r="G46" i="3"/>
  <c r="G45" i="3"/>
  <c r="G35" i="3"/>
  <c r="P47" i="3"/>
  <c r="P46" i="3"/>
  <c r="P45" i="3"/>
  <c r="P32" i="3" l="1"/>
  <c r="P31" i="3"/>
  <c r="P33" i="3"/>
  <c r="P34" i="3"/>
  <c r="P35" i="3"/>
  <c r="G31" i="3"/>
  <c r="G32" i="3"/>
  <c r="G33" i="3"/>
  <c r="G34" i="3"/>
  <c r="G30" i="3"/>
  <c r="P30" i="3"/>
  <c r="P26" i="3"/>
  <c r="P27" i="3"/>
  <c r="P28" i="3"/>
  <c r="P29" i="3"/>
  <c r="G29" i="3"/>
  <c r="G26" i="3"/>
  <c r="G27" i="3"/>
  <c r="G28" i="3"/>
  <c r="G25" i="3"/>
  <c r="O107" i="3"/>
  <c r="P25" i="3" l="1"/>
  <c r="P23" i="3"/>
  <c r="P24" i="3"/>
  <c r="P22" i="3"/>
  <c r="P21" i="3"/>
  <c r="G22" i="3"/>
  <c r="G21" i="3"/>
  <c r="G24" i="3"/>
  <c r="G23" i="3"/>
  <c r="Q87" i="3" l="1"/>
  <c r="P87" i="3"/>
  <c r="U103" i="3" l="1"/>
  <c r="T103" i="3"/>
  <c r="S103" i="3"/>
  <c r="R103" i="3"/>
  <c r="Q103" i="3"/>
  <c r="P103" i="3"/>
  <c r="O103" i="3"/>
  <c r="V103" i="3" s="1"/>
  <c r="U16" i="3" l="1"/>
  <c r="V16" i="3"/>
  <c r="R16" i="3"/>
  <c r="S16" i="3"/>
  <c r="U87" i="3" l="1"/>
  <c r="V87" i="3"/>
  <c r="R87" i="3"/>
  <c r="T87" i="3"/>
  <c r="S87" i="3"/>
  <c r="P15" i="3" l="1"/>
  <c r="P14" i="3"/>
  <c r="P13" i="3"/>
</calcChain>
</file>

<file path=xl/sharedStrings.xml><?xml version="1.0" encoding="utf-8"?>
<sst xmlns="http://schemas.openxmlformats.org/spreadsheetml/2006/main" count="511" uniqueCount="359">
  <si>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</si>
  <si>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</si>
  <si>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</si>
  <si>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</si>
  <si>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</si>
  <si>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</si>
  <si>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</si>
  <si>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</si>
  <si>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</si>
  <si>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</si>
  <si>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</si>
  <si>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</si>
  <si>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</si>
  <si>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</si>
  <si>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</si>
  <si>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</si>
  <si>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</si>
  <si>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</si>
  <si>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</si>
  <si>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</si>
  <si>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</si>
  <si>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</si>
  <si>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</si>
  <si>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</si>
  <si>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</si>
  <si>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</si>
  <si>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</si>
  <si>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</si>
  <si>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</si>
  <si>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</si>
  <si>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</si>
  <si>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</si>
  <si>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</si>
  <si>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</si>
  <si>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</si>
  <si>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</si>
  <si>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</si>
  <si>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</si>
  <si>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</si>
  <si>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</si>
  <si>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</si>
  <si>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</si>
  <si>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</si>
  <si>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</si>
  <si>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</si>
  <si>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</si>
  <si>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JUSTIFICACION TRIMESTRAL DE AVANCE DE RESULTADOS 2023</t>
  </si>
  <si>
    <t>ANUAL</t>
  </si>
  <si>
    <r>
      <t xml:space="preserve">1.01.1.1.1 </t>
    </r>
    <r>
      <rPr>
        <sz val="11"/>
        <color theme="1"/>
        <rFont val="Arial"/>
        <family val="2"/>
      </rPr>
      <t>Agenda pública del Presidente Municipal con la ciudadanía realizada.</t>
    </r>
  </si>
  <si>
    <t>Componente
(Secretaría Particular)</t>
  </si>
  <si>
    <r>
      <t xml:space="preserve">PAPR: </t>
    </r>
    <r>
      <rPr>
        <sz val="11"/>
        <color theme="1"/>
        <rFont val="Arial"/>
        <family val="2"/>
      </rPr>
      <t>Porcentaje de la Agenda Pública Realizada</t>
    </r>
  </si>
  <si>
    <t>Trimestral</t>
  </si>
  <si>
    <r>
      <t xml:space="preserve">1.01.1.1.1.1 </t>
    </r>
    <r>
      <rPr>
        <sz val="11"/>
        <color theme="1"/>
        <rFont val="Arial"/>
        <family val="2"/>
      </rPr>
      <t>Atención y seguimiento a las peticiones ciudadanas e interinstitucionales realizadas al Presidente Municipal.</t>
    </r>
  </si>
  <si>
    <r>
      <t xml:space="preserve">1.01.1.1.1.2 </t>
    </r>
    <r>
      <rPr>
        <sz val="11"/>
        <color theme="1"/>
        <rFont val="Arial"/>
        <family val="2"/>
      </rPr>
      <t>Coordinación de las audiencias otorgadas a la ciudadanía.</t>
    </r>
  </si>
  <si>
    <r>
      <rPr>
        <b/>
        <sz val="11"/>
        <color theme="1"/>
        <rFont val="Arial"/>
        <family val="2"/>
      </rPr>
      <t>PPA:</t>
    </r>
    <r>
      <rPr>
        <sz val="11"/>
        <color theme="1"/>
        <rFont val="Arial"/>
        <family val="2"/>
      </rPr>
      <t xml:space="preserve"> Porcentaje de Peticiones Atendidas</t>
    </r>
  </si>
  <si>
    <r>
      <rPr>
        <b/>
        <sz val="11"/>
        <color theme="1"/>
        <rFont val="Arial"/>
        <family val="2"/>
      </rPr>
      <t xml:space="preserve">PAA: </t>
    </r>
    <r>
      <rPr>
        <sz val="11"/>
        <color theme="1"/>
        <rFont val="Arial"/>
        <family val="2"/>
      </rPr>
      <t>Porcentaje de Audiencias Atendidas</t>
    </r>
  </si>
  <si>
    <t>Componente
( Secretaría Técnica )</t>
  </si>
  <si>
    <r>
      <t xml:space="preserve">1.01.1.2. </t>
    </r>
    <r>
      <rPr>
        <sz val="11"/>
        <color theme="1"/>
        <rFont val="Arial"/>
        <family val="2"/>
      </rPr>
      <t>Proyectos estratégicos de la Secretaría Técnica satisfactoriamente concluidos</t>
    </r>
  </si>
  <si>
    <r>
      <t xml:space="preserve">PPEI: </t>
    </r>
    <r>
      <rPr>
        <sz val="11"/>
        <color theme="1"/>
        <rFont val="Arial"/>
        <family val="2"/>
      </rPr>
      <t>Porcentaje  de Proyectos Estratégicos Implementados.</t>
    </r>
  </si>
  <si>
    <r>
      <t xml:space="preserve">1.01.1.2.1 </t>
    </r>
    <r>
      <rPr>
        <sz val="11"/>
        <color theme="1"/>
        <rFont val="Arial"/>
        <family val="2"/>
      </rPr>
      <t>Implementación de proyectos de gestión pública y proyectos especiales de la Presidencia Municipal.</t>
    </r>
  </si>
  <si>
    <r>
      <rPr>
        <b/>
        <sz val="11"/>
        <color theme="1"/>
        <rFont val="Arial"/>
        <family val="2"/>
      </rPr>
      <t>PEP</t>
    </r>
    <r>
      <rPr>
        <sz val="11"/>
        <color theme="1"/>
        <rFont val="Arial"/>
        <family val="2"/>
      </rPr>
      <t>: Porcentaje de Efectividad de los Proyectos de Gestión pública y Proyectos Especiales.</t>
    </r>
  </si>
  <si>
    <r>
      <t xml:space="preserve">1.01.1.2.2. </t>
    </r>
    <r>
      <rPr>
        <sz val="11"/>
        <color theme="1"/>
        <rFont val="Arial"/>
        <family val="2"/>
      </rPr>
      <t>Vinculación del Gobierno Municipal con la ciudadania, para el diseño, implementación, seguimiento y evaluación de politicas públicas municipales.</t>
    </r>
  </si>
  <si>
    <r>
      <rPr>
        <b/>
        <sz val="11"/>
        <color theme="1"/>
        <rFont val="Arial"/>
        <family val="2"/>
      </rPr>
      <t xml:space="preserve">PAPC: </t>
    </r>
    <r>
      <rPr>
        <sz val="11"/>
        <color theme="1"/>
        <rFont val="Arial"/>
        <family val="2"/>
      </rPr>
      <t>Porcentaje de Actividades con Participación Ciudadana.</t>
    </r>
  </si>
  <si>
    <r>
      <t xml:space="preserve">1.01.1.2.3. </t>
    </r>
    <r>
      <rPr>
        <sz val="11"/>
        <color theme="1"/>
        <rFont val="Arial"/>
        <family val="2"/>
      </rPr>
      <t>Elaboración de informes de gobierno municipal y reportes para la Presidencia Municipal.</t>
    </r>
  </si>
  <si>
    <r>
      <rPr>
        <b/>
        <sz val="11"/>
        <color theme="1"/>
        <rFont val="Arial"/>
        <family val="2"/>
      </rPr>
      <t>PCIGR:</t>
    </r>
    <r>
      <rPr>
        <sz val="11"/>
        <color theme="1"/>
        <rFont val="Arial"/>
        <family val="2"/>
      </rPr>
      <t xml:space="preserve"> Porcentaje de Cumplimiento de Informes de Gobierno y Reportes.</t>
    </r>
  </si>
  <si>
    <r>
      <t xml:space="preserve">1.01.1.2.4. </t>
    </r>
    <r>
      <rPr>
        <sz val="11"/>
        <color theme="1"/>
        <rFont val="Arial"/>
        <family val="2"/>
      </rPr>
      <t>Consolidación del Gobierno Digital (plataforma central de trámites y servicios, tableros de control y aplicaciones informáticas) como instrumento que  fortalece la transparencia y la rendición de cuentas.</t>
    </r>
    <r>
      <rPr>
        <b/>
        <sz val="11"/>
        <color theme="1"/>
        <rFont val="Arial"/>
        <family val="2"/>
      </rPr>
      <t xml:space="preserve"> </t>
    </r>
  </si>
  <si>
    <r>
      <rPr>
        <b/>
        <sz val="11"/>
        <color theme="1"/>
        <rFont val="Arial"/>
        <family val="2"/>
      </rPr>
      <t>PACGD:</t>
    </r>
    <r>
      <rPr>
        <sz val="11"/>
        <color theme="1"/>
        <rFont val="Arial"/>
        <family val="2"/>
      </rPr>
      <t xml:space="preserve"> Porcentaje de Avance en Consolidación del Gobierno Digital.</t>
    </r>
  </si>
  <si>
    <t>Anual</t>
  </si>
  <si>
    <r>
      <t xml:space="preserve">Justificacion Trimestral: </t>
    </r>
    <r>
      <rPr>
        <sz val="11"/>
        <color theme="1"/>
        <rFont val="Arial"/>
        <family val="2"/>
      </rPr>
      <t xml:space="preserve">En el periodo reportado se cumplio con la meta del 100%, realizando  los reportes programados para la Presidencia Municipal. </t>
    </r>
    <r>
      <rPr>
        <b/>
        <sz val="11"/>
        <color theme="1"/>
        <rFont val="Arial"/>
        <family val="2"/>
      </rPr>
      <t xml:space="preserve">
</t>
    </r>
  </si>
  <si>
    <t>Unidad de Gestión Administrativa Distrito Cancún</t>
  </si>
  <si>
    <t>Componente
(Unidad de Gestión Administrativa Distrito Cancún)</t>
  </si>
  <si>
    <r>
      <rPr>
        <b/>
        <sz val="11"/>
        <color theme="1"/>
        <rFont val="Arial"/>
        <family val="2"/>
      </rPr>
      <t>PSZFI:</t>
    </r>
    <r>
      <rPr>
        <sz val="11"/>
        <color theme="1"/>
        <rFont val="Arial"/>
        <family val="2"/>
      </rPr>
      <t xml:space="preserve"> Porcentaje de Supermanzanas de la Zona Fundacional intervenidas</t>
    </r>
  </si>
  <si>
    <r>
      <rPr>
        <b/>
        <sz val="11"/>
        <color theme="1"/>
        <rFont val="Arial"/>
        <family val="2"/>
      </rPr>
      <t>1.01.1.1.3.1</t>
    </r>
    <r>
      <rPr>
        <sz val="11"/>
        <color theme="1"/>
        <rFont val="Arial"/>
        <family val="2"/>
      </rPr>
      <t>. Realización de actividades para la mejora de la imagen urbana de  espacios publicos de la zona fundacional.</t>
    </r>
  </si>
  <si>
    <r>
      <rPr>
        <b/>
        <sz val="11"/>
        <color theme="1"/>
        <rFont val="Arial"/>
        <family val="2"/>
      </rPr>
      <t>PAMIUZF:</t>
    </r>
    <r>
      <rPr>
        <sz val="11"/>
        <color theme="1"/>
        <rFont val="Arial"/>
        <family val="2"/>
      </rPr>
      <t xml:space="preserve"> Porcentaje de actividades para mejorar la imagen urbana de la Zona Fundacional</t>
    </r>
  </si>
  <si>
    <r>
      <rPr>
        <b/>
        <sz val="11"/>
        <color theme="1"/>
        <rFont val="Arial"/>
        <family val="2"/>
      </rPr>
      <t>1.01.1.1.3.2 G</t>
    </r>
    <r>
      <rPr>
        <sz val="11"/>
        <color theme="1"/>
        <rFont val="Arial"/>
        <family val="2"/>
      </rPr>
      <t>eneración de proyectos participativos de infraestructura de la Zona Fundacional.</t>
    </r>
  </si>
  <si>
    <r>
      <rPr>
        <b/>
        <sz val="11"/>
        <color theme="1"/>
        <rFont val="Arial"/>
        <family val="2"/>
      </rPr>
      <t xml:space="preserve">PPIZFG: </t>
    </r>
    <r>
      <rPr>
        <sz val="11"/>
        <color theme="1"/>
        <rFont val="Arial"/>
        <family val="2"/>
      </rPr>
      <t>Porcentaje de proyectos de infraestructura de la Zona Fundacional generados.</t>
    </r>
  </si>
  <si>
    <r>
      <rPr>
        <b/>
        <sz val="11"/>
        <color theme="1"/>
        <rFont val="Arial"/>
        <family val="2"/>
      </rPr>
      <t xml:space="preserve">1.01.1.1.3.3 </t>
    </r>
    <r>
      <rPr>
        <sz val="11"/>
        <color theme="1"/>
        <rFont val="Arial"/>
        <family val="2"/>
      </rPr>
      <t>Realización de acciones  sociales y culturales en la Zona Fundacional</t>
    </r>
  </si>
  <si>
    <r>
      <rPr>
        <b/>
        <sz val="11"/>
        <color theme="1"/>
        <rFont val="Arial"/>
        <family val="2"/>
      </rPr>
      <t xml:space="preserve">PAZF: </t>
    </r>
    <r>
      <rPr>
        <sz val="11"/>
        <color theme="1"/>
        <rFont val="Arial"/>
        <family val="2"/>
      </rPr>
      <t>Porcentaje de acciones realizadas en la zona fundacional</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</si>
  <si>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Acciones</t>
    </r>
  </si>
  <si>
    <r>
      <rPr>
        <b/>
        <sz val="11"/>
        <color theme="1"/>
        <rFont val="Arial"/>
        <family val="2"/>
      </rPr>
      <t>1.01.1.1.3.4 .</t>
    </r>
    <r>
      <rPr>
        <sz val="11"/>
        <color theme="1"/>
        <rFont val="Arial"/>
        <family val="2"/>
      </rPr>
      <t xml:space="preserve"> Coordinación de actividaes estratégicas para mejora del Medio Ambiente en la Zona Fundacional.</t>
    </r>
  </si>
  <si>
    <r>
      <rPr>
        <b/>
        <sz val="11"/>
        <color theme="1"/>
        <rFont val="Arial"/>
        <family val="2"/>
      </rPr>
      <t xml:space="preserve">PAMAZFC: </t>
    </r>
    <r>
      <rPr>
        <sz val="11"/>
        <color theme="1"/>
        <rFont val="Arial"/>
        <family val="2"/>
      </rPr>
      <t>Porcentaje de actividades de medio ambiente en la zona fundacional coordinadas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</si>
  <si>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</si>
  <si>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t xml:space="preserve">1.01.1.1.3 </t>
    </r>
    <r>
      <rPr>
        <sz val="11"/>
        <color theme="1"/>
        <rFont val="Arial"/>
        <family val="2"/>
      </rPr>
      <t>Supermanzanas de la zona fundacional del Distrito Cancún intervenidas para su revitalización.</t>
    </r>
  </si>
  <si>
    <r>
      <t xml:space="preserve">1.01.1.1.4.3 </t>
    </r>
    <r>
      <rPr>
        <sz val="11"/>
        <color rgb="FF000000"/>
        <rFont val="Arial"/>
        <family val="2"/>
      </rPr>
      <t>Edicion fotográfico para su publicación</t>
    </r>
  </si>
  <si>
    <r>
      <t xml:space="preserve">1.01.1.1.4.1 </t>
    </r>
    <r>
      <rPr>
        <sz val="11"/>
        <color rgb="FF000000"/>
        <rFont val="Arial"/>
        <family val="2"/>
      </rPr>
      <t>Elaboración de boletines informativos de acciones de gobierno</t>
    </r>
  </si>
  <si>
    <r>
      <rPr>
        <b/>
        <sz val="11"/>
        <color rgb="FF000000"/>
        <rFont val="Arial"/>
        <family val="2"/>
      </rPr>
      <t>PBIE:</t>
    </r>
    <r>
      <rPr>
        <sz val="11"/>
        <color rgb="FF000000"/>
        <rFont val="Arial"/>
        <family val="2"/>
      </rPr>
      <t xml:space="preserve"> Porcentaje de boletines informativos elaborados </t>
    </r>
  </si>
  <si>
    <r>
      <rPr>
        <b/>
        <sz val="11"/>
        <color rgb="FF000000"/>
        <rFont val="Arial"/>
        <family val="2"/>
      </rPr>
      <t xml:space="preserve">PHVG: </t>
    </r>
    <r>
      <rPr>
        <sz val="11"/>
        <color rgb="FF000000"/>
        <rFont val="Arial"/>
        <family val="2"/>
      </rPr>
      <t>Porcentaje de horas de videos grabados</t>
    </r>
  </si>
  <si>
    <r>
      <rPr>
        <b/>
        <sz val="11"/>
        <color rgb="FF000000"/>
        <rFont val="Arial"/>
        <family val="2"/>
      </rPr>
      <t>PFP:</t>
    </r>
    <r>
      <rPr>
        <sz val="11"/>
        <color rgb="FF000000"/>
        <rFont val="Arial"/>
        <family val="2"/>
      </rPr>
      <t xml:space="preserve"> Porcentaje de fotografias publicados</t>
    </r>
  </si>
  <si>
    <r>
      <rPr>
        <b/>
        <sz val="11"/>
        <color rgb="FF000000"/>
        <rFont val="Arial"/>
        <family val="2"/>
      </rPr>
      <t xml:space="preserve">POICPE: </t>
    </r>
    <r>
      <rPr>
        <sz val="11"/>
        <color rgb="FF000000"/>
        <rFont val="Arial"/>
        <family val="2"/>
      </rPr>
      <t>Porcentaje de ordenes de inserción de campañas publicitarias elaborados.</t>
    </r>
  </si>
  <si>
    <r>
      <rPr>
        <b/>
        <sz val="11"/>
        <color rgb="FF000000"/>
        <rFont val="Arial"/>
        <family val="2"/>
      </rPr>
      <t>1.01.1.1.4.2</t>
    </r>
    <r>
      <rPr>
        <sz val="11"/>
        <color rgb="FF000000"/>
        <rFont val="Arial"/>
        <family val="2"/>
      </rPr>
      <t xml:space="preserve"> Grabación de vídeos de eventos y acciones de gobierno</t>
    </r>
  </si>
  <si>
    <r>
      <t xml:space="preserve">PATMCD: </t>
    </r>
    <r>
      <rPr>
        <sz val="11"/>
        <color rgb="FF000000"/>
        <rFont val="Arial"/>
        <family val="2"/>
      </rPr>
      <t xml:space="preserve">Porcentaje de la Agenda de Trabajos con medios de  comunicación difundidas </t>
    </r>
  </si>
  <si>
    <r>
      <t xml:space="preserve">1.01.1.1.4. </t>
    </r>
    <r>
      <rPr>
        <sz val="11"/>
        <color rgb="FF000000"/>
        <rFont val="Arial"/>
        <family val="2"/>
      </rPr>
      <t>Agenda de trabajo en  los diferentes medios de comunicación  (impresos, radiofónicos, televisivos y digitales), cubiertos difundidas</t>
    </r>
  </si>
  <si>
    <t>Componente (Dirección General de Comunicación Social)</t>
  </si>
  <si>
    <t>Dirección General de Comunicación Social</t>
  </si>
  <si>
    <t>Dirección General de Planeación Municipal</t>
  </si>
  <si>
    <t>UVOD</t>
  </si>
  <si>
    <r>
      <rPr>
        <b/>
        <sz val="11"/>
        <color theme="1"/>
        <rFont val="Arial"/>
        <family val="2"/>
      </rPr>
      <t>1.01.1.1.6</t>
    </r>
    <r>
      <rPr>
        <sz val="11"/>
        <color theme="1"/>
        <rFont val="Arial"/>
        <family val="2"/>
      </rPr>
      <t xml:space="preserve"> Atenciones y seguimientos a Organismos Descentralizados del municipio de Benito Juárez.</t>
    </r>
  </si>
  <si>
    <r>
      <rPr>
        <b/>
        <sz val="11"/>
        <color theme="1"/>
        <rFont val="Arial"/>
        <family val="2"/>
      </rPr>
      <t>PASB:</t>
    </r>
    <r>
      <rPr>
        <sz val="11"/>
        <color theme="1"/>
        <rFont val="Arial"/>
        <family val="2"/>
      </rPr>
      <t xml:space="preserve"> Porcentaje de atenciones y seguimientos brindados a Organismos Descentralizados.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</si>
  <si>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Atenciones y seguimientos a Organismos Descentralizados.</t>
    </r>
  </si>
  <si>
    <r>
      <rPr>
        <b/>
        <sz val="11"/>
        <color theme="1"/>
        <rFont val="Arial"/>
        <family val="2"/>
      </rPr>
      <t>1.01.1.1.6.1</t>
    </r>
    <r>
      <rPr>
        <sz val="11"/>
        <color theme="1"/>
        <rFont val="Arial"/>
        <family val="2"/>
      </rPr>
      <t xml:space="preserve"> Participación como suplencia de la Presidencia Municipal en las Sesiones de Organos Colegiados.</t>
    </r>
  </si>
  <si>
    <r>
      <rPr>
        <b/>
        <sz val="11"/>
        <color theme="1"/>
        <rFont val="Arial"/>
        <family val="2"/>
      </rPr>
      <t>PPSOC</t>
    </r>
    <r>
      <rPr>
        <sz val="11"/>
        <color theme="1"/>
        <rFont val="Arial"/>
        <family val="2"/>
      </rPr>
      <t>: Porcentaje de participación en sesiones de Órganos Colegiados.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</si>
  <si>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Sesiones de Órganos.</t>
    </r>
  </si>
  <si>
    <r>
      <rPr>
        <b/>
        <sz val="11"/>
        <color theme="1"/>
        <rFont val="Arial"/>
        <family val="2"/>
      </rPr>
      <t>1.01.1.1.6.2</t>
    </r>
    <r>
      <rPr>
        <sz val="11"/>
        <color theme="1"/>
        <rFont val="Arial"/>
        <family val="2"/>
      </rPr>
      <t xml:space="preserve"> Elaboración de reportes de actividades de los organismos descentralizados.</t>
    </r>
  </si>
  <si>
    <r>
      <rPr>
        <b/>
        <sz val="11"/>
        <color theme="1"/>
        <rFont val="Arial"/>
        <family val="2"/>
      </rPr>
      <t>PRAE</t>
    </r>
    <r>
      <rPr>
        <sz val="11"/>
        <color theme="1"/>
        <rFont val="Arial"/>
        <family val="2"/>
      </rPr>
      <t>: Porcentaje de Reportes de Actividades de los Organismos Descentralizados elaborados.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</si>
  <si>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Reportes de actividades.</t>
    </r>
  </si>
  <si>
    <t>Dirección de Relaciones Públicas</t>
  </si>
  <si>
    <t>Componente
(Unidad de Vinculación con Organismos Descentralizados)</t>
  </si>
  <si>
    <r>
      <t xml:space="preserve">PCAGSS: </t>
    </r>
    <r>
      <rPr>
        <sz val="11"/>
        <color theme="1"/>
        <rFont val="Arial"/>
        <family val="2"/>
      </rPr>
      <t>Porcentaje de cumplimiento de los acercamientos con los gobiernos</t>
    </r>
  </si>
  <si>
    <r>
      <rPr>
        <b/>
        <sz val="11"/>
        <color theme="1"/>
        <rFont val="Arial"/>
        <family val="2"/>
      </rPr>
      <t>PEC:</t>
    </r>
    <r>
      <rPr>
        <sz val="11"/>
        <color theme="1"/>
        <rFont val="Arial"/>
        <family val="2"/>
      </rPr>
      <t xml:space="preserve"> Porcentaje de eventos cubiertos</t>
    </r>
  </si>
  <si>
    <r>
      <rPr>
        <b/>
        <sz val="11"/>
        <color theme="1"/>
        <rFont val="Arial"/>
        <family val="2"/>
      </rPr>
      <t xml:space="preserve">PDC: </t>
    </r>
    <r>
      <rPr>
        <sz val="11"/>
        <color theme="1"/>
        <rFont val="Arial"/>
        <family val="2"/>
      </rPr>
      <t>Porcentaje de difusiones cubiertas</t>
    </r>
  </si>
  <si>
    <r>
      <t xml:space="preserve">1.01.1.1.7.2 </t>
    </r>
    <r>
      <rPr>
        <sz val="11"/>
        <color theme="1"/>
        <rFont val="Arial"/>
        <family val="2"/>
      </rPr>
      <t>Difusion de los eventos de vinculacion solicitados por las dependencias y entidades del mbj.</t>
    </r>
  </si>
  <si>
    <r>
      <t xml:space="preserve">1.01.1.1.7.1 </t>
    </r>
    <r>
      <rPr>
        <sz val="11"/>
        <color theme="1"/>
        <rFont val="Arial"/>
        <family val="2"/>
      </rPr>
      <t>Atención y apoyo a los requirimientos de la presidencia municipal en diversos eventos.</t>
    </r>
  </si>
  <si>
    <r>
      <t xml:space="preserve">1.01.1.1.7 </t>
    </r>
    <r>
      <rPr>
        <sz val="11"/>
        <color theme="1"/>
        <rFont val="Arial"/>
        <family val="2"/>
      </rPr>
      <t>Vinculación entre el gobierno municipal y todos los sectores de la sociedad y gobiernos nacionales e internacionales mejoradas.</t>
    </r>
  </si>
  <si>
    <t>Componente
(Dirección de Relaciones Públicas)</t>
  </si>
  <si>
    <t>Dirección de Gestión Social</t>
  </si>
  <si>
    <r>
      <t xml:space="preserve">1.01.1.1.8 </t>
    </r>
    <r>
      <rPr>
        <sz val="11"/>
        <color theme="1"/>
        <rFont val="Arial"/>
        <family val="2"/>
      </rPr>
      <t>Entrega de Ayudas Sociales.</t>
    </r>
  </si>
  <si>
    <r>
      <t xml:space="preserve">PB: </t>
    </r>
    <r>
      <rPr>
        <sz val="11"/>
        <color theme="1"/>
        <rFont val="Arial"/>
        <family val="2"/>
      </rPr>
      <t>Porcentaje de beneficiados con ayuda social.</t>
    </r>
  </si>
  <si>
    <r>
      <t xml:space="preserve">1.01.1.1.8.1  </t>
    </r>
    <r>
      <rPr>
        <sz val="11"/>
        <color theme="1"/>
        <rFont val="Arial"/>
        <family val="2"/>
      </rPr>
      <t xml:space="preserve">Gestión y/o canalización adecuadamente a las demandas ciudadanas para con ello mitigar el impacto económico y social de los grupos más vulnerables.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</si>
  <si>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 realizados.</t>
    </r>
  </si>
  <si>
    <r>
      <t>1.01.1.1.8.2</t>
    </r>
    <r>
      <rPr>
        <sz val="11"/>
        <color theme="1"/>
        <rFont val="Arial"/>
        <family val="2"/>
      </rPr>
      <t xml:space="preserve"> Cumplimiento a los eventos que realiza la Dirección de Gestión Social.</t>
    </r>
  </si>
  <si>
    <r>
      <rPr>
        <b/>
        <sz val="11"/>
        <color theme="1"/>
        <rFont val="Arial"/>
        <family val="2"/>
      </rPr>
      <t xml:space="preserve">PGC: </t>
    </r>
    <r>
      <rPr>
        <sz val="11"/>
        <color theme="1"/>
        <rFont val="Arial"/>
        <family val="2"/>
      </rPr>
      <t xml:space="preserve">Porcentaje de beneficiarios con gestiones y/o canalizaciones </t>
    </r>
  </si>
  <si>
    <r>
      <rPr>
        <b/>
        <sz val="11"/>
        <color theme="1"/>
        <rFont val="Arial"/>
        <family val="2"/>
      </rPr>
      <t>PER:</t>
    </r>
    <r>
      <rPr>
        <sz val="11"/>
        <color theme="1"/>
        <rFont val="Arial"/>
        <family val="2"/>
      </rPr>
      <t xml:space="preserve"> Porcentaje de los eventos realizados por la Dirección de Gestión Social</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</si>
  <si>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Gestiones y/o canalizaciones.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</si>
  <si>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Beneficiados.</t>
    </r>
  </si>
  <si>
    <t>Componente
(Dirección de Gestión Social)</t>
  </si>
  <si>
    <t xml:space="preserve">Trimestral </t>
  </si>
  <si>
    <r>
      <t xml:space="preserve">1.01.1.1.9.1 </t>
    </r>
    <r>
      <rPr>
        <sz val="11"/>
        <color theme="1"/>
        <rFont val="Arial"/>
        <family val="2"/>
      </rPr>
      <t>Realización de reuniones con las dependencias y organismos descentralizados de la Administración Pública Municipal</t>
    </r>
  </si>
  <si>
    <r>
      <rPr>
        <b/>
        <sz val="11"/>
        <color theme="1"/>
        <rFont val="Arial"/>
        <family val="2"/>
      </rPr>
      <t xml:space="preserve">PRAM: </t>
    </r>
    <r>
      <rPr>
        <sz val="11"/>
        <color theme="1"/>
        <rFont val="Arial"/>
        <family val="2"/>
      </rPr>
      <t>Porcentaje de reuniones con la Administración Pública Municipal realizadas.</t>
    </r>
  </si>
  <si>
    <r>
      <t xml:space="preserve">1.01.1.1.9.2 </t>
    </r>
    <r>
      <rPr>
        <sz val="11"/>
        <color theme="1"/>
        <rFont val="Arial"/>
        <family val="2"/>
      </rPr>
      <t>Realización de eventos de prevención de violencia y delincuencia en coordinación con las dependencias y entidades Municipales</t>
    </r>
  </si>
  <si>
    <r>
      <rPr>
        <b/>
        <sz val="11"/>
        <color theme="1"/>
        <rFont val="Arial"/>
        <family val="2"/>
      </rPr>
      <t>PERB:</t>
    </r>
    <r>
      <rPr>
        <sz val="11"/>
        <color theme="1"/>
        <rFont val="Arial"/>
        <family val="2"/>
      </rPr>
      <t>Porcentaje de eventos con actividades de prevención</t>
    </r>
  </si>
  <si>
    <r>
      <t xml:space="preserve">1.01.1.1.9.3 </t>
    </r>
    <r>
      <rPr>
        <sz val="11"/>
        <color theme="1"/>
        <rFont val="Arial"/>
        <family val="2"/>
      </rPr>
      <t>Celebración de Mesas de Trabajo con Cámaras Empresariales y Hoteleras</t>
    </r>
  </si>
  <si>
    <r>
      <rPr>
        <b/>
        <sz val="11"/>
        <color theme="1"/>
        <rFont val="Arial"/>
        <family val="2"/>
      </rPr>
      <t>PMEH:</t>
    </r>
    <r>
      <rPr>
        <sz val="11"/>
        <color theme="1"/>
        <rFont val="Arial"/>
        <family val="2"/>
      </rPr>
      <t xml:space="preserve"> Porcentaje de mesas de trabajo con Cámaras celebradas</t>
    </r>
  </si>
  <si>
    <r>
      <t>1.01.1.1.9.4</t>
    </r>
    <r>
      <rPr>
        <sz val="11"/>
        <color theme="1"/>
        <rFont val="Arial"/>
        <family val="2"/>
      </rPr>
      <t xml:space="preserve"> Realización de reuniones con dependencias estatales y federales</t>
    </r>
  </si>
  <si>
    <r>
      <rPr>
        <b/>
        <sz val="11"/>
        <color theme="1"/>
        <rFont val="Arial"/>
        <family val="2"/>
      </rPr>
      <t xml:space="preserve">POEF: </t>
    </r>
    <r>
      <rPr>
        <sz val="11"/>
        <color theme="1"/>
        <rFont val="Arial"/>
        <family val="2"/>
      </rPr>
      <t>Porcentaje de reuniones con dependencias estatales y federales realizadas</t>
    </r>
  </si>
  <si>
    <r>
      <t xml:space="preserve">1.01.1.1.1.9.5 </t>
    </r>
    <r>
      <rPr>
        <sz val="11"/>
        <color theme="1"/>
        <rFont val="Arial"/>
        <family val="2"/>
      </rPr>
      <t>Realización de reuniones con grupos y organizaciones de la sociedad civil y ciudadana</t>
    </r>
  </si>
  <si>
    <r>
      <rPr>
        <b/>
        <sz val="11"/>
        <color theme="1"/>
        <rFont val="Arial"/>
        <family val="2"/>
      </rPr>
      <t>PRSC:</t>
    </r>
    <r>
      <rPr>
        <sz val="11"/>
        <color theme="1"/>
        <rFont val="Arial"/>
        <family val="2"/>
      </rPr>
      <t xml:space="preserve"> Porcentaje de reuniones con sociedad civil y ciudadana realizadas.</t>
    </r>
  </si>
  <si>
    <r>
      <t xml:space="preserve">1.01.1.1.1.9.6 </t>
    </r>
    <r>
      <rPr>
        <sz val="11"/>
        <color theme="1"/>
        <rFont val="Arial"/>
        <family val="2"/>
      </rPr>
      <t>Ejecución de proyectos estratégicosa a favor de las demandas y necesidades ciudadanas</t>
    </r>
  </si>
  <si>
    <r>
      <rPr>
        <b/>
        <sz val="11"/>
        <color theme="1"/>
        <rFont val="Arial"/>
        <family val="2"/>
      </rPr>
      <t xml:space="preserve">PPEC: </t>
    </r>
    <r>
      <rPr>
        <sz val="11"/>
        <color theme="1"/>
        <rFont val="Arial"/>
        <family val="2"/>
      </rPr>
      <t>Porcentaje de proyectos estratégicos ejecutados.</t>
    </r>
  </si>
  <si>
    <r>
      <t xml:space="preserve">PASO: </t>
    </r>
    <r>
      <rPr>
        <sz val="11"/>
        <color theme="1"/>
        <rFont val="Arial"/>
        <family val="2"/>
      </rPr>
      <t>Porcentaje de Asesorías otorgadas.</t>
    </r>
  </si>
  <si>
    <r>
      <t xml:space="preserve">1.01.1.1.9 </t>
    </r>
    <r>
      <rPr>
        <sz val="11"/>
        <color theme="1"/>
        <rFont val="Arial"/>
        <family val="2"/>
      </rPr>
      <t xml:space="preserve">Asesorías respecto a las demandas y necesidades de la población al Ayuntamiento de Benito Juárez </t>
    </r>
  </si>
  <si>
    <t>Componente (Asesores)</t>
  </si>
  <si>
    <t>Coordinación General de Asesores</t>
  </si>
  <si>
    <t>Unidad de Transparencia</t>
  </si>
  <si>
    <r>
      <rPr>
        <b/>
        <sz val="11"/>
        <color theme="1"/>
        <rFont val="Arial Nova Cond"/>
        <family val="2"/>
      </rPr>
      <t>PSAIPR:</t>
    </r>
    <r>
      <rPr>
        <sz val="11"/>
        <color theme="1"/>
        <rFont val="Arial Nova Cond"/>
        <family val="2"/>
      </rPr>
      <t xml:space="preserve"> Porcentaje de Solicitudes de Acceso a la Información Pública Recibidas</t>
    </r>
  </si>
  <si>
    <r>
      <rPr>
        <b/>
        <sz val="11"/>
        <color theme="1"/>
        <rFont val="Arial Nova Cond"/>
        <family val="2"/>
      </rPr>
      <t xml:space="preserve">PCOTP: </t>
    </r>
    <r>
      <rPr>
        <sz val="11"/>
        <color theme="1"/>
        <rFont val="Arial Nova Cond"/>
        <family val="2"/>
      </rPr>
      <t xml:space="preserve">Porcentaje de Cumplimiento de Obligaciones de Transparencia en la PNT </t>
    </r>
  </si>
  <si>
    <r>
      <rPr>
        <b/>
        <sz val="11"/>
        <color theme="1"/>
        <rFont val="Arial"/>
        <family val="2"/>
      </rPr>
      <t>PREPM:</t>
    </r>
    <r>
      <rPr>
        <sz val="11"/>
        <color theme="1"/>
        <rFont val="Arial"/>
        <family val="2"/>
      </rPr>
      <t xml:space="preserve"> Porcentaje de Recepción de Evidencias para el Portal Municipal</t>
    </r>
  </si>
  <si>
    <r>
      <rPr>
        <b/>
        <sz val="11"/>
        <color theme="1"/>
        <rFont val="Arial"/>
        <family val="2"/>
      </rPr>
      <t xml:space="preserve">PAD: </t>
    </r>
    <r>
      <rPr>
        <sz val="11"/>
        <color theme="1"/>
        <rFont val="Arial"/>
        <family val="2"/>
      </rPr>
      <t>Porcentaje de Actividades de Difusión</t>
    </r>
  </si>
  <si>
    <r>
      <rPr>
        <b/>
        <sz val="11"/>
        <color theme="1"/>
        <rFont val="Arial"/>
        <family val="2"/>
      </rPr>
      <t xml:space="preserve">PAC: </t>
    </r>
    <r>
      <rPr>
        <sz val="11"/>
        <color theme="1"/>
        <rFont val="Arial"/>
        <family val="2"/>
      </rPr>
      <t>Porcentaje de Actividades de Capacitación</t>
    </r>
  </si>
  <si>
    <r>
      <rPr>
        <b/>
        <sz val="11"/>
        <color theme="1"/>
        <rFont val="Arial"/>
        <family val="2"/>
      </rPr>
      <t>PI:</t>
    </r>
    <r>
      <rPr>
        <sz val="11"/>
        <color theme="1"/>
        <rFont val="Arial"/>
        <family val="2"/>
      </rPr>
      <t xml:space="preserve"> Porcentaje de Inconformidades</t>
    </r>
  </si>
  <si>
    <r>
      <rPr>
        <b/>
        <sz val="11"/>
        <color theme="1"/>
        <rFont val="Arial"/>
        <family val="2"/>
      </rPr>
      <t>PDSPT:</t>
    </r>
    <r>
      <rPr>
        <sz val="11"/>
        <color theme="1"/>
        <rFont val="Arial"/>
        <family val="2"/>
      </rPr>
      <t xml:space="preserve"> Porcentaje de Denuncias Solventadas en los Portales de Transparencia </t>
    </r>
  </si>
  <si>
    <r>
      <rPr>
        <b/>
        <sz val="11"/>
        <color theme="1"/>
        <rFont val="Arial"/>
        <family val="2"/>
      </rPr>
      <t xml:space="preserve">PDSTI: </t>
    </r>
    <r>
      <rPr>
        <sz val="11"/>
        <color theme="1"/>
        <rFont val="Arial"/>
        <family val="2"/>
      </rPr>
      <t xml:space="preserve">Porcentaje de Denuncias Solventadas por Tratamiento Indebido </t>
    </r>
  </si>
  <si>
    <r>
      <rPr>
        <b/>
        <sz val="11"/>
        <color theme="1"/>
        <rFont val="Arial"/>
        <family val="2"/>
      </rPr>
      <t xml:space="preserve">PSOAP: </t>
    </r>
    <r>
      <rPr>
        <sz val="11"/>
        <color theme="1"/>
        <rFont val="Arial"/>
        <family val="2"/>
      </rPr>
      <t>Porcentaje de Sujetos Obligados con Aviso de Privacidad</t>
    </r>
  </si>
  <si>
    <r>
      <rPr>
        <b/>
        <sz val="11"/>
        <color theme="1"/>
        <rFont val="Arial"/>
        <family val="2"/>
      </rPr>
      <t xml:space="preserve">PASDA: </t>
    </r>
    <r>
      <rPr>
        <sz val="11"/>
        <color theme="1"/>
        <rFont val="Arial"/>
        <family val="2"/>
      </rPr>
      <t>Porcentaje de Atención a Solicitudes de Derecho A.R.C.O.P.</t>
    </r>
  </si>
  <si>
    <r>
      <rPr>
        <b/>
        <sz val="11"/>
        <color theme="1"/>
        <rFont val="Arial"/>
        <family val="2"/>
      </rPr>
      <t>1.01.1.10.1</t>
    </r>
    <r>
      <rPr>
        <sz val="11"/>
        <color theme="1"/>
        <rFont val="Arial"/>
        <family val="2"/>
      </rPr>
      <t xml:space="preserve"> Recepción de las evidencias de la información de parte de las Unidades Admnistrativas</t>
    </r>
  </si>
  <si>
    <r>
      <rPr>
        <b/>
        <sz val="11"/>
        <color theme="1"/>
        <rFont val="Arial"/>
        <family val="2"/>
      </rPr>
      <t>1.01.1.10.2</t>
    </r>
    <r>
      <rPr>
        <sz val="11"/>
        <color theme="1"/>
        <rFont val="Arial"/>
        <family val="2"/>
      </rPr>
      <t xml:space="preserve"> Organización de actividades de difusión</t>
    </r>
  </si>
  <si>
    <r>
      <rPr>
        <b/>
        <sz val="11"/>
        <color theme="1"/>
        <rFont val="Arial"/>
        <family val="2"/>
      </rPr>
      <t>1.01.1.10.3</t>
    </r>
    <r>
      <rPr>
        <sz val="11"/>
        <color theme="1"/>
        <rFont val="Arial"/>
        <family val="2"/>
      </rPr>
      <t xml:space="preserve"> Capacitación de las y los servidores públicos</t>
    </r>
  </si>
  <si>
    <r>
      <t xml:space="preserve">1.01.1.10 </t>
    </r>
    <r>
      <rPr>
        <sz val="11"/>
        <color theme="1"/>
        <rFont val="Arial"/>
        <family val="2"/>
      </rPr>
      <t>Derecho de Acceso a la Información Pública y Protección de Datos Personales garantizados</t>
    </r>
  </si>
  <si>
    <t>Componente
( Unidad de Transparencia )</t>
  </si>
  <si>
    <r>
      <rPr>
        <b/>
        <sz val="11"/>
        <color theme="1"/>
        <rFont val="Arial"/>
        <family val="2"/>
      </rPr>
      <t xml:space="preserve">1.01.1.10.4 </t>
    </r>
    <r>
      <rPr>
        <sz val="11"/>
        <color theme="1"/>
        <rFont val="Arial"/>
        <family val="2"/>
      </rPr>
      <t>Disminución de casos de inconformidad por respuestas de las Solicitudes de Acceso a la Información.</t>
    </r>
  </si>
  <si>
    <r>
      <rPr>
        <b/>
        <sz val="11"/>
        <color theme="1"/>
        <rFont val="Arial"/>
        <family val="2"/>
      </rPr>
      <t>1.01.1.10.5</t>
    </r>
    <r>
      <rPr>
        <sz val="11"/>
        <color theme="1"/>
        <rFont val="Arial"/>
        <family val="2"/>
      </rPr>
      <t xml:space="preserve"> Solventación de Denuncias en el Sistema de Portales de Transparencia</t>
    </r>
  </si>
  <si>
    <r>
      <rPr>
        <b/>
        <sz val="11"/>
        <color theme="1"/>
        <rFont val="Arial"/>
        <family val="2"/>
      </rPr>
      <t>1.01.1.10.6</t>
    </r>
    <r>
      <rPr>
        <sz val="11"/>
        <color theme="1"/>
        <rFont val="Arial"/>
        <family val="2"/>
      </rPr>
      <t xml:space="preserve"> Solventación de las denuncias por el tratamiento indebido de Datos Personales</t>
    </r>
  </si>
  <si>
    <r>
      <rPr>
        <b/>
        <sz val="11"/>
        <color theme="1"/>
        <rFont val="Arial"/>
        <family val="2"/>
      </rPr>
      <t xml:space="preserve">1.01.1.10.7 </t>
    </r>
    <r>
      <rPr>
        <sz val="11"/>
        <color theme="1"/>
        <rFont val="Arial"/>
        <family val="2"/>
      </rPr>
      <t>Actualización de los Avisos de Privacidad por Unidad Administrativa</t>
    </r>
  </si>
  <si>
    <r>
      <rPr>
        <b/>
        <sz val="11"/>
        <color theme="1"/>
        <rFont val="Arial"/>
        <family val="2"/>
      </rPr>
      <t>1.01.1.10.8</t>
    </r>
    <r>
      <rPr>
        <sz val="11"/>
        <color theme="1"/>
        <rFont val="Arial"/>
        <family val="2"/>
      </rPr>
      <t xml:space="preserve"> Atención a las solicitudes de Derecho A.R.C.O.P.</t>
    </r>
  </si>
  <si>
    <r>
      <t>Justificacion Trimestral:</t>
    </r>
    <r>
      <rPr>
        <sz val="11"/>
        <color theme="1"/>
        <rFont val="Arial"/>
        <family val="2"/>
      </rPr>
      <t xml:space="preserve"> Las Unidades Administrativas han colaborado con su carga de información, y eso ha permitido que se pueda hacer un cumplimiento. </t>
    </r>
  </si>
  <si>
    <r>
      <t xml:space="preserve">Justificacion Trimestral: </t>
    </r>
    <r>
      <rPr>
        <sz val="11"/>
        <color theme="1"/>
        <rFont val="Arial"/>
        <family val="2"/>
      </rPr>
      <t xml:space="preserve">En relación a la carga de información se han podido tener las evidencias en tiempo para lograr la meta. </t>
    </r>
  </si>
  <si>
    <t>Componente
(Delegación Municipal Alfredo  V. Bonfil)</t>
  </si>
  <si>
    <r>
      <t xml:space="preserve">1.01.1.1.11 </t>
    </r>
    <r>
      <rPr>
        <sz val="11"/>
        <color theme="1"/>
        <rFont val="Arial"/>
        <family val="2"/>
      </rPr>
      <t>Servicios Públicos de la Delegación Municipal Alfredo V. Bonfil otorgados.</t>
    </r>
  </si>
  <si>
    <r>
      <t>PSO:</t>
    </r>
    <r>
      <rPr>
        <sz val="11"/>
        <color theme="1"/>
        <rFont val="Arial"/>
        <family val="2"/>
      </rPr>
      <t xml:space="preserve"> Porcentaje de servicios otorgados </t>
    </r>
  </si>
  <si>
    <r>
      <t xml:space="preserve">1.01.1.1.11.1 </t>
    </r>
    <r>
      <rPr>
        <sz val="11"/>
        <color theme="1"/>
        <rFont val="Arial"/>
        <family val="2"/>
      </rPr>
      <t>Realizacion de requerimientos Administrativos, humanos y financieros</t>
    </r>
  </si>
  <si>
    <r>
      <rPr>
        <b/>
        <sz val="11"/>
        <color theme="1"/>
        <rFont val="Arial"/>
        <family val="2"/>
      </rPr>
      <t>PRAR</t>
    </r>
    <r>
      <rPr>
        <sz val="11"/>
        <color theme="1"/>
        <rFont val="Arial"/>
        <family val="2"/>
      </rPr>
      <t>: Porcentaje de Requerimientos Administrativos Realizados</t>
    </r>
  </si>
  <si>
    <r>
      <rPr>
        <b/>
        <sz val="11"/>
        <color theme="1"/>
        <rFont val="Arial"/>
        <family val="2"/>
      </rPr>
      <t>PRHR</t>
    </r>
    <r>
      <rPr>
        <sz val="11"/>
        <color theme="1"/>
        <rFont val="Arial"/>
        <family val="2"/>
      </rPr>
      <t>: Porcentaje de Requerimientos Humanos Realizados</t>
    </r>
  </si>
  <si>
    <r>
      <rPr>
        <b/>
        <sz val="11"/>
        <color theme="1"/>
        <rFont val="Arial"/>
        <family val="2"/>
      </rPr>
      <t>PRFR:</t>
    </r>
    <r>
      <rPr>
        <sz val="11"/>
        <color theme="1"/>
        <rFont val="Arial"/>
        <family val="2"/>
      </rPr>
      <t xml:space="preserve"> Porcentaje de Requerimientos Financieros Realizados</t>
    </r>
  </si>
  <si>
    <r>
      <t xml:space="preserve">1.01.1.1.11.2 </t>
    </r>
    <r>
      <rPr>
        <sz val="11"/>
        <color theme="1"/>
        <rFont val="Arial"/>
        <family val="2"/>
      </rPr>
      <t>Aplicación del programa de ayudas y subsidios asignado a la Delegacion Municipal Alfredo V. Bonfil.</t>
    </r>
  </si>
  <si>
    <r>
      <rPr>
        <b/>
        <sz val="11"/>
        <color theme="1"/>
        <rFont val="Arial"/>
        <family val="2"/>
      </rPr>
      <t>PUBPAYS:</t>
    </r>
    <r>
      <rPr>
        <sz val="11"/>
        <color theme="1"/>
        <rFont val="Arial"/>
        <family val="2"/>
      </rPr>
      <t xml:space="preserve"> Porcentaje de usuarios  beneficiados con el programa</t>
    </r>
  </si>
  <si>
    <r>
      <t>1.01.1.1.11.3</t>
    </r>
    <r>
      <rPr>
        <sz val="11"/>
        <color theme="1"/>
        <rFont val="Arial"/>
        <family val="2"/>
      </rPr>
      <t xml:space="preserve"> Verificación del cumplimiento de los requerimientos jurídicos realizados a la Delegación Municipal.</t>
    </r>
  </si>
  <si>
    <r>
      <rPr>
        <b/>
        <sz val="11"/>
        <color theme="1"/>
        <rFont val="Arial"/>
        <family val="2"/>
      </rPr>
      <t>PRJR:</t>
    </r>
    <r>
      <rPr>
        <sz val="11"/>
        <color theme="1"/>
        <rFont val="Arial"/>
        <family val="2"/>
      </rPr>
      <t xml:space="preserve"> Porcentaje de Requerimientos Jurídicos realizados.</t>
    </r>
  </si>
  <si>
    <r>
      <t xml:space="preserve">1.01.1.1.11.4 </t>
    </r>
    <r>
      <rPr>
        <sz val="11"/>
        <color theme="1"/>
        <rFont val="Arial"/>
        <family val="2"/>
      </rPr>
      <t>Aplicación del beneficio de  ASISTENCIA SOCIAL que lleva a cabo el sistema DIF dentro de la comunidad a través de la Coordinación de Participación Social y la Familia.</t>
    </r>
  </si>
  <si>
    <r>
      <rPr>
        <b/>
        <sz val="11"/>
        <color theme="1"/>
        <rFont val="Arial"/>
        <family val="2"/>
      </rPr>
      <t xml:space="preserve">PASA: </t>
    </r>
    <r>
      <rPr>
        <sz val="11"/>
        <color theme="1"/>
        <rFont val="Arial"/>
        <family val="2"/>
      </rPr>
      <t>Porcentaje de  ASISTENCIA  Social  aplicados.</t>
    </r>
  </si>
  <si>
    <r>
      <t xml:space="preserve">1.01.1.1.11.5 </t>
    </r>
    <r>
      <rPr>
        <sz val="11"/>
        <color theme="1"/>
        <rFont val="Arial"/>
        <family val="2"/>
      </rPr>
      <t>Ejecución de limpieza de calles y areas verdes de la Delegacion.</t>
    </r>
  </si>
  <si>
    <r>
      <rPr>
        <b/>
        <sz val="11"/>
        <color theme="1"/>
        <rFont val="Arial"/>
        <family val="2"/>
      </rPr>
      <t xml:space="preserve">PCAVL: </t>
    </r>
    <r>
      <rPr>
        <sz val="11"/>
        <color theme="1"/>
        <rFont val="Arial"/>
        <family val="2"/>
      </rPr>
      <t>Porcentaje de calles y areas verdes limpias.</t>
    </r>
  </si>
  <si>
    <r>
      <t>1.01.1.1.11.6</t>
    </r>
    <r>
      <rPr>
        <sz val="11"/>
        <color theme="1"/>
        <rFont val="Arial"/>
        <family val="2"/>
      </rPr>
      <t xml:space="preserve"> Atención a usuarios de la biblioteca publica.</t>
    </r>
  </si>
  <si>
    <r>
      <rPr>
        <b/>
        <sz val="11"/>
        <color theme="1"/>
        <rFont val="Arial"/>
        <family val="2"/>
      </rPr>
      <t>PUBPA:</t>
    </r>
    <r>
      <rPr>
        <sz val="11"/>
        <color theme="1"/>
        <rFont val="Arial"/>
        <family val="2"/>
      </rPr>
      <t xml:space="preserve"> Porcentaje de usuarios de la biblioteca publica atendidos</t>
    </r>
  </si>
  <si>
    <r>
      <t xml:space="preserve">1.01.1.1.11.7 </t>
    </r>
    <r>
      <rPr>
        <sz val="11"/>
        <color theme="1"/>
        <rFont val="Arial"/>
        <family val="2"/>
      </rPr>
      <t>Atención a los reportes realizacion por la ciudadania ante la Coordinacion de Protección Civil</t>
    </r>
  </si>
  <si>
    <r>
      <rPr>
        <b/>
        <sz val="11"/>
        <color theme="1"/>
        <rFont val="Arial"/>
        <family val="2"/>
      </rPr>
      <t>PRCA:</t>
    </r>
    <r>
      <rPr>
        <sz val="11"/>
        <color theme="1"/>
        <rFont val="Arial"/>
        <family val="2"/>
      </rPr>
      <t xml:space="preserve"> Porcentaje de reportes ciudadanos atendidos</t>
    </r>
  </si>
  <si>
    <r>
      <t xml:space="preserve">1.01.1.1.11.8 </t>
    </r>
    <r>
      <rPr>
        <sz val="11"/>
        <color theme="1"/>
        <rFont val="Arial"/>
        <family val="2"/>
      </rPr>
      <t xml:space="preserve"> Realización de Eventos Cívicos, Culturales y Deportivos.</t>
    </r>
  </si>
  <si>
    <r>
      <rPr>
        <b/>
        <sz val="11"/>
        <color theme="1"/>
        <rFont val="Arial"/>
        <family val="2"/>
      </rPr>
      <t xml:space="preserve">PECCDR: </t>
    </r>
    <r>
      <rPr>
        <sz val="11"/>
        <color theme="1"/>
        <rFont val="Arial"/>
        <family val="2"/>
      </rPr>
      <t>Porcentaje de eventos cívicos, culturales y deportivos realizados.</t>
    </r>
  </si>
  <si>
    <t>Delegación Municipal Alfredo  V. Bonfil</t>
  </si>
  <si>
    <t>Subdelegación Puerto Juárez</t>
  </si>
  <si>
    <t>Secretaría Particular</t>
  </si>
  <si>
    <t>Secretaría Técnica</t>
  </si>
  <si>
    <t>Componente
(Subdelegación Puerto Juárez)</t>
  </si>
  <si>
    <r>
      <t xml:space="preserve">1.01.1.1.12 </t>
    </r>
    <r>
      <rPr>
        <sz val="11"/>
        <color theme="1"/>
        <rFont val="Arial"/>
        <family val="2"/>
      </rPr>
      <t>Gestiones ciudadanas brindadas en la Subdelegacion Puerto Juarez.</t>
    </r>
  </si>
  <si>
    <r>
      <t xml:space="preserve">PGCB: </t>
    </r>
    <r>
      <rPr>
        <sz val="11"/>
        <color theme="1"/>
        <rFont val="Arial"/>
        <family val="2"/>
      </rPr>
      <t>Porcentaje de gestiones ciudadanas brindadas</t>
    </r>
  </si>
  <si>
    <r>
      <t xml:space="preserve">1.01.1.1.12.1 </t>
    </r>
    <r>
      <rPr>
        <sz val="11"/>
        <color theme="1"/>
        <rFont val="Arial"/>
        <family val="2"/>
      </rPr>
      <t>Difusión de programas sociales de los tres niveles de gobierno.</t>
    </r>
  </si>
  <si>
    <r>
      <rPr>
        <b/>
        <sz val="11"/>
        <color theme="1"/>
        <rFont val="Arial"/>
        <family val="2"/>
      </rPr>
      <t>PDPS:</t>
    </r>
    <r>
      <rPr>
        <sz val="11"/>
        <color theme="1"/>
        <rFont val="Arial"/>
        <family val="2"/>
      </rPr>
      <t xml:space="preserve"> Porcentaje de programas sociales difundidos.</t>
    </r>
  </si>
  <si>
    <r>
      <t xml:space="preserve">1.01.1.1.12.2 </t>
    </r>
    <r>
      <rPr>
        <sz val="11"/>
        <color theme="1"/>
        <rFont val="Arial"/>
        <family val="2"/>
      </rPr>
      <t>Promoción de Capacitación Comunitaria.</t>
    </r>
  </si>
  <si>
    <r>
      <rPr>
        <b/>
        <sz val="11"/>
        <color theme="1"/>
        <rFont val="Arial"/>
        <family val="2"/>
      </rPr>
      <t>PCAP</t>
    </r>
    <r>
      <rPr>
        <sz val="11"/>
        <color theme="1"/>
        <rFont val="Arial"/>
        <family val="2"/>
      </rPr>
      <t xml:space="preserve">: Porcentaje de capacitaciones comunitaria </t>
    </r>
  </si>
  <si>
    <r>
      <t xml:space="preserve">1.01.1.1.12.3 </t>
    </r>
    <r>
      <rPr>
        <sz val="11"/>
        <color theme="1"/>
        <rFont val="Arial"/>
        <family val="2"/>
      </rPr>
      <t>Coordinación de Brigadas de limpieza en la Subdelegación de Puerto Juárez</t>
    </r>
  </si>
  <si>
    <r>
      <rPr>
        <b/>
        <sz val="11"/>
        <color theme="1"/>
        <rFont val="Arial"/>
        <family val="2"/>
      </rPr>
      <t xml:space="preserve">PBLC: </t>
    </r>
    <r>
      <rPr>
        <sz val="11"/>
        <color theme="1"/>
        <rFont val="Arial"/>
        <family val="2"/>
      </rPr>
      <t>Porcentaje de brigadas de limpieza coordinadas</t>
    </r>
  </si>
  <si>
    <r>
      <t xml:space="preserve">1.01.1.1.12.4 </t>
    </r>
    <r>
      <rPr>
        <sz val="11"/>
        <color theme="1"/>
        <rFont val="Arial"/>
        <family val="2"/>
      </rPr>
      <t>Realización de Eventos cívicos , culturales y deportivos</t>
    </r>
  </si>
  <si>
    <r>
      <rPr>
        <b/>
        <sz val="11"/>
        <color theme="1"/>
        <rFont val="Arial"/>
        <family val="2"/>
      </rPr>
      <t>PECCD:</t>
    </r>
    <r>
      <rPr>
        <sz val="11"/>
        <color theme="1"/>
        <rFont val="Arial"/>
        <family val="2"/>
      </rPr>
      <t xml:space="preserve"> Porcentaje de eventos Cívicos,Culturales y Deportivos realizados</t>
    </r>
  </si>
  <si>
    <r>
      <rPr>
        <b/>
        <sz val="11"/>
        <color rgb="FF000000"/>
        <rFont val="Arial"/>
        <family val="2"/>
      </rPr>
      <t xml:space="preserve">1.01.1.1.4.4 </t>
    </r>
    <r>
      <rPr>
        <sz val="11"/>
        <color rgb="FF000000"/>
        <rFont val="Arial"/>
        <family val="2"/>
      </rPr>
      <t xml:space="preserve">Elaboración de ordenes de insercion de campañas públicitarias </t>
    </r>
  </si>
  <si>
    <t>Componente
( Dirección Gral Planeación Municipal  )</t>
  </si>
  <si>
    <r>
      <rPr>
        <b/>
        <sz val="11"/>
        <color theme="1"/>
        <rFont val="Arial"/>
        <family val="2"/>
      </rPr>
      <t>1.01.1.1.5</t>
    </r>
    <r>
      <rPr>
        <sz val="11"/>
        <color theme="1"/>
        <rFont val="Arial"/>
        <family val="2"/>
      </rPr>
      <t xml:space="preserve"> Informes  de los Programas Presupuestarios y Proyectos de Inversión con enfoque de inclusión generados.</t>
    </r>
  </si>
  <si>
    <r>
      <rPr>
        <b/>
        <sz val="11"/>
        <color theme="1"/>
        <rFont val="Arial"/>
        <family val="2"/>
      </rPr>
      <t xml:space="preserve">PIFE: </t>
    </r>
    <r>
      <rPr>
        <sz val="11"/>
        <color theme="1"/>
        <rFont val="Arial"/>
        <family val="2"/>
      </rPr>
      <t xml:space="preserve">Porcentaje del ingreso del FAISMUN ejercido
</t>
    </r>
    <r>
      <rPr>
        <b/>
        <sz val="11"/>
        <color theme="1"/>
        <rFont val="Arial"/>
        <family val="2"/>
      </rPr>
      <t xml:space="preserve">FAISMUN: </t>
    </r>
    <r>
      <rPr>
        <sz val="11"/>
        <color theme="1"/>
        <rFont val="Arial"/>
        <family val="2"/>
      </rPr>
      <t xml:space="preserve">Fondo de Aportación para la Infraestructura Social Municipal.
</t>
    </r>
  </si>
  <si>
    <r>
      <rPr>
        <b/>
        <sz val="11"/>
        <color theme="1"/>
        <rFont val="Arial"/>
        <family val="2"/>
      </rPr>
      <t>PIF:</t>
    </r>
    <r>
      <rPr>
        <sz val="11"/>
        <color theme="1"/>
        <rFont val="Arial"/>
        <family val="2"/>
      </rPr>
      <t xml:space="preserve"> porcentaje de ingreso del FORTAMUN ejercido
</t>
    </r>
    <r>
      <rPr>
        <b/>
        <sz val="11"/>
        <color theme="1"/>
        <rFont val="Arial"/>
        <family val="2"/>
      </rPr>
      <t>FORTAMUN:</t>
    </r>
    <r>
      <rPr>
        <sz val="11"/>
        <color theme="1"/>
        <rFont val="Arial"/>
        <family val="2"/>
      </rPr>
      <t xml:space="preserve"> Fondo de Aportaciones para el Fortalecimiento de los Municipios</t>
    </r>
  </si>
  <si>
    <r>
      <rPr>
        <b/>
        <sz val="11"/>
        <color theme="1"/>
        <rFont val="Arial"/>
        <family val="2"/>
      </rPr>
      <t xml:space="preserve">IC: </t>
    </r>
    <r>
      <rPr>
        <sz val="11"/>
        <color theme="1"/>
        <rFont val="Arial"/>
        <family val="2"/>
      </rPr>
      <t>Índice de Consolidación del modelo PbR-SED.</t>
    </r>
  </si>
  <si>
    <r>
      <rPr>
        <b/>
        <sz val="11"/>
        <color theme="1"/>
        <rFont val="Arial"/>
        <family val="2"/>
      </rPr>
      <t>1.01.1.1.5.1</t>
    </r>
    <r>
      <rPr>
        <sz val="11"/>
        <color theme="1"/>
        <rFont val="Arial"/>
        <family val="2"/>
      </rPr>
      <t xml:space="preserve"> Generación de informes de avance en el cumplimiento de objetivos y metas de los PPA de las dependencias y entidades municipales</t>
    </r>
  </si>
  <si>
    <r>
      <rPr>
        <b/>
        <sz val="11"/>
        <color theme="1"/>
        <rFont val="Arial"/>
        <family val="2"/>
      </rPr>
      <t>PACMO:</t>
    </r>
    <r>
      <rPr>
        <sz val="11"/>
        <color theme="1"/>
        <rFont val="Arial"/>
        <family val="2"/>
      </rPr>
      <t xml:space="preserve"> Porcentaje de avance en cumplimiento de objetivos y metas del Plan Municipal de Desarrollo y sus Programas Derivados</t>
    </r>
  </si>
  <si>
    <r>
      <rPr>
        <b/>
        <sz val="11"/>
        <color theme="1"/>
        <rFont val="Arial"/>
        <family val="2"/>
      </rPr>
      <t>1.01.1.1.5.2</t>
    </r>
    <r>
      <rPr>
        <sz val="11"/>
        <color theme="1"/>
        <rFont val="Arial"/>
        <family val="2"/>
      </rPr>
      <t xml:space="preserve"> Seguimiento a evaluaciones externas, internas de los Programas Presupuestarios y Programas Federales.</t>
    </r>
  </si>
  <si>
    <r>
      <rPr>
        <b/>
        <sz val="11"/>
        <color theme="1"/>
        <rFont val="Arial"/>
        <family val="2"/>
      </rPr>
      <t xml:space="preserve">PASMI: </t>
    </r>
    <r>
      <rPr>
        <sz val="11"/>
        <color theme="1"/>
        <rFont val="Arial"/>
        <family val="2"/>
      </rPr>
      <t>Porcentaje de aspectos susceptibles de mejora implementados</t>
    </r>
  </si>
  <si>
    <r>
      <rPr>
        <b/>
        <sz val="11"/>
        <color theme="1"/>
        <rFont val="Arial"/>
        <family val="2"/>
      </rPr>
      <t xml:space="preserve">1.01.1.1.5.3 </t>
    </r>
    <r>
      <rPr>
        <sz val="11"/>
        <color theme="1"/>
        <rFont val="Arial"/>
        <family val="2"/>
      </rPr>
      <t>Promoción del Protocolo de Atención a usuarios con Discapacidad desde el servicio público.</t>
    </r>
  </si>
  <si>
    <r>
      <rPr>
        <b/>
        <sz val="11"/>
        <color theme="1"/>
        <rFont val="Arial"/>
        <family val="2"/>
      </rPr>
      <t>PDSI:</t>
    </r>
    <r>
      <rPr>
        <sz val="11"/>
        <color theme="1"/>
        <rFont val="Arial"/>
        <family val="2"/>
      </rPr>
      <t xml:space="preserve"> Porcentaje de dependencias municipales sensibilizadas en materia de Inclusión de las Personas con Discapacidad</t>
    </r>
  </si>
  <si>
    <r>
      <rPr>
        <b/>
        <sz val="11"/>
        <color theme="1"/>
        <rFont val="Arial"/>
        <family val="2"/>
      </rPr>
      <t>PCSP:</t>
    </r>
    <r>
      <rPr>
        <sz val="11"/>
        <color theme="1"/>
        <rFont val="Arial"/>
        <family val="2"/>
      </rPr>
      <t xml:space="preserve"> Porcentaje de capacitaciones a servidores(as) públicos(as)  en Cultura de Discapacidad y Lengua de Señas Mexicana </t>
    </r>
  </si>
  <si>
    <r>
      <rPr>
        <b/>
        <sz val="11"/>
        <color theme="1"/>
        <rFont val="Arial"/>
        <family val="2"/>
      </rPr>
      <t>1.01.1.1.5.4</t>
    </r>
    <r>
      <rPr>
        <sz val="11"/>
        <color theme="1"/>
        <rFont val="Arial"/>
        <family val="2"/>
      </rPr>
      <t xml:space="preserve"> Interpretación de lengua de señas mexicana en las sesiones de cabildo y en eventos del Municipio</t>
    </r>
  </si>
  <si>
    <r>
      <rPr>
        <b/>
        <sz val="11"/>
        <color theme="1"/>
        <rFont val="Arial"/>
        <family val="2"/>
      </rPr>
      <t xml:space="preserve">PSILS: </t>
    </r>
    <r>
      <rPr>
        <sz val="11"/>
        <color theme="1"/>
        <rFont val="Arial"/>
        <family val="2"/>
      </rPr>
      <t>Porcentaje de solicitudes de interpretacion de lengua de señas</t>
    </r>
  </si>
  <si>
    <r>
      <rPr>
        <b/>
        <sz val="11"/>
        <color theme="1"/>
        <rFont val="Arial"/>
        <family val="2"/>
      </rPr>
      <t>1.01.1.1.5.5</t>
    </r>
    <r>
      <rPr>
        <sz val="11"/>
        <color theme="1"/>
        <rFont val="Arial"/>
        <family val="2"/>
      </rPr>
      <t xml:space="preserve"> Realización de actividades inclusivas con las Dependencias Municipales, Estatales y Federales.</t>
    </r>
  </si>
  <si>
    <r>
      <rPr>
        <b/>
        <sz val="11"/>
        <color theme="1"/>
        <rFont val="Arial"/>
        <family val="2"/>
      </rPr>
      <t xml:space="preserve">PAIR: </t>
    </r>
    <r>
      <rPr>
        <sz val="11"/>
        <color theme="1"/>
        <rFont val="Arial"/>
        <family val="2"/>
      </rPr>
      <t>Porcentaje de actividades inclusivas realizadas</t>
    </r>
  </si>
  <si>
    <t>Propósito
( Dirección Planeación Municipal )</t>
  </si>
  <si>
    <r>
      <t xml:space="preserve">1.01.1.1. </t>
    </r>
    <r>
      <rPr>
        <sz val="11"/>
        <color theme="0"/>
        <rFont val="Arial"/>
        <family val="2"/>
      </rPr>
      <t>Las dependencias y entidades del municipio de Benito Juárez dependientes directas de la Presidencia Municipal fortalecen la vinculación secuencial entre las etapas de planeación, programación y presupuestación.</t>
    </r>
  </si>
  <si>
    <r>
      <rPr>
        <b/>
        <sz val="11"/>
        <color theme="0"/>
        <rFont val="Arial"/>
        <family val="2"/>
      </rPr>
      <t>IAG =</t>
    </r>
    <r>
      <rPr>
        <sz val="11"/>
        <color theme="0"/>
        <rFont val="Arial"/>
        <family val="2"/>
      </rPr>
      <t xml:space="preserve"> Índice de Avance General en PbR-SED.
</t>
    </r>
    <r>
      <rPr>
        <b/>
        <sz val="11"/>
        <color theme="0"/>
        <rFont val="Arial"/>
        <family val="2"/>
      </rPr>
      <t xml:space="preserve">PbR-SED: </t>
    </r>
    <r>
      <rPr>
        <sz val="11"/>
        <color theme="0"/>
        <rFont val="Arial"/>
        <family val="2"/>
      </rPr>
      <t>Presupuesto basado en Resultados, PbR, y Sistema de Evaluación del Desempeño, SED.</t>
    </r>
  </si>
  <si>
    <r>
      <t xml:space="preserve">Justificacion Trimestral: </t>
    </r>
    <r>
      <rPr>
        <sz val="11"/>
        <color theme="0"/>
        <rFont val="Arial"/>
        <family val="2"/>
      </rPr>
      <t>El resultado obtenido en el Diagnóstico PBR-SED 2022  representó un avance del 87.3% en el Índice de Avance General conforme al modelo definido por la SHCP, posicionando en 1er lugar a nivel nacional al Municipio de Benito Juárez, reportado desde el 2do trimestre 2022. Es anual por lo que se mantiene hasta el mes de abril 2023.</t>
    </r>
  </si>
  <si>
    <r>
      <rPr>
        <b/>
        <sz val="11"/>
        <color theme="1"/>
        <rFont val="Arial"/>
        <family val="2"/>
      </rPr>
      <t xml:space="preserve">1.01.1 </t>
    </r>
    <r>
      <rPr>
        <sz val="11"/>
        <color theme="1"/>
        <rFont val="Arial"/>
        <family val="2"/>
      </rPr>
      <t>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r>
  </si>
  <si>
    <t>P-PPA 1.01 PROGRAMA DE CONSOLIDACIÓN DE LA GESTIÓN MUNICIPAL</t>
  </si>
  <si>
    <t>PRESIDENCIA MUNICIPAL</t>
  </si>
  <si>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</si>
  <si>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Unidad de medida del Indicador:
</t>
    </r>
    <r>
      <rPr>
        <sz val="11"/>
        <color theme="0"/>
        <rFont val="Arial"/>
        <family val="2"/>
      </rPr>
      <t>Índice</t>
    </r>
    <r>
      <rPr>
        <b/>
        <sz val="11"/>
        <color theme="0"/>
        <rFont val="Arial"/>
        <family val="2"/>
      </rPr>
      <t xml:space="preserve">
Unidad de medida de las variables:
</t>
    </r>
    <r>
      <rPr>
        <sz val="11"/>
        <color theme="0"/>
        <rFont val="Arial"/>
        <family val="2"/>
      </rPr>
      <t>Puntuación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</si>
  <si>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</si>
  <si>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Peticiones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</si>
  <si>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Audiencias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</si>
  <si>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</si>
  <si>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</si>
  <si>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Documentos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</si>
  <si>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Etapas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</si>
  <si>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Supermanzanas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</si>
  <si>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Activiades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</si>
  <si>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Proyectos de Infraestructura</t>
    </r>
  </si>
  <si>
    <r>
      <t xml:space="preserve">Unidad de medida del Indicador: 
</t>
    </r>
    <r>
      <rPr>
        <sz val="11"/>
        <color rgb="FF000000"/>
        <rFont val="Arial"/>
        <family val="2"/>
      </rPr>
      <t xml:space="preserve">Porcentaje 
</t>
    </r>
    <r>
      <rPr>
        <b/>
        <sz val="11"/>
        <color rgb="FF000000"/>
        <rFont val="Arial"/>
        <family val="2"/>
      </rPr>
      <t>Unidad de medida de las variables:</t>
    </r>
    <r>
      <rPr>
        <sz val="11"/>
        <color rgb="FF000000"/>
        <rFont val="Arial"/>
        <family val="2"/>
      </rPr>
      <t xml:space="preserve">
Agenda de trabajo</t>
    </r>
  </si>
  <si>
    <r>
      <rPr>
        <b/>
        <sz val="11"/>
        <color rgb="FF000000"/>
        <rFont val="Arial"/>
        <family val="2"/>
      </rPr>
      <t xml:space="preserve">Unidad de medida del Indicador: </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Boletines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</si>
  <si>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Vídeos</t>
    </r>
  </si>
  <si>
    <r>
      <t xml:space="preserve">Unidad de medida del Indicador:
</t>
    </r>
    <r>
      <rPr>
        <sz val="11"/>
        <color rgb="FF000000"/>
        <rFont val="Arial"/>
        <family val="2"/>
      </rPr>
      <t xml:space="preserve">Porcentaje 
</t>
    </r>
    <r>
      <rPr>
        <b/>
        <sz val="11"/>
        <color rgb="FF000000"/>
        <rFont val="Arial"/>
        <family val="2"/>
      </rPr>
      <t>Unidad de medida de las variables:</t>
    </r>
    <r>
      <rPr>
        <sz val="11"/>
        <color rgb="FF000000"/>
        <rFont val="Arial"/>
        <family val="2"/>
      </rPr>
      <t xml:space="preserve">
Publicaciones Fotograficas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</si>
  <si>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Registro de ordenes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</si>
  <si>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Ingresos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</si>
  <si>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Índice</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</si>
  <si>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</si>
  <si>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Aspectos Susceptibles de Mejora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</si>
  <si>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Dependencias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</si>
  <si>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Capacitaciones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</si>
  <si>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 de Interpretacion</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</si>
  <si>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</si>
  <si>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Acercamientos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</si>
  <si>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</si>
  <si>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Difusiones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</si>
  <si>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Asesorías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</si>
  <si>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Reuniones con la Administración Pública Municipal</t>
    </r>
    <r>
      <rPr>
        <b/>
        <sz val="11"/>
        <color theme="1"/>
        <rFont val="Arial"/>
        <family val="2"/>
      </rPr>
      <t xml:space="preserve">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</si>
  <si>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Eventos de prevención realizados</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</si>
  <si>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Mesas de trabajo con Cámaras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</si>
  <si>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Reuniones con dependencias estatles y federales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</si>
  <si>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Reuniones con Sociedad Civil y Ciudadana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</si>
  <si>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Proyectos Estratégicos</t>
    </r>
  </si>
  <si>
    <r>
      <t>Unidad de medida del Indicador:</t>
    </r>
    <r>
      <rPr>
        <sz val="11"/>
        <color theme="1"/>
        <rFont val="Arial Nova Cond"/>
        <family val="2"/>
      </rPr>
      <t xml:space="preserve">
Porcentaje
</t>
    </r>
    <r>
      <rPr>
        <b/>
        <sz val="11"/>
        <color theme="1"/>
        <rFont val="Arial Nova Cond"/>
        <family val="2"/>
      </rPr>
      <t xml:space="preserve">
Unidad de medida de las variables:
</t>
    </r>
    <r>
      <rPr>
        <sz val="11"/>
        <color theme="1"/>
        <rFont val="Arial Nova Cond"/>
        <family val="2"/>
      </rPr>
      <t>Solictudes</t>
    </r>
  </si>
  <si>
    <r>
      <t>Unidad de medida del Indicador:</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xml:space="preserve">
Cumplimiento de Obligaciones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</si>
  <si>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Recepción de evidencias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</si>
  <si>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Actividades de Difusión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</si>
  <si>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Capacitaciones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</si>
  <si>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Inconformidades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</si>
  <si>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Denuncias Solventadas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</si>
  <si>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Sujetos Obligados con Avisos de Privacidad</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</si>
  <si>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Solicitudes Derechos A.R.C.O.P.</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</si>
  <si>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</si>
  <si>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Requerimientos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</si>
  <si>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Usuarios beneficiados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</si>
  <si>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              Requerimientos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</si>
  <si>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Ciudadanos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</si>
  <si>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Calles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</si>
  <si>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Usuarios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</si>
  <si>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Reportes ciudadanos</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</si>
  <si>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Gestiones ciudadanas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</si>
  <si>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Programas Sociales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</si>
  <si>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Capacitaciones comunitarias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</si>
  <si>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Brigadas de limpieza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</si>
  <si>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 cívicos, culturales y deportivos.</t>
    </r>
  </si>
  <si>
    <t>ELABORÓ
Lic. Jonathan Brunner Eissenvenn
Coordinador Administrativo de la Presidencia Municipal</t>
  </si>
  <si>
    <t>AUTORIZÓ
Lic. Berenice Penélope Polanco Córdova
Secretaria Particular</t>
  </si>
  <si>
    <r>
      <rPr>
        <b/>
        <sz val="11"/>
        <color theme="1"/>
        <rFont val="Arial"/>
        <family val="2"/>
      </rPr>
      <t xml:space="preserve">Justificacion Trimestral: </t>
    </r>
    <r>
      <rPr>
        <sz val="11"/>
        <color theme="1"/>
        <rFont val="Arial"/>
        <family val="2"/>
      </rPr>
      <t>El resultado obtenido de 132.00  %  fue resultada de un aumento en la carga de trabajo  y de una agenda mas cercana a la ciudadania.</t>
    </r>
  </si>
  <si>
    <r>
      <t xml:space="preserve">Justificacion Trimestral: </t>
    </r>
    <r>
      <rPr>
        <sz val="11"/>
        <color theme="1"/>
        <rFont val="Arial"/>
        <family val="2"/>
      </rPr>
      <t>El resultado obtenido de 117.83  %  fue resultada de un aumento en la carga de trabajo  y de solicitudes en gestiones por parte de la ciudadania.</t>
    </r>
  </si>
  <si>
    <r>
      <t xml:space="preserve">Meta Trimestral: </t>
    </r>
    <r>
      <rPr>
        <sz val="11"/>
        <color theme="1"/>
        <rFont val="Arial"/>
        <family val="2"/>
      </rPr>
      <t>El resultado obtenido del 145.73%  se derivó de la implementación de las Jornadas de Atención Ciudadana, donde los ciudadanos acuden para tener una audiencia directa con la presidenta municipal.</t>
    </r>
  </si>
  <si>
    <r>
      <t xml:space="preserve">Justificacion Trimestral: </t>
    </r>
    <r>
      <rPr>
        <sz val="11"/>
        <color theme="1"/>
        <rFont val="Arial"/>
        <family val="2"/>
      </rPr>
      <t>Se dio inicio a la primera etapa del proyecto de reforma para el presupuesto participativo.</t>
    </r>
  </si>
  <si>
    <r>
      <t xml:space="preserve">Justificacion Trimestral: </t>
    </r>
    <r>
      <rPr>
        <sz val="11"/>
        <color theme="1"/>
        <rFont val="Arial"/>
        <family val="2"/>
      </rPr>
      <t>Durante el segundo trimestre no se programo realizar ninguna actividad.</t>
    </r>
  </si>
  <si>
    <r>
      <t xml:space="preserve">Justificacion Trimestral: </t>
    </r>
    <r>
      <rPr>
        <sz val="11"/>
        <color theme="1"/>
        <rFont val="Arial"/>
        <family val="2"/>
      </rPr>
      <t xml:space="preserve">Se dio inicio a la primera etapa del proyecto de reforma para el presupuesto participativo para la mayor participación de la ciudadania. </t>
    </r>
  </si>
  <si>
    <r>
      <t>Justificacion Trimestral:</t>
    </r>
    <r>
      <rPr>
        <sz val="11"/>
        <color theme="1"/>
        <rFont val="Arial"/>
        <family val="2"/>
      </rPr>
      <t xml:space="preserve"> Durante el segundo trimestre no se programo realizar ninguna actividad.</t>
    </r>
  </si>
  <si>
    <r>
      <t xml:space="preserve">Justificacion Trimestral: </t>
    </r>
    <r>
      <rPr>
        <sz val="11"/>
        <color theme="1"/>
        <rFont val="Arial"/>
        <family val="2"/>
      </rPr>
      <t>Se cumplio al 100% con la meta programada para este segundo trimestre alcanzando el avance de cumplimiento acumulado al 50% anual</t>
    </r>
  </si>
  <si>
    <r>
      <t xml:space="preserve">Justificacion Trimestral: </t>
    </r>
    <r>
      <rPr>
        <sz val="11"/>
        <color theme="1"/>
        <rFont val="Arial"/>
        <family val="2"/>
      </rPr>
      <t>Se cumplio al 97.57% con la meta programada para este segundo trimestre alcanzando el avance de cumplimiento acumulado al 43.18% anual</t>
    </r>
  </si>
  <si>
    <r>
      <t xml:space="preserve">Justificacion Trimestral: </t>
    </r>
    <r>
      <rPr>
        <sz val="11"/>
        <color theme="1"/>
        <rFont val="Arial"/>
        <family val="2"/>
      </rPr>
      <t>Se supero al 113.04% con la meta programada para este segundo trimestre alcanzando el avance de cumplimiento acumulado al 54.35% anual</t>
    </r>
  </si>
  <si>
    <r>
      <t xml:space="preserve">Justificacion Trimestral: </t>
    </r>
    <r>
      <rPr>
        <sz val="11"/>
        <color theme="1"/>
        <rFont val="Arial"/>
        <family val="2"/>
      </rPr>
      <t>Se supero al 142.60% con la meta programada para este segundo trimestre alcanzando el avance de cumplimiento acumulado al 60.65% anual</t>
    </r>
  </si>
  <si>
    <r>
      <t xml:space="preserve">Justificacion Trimestral:  </t>
    </r>
    <r>
      <rPr>
        <sz val="11"/>
        <color theme="1"/>
        <rFont val="Arial"/>
        <family val="2"/>
      </rPr>
      <t>Se supero al 101.39% con la meta programada para este segundo trimestre alcanzando el avance de cumplimiento acumulado al 50.35% anual</t>
    </r>
  </si>
  <si>
    <r>
      <t>Justificacion Trimestral:</t>
    </r>
    <r>
      <rPr>
        <sz val="11"/>
        <color theme="1"/>
        <rFont val="Arial"/>
        <family val="2"/>
      </rPr>
      <t xml:space="preserve">  Se cumplió al  100% la meta trimestral, al brindar 14 atenciones y seguimientos  a los Organismos Descentralizados , de las 14 programadas para el segundo trimestre.</t>
    </r>
  </si>
  <si>
    <r>
      <rPr>
        <b/>
        <sz val="11"/>
        <rFont val="Arial"/>
        <family val="2"/>
      </rPr>
      <t>Justificacion Trimestral:</t>
    </r>
    <r>
      <rPr>
        <b/>
        <sz val="11"/>
        <color theme="1"/>
        <rFont val="Arial"/>
        <family val="2"/>
      </rPr>
      <t xml:space="preserve"> </t>
    </r>
    <r>
      <rPr>
        <sz val="11"/>
        <color theme="1"/>
        <rFont val="Arial"/>
        <family val="2"/>
      </rPr>
      <t>Se alcanzó el 182.35%  de avance trimestral, al realizarse 31  de las 17 participaciones en sesiones programadas al segundo trimestre, debido a que a petición de  algunos organismos descentralizados se sometieron a aprobación ciertos puntos de interés en el cumplimiento de sus funciones , lo que derivó en 18 sesiones extraordinarias.</t>
    </r>
  </si>
  <si>
    <r>
      <rPr>
        <b/>
        <sz val="11"/>
        <rFont val="Arial"/>
        <family val="2"/>
      </rPr>
      <t>Justificacion Trimestral:</t>
    </r>
    <r>
      <rPr>
        <sz val="11"/>
        <rFont val="Arial"/>
        <family val="2"/>
      </rPr>
      <t xml:space="preserve"> </t>
    </r>
    <r>
      <rPr>
        <sz val="11"/>
        <color theme="1"/>
        <rFont val="Arial"/>
        <family val="2"/>
      </rPr>
      <t>Se cumplió al 100% la meta en la elaboración de reportes de actividades de los Organismos Descentralizados. (11/11)</t>
    </r>
    <r>
      <rPr>
        <b/>
        <sz val="11"/>
        <color theme="1"/>
        <rFont val="Arial"/>
        <family val="2"/>
      </rPr>
      <t xml:space="preserve"> </t>
    </r>
  </si>
  <si>
    <t>NO SE EJERCIÓ PRESUPUESTO PORQUE ACTUALMENTE SE NOS PRESTA UN ESPACIO ,ADEMAS DE QUE EL MAYOR PORCENTAJE  ESTA DESTINADO A SERVICIO DE ARRENDAMIENTO, SE SOLICITÓ MODIFICACIÓN PERO NO FUE APROBADA.</t>
  </si>
  <si>
    <t>Durante este segundo trimestre del 2023, se ocupo un 160.13% de más, del presupuesto que se tenia planeado, esto debido a los distintos eventos que se tuvieron durantes el periodo abril-junio.</t>
  </si>
  <si>
    <r>
      <t xml:space="preserve">Justificacion Trimestral:
</t>
    </r>
    <r>
      <rPr>
        <sz val="11"/>
        <color theme="1"/>
        <rFont val="Arial"/>
        <family val="2"/>
      </rPr>
      <t>Para este segundo trimestre se tenia planeada una meta de 4 acercamientos  (firmas de beneficios) con distintas empresas de la sociedad, todo en beneficio de los colaboradores del municipio de Benito Juárez, de las cuales no se pudo concretar ninguna debido a que no hubo ninguna respuesta por parte de las empresas privadas.</t>
    </r>
  </si>
  <si>
    <r>
      <t xml:space="preserve">Justificacion Trimestral:
</t>
    </r>
    <r>
      <rPr>
        <sz val="11"/>
        <color theme="1"/>
        <rFont val="Arial"/>
        <family val="2"/>
      </rPr>
      <t>En este segundo trimestre la meta que se planeo fue de 3 apoyos o requerimientos en eventos de la Presidencia municipal, en lo cual concluimos el trimeste con 4, teniendo los eventos de: 1. Entrega de reconocimento al Cronista de la Ciudad, 2.- 53 Aniversario de Cancún, 3. Celebración del Día del Mestro, 4.- Programa Nacional de Renovación de Parque Vehicular en Correos de México.</t>
    </r>
  </si>
  <si>
    <r>
      <t xml:space="preserve">Justificacion Trimestral:
</t>
    </r>
    <r>
      <rPr>
        <sz val="11"/>
        <color theme="1"/>
        <rFont val="Arial"/>
        <family val="2"/>
      </rPr>
      <t>Para este segundo trimestre se tenia planeada una meta de 900 difusiones,  de las cuales solo se alcanzaron 347 difusiones, una cifra muy baja debido a que en este trimestre no hubo muchos acercamientos de las distintas dependencias del municipio con nuestra dirección para hacer alguna difusion de algún evento o actividad que tuvieran planeada.</t>
    </r>
  </si>
  <si>
    <t xml:space="preserve">No se gasto lo proyectado, por no haber autorizado los recursos en tiempo y forma por la Dirección Financiera. </t>
  </si>
  <si>
    <r>
      <rPr>
        <b/>
        <sz val="11"/>
        <color theme="1"/>
        <rFont val="Arial"/>
        <family val="2"/>
      </rPr>
      <t xml:space="preserve">Justificacion Trimestral: </t>
    </r>
    <r>
      <rPr>
        <sz val="11"/>
        <color theme="1"/>
        <rFont val="Arial"/>
        <family val="2"/>
      </rPr>
      <t xml:space="preserve">Semaforización verde, se cumplio con lo programado en el 2do. trimestre de 2023, superando lo proyectado, a traves de la realización de brigadas sociales en coordinación de asociaciones civiles, en diversas colonias del Municipio de Benito Juárez, gracias a la participación de las y los benitojuarenses. 
</t>
    </r>
  </si>
  <si>
    <r>
      <rPr>
        <b/>
        <sz val="11"/>
        <color theme="1"/>
        <rFont val="Arial"/>
        <family val="2"/>
      </rPr>
      <t>Justificacion Trimestral:</t>
    </r>
    <r>
      <rPr>
        <sz val="11"/>
        <color theme="1"/>
        <rFont val="Arial"/>
        <family val="2"/>
      </rPr>
      <t xml:space="preserve"> Semaforización verde, se cumplió con lo programado en el 2do. trimestre de 2023, superando lo proyectado, gracias a la participación ciudadana, a las instituciones Gubernamentales y las OSC´S, que trabajaron en coordinación para la canalización y resolución de las solicitudes de la ciudadanía.</t>
    </r>
  </si>
  <si>
    <r>
      <rPr>
        <b/>
        <sz val="11"/>
        <color theme="1"/>
        <rFont val="Arial"/>
        <family val="2"/>
      </rPr>
      <t xml:space="preserve">Justificacion Trimestral: </t>
    </r>
    <r>
      <rPr>
        <sz val="11"/>
        <color theme="1"/>
        <rFont val="Arial"/>
        <family val="2"/>
      </rPr>
      <t xml:space="preserve">Semaforización verde, se cumplio con lo programado en el 2do. trimestre de 2023, toda vez que se conto con la participación ciudadana, las instituciones Gubernamentales y las OSC´S,  para la entrega de apoyos a los grupos vulnerables del Municipio de Benito Juárez. </t>
    </r>
  </si>
  <si>
    <r>
      <rPr>
        <b/>
        <sz val="11"/>
        <color theme="1"/>
        <rFont val="Arial"/>
        <family val="2"/>
      </rPr>
      <t>Justificación Trimestral:</t>
    </r>
    <r>
      <rPr>
        <sz val="11"/>
        <color theme="1"/>
        <rFont val="Arial"/>
        <family val="2"/>
      </rPr>
      <t xml:space="preserve"> Se cubrió la meta trimestral, toda vez que se efectuaron el 100% de las Asesorías otorgadas.</t>
    </r>
  </si>
  <si>
    <r>
      <rPr>
        <b/>
        <sz val="11"/>
        <color theme="1"/>
        <rFont val="Arial"/>
        <family val="2"/>
      </rPr>
      <t xml:space="preserve">Justificación Trimestral: </t>
    </r>
    <r>
      <rPr>
        <sz val="11"/>
        <color theme="1"/>
        <rFont val="Arial"/>
        <family val="2"/>
      </rPr>
      <t>Se alcanzó  la meta en un 100%, puesto que se realizaron  las reuniones  con dependencias y organismos descentralizados de la Administración Pública Municipal programadas.</t>
    </r>
  </si>
  <si>
    <r>
      <rPr>
        <b/>
        <sz val="11"/>
        <color theme="1"/>
        <rFont val="Arial"/>
        <family val="2"/>
      </rPr>
      <t xml:space="preserve">Justificación Trimestral: </t>
    </r>
    <r>
      <rPr>
        <sz val="11"/>
        <color theme="1"/>
        <rFont val="Arial"/>
        <family val="2"/>
      </rPr>
      <t>Se llegó a la meta del 100%,  toda vez que se realizaron los eventos de prevención de violencia y delincuencia programados al trimestre.</t>
    </r>
  </si>
  <si>
    <r>
      <rPr>
        <b/>
        <sz val="11"/>
        <color theme="1"/>
        <rFont val="Arial"/>
        <family val="2"/>
      </rPr>
      <t xml:space="preserve">Justificación Trimestral: </t>
    </r>
    <r>
      <rPr>
        <sz val="11"/>
        <color theme="1"/>
        <rFont val="Arial"/>
        <family val="2"/>
      </rPr>
      <t xml:space="preserve">Se cumplió la meta del 100% en realización de  mesas de trabajo con Cámaras empresariales en seguimiento al Programa Ellas Facturan. </t>
    </r>
  </si>
  <si>
    <r>
      <rPr>
        <b/>
        <sz val="11"/>
        <color theme="1"/>
        <rFont val="Arial"/>
        <family val="2"/>
      </rPr>
      <t xml:space="preserve">Justificación Trimestral: </t>
    </r>
    <r>
      <rPr>
        <sz val="11"/>
        <color theme="1"/>
        <rFont val="Arial"/>
        <family val="2"/>
      </rPr>
      <t xml:space="preserve">Se dió cumplimiento al 100% de reuniones con Dependencias Estatales y Federales del trimestre. </t>
    </r>
  </si>
  <si>
    <r>
      <rPr>
        <b/>
        <sz val="11"/>
        <color theme="1"/>
        <rFont val="Arial"/>
        <family val="2"/>
      </rPr>
      <t xml:space="preserve">Justificación Trimestral: </t>
    </r>
    <r>
      <rPr>
        <sz val="11"/>
        <color theme="1"/>
        <rFont val="Arial"/>
        <family val="2"/>
      </rPr>
      <t>Se realizó el 100% de la meta en la Realización de reuniones con grupos y organizaciones de la sociedad civil y ciudadana.</t>
    </r>
  </si>
  <si>
    <r>
      <rPr>
        <b/>
        <sz val="11"/>
        <color theme="1"/>
        <rFont val="Arial"/>
        <family val="2"/>
      </rPr>
      <t xml:space="preserve">Justificación Trimestral: </t>
    </r>
    <r>
      <rPr>
        <sz val="11"/>
        <color theme="1"/>
        <rFont val="Arial"/>
        <family val="2"/>
      </rPr>
      <t xml:space="preserve">No se presentan avances de cumplimiento, toda vez que está programado para el 3er trimestre.  </t>
    </r>
  </si>
  <si>
    <r>
      <t xml:space="preserve">Justificacion Trimestral: </t>
    </r>
    <r>
      <rPr>
        <sz val="11"/>
        <color theme="1"/>
        <rFont val="Arial"/>
        <family val="2"/>
      </rPr>
      <t xml:space="preserve">Se rebasó el estimado durante el segundo trimestre toda vez que no se tiene un control acerca de los diversos acercamientos de los solicitantes a la Unidad de Transparencia para solicitar información de este Sujeto Obligado. </t>
    </r>
  </si>
  <si>
    <r>
      <t xml:space="preserve">Justificacion Trimestral: </t>
    </r>
    <r>
      <rPr>
        <sz val="11"/>
        <color theme="1"/>
        <rFont val="Arial"/>
        <family val="2"/>
      </rPr>
      <t xml:space="preserve">Nos hemos enfocado en atender la capacitación necesaria para las y los enlaces, de tal forma que demos contuinuidad a los programas de capacitación, manteniendo estable esta dentro de lo planeado.   </t>
    </r>
  </si>
  <si>
    <r>
      <t xml:space="preserve">Justificacion Trimestral: </t>
    </r>
    <r>
      <rPr>
        <sz val="11"/>
        <color theme="1"/>
        <rFont val="Arial"/>
        <family val="2"/>
      </rPr>
      <t>No se alcanzó el estimado durante el segundo trimestre toda vez que no se tiene un control acerca de las inconformidades que los solicitantes pudieran tener en contra de las resoluciones emitidas por esta Unidad de Transparencia.</t>
    </r>
  </si>
  <si>
    <r>
      <t xml:space="preserve">Justificacion Trimestral: </t>
    </r>
    <r>
      <rPr>
        <sz val="11"/>
        <color theme="1"/>
        <rFont val="Arial"/>
        <family val="2"/>
      </rPr>
      <t>No se alcanzó el estimado durante el segundo trimestre toda vez que no se tiene un control acerca de las denuncias que los usuarios pudieran hacer en contra de las inconsistencias/falta en la información (a su consideración) dentro de  la plataforma</t>
    </r>
  </si>
  <si>
    <r>
      <t xml:space="preserve">Justificacion Trimestral: </t>
    </r>
    <r>
      <rPr>
        <sz val="11"/>
        <color theme="1"/>
        <rFont val="Arial"/>
        <family val="2"/>
      </rPr>
      <t>No se han recibido denuncias en cuanto al Tratamiento indebido de Datos Personales</t>
    </r>
  </si>
  <si>
    <r>
      <t xml:space="preserve">Justificacion Trimestral: </t>
    </r>
    <r>
      <rPr>
        <sz val="11"/>
        <color theme="1"/>
        <rFont val="Arial"/>
        <family val="2"/>
      </rPr>
      <t>No se alcanzó el estimado durante el segundo trimestre toda vez que los avisos de privacidad no es necesario actualizarlos de manera periodica, solo en caso de que exista una modificación o actualización.</t>
    </r>
  </si>
  <si>
    <r>
      <t xml:space="preserve">Justificacion Trimestral: </t>
    </r>
    <r>
      <rPr>
        <sz val="11"/>
        <color theme="1"/>
        <rFont val="Arial"/>
        <family val="2"/>
      </rPr>
      <t>No se alcanzó el estimado durante el segundo trimestre toda vez que a pesar de estar a disposición de la ciudadanía, hubo diversos acercamientos por parte de los ciudadanos pero se les dió orientación para presentar su solicitud de Derechos A.R.C.O. ante la autoridad responsable/competente</t>
    </r>
    <r>
      <rPr>
        <b/>
        <sz val="11"/>
        <color theme="1"/>
        <rFont val="Arial"/>
        <family val="2"/>
      </rPr>
      <t xml:space="preserve">	</t>
    </r>
  </si>
  <si>
    <r>
      <t xml:space="preserve">Justificacion Trimestral: </t>
    </r>
    <r>
      <rPr>
        <sz val="11"/>
        <color theme="1"/>
        <rFont val="Arial"/>
        <family val="2"/>
      </rPr>
      <t xml:space="preserve">El 2023 ha significado para la Unidad regresar a los cursos en las pláticas de protección de Datos Personales en las escuelas, lo que ha sucitado que se soliciten más pláticas al tratarse de un tema de interés para las juventudes. </t>
    </r>
  </si>
  <si>
    <t>SE LOGRA UNA META TIMESTRAL DEL 96.55 Y UNA METAL ANUAL DEL 47.12</t>
  </si>
  <si>
    <r>
      <t xml:space="preserve">Justificación Trimestral: </t>
    </r>
    <r>
      <rPr>
        <sz val="11"/>
        <color theme="1"/>
        <rFont val="Arial"/>
        <family val="2"/>
      </rPr>
      <t xml:space="preserve">Se logra una meta en un 600.00 %, debido al buen gobierno y el buen funcionamiento en las áreas.    </t>
    </r>
    <r>
      <rPr>
        <b/>
        <sz val="11"/>
        <color theme="1"/>
        <rFont val="Arial"/>
        <family val="2"/>
      </rPr>
      <t xml:space="preserve">                       </t>
    </r>
  </si>
  <si>
    <r>
      <t>Justificación Trimestral:</t>
    </r>
    <r>
      <rPr>
        <sz val="11"/>
        <color theme="1"/>
        <rFont val="Arial"/>
        <family val="2"/>
      </rPr>
      <t xml:space="preserve">Se logra una meta en un 95.08 %, debido a la cercania con la ciudadania ademas de estar pendiente de cada reporte para poder atenderlo,  lo que genera un promedio bueno a lo programado.     </t>
    </r>
    <r>
      <rPr>
        <b/>
        <sz val="11"/>
        <color theme="1"/>
        <rFont val="Arial"/>
        <family val="2"/>
      </rPr>
      <t xml:space="preserve">         </t>
    </r>
  </si>
  <si>
    <r>
      <t>Justificación Trimestral:</t>
    </r>
    <r>
      <rPr>
        <sz val="11"/>
        <color theme="1"/>
        <rFont val="Arial"/>
        <family val="2"/>
      </rPr>
      <t xml:space="preserve">Se logra una meta en un 290.00 %, debido a los eventos realizados ademas de promover la lectura lo que hace que exista mas afluencia de personas en las instalaciones.    </t>
    </r>
    <r>
      <rPr>
        <b/>
        <sz val="11"/>
        <color theme="1"/>
        <rFont val="Arial"/>
        <family val="2"/>
      </rPr>
      <t xml:space="preserve">          </t>
    </r>
  </si>
  <si>
    <r>
      <t xml:space="preserve">Justificación Trimestral: </t>
    </r>
    <r>
      <rPr>
        <sz val="11"/>
        <color theme="1"/>
        <rFont val="Arial"/>
        <family val="2"/>
      </rPr>
      <t xml:space="preserve">Se logra una meta en un 220.18 %, debido al buen funcionamiento y la operatividad del area, ademas de las brigadas de limpieza que se han realizado. </t>
    </r>
    <r>
      <rPr>
        <b/>
        <sz val="11"/>
        <color theme="1"/>
        <rFont val="Arial"/>
        <family val="2"/>
      </rPr>
      <t xml:space="preserve">                </t>
    </r>
  </si>
  <si>
    <r>
      <t xml:space="preserve">Justificación Trimestral: </t>
    </r>
    <r>
      <rPr>
        <sz val="11"/>
        <color theme="1"/>
        <rFont val="Arial"/>
        <family val="2"/>
      </rPr>
      <t xml:space="preserve">Se logra una meta en un 177.96 %, debido a los eventos programados por la coordinación y a la participación constante de la población.                 </t>
    </r>
    <r>
      <rPr>
        <b/>
        <sz val="11"/>
        <color theme="1"/>
        <rFont val="Arial"/>
        <family val="2"/>
      </rPr>
      <t xml:space="preserve">                 </t>
    </r>
  </si>
  <si>
    <r>
      <t xml:space="preserve">Justificación Trimestral: </t>
    </r>
    <r>
      <rPr>
        <sz val="11"/>
        <color theme="1"/>
        <rFont val="Arial"/>
        <family val="2"/>
      </rPr>
      <t xml:space="preserve">Se logra en un 100.00%. Manteniendo la meta programada.       </t>
    </r>
    <r>
      <rPr>
        <b/>
        <sz val="11"/>
        <color theme="1"/>
        <rFont val="Arial"/>
        <family val="2"/>
      </rPr>
      <t xml:space="preserve">     </t>
    </r>
  </si>
  <si>
    <r>
      <t xml:space="preserve">Justificación Trimestral: </t>
    </r>
    <r>
      <rPr>
        <sz val="11"/>
        <color theme="1"/>
        <rFont val="Arial"/>
        <family val="2"/>
      </rPr>
      <t>Se cumplió con la meta programada para este trimestral alcanzando el avance en el cumplimiento en un 100%, pues se ha mantenido constantemente la ayuda a los usuarios beneficiados en ayudas y subsidios que otorga la Delegación.</t>
    </r>
  </si>
  <si>
    <r>
      <t>Justificación Trimestral:</t>
    </r>
    <r>
      <rPr>
        <sz val="11"/>
        <color theme="1"/>
        <rFont val="Arial"/>
        <family val="2"/>
      </rPr>
      <t xml:space="preserve">Se rebasa la meta proyectada en un 375.00 %. Pues ha habido constantes requerimientos  ante las áreas municipales.   </t>
    </r>
  </si>
  <si>
    <r>
      <t xml:space="preserve">Justificación Trimestral: </t>
    </r>
    <r>
      <rPr>
        <sz val="11"/>
        <color theme="1"/>
        <rFont val="Arial"/>
        <family val="2"/>
      </rPr>
      <t xml:space="preserve">Se rebasa la meta proyectada en un 115.38 %. Pues ha habido constantes requerimientos  ante las áreas municipales.   </t>
    </r>
  </si>
  <si>
    <r>
      <t xml:space="preserve">Justificación Trimestral: </t>
    </r>
    <r>
      <rPr>
        <sz val="11"/>
        <color theme="1"/>
        <rFont val="Arial"/>
        <family val="2"/>
      </rPr>
      <t xml:space="preserve">Se rebasa la meta proyectada en un 416.67 %. Pues ha habido constantes requerimientos  ante las áreas municipales.   </t>
    </r>
  </si>
  <si>
    <r>
      <t xml:space="preserve">Justificación Trimestral: </t>
    </r>
    <r>
      <rPr>
        <sz val="11"/>
        <color theme="1"/>
        <rFont val="Arial"/>
        <family val="2"/>
      </rPr>
      <t>Se logra una meta en un 200.86 %, debido a la coordinacion con las distintas areas que confirman la delegacion y asi mism o al buen gobierno que encabeza esta administracion municipal.</t>
    </r>
    <r>
      <rPr>
        <b/>
        <sz val="11"/>
        <color theme="1"/>
        <rFont val="Arial"/>
        <family val="2"/>
      </rPr>
      <t xml:space="preserve">     </t>
    </r>
  </si>
  <si>
    <r>
      <t xml:space="preserve">Justificacion Trimestral:  </t>
    </r>
    <r>
      <rPr>
        <sz val="11"/>
        <color theme="1"/>
        <rFont val="Arial"/>
        <family val="2"/>
      </rPr>
      <t xml:space="preserve">Las Gestiones ciudadanas brindades en la Subdelegaciòn de Puerto Juàrez cumplio la meta programada.  En este periodo secumplio la  meta trazada al llegar al 100% de las gestiones ciudadanas brindadas .              </t>
    </r>
    <r>
      <rPr>
        <b/>
        <sz val="11"/>
        <color theme="1"/>
        <rFont val="Arial"/>
        <family val="2"/>
      </rPr>
      <t xml:space="preserve">                                                                                                                                                                                                                      </t>
    </r>
  </si>
  <si>
    <r>
      <t xml:space="preserve">Justificaciòn Trimestral: </t>
    </r>
    <r>
      <rPr>
        <sz val="11"/>
        <color theme="1"/>
        <rFont val="Arial"/>
        <family val="2"/>
      </rPr>
      <t xml:space="preserve">Los programas sociales difundidos  se vio incrementada debido a las direfentes actividades realizadas en cuanto  a la jornada de atenciòn ciudadana ¨CANCÙN NOS UNE¨  y al programa de ¨ Mujer es Poder¨,    lo que provocó que se difundiera  programas extras a lo considerado. Este periodo se vio incrementada la meta trazada al llegar al 150% de los programas sociales difundidos .                                      </t>
    </r>
    <r>
      <rPr>
        <b/>
        <sz val="11"/>
        <color theme="1"/>
        <rFont val="Arial"/>
        <family val="2"/>
      </rPr>
      <t xml:space="preserve">                                                                                                                                                    </t>
    </r>
  </si>
  <si>
    <r>
      <t xml:space="preserve"> Justificacion Trimestral:  </t>
    </r>
    <r>
      <rPr>
        <sz val="11"/>
        <color theme="1"/>
        <rFont val="Arial"/>
        <family val="2"/>
      </rPr>
      <t xml:space="preserve">La capacitaciòn comunitaria  no cumplio con la meta al no realizarce ninguna promociòn de capacitaciòn . Este periodo no cumplio con la meta trazada al llegar al 0% de las capitaciones comunitarias.                                    </t>
    </r>
    <r>
      <rPr>
        <b/>
        <sz val="11"/>
        <color theme="1"/>
        <rFont val="Arial"/>
        <family val="2"/>
      </rPr>
      <t xml:space="preserve">                                                                                                                                                                                                                                                                                                                                                                                      </t>
    </r>
  </si>
  <si>
    <r>
      <t xml:space="preserve">Justificacion Trimestral:  </t>
    </r>
    <r>
      <rPr>
        <sz val="11"/>
        <color theme="1"/>
        <rFont val="Arial"/>
        <family val="2"/>
      </rPr>
      <t xml:space="preserve">La brigadas de limpieza coordinadas  se vio incrementada debido a las diferentes actividades realizadas en  cuanto a la brigada de limpieza del Manglar calle 2 de la Subdelegaciòn de Puerto Juàrez, por el ¨Dìa Internacional de la Tierra¨,  el Programa de Descacharrizaciòn y  la Brigada de limpieza de la ¨Laguna Manatì. Lo que provocó que se realizaran brigadas de limpieza extras a lo considerado. Este periodo se vio incrementada la meta trazada al llegar al 160% de las brigadas de limpieza coordinadas.                                      </t>
    </r>
    <r>
      <rPr>
        <b/>
        <sz val="11"/>
        <color theme="1"/>
        <rFont val="Arial"/>
        <family val="2"/>
      </rPr>
      <t xml:space="preserve">                                                                                                                                                                    </t>
    </r>
    <r>
      <rPr>
        <sz val="11"/>
        <color theme="1"/>
        <rFont val="Arial"/>
        <family val="2"/>
      </rPr>
      <t xml:space="preserve">        </t>
    </r>
    <r>
      <rPr>
        <b/>
        <sz val="11"/>
        <color theme="1"/>
        <rFont val="Arial"/>
        <family val="2"/>
      </rPr>
      <t xml:space="preserve">                                                                                                                                                                                                       </t>
    </r>
  </si>
  <si>
    <r>
      <t xml:space="preserve">Justificacion Trimestral: </t>
    </r>
    <r>
      <rPr>
        <sz val="11"/>
        <color theme="1"/>
        <rFont val="Arial"/>
        <family val="2"/>
      </rPr>
      <t xml:space="preserve">Los eventos Cìvicos, Culturales y Deportivos realizados  se vio incrementada debido a las diferentes actividades realizadas en  cuanto a la participaciòn de la Subdelegaciòn de Puerto Juàrez al Desfile del 53 Aniversario de Cancùn 2023 de Benito Juàrez, Quintana Roo, en donde la ciudadanìa y personal de la Subdelegaciòn de Puerto Juàrez participaròn en el desfile, 1er Concurso Infantil de esculturas de arena inclusivo ¨Moldeando Sueños en Puerto Juàrez¨ por medio del DIF Municipal de Benito Juàrez  y El Torneo de Pesca ¨ Capitan Ferrat¨. Lo que provocó que se realizara  eventos culturales  extras a lo considerado.  En este periodo se  vio incrementada  la meta trazada de los eventos Cìvicos, Culturales y Deportivos realizados. Este peridodo se vio incrementada la meta trazada al llegar al 250% de los eventos realizados.                                  </t>
    </r>
    <r>
      <rPr>
        <b/>
        <sz val="11"/>
        <color theme="1"/>
        <rFont val="Arial"/>
        <family val="2"/>
      </rPr>
      <t xml:space="preserve">                                                                                                                                                </t>
    </r>
  </si>
  <si>
    <r>
      <t xml:space="preserve">Justificacion Trimestral: </t>
    </r>
    <r>
      <rPr>
        <sz val="11"/>
        <color theme="1"/>
        <rFont val="Arial"/>
        <family val="2"/>
      </rPr>
      <t>De acuerdo a lo programado para este trimestre 2023, se llegó a la meta deseada .</t>
    </r>
    <r>
      <rPr>
        <b/>
        <sz val="11"/>
        <color theme="1"/>
        <rFont val="Arial"/>
        <family val="2"/>
      </rPr>
      <t xml:space="preserve">
</t>
    </r>
  </si>
  <si>
    <r>
      <t xml:space="preserve">Justificacion Trimestral: </t>
    </r>
    <r>
      <rPr>
        <sz val="11"/>
        <color theme="1"/>
        <rFont val="Arial"/>
        <family val="2"/>
      </rPr>
      <t>Se realizaron 4 actividades  programadas de foma trimestral llegando al procentaje deseado del 100 %.</t>
    </r>
  </si>
  <si>
    <r>
      <t>Justificacion Trimestral:</t>
    </r>
    <r>
      <rPr>
        <sz val="11"/>
        <color theme="1"/>
        <rFont val="Arial"/>
        <family val="2"/>
      </rPr>
      <t xml:space="preserve"> Se programaron 2 proyectos de infraestructura las cuales se realizaron y se alcanzó el cumplimiento de la meta en un 100%.</t>
    </r>
  </si>
  <si>
    <r>
      <t xml:space="preserve">Justificacion Trimestral: </t>
    </r>
    <r>
      <rPr>
        <sz val="11"/>
        <color theme="1"/>
        <rFont val="Arial"/>
        <family val="2"/>
      </rPr>
      <t>Se programaron 6 actividades para mejorar la imagen urbana de la Zona Fundacional, los cuales si se realizaron llegando al cumplimiento trimestral del 100%</t>
    </r>
    <r>
      <rPr>
        <b/>
        <sz val="11"/>
        <color theme="1"/>
        <rFont val="Arial"/>
        <family val="2"/>
      </rPr>
      <t xml:space="preserve">
</t>
    </r>
  </si>
  <si>
    <r>
      <t xml:space="preserve">Justificacion Trimestral: </t>
    </r>
    <r>
      <rPr>
        <sz val="11"/>
        <color theme="1"/>
        <rFont val="Arial"/>
        <family val="2"/>
      </rPr>
      <t>Se llevaron a cabo las activiadades culturales programadas llegando en cumplimiento al 100% de la meta trimestral.</t>
    </r>
  </si>
  <si>
    <r>
      <rPr>
        <b/>
        <sz val="11"/>
        <color theme="1"/>
        <rFont val="Calibri"/>
        <family val="2"/>
        <scheme val="minor"/>
      </rPr>
      <t xml:space="preserve">Justificacion Trimestral: </t>
    </r>
    <r>
      <rPr>
        <sz val="11"/>
        <color theme="1"/>
        <rFont val="Calibri"/>
        <family val="2"/>
        <scheme val="minor"/>
      </rPr>
      <t>Se cumplio al 100% con la meta programada para este segundo trimestre alcanzando el avance de cumplimiento acumulado al 50% anual.</t>
    </r>
  </si>
  <si>
    <r>
      <rPr>
        <b/>
        <sz val="11"/>
        <color theme="1"/>
        <rFont val="Calibri"/>
        <family val="2"/>
        <scheme val="minor"/>
      </rPr>
      <t xml:space="preserve">Trimestral: </t>
    </r>
    <r>
      <rPr>
        <sz val="11"/>
        <color theme="1"/>
        <rFont val="Calibri"/>
        <family val="2"/>
        <scheme val="minor"/>
      </rPr>
      <t xml:space="preserve">En el segundo trimestre se logro un porcentaje del 95.67%  comparando lo planeado y lo ejecutado del presupuesto. 
Anual: En el presupuesto planeado se logro un porcentaje de avance anual de ejecución del 46.97%. </t>
    </r>
  </si>
  <si>
    <t>Justificación trimestral: Se ejerció el recurso presuestal en un 60.64% toda vez que, la diferencia refiere a la partidas 3251 Arrendamiento de Equipo de Transporte, misma que no fue ejecutada en su totalidad en el trimestre reportado, pero el recurso fue transferido al 3er trimestre y la partida 3292 Arrendamiento de Equipo y Bienes de Tecnología fue transferida al 3er trimestre por fecha de inicio del contrato de arrendamiento (Julio 2023).
Justificación anual: Se obtuvo un avance anual del 48.98% en el trimestre reportado, cifra que refiere a la transferencia de recurso de las partidas 3251 y 3292 al 3er trimestre. 
Nota: A inicio del ejercicio fiscal actual, se contaba con un presupuesto aurotizado de $250,000.00, recibiendo una ampliación al mismo en el 1er y 2do  trimestre, quedando en totalidad $414405.56</t>
  </si>
  <si>
    <t>Justificacion Trimestral:  Este periodo se alcanzo la meta trazada al llegar al 100%  del presupuesto llevando la ejecusion del gasto de acuerdo a lo programado.          
Meta Anual: En este periodo se cumplio el 100% del presupuestp programanado</t>
  </si>
  <si>
    <t>Justificación Trimestral: En el segundo trimestre se solicitó ampliación presupuestal a la Tesorería Municipal para la adquisición de 2 vehiculos, adquisición de equipo de computo y aire acondicionado, por lo cual se rebasa en 29.11% a lo planeado presupuestalmente.</t>
  </si>
  <si>
    <r>
      <t xml:space="preserve">Justificacion Trimestral: </t>
    </r>
    <r>
      <rPr>
        <sz val="11"/>
        <color theme="1"/>
        <rFont val="Arial"/>
        <family val="2"/>
      </rPr>
      <t>Los proyectos de inversión en obra pública ya fueron aprobados por el coplademun y ratificados por el Cabildo.
No se a ejercido el recurso toda vez que las obras están en periodo de licitación.</t>
    </r>
  </si>
  <si>
    <r>
      <t xml:space="preserve">Justificacion Trimestral:  </t>
    </r>
    <r>
      <rPr>
        <sz val="11"/>
        <color theme="1"/>
        <rFont val="Arial"/>
        <family val="2"/>
      </rPr>
      <t>Se cumplió con lo planeado respecto de: saneamiento financiero, nomina seguridad publica y nominas. Los proyectos de inversión en obra pública ya fueron aprobados por el coplademun y ratificados por el Cabildo.
No se a ejercido el recurso toda vez que las obras están en periodo de licitación.</t>
    </r>
  </si>
  <si>
    <r>
      <t xml:space="preserve">Justificacion Trimestral: </t>
    </r>
    <r>
      <rPr>
        <sz val="11"/>
        <color theme="1"/>
        <rFont val="Arial"/>
        <family val="2"/>
      </rPr>
      <t>El resultado obtenido en el Diagnóstico PBR-SED 2023  representó un avance del 85% en el Índice de Consolidación, superior a lo esperado. Este indicador es anual por lo que se mantiene hasta el 2024.</t>
    </r>
  </si>
  <si>
    <r>
      <rPr>
        <b/>
        <sz val="11"/>
        <color theme="1"/>
        <rFont val="Arial"/>
        <family val="2"/>
      </rPr>
      <t>Justificacion Trimestral:</t>
    </r>
    <r>
      <rPr>
        <sz val="11"/>
        <color theme="1"/>
        <rFont val="Arial"/>
        <family val="2"/>
      </rPr>
      <t xml:space="preserve">  El resultado reportado es el avance acumulado de las Estrategias y lineas de Acción del Plan Municipal de Desarrollo al cierre del primer trimestre 2023.</t>
    </r>
  </si>
  <si>
    <r>
      <t xml:space="preserve">Justificacion Trimestral: </t>
    </r>
    <r>
      <rPr>
        <sz val="11"/>
        <color theme="1"/>
        <rFont val="Arial"/>
        <family val="2"/>
      </rPr>
      <t>Se realizarón 3 aspectos suceptibles de mejora en las herramientas de Planeación,Formatos de Complemento a la Respuesta de la Guia Consultiva de Desempeño Municipal 2023, Lineamientos para la Actualización del PMD 21-24 y los Arboles de problemas para trabajar con ciudadania y dependencias de acuerdo a la MML en la Actualización del PMD 21-24 durante las Consultas Ciudadanas.</t>
    </r>
  </si>
  <si>
    <r>
      <rPr>
        <b/>
        <sz val="11"/>
        <rFont val="Arial"/>
        <family val="2"/>
      </rPr>
      <t>Justificación trimestral:</t>
    </r>
    <r>
      <rPr>
        <sz val="11"/>
        <rFont val="Arial"/>
        <family val="2"/>
      </rPr>
      <t xml:space="preserve"> Se incrementaron las actividades debido a la necesidad de</t>
    </r>
    <r>
      <rPr>
        <b/>
        <sz val="11"/>
        <rFont val="Arial"/>
        <family val="2"/>
      </rPr>
      <t xml:space="preserve"> </t>
    </r>
    <r>
      <rPr>
        <sz val="11"/>
        <rFont val="Arial"/>
        <family val="2"/>
      </rPr>
      <t xml:space="preserve">activar las mesas de trabajo para instalar las mesas de trabajo del Sistema Estadístico Municipal para la Inclusión de las Personas con Discapacidad en conjunto con las diferentes dependencias municipales con el objetivo de detectar y nombrar líneas de acción a favor de la inclusión de las personas con discapacidad y la accesibilidad universal. Asímismo, se trabaja en conjunto con la Dirección General de Desarrollo Ecónomico en actividades a favor de la Inclusión Laboral. 
                                  </t>
    </r>
  </si>
  <si>
    <r>
      <t xml:space="preserve">Justificación trimestral: </t>
    </r>
    <r>
      <rPr>
        <sz val="11"/>
        <rFont val="Arial"/>
        <family val="2"/>
      </rPr>
      <t xml:space="preserve">Aumentaron las mesas al brindar capacitaciones en materia del Sistema Estadístico para la Inclusión de las Personas con discapacidad y Accesibilidad Universal así como la creación de la red de enlaces con servidoras y servidores públicos, quienes participaron en 3 capacitaciones distintas; así mismo se siguieron brindando las capacitaciones que regularmente se llevan a cabo, lo que duplico el logro de la meta. </t>
    </r>
  </si>
  <si>
    <r>
      <t>Justifación  trimestral:</t>
    </r>
    <r>
      <rPr>
        <sz val="11"/>
        <rFont val="Arial"/>
        <family val="2"/>
      </rPr>
      <t xml:space="preserve"> Existio una mayor demanda por parte de las dependencias municipales la interpretación de lengua de señas mexicana en modalidad de videos institucionales, eventos, sesiones de cabildo y foros. Así mismo el Ayuntamiento solicito la participación de la Dirección en eventos estatal y federales lo que disparo la cifra. </t>
    </r>
  </si>
  <si>
    <r>
      <t xml:space="preserve">Justificación trimestral: </t>
    </r>
    <r>
      <rPr>
        <sz val="11"/>
        <rFont val="Arial"/>
        <family val="2"/>
      </rPr>
      <t xml:space="preserve">Fue necesaria la realización de mesas de trabajo, verificaciones y demás actividades debido a la petición de las dependencias e institituciones educativas así como diferentes eventos beneficiando a comunidades estudiantiles y ciudadanas.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</si>
</sst>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
  </numFmts>
  <fonts count="23"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rgb="FF000000"/>
      <name val="Arial"/>
      <family val="2"/>
    </font>
    <font>
      <sz val="11"/>
      <color theme="1"/>
      <name val="Arial Nova Cond"/>
      <family val="2"/>
    </font>
    <font>
      <b/>
      <sz val="11"/>
      <color theme="1"/>
      <name val="Arial Nova Cond"/>
      <family val="2"/>
    </font>
    <font>
      <sz val="11"/>
      <color theme="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D9D9D9"/>
        <bgColor rgb="FF000000"/>
      </patternFill>
    </fill>
    <fill>
      <patternFill patternType="solid">
        <fgColor rgb="FFF2F2F2"/>
        <bgColor rgb="FF000000"/>
      </patternFill>
    </fill>
    <fill>
      <patternFill patternType="solid">
        <fgColor theme="0" tint="-4.9989318521683403E-2"/>
        <bgColor rgb="FFFBE4D5"/>
      </patternFill>
    </fill>
    <fill>
      <patternFill patternType="solid">
        <fgColor rgb="FFBFBFBF"/>
        <bgColor rgb="FFBFBFBF"/>
      </patternFill>
    </fill>
  </fills>
  <borders count="132">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medium">
        <color indexed="64"/>
      </left>
      <right style="medium">
        <color indexed="64"/>
      </right>
      <top style="dotted">
        <color indexed="64"/>
      </top>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ashed">
        <color theme="1"/>
      </top>
      <bottom style="dashed">
        <color theme="1"/>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style="medium">
        <color indexed="64"/>
      </left>
      <right/>
      <top style="dashed">
        <color rgb="FF000000"/>
      </top>
      <bottom/>
      <diagonal/>
    </border>
    <border>
      <left style="dotted">
        <color rgb="FF000000"/>
      </left>
      <right style="dotted">
        <color rgb="FF000000"/>
      </right>
      <top style="dashed">
        <color rgb="FF000000"/>
      </top>
      <bottom/>
      <diagonal/>
    </border>
    <border>
      <left style="dashed">
        <color rgb="FF000000"/>
      </left>
      <right style="dashed">
        <color rgb="FF000000"/>
      </right>
      <top style="dashed">
        <color rgb="FF000000"/>
      </top>
      <bottom style="dashed">
        <color rgb="FF000000"/>
      </bottom>
      <diagonal/>
    </border>
    <border>
      <left style="dashed">
        <color rgb="FF000000"/>
      </left>
      <right/>
      <top style="dashed">
        <color rgb="FF000000"/>
      </top>
      <bottom style="dashed">
        <color rgb="FF000000"/>
      </bottom>
      <diagonal/>
    </border>
    <border>
      <left style="medium">
        <color indexed="64"/>
      </left>
      <right style="dashed">
        <color rgb="FF000000"/>
      </right>
      <top style="dashed">
        <color rgb="FF000000"/>
      </top>
      <bottom style="dashed">
        <color rgb="FF000000"/>
      </bottom>
      <diagonal/>
    </border>
    <border>
      <left style="dotted">
        <color rgb="FF000000"/>
      </left>
      <right style="dashed">
        <color rgb="FF000000"/>
      </right>
      <top style="dashed">
        <color rgb="FF000000"/>
      </top>
      <bottom/>
      <diagonal/>
    </border>
    <border>
      <left style="dashed">
        <color rgb="FF000000"/>
      </left>
      <right style="dashed">
        <color rgb="FF000000"/>
      </right>
      <top style="dashed">
        <color theme="1"/>
      </top>
      <bottom/>
      <diagonal/>
    </border>
    <border>
      <left style="dashed">
        <color rgb="FF000000"/>
      </left>
      <right style="medium">
        <color indexed="64"/>
      </right>
      <top style="dashed">
        <color rgb="FF000000"/>
      </top>
      <bottom/>
      <diagonal/>
    </border>
    <border>
      <left/>
      <right style="dotted">
        <color theme="1"/>
      </right>
      <top style="dotted">
        <color theme="1"/>
      </top>
      <bottom style="dotted">
        <color theme="1"/>
      </bottom>
      <diagonal/>
    </border>
    <border>
      <left style="dotted">
        <color theme="1"/>
      </left>
      <right style="dotted">
        <color indexed="64"/>
      </right>
      <top style="dashed">
        <color theme="1"/>
      </top>
      <bottom/>
      <diagonal/>
    </border>
    <border>
      <left style="dotted">
        <color theme="1"/>
      </left>
      <right style="dotted">
        <color indexed="64"/>
      </right>
      <top/>
      <bottom style="dashed">
        <color theme="1"/>
      </bottom>
      <diagonal/>
    </border>
    <border>
      <left style="dotted">
        <color indexed="64"/>
      </left>
      <right style="dotted">
        <color indexed="64"/>
      </right>
      <top style="dashed">
        <color indexed="64"/>
      </top>
      <bottom style="dotted">
        <color indexed="64"/>
      </bottom>
      <diagonal/>
    </border>
    <border>
      <left style="dotted">
        <color indexed="64"/>
      </left>
      <right style="dotted">
        <color indexed="64"/>
      </right>
      <top style="dotted">
        <color indexed="64"/>
      </top>
      <bottom/>
      <diagonal/>
    </border>
    <border>
      <left style="medium">
        <color indexed="64"/>
      </left>
      <right style="dotted">
        <color theme="1"/>
      </right>
      <top style="dashed">
        <color theme="1"/>
      </top>
      <bottom/>
      <diagonal/>
    </border>
    <border>
      <left style="medium">
        <color indexed="64"/>
      </left>
      <right style="dotted">
        <color theme="1"/>
      </right>
      <top/>
      <bottom style="dashed">
        <color theme="1"/>
      </bottom>
      <diagonal/>
    </border>
    <border>
      <left style="dashed">
        <color theme="1"/>
      </left>
      <right style="medium">
        <color theme="1"/>
      </right>
      <top style="dotted">
        <color indexed="64"/>
      </top>
      <bottom/>
      <diagonal/>
    </border>
    <border>
      <left style="dashed">
        <color theme="1"/>
      </left>
      <right style="medium">
        <color theme="1"/>
      </right>
      <top/>
      <bottom/>
      <diagonal/>
    </border>
    <border>
      <left style="dashed">
        <color theme="1"/>
      </left>
      <right style="medium">
        <color theme="1"/>
      </right>
      <top/>
      <bottom style="medium">
        <color indexed="64"/>
      </bottom>
      <diagonal/>
    </border>
    <border>
      <left style="medium">
        <color indexed="64"/>
      </left>
      <right/>
      <top style="thin">
        <color indexed="64"/>
      </top>
      <bottom style="medium">
        <color indexed="64"/>
      </bottom>
      <diagonal/>
    </border>
    <border>
      <left/>
      <right/>
      <top style="dashed">
        <color theme="1"/>
      </top>
      <bottom/>
      <diagonal/>
    </border>
    <border>
      <left style="medium">
        <color indexed="64"/>
      </left>
      <right/>
      <top style="dashed">
        <color theme="1"/>
      </top>
      <bottom/>
      <diagonal/>
    </border>
    <border>
      <left style="medium">
        <color indexed="64"/>
      </left>
      <right/>
      <top/>
      <bottom style="dashed">
        <color theme="1"/>
      </bottom>
      <diagonal/>
    </border>
    <border>
      <left/>
      <right/>
      <top/>
      <bottom style="dashed">
        <color theme="1"/>
      </bottom>
      <diagonal/>
    </border>
    <border>
      <left style="dashed">
        <color theme="1"/>
      </left>
      <right style="dashed">
        <color theme="1"/>
      </right>
      <top style="dashed">
        <color theme="1"/>
      </top>
      <bottom style="dotted">
        <color theme="1"/>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dotted">
        <color indexed="64"/>
      </bottom>
      <diagonal/>
    </border>
    <border>
      <left style="dashed">
        <color theme="1"/>
      </left>
      <right style="dashed">
        <color theme="1"/>
      </right>
      <top style="dotted">
        <color theme="1"/>
      </top>
      <bottom style="dotted">
        <color indexed="64"/>
      </bottom>
      <diagonal/>
    </border>
    <border>
      <left style="dashed">
        <color theme="1"/>
      </left>
      <right style="dashed">
        <color theme="1"/>
      </right>
      <top style="dashed">
        <color theme="1"/>
      </top>
      <bottom style="dotted">
        <color indexed="64"/>
      </bottom>
      <diagonal/>
    </border>
    <border>
      <left style="dashed">
        <color theme="1"/>
      </left>
      <right style="medium">
        <color indexed="64"/>
      </right>
      <top style="dashed">
        <color theme="1"/>
      </top>
      <bottom style="dotted">
        <color indexed="64"/>
      </bottom>
      <diagonal/>
    </border>
    <border>
      <left style="medium">
        <color indexed="64"/>
      </left>
      <right style="medium">
        <color indexed="64"/>
      </right>
      <top style="dashed">
        <color theme="1"/>
      </top>
      <bottom style="dotted">
        <color indexed="64"/>
      </bottom>
      <diagonal/>
    </border>
    <border>
      <left style="thin">
        <color indexed="64"/>
      </left>
      <right style="medium">
        <color indexed="64"/>
      </right>
      <top style="medium">
        <color indexed="64"/>
      </top>
      <bottom style="dotted">
        <color indexed="64"/>
      </bottom>
      <diagonal/>
    </border>
    <border>
      <left style="thin">
        <color rgb="FF000000"/>
      </left>
      <right style="medium">
        <color rgb="FF000000"/>
      </right>
      <top style="dotted">
        <color rgb="FF000000"/>
      </top>
      <bottom style="dotted">
        <color rgb="FF000000"/>
      </bottom>
      <diagonal/>
    </border>
    <border>
      <left style="thin">
        <color auto="1"/>
      </left>
      <right style="medium">
        <color auto="1"/>
      </right>
      <top style="dotted">
        <color auto="1"/>
      </top>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312">
    <xf numFmtId="0" fontId="0" fillId="0" borderId="0" xfId="0"/>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11" xfId="0" applyFont="1" applyFill="1" applyBorder="1" applyAlignment="1">
      <alignment horizontal="left"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1" fillId="8" borderId="12" xfId="0" applyFont="1" applyFill="1" applyBorder="1" applyAlignment="1">
      <alignment horizontal="left" vertical="center" wrapText="1"/>
    </xf>
    <xf numFmtId="0" fontId="2" fillId="8" borderId="18" xfId="0" applyFont="1" applyFill="1" applyBorder="1" applyAlignment="1">
      <alignment horizontal="center" vertical="center" wrapText="1"/>
    </xf>
    <xf numFmtId="0" fontId="2" fillId="8" borderId="24" xfId="0" applyFont="1" applyFill="1" applyBorder="1" applyAlignment="1">
      <alignment horizontal="center" vertical="center" wrapText="1"/>
    </xf>
    <xf numFmtId="2" fontId="2" fillId="2" borderId="18" xfId="1" applyNumberFormat="1" applyFont="1" applyFill="1" applyBorder="1" applyAlignment="1">
      <alignment horizontal="center" vertical="center" wrapText="1"/>
    </xf>
    <xf numFmtId="2" fontId="2" fillId="2" borderId="19" xfId="1"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8"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2" fontId="4" fillId="8" borderId="18" xfId="1" applyNumberFormat="1" applyFont="1" applyFill="1" applyBorder="1" applyAlignment="1">
      <alignment horizontal="center" vertical="center" wrapText="1"/>
    </xf>
    <xf numFmtId="0" fontId="2" fillId="8" borderId="26" xfId="0" applyFont="1" applyFill="1" applyBorder="1" applyAlignment="1">
      <alignment vertical="center" wrapText="1"/>
    </xf>
    <xf numFmtId="0" fontId="2" fillId="8" borderId="27" xfId="0" applyFont="1" applyFill="1" applyBorder="1" applyAlignment="1">
      <alignment vertical="center" wrapText="1"/>
    </xf>
    <xf numFmtId="0" fontId="4" fillId="8"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4" fillId="8"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4" xfId="0" applyFont="1" applyFill="1" applyBorder="1" applyAlignment="1">
      <alignment horizontal="left" vertical="center" wrapText="1"/>
    </xf>
    <xf numFmtId="0" fontId="4" fillId="4" borderId="30" xfId="0" applyFont="1" applyFill="1" applyBorder="1" applyAlignment="1">
      <alignment horizontal="center" vertical="center" wrapText="1"/>
    </xf>
    <xf numFmtId="0" fontId="2" fillId="3" borderId="35" xfId="0" applyFont="1" applyFill="1" applyBorder="1" applyAlignment="1">
      <alignment horizontal="left" vertical="center" wrapText="1"/>
    </xf>
    <xf numFmtId="0" fontId="4" fillId="4" borderId="29" xfId="0" applyFont="1" applyFill="1" applyBorder="1" applyAlignment="1">
      <alignment horizontal="center" vertical="center" wrapText="1"/>
    </xf>
    <xf numFmtId="0" fontId="2" fillId="3" borderId="34" xfId="0" applyFont="1" applyFill="1" applyBorder="1" applyAlignment="1">
      <alignment horizontal="center" vertical="center" wrapText="1"/>
    </xf>
    <xf numFmtId="164" fontId="1" fillId="8" borderId="28" xfId="0" applyNumberFormat="1" applyFont="1" applyFill="1" applyBorder="1" applyAlignment="1">
      <alignment horizontal="center" vertical="center" wrapText="1"/>
    </xf>
    <xf numFmtId="164" fontId="1" fillId="8" borderId="16" xfId="0" applyNumberFormat="1" applyFont="1" applyFill="1" applyBorder="1" applyAlignment="1">
      <alignment horizontal="center" vertical="center" wrapText="1"/>
    </xf>
    <xf numFmtId="0" fontId="12" fillId="8" borderId="32" xfId="0" applyFont="1" applyFill="1" applyBorder="1" applyAlignment="1">
      <alignment horizontal="justify" vertical="center" wrapText="1"/>
    </xf>
    <xf numFmtId="0" fontId="5" fillId="5" borderId="32" xfId="0" applyFont="1" applyFill="1" applyBorder="1" applyAlignment="1">
      <alignment horizontal="left" vertical="center" wrapText="1"/>
    </xf>
    <xf numFmtId="0" fontId="1" fillId="3" borderId="32" xfId="0" applyFont="1" applyFill="1" applyBorder="1" applyAlignment="1">
      <alignment horizontal="left" vertical="center" wrapText="1"/>
    </xf>
    <xf numFmtId="0" fontId="1" fillId="8" borderId="32" xfId="0" applyFont="1" applyFill="1" applyBorder="1" applyAlignment="1">
      <alignment horizontal="left" vertical="center" wrapText="1"/>
    </xf>
    <xf numFmtId="0" fontId="16" fillId="0" borderId="40" xfId="0" applyFont="1" applyBorder="1" applyAlignment="1">
      <alignment vertical="center"/>
    </xf>
    <xf numFmtId="0" fontId="1" fillId="8" borderId="28"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20" xfId="0" applyFont="1" applyFill="1" applyBorder="1" applyAlignment="1">
      <alignment horizontal="center" vertical="center" wrapText="1"/>
    </xf>
    <xf numFmtId="164" fontId="1" fillId="8" borderId="20" xfId="0" applyNumberFormat="1" applyFont="1" applyFill="1" applyBorder="1" applyAlignment="1">
      <alignment horizontal="center" vertical="center" wrapText="1"/>
    </xf>
    <xf numFmtId="0" fontId="2" fillId="0" borderId="41" xfId="0" applyFont="1" applyBorder="1" applyAlignment="1">
      <alignment horizontal="center" vertical="center" wrapText="1"/>
    </xf>
    <xf numFmtId="0" fontId="0" fillId="9" borderId="0" xfId="0" applyFill="1"/>
    <xf numFmtId="0" fontId="0" fillId="10" borderId="0" xfId="0" applyFill="1"/>
    <xf numFmtId="10" fontId="0" fillId="6" borderId="42" xfId="0" applyNumberForma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0" fontId="0" fillId="0" borderId="0" xfId="0" applyAlignment="1">
      <alignment horizontal="center" vertical="center"/>
    </xf>
    <xf numFmtId="10" fontId="0" fillId="6" borderId="45" xfId="0" applyNumberForma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49" xfId="0" applyNumberFormat="1" applyFont="1" applyFill="1" applyBorder="1" applyAlignment="1">
      <alignment horizontal="center" vertical="center" wrapText="1"/>
    </xf>
    <xf numFmtId="10" fontId="0" fillId="6" borderId="50" xfId="0" applyNumberFormat="1" applyFill="1" applyBorder="1" applyAlignment="1">
      <alignment horizontal="center" vertical="center" wrapText="1"/>
    </xf>
    <xf numFmtId="4" fontId="2" fillId="2" borderId="49" xfId="0" applyNumberFormat="1" applyFont="1" applyFill="1" applyBorder="1" applyAlignment="1">
      <alignment horizontal="center" vertical="center" wrapText="1"/>
    </xf>
    <xf numFmtId="0" fontId="1" fillId="2" borderId="43" xfId="0" applyFont="1" applyFill="1" applyBorder="1" applyAlignment="1">
      <alignment horizontal="center" vertical="center" wrapText="1"/>
    </xf>
    <xf numFmtId="0" fontId="2" fillId="8" borderId="52" xfId="0" applyFont="1" applyFill="1" applyBorder="1" applyAlignment="1">
      <alignment vertical="center" wrapText="1"/>
    </xf>
    <xf numFmtId="3" fontId="2" fillId="2" borderId="53" xfId="0" applyNumberFormat="1" applyFont="1" applyFill="1" applyBorder="1" applyAlignment="1">
      <alignment horizontal="center" vertical="center" wrapText="1"/>
    </xf>
    <xf numFmtId="0" fontId="0" fillId="0" borderId="0" xfId="0" applyAlignment="1">
      <alignment wrapText="1"/>
    </xf>
    <xf numFmtId="0" fontId="17" fillId="0" borderId="0" xfId="0" applyFont="1"/>
    <xf numFmtId="3" fontId="2" fillId="2" borderId="54"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0" fontId="1" fillId="2" borderId="44" xfId="0" applyFont="1" applyFill="1" applyBorder="1" applyAlignment="1">
      <alignment vertical="center" wrapText="1"/>
    </xf>
    <xf numFmtId="0" fontId="1" fillId="2" borderId="55" xfId="0" applyFont="1" applyFill="1" applyBorder="1" applyAlignment="1">
      <alignment vertical="center" wrapText="1"/>
    </xf>
    <xf numFmtId="44" fontId="2" fillId="2" borderId="46" xfId="2" applyFont="1" applyFill="1" applyBorder="1" applyAlignment="1">
      <alignment horizontal="center" vertical="center" wrapText="1"/>
    </xf>
    <xf numFmtId="44" fontId="2" fillId="2" borderId="47" xfId="2"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57" xfId="2" applyFont="1" applyFill="1" applyBorder="1" applyAlignment="1">
      <alignment horizontal="center" vertical="center" wrapText="1"/>
    </xf>
    <xf numFmtId="44" fontId="2" fillId="2" borderId="58"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26" xfId="2" applyFont="1" applyFill="1" applyBorder="1" applyAlignment="1">
      <alignment horizontal="center" vertical="center" wrapText="1"/>
    </xf>
    <xf numFmtId="44" fontId="2" fillId="2" borderId="59"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60" xfId="2" applyFont="1" applyFill="1" applyBorder="1" applyAlignment="1">
      <alignment horizontal="center" vertical="center" wrapText="1"/>
    </xf>
    <xf numFmtId="44" fontId="2" fillId="2" borderId="61" xfId="2" applyFont="1" applyFill="1" applyBorder="1" applyAlignment="1">
      <alignment horizontal="center" vertical="center" wrapText="1"/>
    </xf>
    <xf numFmtId="10" fontId="0" fillId="6" borderId="56" xfId="0" applyNumberFormat="1" applyFill="1" applyBorder="1" applyAlignment="1">
      <alignment horizontal="center" vertical="center" wrapText="1"/>
    </xf>
    <xf numFmtId="10" fontId="0" fillId="6" borderId="62" xfId="0" applyNumberFormat="1" applyFill="1" applyBorder="1" applyAlignment="1">
      <alignment horizontal="center" vertical="center" wrapText="1"/>
    </xf>
    <xf numFmtId="3" fontId="2" fillId="4" borderId="53"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18" fillId="5" borderId="42" xfId="0" applyNumberFormat="1" applyFont="1" applyFill="1" applyBorder="1" applyAlignment="1">
      <alignment horizontal="center" vertical="center"/>
    </xf>
    <xf numFmtId="0" fontId="5" fillId="5" borderId="43" xfId="0" applyFont="1" applyFill="1" applyBorder="1" applyAlignment="1">
      <alignment horizontal="center" vertical="center" wrapText="1"/>
    </xf>
    <xf numFmtId="10" fontId="0" fillId="11" borderId="62" xfId="0" applyNumberFormat="1" applyFill="1" applyBorder="1" applyAlignment="1">
      <alignment horizontal="center" vertical="center" wrapText="1"/>
    </xf>
    <xf numFmtId="10" fontId="0" fillId="11" borderId="42" xfId="0" applyNumberFormat="1" applyFill="1" applyBorder="1" applyAlignment="1">
      <alignment horizontal="center" vertical="center" wrapText="1"/>
    </xf>
    <xf numFmtId="10" fontId="0" fillId="11" borderId="45" xfId="0" applyNumberFormat="1" applyFill="1" applyBorder="1" applyAlignment="1">
      <alignment horizontal="center" vertical="center" wrapText="1"/>
    </xf>
    <xf numFmtId="0" fontId="5" fillId="4" borderId="32" xfId="0" applyFont="1" applyFill="1" applyBorder="1" applyAlignment="1">
      <alignment horizontal="left" vertical="center" wrapText="1"/>
    </xf>
    <xf numFmtId="0" fontId="5" fillId="4" borderId="65" xfId="0" applyFont="1" applyFill="1" applyBorder="1" applyAlignment="1">
      <alignment horizontal="center" vertical="center" wrapText="1"/>
    </xf>
    <xf numFmtId="0" fontId="0" fillId="0" borderId="0" xfId="0" applyAlignment="1">
      <alignment horizontal="center"/>
    </xf>
    <xf numFmtId="0" fontId="16" fillId="0" borderId="0" xfId="0" applyFont="1" applyAlignment="1">
      <alignment vertical="center"/>
    </xf>
    <xf numFmtId="0" fontId="4" fillId="8" borderId="67" xfId="0" applyFont="1" applyFill="1" applyBorder="1" applyAlignment="1">
      <alignment horizontal="center" vertical="center" wrapText="1"/>
    </xf>
    <xf numFmtId="2" fontId="4" fillId="8" borderId="67" xfId="1" applyNumberFormat="1" applyFont="1" applyFill="1" applyBorder="1" applyAlignment="1">
      <alignment horizontal="center" vertical="center" wrapText="1"/>
    </xf>
    <xf numFmtId="3" fontId="2" fillId="4" borderId="64" xfId="0" applyNumberFormat="1" applyFont="1" applyFill="1" applyBorder="1" applyAlignment="1">
      <alignment horizontal="center" vertical="center" wrapText="1"/>
    </xf>
    <xf numFmtId="3" fontId="2" fillId="2" borderId="64" xfId="0" applyNumberFormat="1" applyFont="1" applyFill="1" applyBorder="1" applyAlignment="1">
      <alignment horizontal="center" vertical="center" wrapText="1"/>
    </xf>
    <xf numFmtId="3" fontId="2" fillId="2" borderId="68" xfId="0" applyNumberFormat="1" applyFont="1" applyFill="1" applyBorder="1" applyAlignment="1">
      <alignment horizontal="center" vertical="center" wrapText="1"/>
    </xf>
    <xf numFmtId="0" fontId="2" fillId="8" borderId="25" xfId="0" applyFont="1" applyFill="1" applyBorder="1" applyAlignment="1">
      <alignment horizontal="justify" vertical="center" wrapText="1"/>
    </xf>
    <xf numFmtId="0" fontId="2" fillId="8" borderId="71" xfId="0" applyFont="1" applyFill="1" applyBorder="1" applyAlignment="1">
      <alignment horizontal="center" vertical="center" wrapText="1"/>
    </xf>
    <xf numFmtId="0" fontId="2" fillId="8" borderId="72" xfId="0" applyFont="1" applyFill="1" applyBorder="1" applyAlignment="1">
      <alignment vertical="center" wrapText="1"/>
    </xf>
    <xf numFmtId="0" fontId="14" fillId="7" borderId="66" xfId="0" applyFont="1" applyFill="1" applyBorder="1" applyAlignment="1">
      <alignment horizontal="center" vertical="center" wrapText="1"/>
    </xf>
    <xf numFmtId="4" fontId="2" fillId="8" borderId="80"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8" borderId="2" xfId="0" applyNumberFormat="1" applyFont="1" applyFill="1" applyBorder="1" applyAlignment="1">
      <alignment horizontal="center" vertical="center" wrapText="1"/>
    </xf>
    <xf numFmtId="4" fontId="2" fillId="2" borderId="81" xfId="0" applyNumberFormat="1" applyFont="1" applyFill="1" applyBorder="1" applyAlignment="1">
      <alignment horizontal="center" vertical="center" wrapText="1"/>
    </xf>
    <xf numFmtId="4" fontId="2" fillId="2" borderId="82" xfId="0" applyNumberFormat="1" applyFont="1" applyFill="1" applyBorder="1" applyAlignment="1">
      <alignment horizontal="center" vertical="center" wrapText="1"/>
    </xf>
    <xf numFmtId="4" fontId="2" fillId="2" borderId="83" xfId="0" applyNumberFormat="1" applyFont="1" applyFill="1" applyBorder="1" applyAlignment="1">
      <alignment horizontal="center" vertical="center" wrapText="1"/>
    </xf>
    <xf numFmtId="10" fontId="0" fillId="6" borderId="84" xfId="0" applyNumberFormat="1" applyFill="1" applyBorder="1" applyAlignment="1">
      <alignment horizontal="center" vertical="center" wrapText="1"/>
    </xf>
    <xf numFmtId="10" fontId="0" fillId="6" borderId="85" xfId="0" applyNumberFormat="1" applyFill="1" applyBorder="1" applyAlignment="1">
      <alignment horizontal="center" vertical="center" wrapText="1"/>
    </xf>
    <xf numFmtId="10" fontId="0" fillId="6" borderId="86" xfId="0" applyNumberFormat="1" applyFill="1" applyBorder="1" applyAlignment="1">
      <alignment horizontal="center" vertical="center" wrapText="1"/>
    </xf>
    <xf numFmtId="2" fontId="0" fillId="6" borderId="85" xfId="0" applyNumberFormat="1" applyFill="1" applyBorder="1" applyAlignment="1">
      <alignment horizontal="center" vertical="center" wrapText="1"/>
    </xf>
    <xf numFmtId="0" fontId="1" fillId="2" borderId="29" xfId="0" applyFont="1" applyFill="1" applyBorder="1" applyAlignment="1">
      <alignment horizontal="center" vertical="center" wrapText="1"/>
    </xf>
    <xf numFmtId="0" fontId="8" fillId="8" borderId="87"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8" borderId="90" xfId="0" applyFont="1" applyFill="1" applyBorder="1" applyAlignment="1">
      <alignment horizontal="center" vertical="center" wrapText="1"/>
    </xf>
    <xf numFmtId="0" fontId="1" fillId="8" borderId="91" xfId="0" applyFont="1" applyFill="1" applyBorder="1" applyAlignment="1">
      <alignment horizontal="justify" vertical="center" wrapText="1"/>
    </xf>
    <xf numFmtId="0" fontId="2" fillId="8" borderId="91" xfId="0" applyFont="1" applyFill="1" applyBorder="1" applyAlignment="1">
      <alignment horizontal="justify" vertical="center" wrapText="1"/>
    </xf>
    <xf numFmtId="0" fontId="2" fillId="8" borderId="91" xfId="0" applyFont="1" applyFill="1" applyBorder="1" applyAlignment="1">
      <alignment horizontal="center" vertical="center" wrapText="1"/>
    </xf>
    <xf numFmtId="0" fontId="1" fillId="8" borderId="92" xfId="0" applyFont="1" applyFill="1" applyBorder="1" applyAlignment="1">
      <alignment horizontal="left" vertical="center" wrapText="1"/>
    </xf>
    <xf numFmtId="3" fontId="2" fillId="2" borderId="93" xfId="0" applyNumberFormat="1" applyFont="1" applyFill="1" applyBorder="1" applyAlignment="1">
      <alignment horizontal="center" vertical="center" wrapText="1"/>
    </xf>
    <xf numFmtId="3" fontId="2" fillId="2" borderId="91" xfId="0" applyNumberFormat="1" applyFont="1" applyFill="1" applyBorder="1" applyAlignment="1">
      <alignment horizontal="center" vertical="center" wrapText="1"/>
    </xf>
    <xf numFmtId="3" fontId="2" fillId="2" borderId="92" xfId="0" applyNumberFormat="1" applyFont="1" applyFill="1" applyBorder="1" applyAlignment="1">
      <alignment horizontal="center" vertical="center" wrapText="1"/>
    </xf>
    <xf numFmtId="3" fontId="2" fillId="2" borderId="94" xfId="0" applyNumberFormat="1" applyFont="1" applyFill="1" applyBorder="1" applyAlignment="1">
      <alignment horizontal="center" vertical="center" wrapText="1"/>
    </xf>
    <xf numFmtId="3" fontId="2" fillId="2" borderId="95"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1" fillId="2" borderId="96" xfId="0" applyNumberFormat="1" applyFont="1" applyFill="1" applyBorder="1" applyAlignment="1">
      <alignment horizontal="center" vertical="center" wrapText="1"/>
    </xf>
    <xf numFmtId="0" fontId="1" fillId="8" borderId="89" xfId="0" applyFont="1" applyFill="1" applyBorder="1" applyAlignment="1">
      <alignment horizontal="center" vertical="center" wrapText="1"/>
    </xf>
    <xf numFmtId="164" fontId="1" fillId="8" borderId="89" xfId="0" applyNumberFormat="1" applyFont="1" applyFill="1" applyBorder="1" applyAlignment="1">
      <alignment horizontal="center" vertical="center" wrapText="1"/>
    </xf>
    <xf numFmtId="44" fontId="2" fillId="2" borderId="90" xfId="2" applyFont="1" applyFill="1" applyBorder="1" applyAlignment="1">
      <alignment horizontal="center" vertical="center" wrapText="1"/>
    </xf>
    <xf numFmtId="44" fontId="2" fillId="2" borderId="91" xfId="2" applyFont="1" applyFill="1" applyBorder="1" applyAlignment="1">
      <alignment horizontal="center" vertical="center" wrapText="1"/>
    </xf>
    <xf numFmtId="44" fontId="2" fillId="2" borderId="95" xfId="2" applyFont="1" applyFill="1" applyBorder="1" applyAlignment="1">
      <alignment horizontal="center" vertical="center" wrapText="1"/>
    </xf>
    <xf numFmtId="44" fontId="2" fillId="2" borderId="97" xfId="2" applyFont="1" applyFill="1" applyBorder="1" applyAlignment="1">
      <alignment horizontal="center" vertical="center" wrapText="1"/>
    </xf>
    <xf numFmtId="44" fontId="2" fillId="2" borderId="98" xfId="2"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44" xfId="0" applyFont="1" applyFill="1" applyBorder="1" applyAlignment="1">
      <alignment vertical="center" wrapText="1"/>
    </xf>
    <xf numFmtId="0" fontId="1" fillId="8" borderId="1" xfId="0" applyFont="1" applyFill="1" applyBorder="1" applyAlignment="1">
      <alignment horizontal="center" vertical="center" wrapText="1"/>
    </xf>
    <xf numFmtId="0" fontId="2" fillId="8" borderId="11" xfId="0" applyFont="1" applyFill="1" applyBorder="1" applyAlignment="1">
      <alignment horizontal="left" vertical="center" wrapText="1"/>
    </xf>
    <xf numFmtId="0" fontId="2" fillId="8" borderId="92" xfId="0" applyFont="1" applyFill="1" applyBorder="1" applyAlignment="1">
      <alignment horizontal="left" vertical="center" wrapText="1"/>
    </xf>
    <xf numFmtId="0" fontId="3" fillId="12" borderId="99" xfId="0" applyFont="1" applyFill="1" applyBorder="1" applyAlignment="1">
      <alignment horizontal="center" vertical="center" wrapText="1"/>
    </xf>
    <xf numFmtId="0" fontId="3" fillId="12" borderId="100" xfId="0" applyFont="1" applyFill="1" applyBorder="1" applyAlignment="1">
      <alignment vertical="center" wrapText="1"/>
    </xf>
    <xf numFmtId="0" fontId="3" fillId="13" borderId="103" xfId="0" applyFont="1" applyFill="1" applyBorder="1" applyAlignment="1">
      <alignment horizontal="center" vertical="center" wrapText="1"/>
    </xf>
    <xf numFmtId="0" fontId="3" fillId="13" borderId="101" xfId="0" applyFont="1" applyFill="1" applyBorder="1" applyAlignment="1">
      <alignment horizontal="justify" vertical="center" wrapText="1"/>
    </xf>
    <xf numFmtId="0" fontId="19" fillId="13" borderId="101" xfId="0" applyFont="1" applyFill="1" applyBorder="1" applyAlignment="1">
      <alignment horizontal="justify" vertical="center" wrapText="1"/>
    </xf>
    <xf numFmtId="0" fontId="19" fillId="13" borderId="101" xfId="0" applyFont="1" applyFill="1" applyBorder="1" applyAlignment="1">
      <alignment horizontal="center" vertical="center" wrapText="1"/>
    </xf>
    <xf numFmtId="0" fontId="3" fillId="13" borderId="102" xfId="0" applyFont="1" applyFill="1" applyBorder="1" applyAlignment="1">
      <alignment horizontal="left" vertical="center" wrapText="1"/>
    </xf>
    <xf numFmtId="0" fontId="3" fillId="12" borderId="106" xfId="0" applyFont="1" applyFill="1" applyBorder="1" applyAlignment="1">
      <alignment vertical="center" wrapText="1"/>
    </xf>
    <xf numFmtId="0" fontId="3" fillId="12" borderId="104" xfId="0" applyFont="1" applyFill="1" applyBorder="1" applyAlignment="1">
      <alignment vertical="center" wrapText="1"/>
    </xf>
    <xf numFmtId="0" fontId="19" fillId="12" borderId="105"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1" fillId="3" borderId="32" xfId="0" applyFont="1" applyFill="1" applyBorder="1" applyAlignment="1">
      <alignment horizontal="justify" vertical="center" wrapText="1"/>
    </xf>
    <xf numFmtId="0" fontId="1" fillId="8" borderId="88" xfId="0" applyFont="1" applyFill="1" applyBorder="1" applyAlignment="1">
      <alignment horizontal="center" vertical="center" wrapText="1"/>
    </xf>
    <xf numFmtId="0" fontId="2" fillId="8" borderId="88" xfId="0" applyFont="1" applyFill="1" applyBorder="1" applyAlignment="1">
      <alignment horizontal="center" vertical="center" wrapText="1"/>
    </xf>
    <xf numFmtId="0" fontId="2" fillId="8" borderId="69" xfId="0" applyFont="1" applyFill="1" applyBorder="1" applyAlignment="1">
      <alignment horizontal="center" vertical="center" wrapText="1"/>
    </xf>
    <xf numFmtId="0" fontId="2" fillId="3" borderId="32" xfId="0" applyFont="1" applyFill="1" applyBorder="1" applyAlignment="1">
      <alignment horizontal="left" vertical="center" wrapText="1"/>
    </xf>
    <xf numFmtId="0" fontId="2" fillId="8" borderId="32" xfId="0" applyFont="1" applyFill="1" applyBorder="1" applyAlignment="1">
      <alignment horizontal="left" vertical="center" wrapText="1"/>
    </xf>
    <xf numFmtId="0" fontId="2" fillId="8" borderId="33" xfId="0" applyFont="1" applyFill="1" applyBorder="1" applyAlignment="1">
      <alignment horizontal="left" vertical="center" wrapText="1"/>
    </xf>
    <xf numFmtId="3" fontId="1" fillId="8" borderId="88" xfId="0" applyNumberFormat="1"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14" borderId="107" xfId="0" applyFont="1" applyFill="1" applyBorder="1" applyAlignment="1">
      <alignment horizontal="left" vertical="center" wrapText="1"/>
    </xf>
    <xf numFmtId="0" fontId="2" fillId="14" borderId="110" xfId="0" applyFont="1" applyFill="1" applyBorder="1" applyAlignment="1">
      <alignment vertical="center" wrapText="1"/>
    </xf>
    <xf numFmtId="0" fontId="2" fillId="14" borderId="111" xfId="0" applyFont="1" applyFill="1" applyBorder="1" applyAlignment="1">
      <alignment vertical="center" wrapText="1"/>
    </xf>
    <xf numFmtId="0" fontId="1" fillId="2" borderId="44" xfId="0" applyFont="1" applyFill="1" applyBorder="1" applyAlignment="1">
      <alignment horizontal="center" vertical="center" wrapText="1"/>
    </xf>
    <xf numFmtId="0" fontId="2" fillId="8" borderId="91" xfId="0" applyFont="1" applyFill="1" applyBorder="1" applyAlignment="1">
      <alignment horizontal="left" vertical="center" wrapText="1"/>
    </xf>
    <xf numFmtId="0" fontId="0" fillId="0" borderId="114" xfId="0" applyBorder="1" applyAlignment="1">
      <alignment wrapText="1"/>
    </xf>
    <xf numFmtId="0" fontId="0" fillId="0" borderId="115" xfId="0" applyBorder="1" applyAlignment="1">
      <alignment wrapText="1"/>
    </xf>
    <xf numFmtId="0" fontId="2" fillId="8" borderId="65" xfId="0" applyFont="1" applyFill="1" applyBorder="1" applyAlignment="1">
      <alignment horizontal="center" vertical="center" wrapText="1"/>
    </xf>
    <xf numFmtId="10" fontId="0" fillId="6" borderId="117" xfId="0" applyNumberFormat="1" applyFill="1" applyBorder="1" applyAlignment="1">
      <alignment horizontal="center" vertical="center" wrapText="1"/>
    </xf>
    <xf numFmtId="10" fontId="0" fillId="6" borderId="51" xfId="0" applyNumberFormat="1" applyFill="1" applyBorder="1" applyAlignment="1">
      <alignment horizontal="center" vertical="center" wrapText="1"/>
    </xf>
    <xf numFmtId="3" fontId="1" fillId="2" borderId="16"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1" fillId="2" borderId="120" xfId="0" applyFont="1" applyFill="1" applyBorder="1" applyAlignment="1">
      <alignment horizontal="center" vertical="center" wrapText="1"/>
    </xf>
    <xf numFmtId="0" fontId="2" fillId="8" borderId="1" xfId="0" applyFont="1" applyFill="1" applyBorder="1" applyAlignment="1">
      <alignment vertical="center" wrapText="1"/>
    </xf>
    <xf numFmtId="0" fontId="2" fillId="8" borderId="122" xfId="0" applyFont="1" applyFill="1" applyBorder="1" applyAlignment="1">
      <alignment horizontal="justify" vertical="center" wrapText="1"/>
    </xf>
    <xf numFmtId="0" fontId="2" fillId="8" borderId="26" xfId="0" applyFont="1" applyFill="1" applyBorder="1" applyAlignment="1">
      <alignment horizontal="justify" vertical="center" wrapText="1"/>
    </xf>
    <xf numFmtId="0" fontId="2" fillId="8" borderId="91" xfId="0" applyFont="1" applyFill="1" applyBorder="1" applyAlignment="1">
      <alignment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1" fillId="2" borderId="81" xfId="0" applyFont="1" applyFill="1" applyBorder="1" applyAlignment="1">
      <alignment horizontal="left" vertical="center" wrapText="1"/>
    </xf>
    <xf numFmtId="0" fontId="1" fillId="8" borderId="124" xfId="0" applyFont="1" applyFill="1" applyBorder="1" applyAlignment="1">
      <alignment horizontal="center" vertical="center" wrapText="1"/>
    </xf>
    <xf numFmtId="0" fontId="2" fillId="8" borderId="125" xfId="0" applyFont="1" applyFill="1" applyBorder="1" applyAlignment="1">
      <alignment horizontal="justify" vertical="center" wrapText="1"/>
    </xf>
    <xf numFmtId="0" fontId="2" fillId="8" borderId="126" xfId="0" applyFont="1" applyFill="1" applyBorder="1" applyAlignment="1">
      <alignment horizontal="center" vertical="center" wrapText="1"/>
    </xf>
    <xf numFmtId="0" fontId="2" fillId="8" borderId="127" xfId="0" applyFont="1" applyFill="1" applyBorder="1" applyAlignment="1">
      <alignment vertical="center" wrapText="1"/>
    </xf>
    <xf numFmtId="164" fontId="2" fillId="2" borderId="1" xfId="0" applyNumberFormat="1" applyFont="1" applyFill="1" applyBorder="1" applyAlignment="1">
      <alignment horizontal="center" vertical="center" wrapText="1"/>
    </xf>
    <xf numFmtId="164" fontId="2" fillId="2" borderId="11" xfId="0" applyNumberFormat="1" applyFont="1" applyFill="1" applyBorder="1" applyAlignment="1">
      <alignment horizontal="center" vertical="center" wrapText="1"/>
    </xf>
    <xf numFmtId="164" fontId="2" fillId="2" borderId="53" xfId="0" applyNumberFormat="1" applyFont="1" applyFill="1" applyBorder="1" applyAlignment="1">
      <alignment horizontal="center" vertical="center" wrapText="1"/>
    </xf>
    <xf numFmtId="10" fontId="2" fillId="8" borderId="64" xfId="1" applyNumberFormat="1"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10" fontId="2" fillId="8" borderId="1" xfId="1" applyNumberFormat="1" applyFont="1" applyFill="1" applyBorder="1" applyAlignment="1">
      <alignment horizontal="center" vertical="center" wrapText="1"/>
    </xf>
    <xf numFmtId="10" fontId="2" fillId="2" borderId="11" xfId="1" applyNumberFormat="1" applyFont="1" applyFill="1" applyBorder="1" applyAlignment="1">
      <alignment horizontal="center" vertical="center" wrapText="1"/>
    </xf>
    <xf numFmtId="165" fontId="2" fillId="2" borderId="53" xfId="1" applyNumberFormat="1" applyFont="1" applyFill="1" applyBorder="1" applyAlignment="1">
      <alignment horizontal="center" vertical="center" wrapText="1"/>
    </xf>
    <xf numFmtId="164" fontId="2" fillId="2" borderId="64" xfId="0" applyNumberFormat="1"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164" fontId="2" fillId="2" borderId="93" xfId="0" applyNumberFormat="1" applyFont="1" applyFill="1" applyBorder="1" applyAlignment="1">
      <alignment horizontal="center" vertical="center" wrapText="1"/>
    </xf>
    <xf numFmtId="164" fontId="2" fillId="2" borderId="91" xfId="0" applyNumberFormat="1" applyFont="1" applyFill="1" applyBorder="1" applyAlignment="1">
      <alignment horizontal="center" vertical="center" wrapText="1"/>
    </xf>
    <xf numFmtId="164" fontId="2" fillId="2" borderId="92" xfId="0" applyNumberFormat="1" applyFont="1" applyFill="1" applyBorder="1" applyAlignment="1">
      <alignment horizontal="center" vertical="center" wrapText="1"/>
    </xf>
    <xf numFmtId="164" fontId="2" fillId="2" borderId="94" xfId="0" applyNumberFormat="1" applyFont="1" applyFill="1" applyBorder="1" applyAlignment="1">
      <alignment horizontal="center" vertical="center" wrapText="1"/>
    </xf>
    <xf numFmtId="164" fontId="2" fillId="2" borderId="95" xfId="0" applyNumberFormat="1" applyFont="1" applyFill="1" applyBorder="1" applyAlignment="1">
      <alignment horizontal="center" vertical="center" wrapText="1"/>
    </xf>
    <xf numFmtId="10" fontId="2" fillId="2" borderId="93" xfId="0" applyNumberFormat="1" applyFont="1" applyFill="1" applyBorder="1" applyAlignment="1">
      <alignment horizontal="center" vertical="center" wrapText="1"/>
    </xf>
    <xf numFmtId="10" fontId="2" fillId="2" borderId="91" xfId="0" applyNumberFormat="1" applyFont="1" applyFill="1" applyBorder="1" applyAlignment="1">
      <alignment horizontal="center" vertical="center" wrapText="1"/>
    </xf>
    <xf numFmtId="10" fontId="2" fillId="2" borderId="92" xfId="0" applyNumberFormat="1" applyFont="1" applyFill="1" applyBorder="1" applyAlignment="1">
      <alignment horizontal="center" vertical="center" wrapText="1"/>
    </xf>
    <xf numFmtId="10" fontId="2" fillId="2" borderId="94" xfId="0" applyNumberFormat="1" applyFont="1" applyFill="1" applyBorder="1" applyAlignment="1">
      <alignment horizontal="center" vertical="center" wrapText="1"/>
    </xf>
    <xf numFmtId="0" fontId="5" fillId="5" borderId="63" xfId="0" applyFont="1" applyFill="1" applyBorder="1" applyAlignment="1">
      <alignment horizontal="justify" vertical="center" wrapText="1"/>
    </xf>
    <xf numFmtId="0" fontId="22" fillId="5" borderId="63" xfId="0" applyFont="1" applyFill="1" applyBorder="1" applyAlignment="1">
      <alignment horizontal="left" vertical="center" wrapText="1"/>
    </xf>
    <xf numFmtId="0" fontId="22" fillId="5" borderId="63" xfId="0" applyFont="1" applyFill="1" applyBorder="1" applyAlignment="1">
      <alignment horizontal="center" vertical="center" wrapText="1"/>
    </xf>
    <xf numFmtId="0" fontId="5" fillId="5" borderId="44" xfId="0" applyFont="1" applyFill="1" applyBorder="1" applyAlignment="1">
      <alignment horizontal="left" vertical="center" wrapText="1"/>
    </xf>
    <xf numFmtId="10" fontId="5" fillId="5" borderId="16" xfId="0" applyNumberFormat="1" applyFont="1" applyFill="1" applyBorder="1" applyAlignment="1">
      <alignment horizontal="center" vertical="center" wrapText="1"/>
    </xf>
    <xf numFmtId="0" fontId="2" fillId="8" borderId="32" xfId="0" applyFont="1" applyFill="1" applyBorder="1" applyAlignment="1">
      <alignment horizontal="justify" vertical="center" wrapText="1"/>
    </xf>
    <xf numFmtId="0" fontId="4" fillId="6" borderId="32" xfId="0" applyFont="1" applyFill="1" applyBorder="1" applyAlignment="1">
      <alignment horizontal="justify" vertical="center" wrapText="1"/>
    </xf>
    <xf numFmtId="164" fontId="1" fillId="2" borderId="128" xfId="0" applyNumberFormat="1" applyFont="1" applyFill="1" applyBorder="1" applyAlignment="1">
      <alignment horizontal="center" vertical="center" wrapText="1"/>
    </xf>
    <xf numFmtId="164" fontId="1" fillId="2" borderId="16" xfId="0" applyNumberFormat="1" applyFont="1" applyFill="1" applyBorder="1" applyAlignment="1">
      <alignment horizontal="center" vertical="center" wrapText="1"/>
    </xf>
    <xf numFmtId="10" fontId="1" fillId="2" borderId="16" xfId="1" applyNumberFormat="1" applyFont="1" applyFill="1" applyBorder="1" applyAlignment="1">
      <alignment horizontal="center" vertical="center" wrapText="1"/>
    </xf>
    <xf numFmtId="10" fontId="1" fillId="8" borderId="16" xfId="0" applyNumberFormat="1" applyFont="1" applyFill="1" applyBorder="1" applyAlignment="1">
      <alignment horizontal="center" vertical="center" wrapText="1"/>
    </xf>
    <xf numFmtId="3" fontId="1" fillId="2" borderId="88" xfId="0" applyNumberFormat="1" applyFont="1" applyFill="1" applyBorder="1" applyAlignment="1">
      <alignment horizontal="center" vertical="center" wrapText="1"/>
    </xf>
    <xf numFmtId="0" fontId="12" fillId="8" borderId="129" xfId="0" applyFont="1" applyFill="1" applyBorder="1" applyAlignment="1">
      <alignment horizontal="justify" vertical="center" wrapText="1"/>
    </xf>
    <xf numFmtId="0" fontId="19" fillId="13" borderId="102" xfId="0" applyFont="1" applyFill="1" applyBorder="1" applyAlignment="1">
      <alignment horizontal="left" vertical="center" wrapText="1"/>
    </xf>
    <xf numFmtId="0" fontId="21" fillId="2" borderId="44" xfId="0" applyFont="1" applyFill="1" applyBorder="1" applyAlignment="1">
      <alignment vertical="center" wrapText="1"/>
    </xf>
    <xf numFmtId="0" fontId="0" fillId="0" borderId="115" xfId="0" applyBorder="1" applyAlignment="1">
      <alignment vertical="center" wrapText="1"/>
    </xf>
    <xf numFmtId="0" fontId="0" fillId="0" borderId="116" xfId="0" applyBorder="1" applyAlignment="1">
      <alignment vertical="center" wrapText="1"/>
    </xf>
    <xf numFmtId="0" fontId="1" fillId="8" borderId="33" xfId="0" applyFont="1" applyFill="1" applyBorder="1" applyAlignment="1">
      <alignment horizontal="left" vertical="center" wrapText="1"/>
    </xf>
    <xf numFmtId="0" fontId="4" fillId="8" borderId="32" xfId="0" applyFont="1" applyFill="1" applyBorder="1" applyAlignment="1">
      <alignment horizontal="justify" vertical="center" wrapText="1"/>
    </xf>
    <xf numFmtId="0" fontId="2" fillId="15" borderId="130" xfId="0" applyFont="1" applyFill="1" applyBorder="1" applyAlignment="1">
      <alignment horizontal="left" vertical="center" wrapText="1"/>
    </xf>
    <xf numFmtId="0" fontId="2" fillId="6" borderId="130" xfId="0" applyFont="1" applyFill="1" applyBorder="1" applyAlignment="1">
      <alignment horizontal="left" vertical="center" wrapText="1"/>
    </xf>
    <xf numFmtId="0" fontId="1" fillId="6" borderId="130" xfId="0" applyFont="1" applyFill="1" applyBorder="1" applyAlignment="1">
      <alignment horizontal="left" vertical="center" wrapText="1"/>
    </xf>
    <xf numFmtId="0" fontId="1" fillId="8" borderId="131" xfId="0" applyFont="1" applyFill="1" applyBorder="1" applyAlignment="1">
      <alignment horizontal="left" vertical="center" wrapText="1"/>
    </xf>
    <xf numFmtId="165" fontId="2" fillId="2" borderId="93" xfId="1" applyNumberFormat="1" applyFont="1" applyFill="1" applyBorder="1" applyAlignment="1">
      <alignment horizontal="center" vertical="center" wrapText="1"/>
    </xf>
    <xf numFmtId="165" fontId="2" fillId="2" borderId="91" xfId="1" applyNumberFormat="1" applyFont="1" applyFill="1" applyBorder="1" applyAlignment="1">
      <alignment horizontal="center" vertical="center" wrapText="1"/>
    </xf>
    <xf numFmtId="165" fontId="2" fillId="2" borderId="92" xfId="1" applyNumberFormat="1" applyFont="1" applyFill="1" applyBorder="1" applyAlignment="1">
      <alignment horizontal="center" vertical="center" wrapText="1"/>
    </xf>
    <xf numFmtId="165" fontId="2" fillId="2" borderId="94" xfId="1" applyNumberFormat="1" applyFont="1" applyFill="1" applyBorder="1" applyAlignment="1">
      <alignment horizontal="center" vertical="center" wrapText="1"/>
    </xf>
    <xf numFmtId="9" fontId="2" fillId="2" borderId="91" xfId="1" applyFont="1" applyFill="1" applyBorder="1" applyAlignment="1">
      <alignment horizontal="center" vertical="center" wrapText="1"/>
    </xf>
    <xf numFmtId="10" fontId="2" fillId="2" borderId="91" xfId="1" applyNumberFormat="1" applyFont="1" applyFill="1" applyBorder="1" applyAlignment="1">
      <alignment horizontal="center" vertical="center" wrapText="1"/>
    </xf>
    <xf numFmtId="0" fontId="8" fillId="6" borderId="32" xfId="0" applyFont="1" applyFill="1" applyBorder="1" applyAlignment="1">
      <alignment horizontal="justify" vertical="center" wrapText="1"/>
    </xf>
    <xf numFmtId="0" fontId="8" fillId="6" borderId="33" xfId="0" applyFont="1" applyFill="1" applyBorder="1" applyAlignment="1">
      <alignment horizontal="justify" vertical="center" wrapText="1"/>
    </xf>
    <xf numFmtId="165" fontId="2" fillId="2" borderId="1" xfId="1" applyNumberFormat="1"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14" fillId="7" borderId="73" xfId="0" applyFont="1" applyFill="1" applyBorder="1" applyAlignment="1">
      <alignment horizontal="center" vertical="center" wrapText="1"/>
    </xf>
    <xf numFmtId="0" fontId="14" fillId="7" borderId="74" xfId="0" applyFont="1" applyFill="1" applyBorder="1" applyAlignment="1">
      <alignment horizontal="center" vertical="center" wrapText="1"/>
    </xf>
    <xf numFmtId="0" fontId="14" fillId="7" borderId="75" xfId="0" applyFont="1" applyFill="1" applyBorder="1" applyAlignment="1">
      <alignment horizontal="center" vertical="center" wrapText="1"/>
    </xf>
    <xf numFmtId="0" fontId="14" fillId="7" borderId="79" xfId="0" applyFont="1" applyFill="1" applyBorder="1" applyAlignment="1">
      <alignment horizontal="center" vertical="center" wrapText="1"/>
    </xf>
    <xf numFmtId="0" fontId="14" fillId="7" borderId="76" xfId="0" applyFont="1" applyFill="1" applyBorder="1" applyAlignment="1">
      <alignment horizontal="center" vertical="center" wrapText="1"/>
    </xf>
    <xf numFmtId="0" fontId="14" fillId="7" borderId="77" xfId="0" applyFont="1" applyFill="1" applyBorder="1" applyAlignment="1">
      <alignment horizontal="center" vertical="center" wrapText="1"/>
    </xf>
    <xf numFmtId="0" fontId="14" fillId="7" borderId="78" xfId="0" applyFont="1" applyFill="1" applyBorder="1" applyAlignment="1">
      <alignment horizontal="center" vertical="center" wrapText="1"/>
    </xf>
    <xf numFmtId="0" fontId="9" fillId="7" borderId="13" xfId="0" applyFont="1" applyFill="1" applyBorder="1" applyAlignment="1">
      <alignment horizontal="center" vertical="center"/>
    </xf>
    <xf numFmtId="0" fontId="9" fillId="7" borderId="14" xfId="0" applyFont="1" applyFill="1" applyBorder="1" applyAlignment="1">
      <alignment horizontal="center" vertical="center"/>
    </xf>
    <xf numFmtId="0" fontId="16" fillId="0" borderId="39" xfId="0" applyFont="1" applyBorder="1" applyAlignment="1">
      <alignment horizontal="center" vertical="center" wrapText="1"/>
    </xf>
    <xf numFmtId="0" fontId="16" fillId="0" borderId="39" xfId="0" applyFont="1" applyBorder="1" applyAlignment="1">
      <alignment horizontal="center" vertical="center"/>
    </xf>
    <xf numFmtId="0" fontId="16" fillId="0" borderId="39" xfId="0" applyFont="1" applyBorder="1" applyAlignment="1">
      <alignment horizontal="center" vertical="top" wrapText="1"/>
    </xf>
    <xf numFmtId="0" fontId="16" fillId="0" borderId="39" xfId="0" applyFont="1" applyBorder="1" applyAlignment="1">
      <alignment horizontal="center" vertical="top"/>
    </xf>
    <xf numFmtId="0" fontId="2" fillId="8" borderId="25" xfId="0" applyFont="1" applyFill="1" applyBorder="1" applyAlignment="1">
      <alignment horizontal="justify" vertical="center" wrapText="1"/>
    </xf>
    <xf numFmtId="0" fontId="2" fillId="8" borderId="2" xfId="0" applyFont="1" applyFill="1" applyBorder="1" applyAlignment="1">
      <alignment horizontal="justify" vertical="center" wrapText="1"/>
    </xf>
    <xf numFmtId="0" fontId="0" fillId="0" borderId="4" xfId="0" applyBorder="1" applyAlignment="1">
      <alignment horizontal="center"/>
    </xf>
    <xf numFmtId="0" fontId="8" fillId="4" borderId="43"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3" fillId="8" borderId="70"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1" fillId="2" borderId="119"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20" xfId="0" applyFont="1" applyFill="1" applyBorder="1" applyAlignment="1">
      <alignment horizontal="center" vertical="center" wrapText="1"/>
    </xf>
    <xf numFmtId="0" fontId="2" fillId="2" borderId="118" xfId="0" applyFont="1" applyFill="1" applyBorder="1" applyAlignment="1">
      <alignment horizontal="justify" vertical="center" wrapText="1"/>
    </xf>
    <xf numFmtId="0" fontId="2" fillId="2" borderId="0" xfId="0" applyFont="1" applyFill="1" applyAlignment="1">
      <alignment horizontal="justify" vertical="center" wrapText="1"/>
    </xf>
    <xf numFmtId="0" fontId="2" fillId="2" borderId="121" xfId="0" applyFont="1" applyFill="1" applyBorder="1" applyAlignment="1">
      <alignment horizontal="justify" vertical="center" wrapText="1"/>
    </xf>
    <xf numFmtId="0" fontId="1" fillId="8" borderId="90" xfId="0" applyFont="1" applyFill="1" applyBorder="1" applyAlignment="1">
      <alignment horizontal="center" vertical="center" wrapText="1"/>
    </xf>
    <xf numFmtId="0" fontId="1" fillId="8" borderId="123" xfId="0" applyFont="1" applyFill="1" applyBorder="1" applyAlignment="1">
      <alignment horizontal="center" vertical="center" wrapText="1"/>
    </xf>
    <xf numFmtId="0" fontId="2" fillId="8" borderId="122" xfId="0" applyFont="1" applyFill="1" applyBorder="1" applyAlignment="1">
      <alignment horizontal="justify" vertical="center" wrapText="1"/>
    </xf>
    <xf numFmtId="0" fontId="2" fillId="8" borderId="26" xfId="0" applyFont="1" applyFill="1" applyBorder="1" applyAlignment="1">
      <alignment horizontal="justify" vertical="center" wrapText="1"/>
    </xf>
    <xf numFmtId="0" fontId="1" fillId="2" borderId="108" xfId="0" applyFont="1" applyFill="1" applyBorder="1" applyAlignment="1">
      <alignment horizontal="center" vertical="center" wrapText="1"/>
    </xf>
    <xf numFmtId="0" fontId="1" fillId="2" borderId="109" xfId="0" applyFont="1" applyFill="1" applyBorder="1" applyAlignment="1">
      <alignment horizontal="center" vertical="center" wrapText="1"/>
    </xf>
    <xf numFmtId="0" fontId="1" fillId="2" borderId="112" xfId="0" applyFont="1" applyFill="1" applyBorder="1" applyAlignment="1">
      <alignment horizontal="center" vertical="center" wrapText="1"/>
    </xf>
    <xf numFmtId="0" fontId="1" fillId="2" borderId="113"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7" xfId="0" applyFont="1" applyFill="1" applyBorder="1" applyAlignment="1">
      <alignment horizontal="center" vertical="center" wrapText="1"/>
    </xf>
    <xf numFmtId="0" fontId="11" fillId="5" borderId="0" xfId="0" applyFont="1" applyFill="1" applyAlignment="1">
      <alignment horizontal="center" vertical="center" wrapText="1"/>
    </xf>
    <xf numFmtId="0" fontId="9" fillId="7" borderId="13"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5" fillId="5" borderId="15" xfId="0" applyFont="1" applyFill="1" applyBorder="1" applyAlignment="1">
      <alignment horizontal="center" vertical="center"/>
    </xf>
    <xf numFmtId="0" fontId="15" fillId="5" borderId="13" xfId="0" applyFont="1" applyFill="1" applyBorder="1" applyAlignment="1">
      <alignment horizontal="center" vertical="center"/>
    </xf>
    <xf numFmtId="0" fontId="15" fillId="5" borderId="14" xfId="0" applyFont="1" applyFill="1" applyBorder="1" applyAlignment="1">
      <alignment horizontal="center" vertical="center"/>
    </xf>
    <xf numFmtId="0" fontId="10" fillId="5" borderId="28"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111">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FFFF00"/>
        </patternFill>
      </fill>
    </dxf>
    <dxf>
      <fill>
        <patternFill>
          <bgColor rgb="FFFF00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ont>
        <color rgb="FF9C5700"/>
      </font>
      <fill>
        <patternFill>
          <bgColor rgb="FFFFEB9C"/>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0000"/>
        </patternFill>
      </fill>
    </dxf>
    <dxf>
      <font>
        <color rgb="FF9C5700"/>
      </font>
      <fill>
        <patternFill>
          <bgColor rgb="FFFFEB9C"/>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1976437</xdr:colOff>
      <xdr:row>0</xdr:row>
      <xdr:rowOff>166687</xdr:rowOff>
    </xdr:from>
    <xdr:to>
      <xdr:col>3</xdr:col>
      <xdr:colOff>1690688</xdr:colOff>
      <xdr:row>8</xdr:row>
      <xdr:rowOff>8732</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oneCellAnchor>
    <xdr:from>
      <xdr:col>4</xdr:col>
      <xdr:colOff>1645627</xdr:colOff>
      <xdr:row>60</xdr:row>
      <xdr:rowOff>0</xdr:rowOff>
    </xdr:from>
    <xdr:ext cx="65" cy="172227"/>
    <xdr:sp macro="" textlink="">
      <xdr:nvSpPr>
        <xdr:cNvPr id="9" name="CuadroTexto 8">
          <a:extLst>
            <a:ext uri="{FF2B5EF4-FFF2-40B4-BE49-F238E27FC236}">
              <a16:creationId xmlns:a16="http://schemas.microsoft.com/office/drawing/2014/main" id="{CFBAB9DC-955B-4D40-8CEE-2E373F574989}"/>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60</xdr:row>
      <xdr:rowOff>0</xdr:rowOff>
    </xdr:from>
    <xdr:ext cx="65" cy="172227"/>
    <xdr:sp macro="" textlink="">
      <xdr:nvSpPr>
        <xdr:cNvPr id="10" name="CuadroTexto 9">
          <a:extLst>
            <a:ext uri="{FF2B5EF4-FFF2-40B4-BE49-F238E27FC236}">
              <a16:creationId xmlns:a16="http://schemas.microsoft.com/office/drawing/2014/main" id="{864B74C3-A198-41A6-81C0-454007E21B32}"/>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60</xdr:row>
      <xdr:rowOff>0</xdr:rowOff>
    </xdr:from>
    <xdr:ext cx="65" cy="172227"/>
    <xdr:sp macro="" textlink="">
      <xdr:nvSpPr>
        <xdr:cNvPr id="11" name="CuadroTexto 10">
          <a:extLst>
            <a:ext uri="{FF2B5EF4-FFF2-40B4-BE49-F238E27FC236}">
              <a16:creationId xmlns:a16="http://schemas.microsoft.com/office/drawing/2014/main" id="{91DD8397-7FA8-48CB-806A-6F8758E22B30}"/>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60</xdr:row>
      <xdr:rowOff>0</xdr:rowOff>
    </xdr:from>
    <xdr:ext cx="65" cy="172227"/>
    <xdr:sp macro="" textlink="">
      <xdr:nvSpPr>
        <xdr:cNvPr id="12" name="CuadroTexto 11">
          <a:extLst>
            <a:ext uri="{FF2B5EF4-FFF2-40B4-BE49-F238E27FC236}">
              <a16:creationId xmlns:a16="http://schemas.microsoft.com/office/drawing/2014/main" id="{47F67139-C256-47C9-919D-6C034FCF9461}"/>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3" name="CuadroTexto 32">
          <a:extLst>
            <a:ext uri="{FF2B5EF4-FFF2-40B4-BE49-F238E27FC236}">
              <a16:creationId xmlns:a16="http://schemas.microsoft.com/office/drawing/2014/main" id="{667D4A05-AB3E-4E07-A2D6-3B2D67F361B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4" name="CuadroTexto 33">
          <a:extLst>
            <a:ext uri="{FF2B5EF4-FFF2-40B4-BE49-F238E27FC236}">
              <a16:creationId xmlns:a16="http://schemas.microsoft.com/office/drawing/2014/main" id="{0EEEC88F-7655-45C3-AD7D-6F56E18D2E7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5" name="CuadroTexto 34">
          <a:extLst>
            <a:ext uri="{FF2B5EF4-FFF2-40B4-BE49-F238E27FC236}">
              <a16:creationId xmlns:a16="http://schemas.microsoft.com/office/drawing/2014/main" id="{1BDB4EA3-4225-47F9-9C60-D38E60642E2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6" name="CuadroTexto 35">
          <a:extLst>
            <a:ext uri="{FF2B5EF4-FFF2-40B4-BE49-F238E27FC236}">
              <a16:creationId xmlns:a16="http://schemas.microsoft.com/office/drawing/2014/main" id="{74773CF3-E024-4126-9D75-941182E93C4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7" name="CuadroTexto 36">
          <a:extLst>
            <a:ext uri="{FF2B5EF4-FFF2-40B4-BE49-F238E27FC236}">
              <a16:creationId xmlns:a16="http://schemas.microsoft.com/office/drawing/2014/main" id="{DE1BCFF2-372C-4EFE-88EC-323963D23B9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8" name="CuadroTexto 37">
          <a:extLst>
            <a:ext uri="{FF2B5EF4-FFF2-40B4-BE49-F238E27FC236}">
              <a16:creationId xmlns:a16="http://schemas.microsoft.com/office/drawing/2014/main" id="{4490C975-F62C-4C47-B46A-8575CEBF1F6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39" name="CuadroTexto 38">
          <a:extLst>
            <a:ext uri="{FF2B5EF4-FFF2-40B4-BE49-F238E27FC236}">
              <a16:creationId xmlns:a16="http://schemas.microsoft.com/office/drawing/2014/main" id="{29356DC2-9E1C-4C29-A0AC-36453A0A2990}"/>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0" name="CuadroTexto 39">
          <a:extLst>
            <a:ext uri="{FF2B5EF4-FFF2-40B4-BE49-F238E27FC236}">
              <a16:creationId xmlns:a16="http://schemas.microsoft.com/office/drawing/2014/main" id="{FE7E44D5-05FB-4AA1-8069-4807E97AC9F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1" name="CuadroTexto 40">
          <a:extLst>
            <a:ext uri="{FF2B5EF4-FFF2-40B4-BE49-F238E27FC236}">
              <a16:creationId xmlns:a16="http://schemas.microsoft.com/office/drawing/2014/main" id="{0B4E8641-D753-4EB0-9472-EF0558E4B86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2" name="CuadroTexto 41">
          <a:extLst>
            <a:ext uri="{FF2B5EF4-FFF2-40B4-BE49-F238E27FC236}">
              <a16:creationId xmlns:a16="http://schemas.microsoft.com/office/drawing/2014/main" id="{A25381CC-3D2A-4277-A34A-AAFFDA0B109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3" name="CuadroTexto 42">
          <a:extLst>
            <a:ext uri="{FF2B5EF4-FFF2-40B4-BE49-F238E27FC236}">
              <a16:creationId xmlns:a16="http://schemas.microsoft.com/office/drawing/2014/main" id="{B66904F3-83F1-48BA-B846-522589BC908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4" name="CuadroTexto 43">
          <a:extLst>
            <a:ext uri="{FF2B5EF4-FFF2-40B4-BE49-F238E27FC236}">
              <a16:creationId xmlns:a16="http://schemas.microsoft.com/office/drawing/2014/main" id="{250A9E0B-0770-422C-8B89-7073B3295C4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5" name="CuadroTexto 44">
          <a:extLst>
            <a:ext uri="{FF2B5EF4-FFF2-40B4-BE49-F238E27FC236}">
              <a16:creationId xmlns:a16="http://schemas.microsoft.com/office/drawing/2014/main" id="{5A59AF51-ECD0-43CF-84A4-19660E1C90A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6" name="CuadroTexto 45">
          <a:extLst>
            <a:ext uri="{FF2B5EF4-FFF2-40B4-BE49-F238E27FC236}">
              <a16:creationId xmlns:a16="http://schemas.microsoft.com/office/drawing/2014/main" id="{4BB87BA7-5D62-48C1-A661-F8C21263091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7" name="CuadroTexto 46">
          <a:extLst>
            <a:ext uri="{FF2B5EF4-FFF2-40B4-BE49-F238E27FC236}">
              <a16:creationId xmlns:a16="http://schemas.microsoft.com/office/drawing/2014/main" id="{91C8FC2E-0CFE-4654-831D-2E4F1ADA4D4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8" name="CuadroTexto 47">
          <a:extLst>
            <a:ext uri="{FF2B5EF4-FFF2-40B4-BE49-F238E27FC236}">
              <a16:creationId xmlns:a16="http://schemas.microsoft.com/office/drawing/2014/main" id="{FA759004-1C18-4C8A-A349-00AF12091A0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49" name="CuadroTexto 48">
          <a:extLst>
            <a:ext uri="{FF2B5EF4-FFF2-40B4-BE49-F238E27FC236}">
              <a16:creationId xmlns:a16="http://schemas.microsoft.com/office/drawing/2014/main" id="{DE3D79D3-9DD0-4BE2-A0AA-54B8E795E9E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0" name="CuadroTexto 49">
          <a:extLst>
            <a:ext uri="{FF2B5EF4-FFF2-40B4-BE49-F238E27FC236}">
              <a16:creationId xmlns:a16="http://schemas.microsoft.com/office/drawing/2014/main" id="{8DC0E8B6-9C24-4760-8353-35133F1A7BB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1" name="CuadroTexto 50">
          <a:extLst>
            <a:ext uri="{FF2B5EF4-FFF2-40B4-BE49-F238E27FC236}">
              <a16:creationId xmlns:a16="http://schemas.microsoft.com/office/drawing/2014/main" id="{7617EA02-6559-4FBD-9ABA-4B62BAA7596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2" name="CuadroTexto 51">
          <a:extLst>
            <a:ext uri="{FF2B5EF4-FFF2-40B4-BE49-F238E27FC236}">
              <a16:creationId xmlns:a16="http://schemas.microsoft.com/office/drawing/2014/main" id="{8A00DF5D-07B0-432F-8F93-2BFB6D6F3E0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3" name="CuadroTexto 52">
          <a:extLst>
            <a:ext uri="{FF2B5EF4-FFF2-40B4-BE49-F238E27FC236}">
              <a16:creationId xmlns:a16="http://schemas.microsoft.com/office/drawing/2014/main" id="{B39C5680-B749-4FFB-BB19-C7775AF4CE1B}"/>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4" name="CuadroTexto 53">
          <a:extLst>
            <a:ext uri="{FF2B5EF4-FFF2-40B4-BE49-F238E27FC236}">
              <a16:creationId xmlns:a16="http://schemas.microsoft.com/office/drawing/2014/main" id="{584CE64B-0ED4-43EC-907F-C35662585705}"/>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5" name="CuadroTexto 54">
          <a:extLst>
            <a:ext uri="{FF2B5EF4-FFF2-40B4-BE49-F238E27FC236}">
              <a16:creationId xmlns:a16="http://schemas.microsoft.com/office/drawing/2014/main" id="{5348CBBB-195C-4BA4-91D2-6F2F452E12A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35</xdr:row>
      <xdr:rowOff>0</xdr:rowOff>
    </xdr:from>
    <xdr:ext cx="65" cy="172227"/>
    <xdr:sp macro="" textlink="">
      <xdr:nvSpPr>
        <xdr:cNvPr id="56" name="CuadroTexto 55">
          <a:extLst>
            <a:ext uri="{FF2B5EF4-FFF2-40B4-BE49-F238E27FC236}">
              <a16:creationId xmlns:a16="http://schemas.microsoft.com/office/drawing/2014/main" id="{5370434B-7129-4725-ADD5-CE251AA114A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twoCellAnchor editAs="oneCell">
    <xdr:from>
      <xdr:col>20</xdr:col>
      <xdr:colOff>971550</xdr:colOff>
      <xdr:row>0</xdr:row>
      <xdr:rowOff>114301</xdr:rowOff>
    </xdr:from>
    <xdr:to>
      <xdr:col>22</xdr:col>
      <xdr:colOff>3924300</xdr:colOff>
      <xdr:row>8</xdr:row>
      <xdr:rowOff>70017</xdr:rowOff>
    </xdr:to>
    <xdr:pic>
      <xdr:nvPicPr>
        <xdr:cNvPr id="57" name="Imagen 56">
          <a:extLst>
            <a:ext uri="{FF2B5EF4-FFF2-40B4-BE49-F238E27FC236}">
              <a16:creationId xmlns:a16="http://schemas.microsoft.com/office/drawing/2014/main" id="{BA20FDF7-54DF-EE64-81BF-2285B7EE3EF0}"/>
            </a:ext>
          </a:extLst>
        </xdr:cNvPr>
        <xdr:cNvPicPr>
          <a:picLocks noChangeAspect="1"/>
        </xdr:cNvPicPr>
      </xdr:nvPicPr>
      <xdr:blipFill>
        <a:blip xmlns:r="http://schemas.openxmlformats.org/officeDocument/2006/relationships" r:embed="rId3"/>
        <a:stretch>
          <a:fillRect/>
        </a:stretch>
      </xdr:blipFill>
      <xdr:spPr>
        <a:xfrm>
          <a:off x="28060650" y="114301"/>
          <a:ext cx="5543550" cy="22417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15"/>
  <sheetViews>
    <sheetView tabSelected="1" topLeftCell="B1" zoomScale="39" zoomScaleNormal="39" workbookViewId="0">
      <selection activeCell="P13" sqref="P13"/>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6" width="33.28515625" customWidth="1"/>
    <col min="7" max="7" width="23.140625" customWidth="1"/>
    <col min="8" max="8" width="17.7109375" customWidth="1"/>
    <col min="9" max="9" width="18.85546875" customWidth="1"/>
    <col min="10" max="10" width="20.140625" customWidth="1"/>
    <col min="11" max="11" width="19.28515625" customWidth="1"/>
    <col min="12" max="19" width="16.85546875" customWidth="1"/>
    <col min="20" max="22" width="19.28515625" customWidth="1"/>
    <col min="23" max="23" width="67.28515625" customWidth="1"/>
  </cols>
  <sheetData>
    <row r="1" spans="2:23" ht="15.75" thickBot="1" x14ac:dyDescent="0.3"/>
    <row r="2" spans="2:23" ht="30" customHeight="1" x14ac:dyDescent="0.25">
      <c r="E2" s="285" t="s">
        <v>0</v>
      </c>
      <c r="F2" s="286"/>
      <c r="G2" s="286"/>
      <c r="H2" s="286"/>
      <c r="I2" s="286"/>
      <c r="J2" s="286"/>
      <c r="K2" s="286"/>
      <c r="L2" s="286"/>
      <c r="M2" s="286"/>
      <c r="N2" s="286"/>
      <c r="O2" s="286"/>
      <c r="P2" s="286"/>
      <c r="Q2" s="286"/>
      <c r="R2" s="286"/>
      <c r="S2" s="286"/>
    </row>
    <row r="3" spans="2:23" ht="30" customHeight="1" x14ac:dyDescent="0.25">
      <c r="E3" s="287" t="s">
        <v>1</v>
      </c>
      <c r="F3" s="288"/>
      <c r="G3" s="288"/>
      <c r="H3" s="288"/>
      <c r="I3" s="288"/>
      <c r="J3" s="288"/>
      <c r="K3" s="288"/>
      <c r="L3" s="288"/>
      <c r="M3" s="288"/>
      <c r="N3" s="288"/>
      <c r="O3" s="288"/>
      <c r="P3" s="288"/>
      <c r="Q3" s="288"/>
      <c r="R3" s="288"/>
      <c r="S3" s="288"/>
    </row>
    <row r="4" spans="2:23" ht="30" customHeight="1" x14ac:dyDescent="0.25">
      <c r="E4" s="287" t="s">
        <v>223</v>
      </c>
      <c r="F4" s="288"/>
      <c r="G4" s="288"/>
      <c r="H4" s="288"/>
      <c r="I4" s="288"/>
      <c r="J4" s="288"/>
      <c r="K4" s="288"/>
      <c r="L4" s="288"/>
      <c r="M4" s="288"/>
      <c r="N4" s="288"/>
      <c r="O4" s="288"/>
      <c r="P4" s="288"/>
      <c r="Q4" s="288"/>
      <c r="R4" s="288"/>
      <c r="S4" s="288"/>
    </row>
    <row r="5" spans="2:23" ht="28.5" thickBot="1" x14ac:dyDescent="0.3">
      <c r="E5" s="291" t="s">
        <v>224</v>
      </c>
      <c r="F5" s="292"/>
      <c r="G5" s="292"/>
      <c r="H5" s="292"/>
      <c r="I5" s="292"/>
      <c r="J5" s="292"/>
      <c r="K5" s="292"/>
      <c r="L5" s="292"/>
      <c r="M5" s="292"/>
      <c r="N5" s="292"/>
      <c r="O5" s="292"/>
      <c r="P5" s="292"/>
      <c r="Q5" s="292"/>
      <c r="R5" s="292"/>
      <c r="S5" s="292"/>
    </row>
    <row r="9" spans="2:23" ht="15.75" thickBot="1" x14ac:dyDescent="0.3"/>
    <row r="10" spans="2:23" ht="33.6" customHeight="1" thickBot="1" x14ac:dyDescent="0.3">
      <c r="G10" s="306" t="s">
        <v>2</v>
      </c>
      <c r="H10" s="307"/>
      <c r="I10" s="307"/>
      <c r="J10" s="307"/>
      <c r="K10" s="307"/>
      <c r="L10" s="307"/>
      <c r="M10" s="307"/>
      <c r="N10" s="307"/>
      <c r="O10" s="307"/>
      <c r="P10" s="307"/>
      <c r="Q10" s="307"/>
      <c r="R10" s="307"/>
      <c r="S10" s="307"/>
      <c r="T10" s="307"/>
      <c r="U10" s="307"/>
      <c r="V10" s="308"/>
    </row>
    <row r="11" spans="2:23" ht="43.15" customHeight="1" thickBot="1" x14ac:dyDescent="0.3">
      <c r="B11" s="248" t="s">
        <v>3</v>
      </c>
      <c r="C11" s="250" t="s">
        <v>4</v>
      </c>
      <c r="D11" s="252" t="s">
        <v>5</v>
      </c>
      <c r="E11" s="253"/>
      <c r="F11" s="254"/>
      <c r="G11" s="255" t="s">
        <v>6</v>
      </c>
      <c r="H11" s="255"/>
      <c r="I11" s="255"/>
      <c r="J11" s="255"/>
      <c r="K11" s="256"/>
      <c r="L11" s="289" t="s">
        <v>7</v>
      </c>
      <c r="M11" s="289"/>
      <c r="N11" s="289"/>
      <c r="O11" s="290"/>
      <c r="P11" s="245" t="s">
        <v>8</v>
      </c>
      <c r="Q11" s="246"/>
      <c r="R11" s="246"/>
      <c r="S11" s="247"/>
      <c r="T11" s="246" t="s">
        <v>9</v>
      </c>
      <c r="U11" s="246"/>
      <c r="V11" s="246"/>
      <c r="W11" s="309" t="s">
        <v>46</v>
      </c>
    </row>
    <row r="12" spans="2:23" ht="122.45" customHeight="1" thickBot="1" x14ac:dyDescent="0.3">
      <c r="B12" s="249"/>
      <c r="C12" s="251"/>
      <c r="D12" s="102" t="s">
        <v>11</v>
      </c>
      <c r="E12" s="102" t="s">
        <v>12</v>
      </c>
      <c r="F12" s="102" t="s">
        <v>13</v>
      </c>
      <c r="G12" s="113" t="s">
        <v>47</v>
      </c>
      <c r="H12" s="114" t="s">
        <v>14</v>
      </c>
      <c r="I12" s="115" t="s">
        <v>15</v>
      </c>
      <c r="J12" s="116" t="s">
        <v>16</v>
      </c>
      <c r="K12" s="117" t="s">
        <v>17</v>
      </c>
      <c r="L12" s="118" t="s">
        <v>14</v>
      </c>
      <c r="M12" s="115" t="s">
        <v>15</v>
      </c>
      <c r="N12" s="116" t="s">
        <v>16</v>
      </c>
      <c r="O12" s="117" t="s">
        <v>17</v>
      </c>
      <c r="P12" s="119" t="s">
        <v>14</v>
      </c>
      <c r="Q12" s="120" t="s">
        <v>15</v>
      </c>
      <c r="R12" s="121" t="s">
        <v>16</v>
      </c>
      <c r="S12" s="122" t="s">
        <v>17</v>
      </c>
      <c r="T12" s="120" t="s">
        <v>15</v>
      </c>
      <c r="U12" s="121" t="s">
        <v>16</v>
      </c>
      <c r="V12" s="122" t="s">
        <v>17</v>
      </c>
      <c r="W12" s="310"/>
    </row>
    <row r="13" spans="2:23" ht="153" customHeight="1" x14ac:dyDescent="0.25">
      <c r="B13" s="266" t="s">
        <v>18</v>
      </c>
      <c r="C13" s="261" t="s">
        <v>222</v>
      </c>
      <c r="D13" s="99" t="s">
        <v>19</v>
      </c>
      <c r="E13" s="100" t="s">
        <v>20</v>
      </c>
      <c r="F13" s="101" t="s">
        <v>21</v>
      </c>
      <c r="G13" s="124">
        <v>37.01</v>
      </c>
      <c r="H13" s="103">
        <v>37.01</v>
      </c>
      <c r="I13" s="104">
        <v>37.01</v>
      </c>
      <c r="J13" s="105">
        <v>37.01</v>
      </c>
      <c r="K13" s="106">
        <v>37.01</v>
      </c>
      <c r="L13" s="107">
        <v>34.700000000000003</v>
      </c>
      <c r="M13" s="104">
        <v>34.700000000000003</v>
      </c>
      <c r="N13" s="104"/>
      <c r="O13" s="108"/>
      <c r="P13" s="109">
        <f>IFERROR(L13/H13,"100%")</f>
        <v>0.93758443663874647</v>
      </c>
      <c r="Q13" s="46">
        <f>IFERROR((M13/I13),"100%")</f>
        <v>0.93758443663874647</v>
      </c>
      <c r="R13" s="110"/>
      <c r="S13" s="111"/>
      <c r="T13" s="80">
        <f>IFERROR(((L13+M13)/(H13+I13)),"100%")</f>
        <v>0.93758443663874647</v>
      </c>
      <c r="U13" s="112"/>
      <c r="V13" s="112"/>
      <c r="W13" s="225" t="s">
        <v>22</v>
      </c>
    </row>
    <row r="14" spans="2:23" ht="116.25" customHeight="1" x14ac:dyDescent="0.25">
      <c r="B14" s="267"/>
      <c r="C14" s="261"/>
      <c r="D14" s="21" t="s">
        <v>23</v>
      </c>
      <c r="E14" s="13" t="s">
        <v>20</v>
      </c>
      <c r="F14" s="56" t="s">
        <v>21</v>
      </c>
      <c r="G14" s="125">
        <v>70.5</v>
      </c>
      <c r="H14" s="94">
        <v>70.5</v>
      </c>
      <c r="I14" s="17">
        <v>70.5</v>
      </c>
      <c r="J14" s="18">
        <v>70.5</v>
      </c>
      <c r="K14" s="19">
        <v>70.5</v>
      </c>
      <c r="L14" s="52">
        <v>59</v>
      </c>
      <c r="M14" s="1">
        <v>59</v>
      </c>
      <c r="N14" s="1"/>
      <c r="O14" s="2"/>
      <c r="P14" s="53">
        <f>IFERROR(L14/H14,"100%")</f>
        <v>0.83687943262411346</v>
      </c>
      <c r="Q14" s="46">
        <f t="shared" ref="Q14:Q17" si="0">IFERROR((M14/I14),"100%")</f>
        <v>0.83687943262411346</v>
      </c>
      <c r="R14" s="46"/>
      <c r="S14" s="79"/>
      <c r="T14" s="80">
        <f t="shared" ref="T14:T18" si="1">IFERROR(((L14+M14)/(H14+I14)),"100%")</f>
        <v>0.83687943262411346</v>
      </c>
      <c r="U14" s="46"/>
      <c r="V14" s="46"/>
      <c r="W14" s="34" t="s">
        <v>24</v>
      </c>
    </row>
    <row r="15" spans="2:23" ht="112.5" customHeight="1" x14ac:dyDescent="0.25">
      <c r="B15" s="268"/>
      <c r="C15" s="262"/>
      <c r="D15" s="22" t="s">
        <v>25</v>
      </c>
      <c r="E15" s="14" t="s">
        <v>20</v>
      </c>
      <c r="F15" s="56" t="s">
        <v>26</v>
      </c>
      <c r="G15" s="125">
        <v>5.8</v>
      </c>
      <c r="H15" s="95">
        <v>5.8</v>
      </c>
      <c r="I15" s="15">
        <v>5.8</v>
      </c>
      <c r="J15" s="20">
        <v>5.8</v>
      </c>
      <c r="K15" s="16">
        <v>5.8</v>
      </c>
      <c r="L15" s="54">
        <v>5</v>
      </c>
      <c r="M15" s="1">
        <v>5</v>
      </c>
      <c r="N15" s="1"/>
      <c r="O15" s="2"/>
      <c r="P15" s="53">
        <f>IFERROR(L15/H15,"100%")</f>
        <v>0.86206896551724144</v>
      </c>
      <c r="Q15" s="46">
        <f t="shared" si="0"/>
        <v>0.86206896551724144</v>
      </c>
      <c r="R15" s="46"/>
      <c r="S15" s="79"/>
      <c r="T15" s="80">
        <f t="shared" si="1"/>
        <v>0.86206896551724144</v>
      </c>
      <c r="U15" s="46"/>
      <c r="V15" s="46"/>
      <c r="W15" s="34" t="s">
        <v>27</v>
      </c>
    </row>
    <row r="16" spans="2:23" ht="54.75" hidden="1" customHeight="1" x14ac:dyDescent="0.25">
      <c r="B16" s="264" t="s">
        <v>45</v>
      </c>
      <c r="C16" s="265"/>
      <c r="D16" s="265"/>
      <c r="E16" s="265"/>
      <c r="F16" s="265"/>
      <c r="G16" s="123"/>
      <c r="H16" s="96"/>
      <c r="I16" s="82"/>
      <c r="J16" s="82"/>
      <c r="K16" s="83"/>
      <c r="L16" s="81"/>
      <c r="M16" s="82"/>
      <c r="N16" s="82"/>
      <c r="O16" s="84"/>
      <c r="P16" s="80" t="str">
        <f>IFERROR((L16/H16),"100%")</f>
        <v>100%</v>
      </c>
      <c r="Q16" s="46" t="str">
        <f t="shared" si="0"/>
        <v>100%</v>
      </c>
      <c r="R16" s="46" t="str">
        <f>IFERROR((N16/J16),"100%")</f>
        <v>100%</v>
      </c>
      <c r="S16" s="49" t="str">
        <f>IFERROR((O16/K16),"100%")</f>
        <v>100%</v>
      </c>
      <c r="T16" s="80" t="str">
        <f t="shared" si="1"/>
        <v>100%</v>
      </c>
      <c r="U16" s="46" t="str">
        <f>IFERROR(((L16+M16+N16)/(H16+I16+J16)),"100%")</f>
        <v>100%</v>
      </c>
      <c r="V16" s="49" t="str">
        <f>IFERROR(((L16+M16+N16+O16)/(H16+I16+J16+K16)),"100%")</f>
        <v>100%</v>
      </c>
      <c r="W16" s="90"/>
    </row>
    <row r="17" spans="2:23" ht="129.75" customHeight="1" x14ac:dyDescent="0.25">
      <c r="B17" s="86" t="s">
        <v>218</v>
      </c>
      <c r="C17" s="213" t="s">
        <v>219</v>
      </c>
      <c r="D17" s="214" t="s">
        <v>220</v>
      </c>
      <c r="E17" s="215" t="s">
        <v>67</v>
      </c>
      <c r="F17" s="216" t="s">
        <v>226</v>
      </c>
      <c r="G17" s="217">
        <v>0.9</v>
      </c>
      <c r="H17" s="197">
        <v>0.9</v>
      </c>
      <c r="I17" s="198">
        <v>0.9</v>
      </c>
      <c r="J17" s="199">
        <v>0.9</v>
      </c>
      <c r="K17" s="200">
        <v>0.9</v>
      </c>
      <c r="L17" s="201">
        <v>0.873</v>
      </c>
      <c r="M17" s="244">
        <v>0.88700000000000001</v>
      </c>
      <c r="N17" s="1"/>
      <c r="O17" s="2"/>
      <c r="P17" s="80">
        <f t="shared" ref="P17" si="2">IFERROR((L17/H17),"100%")</f>
        <v>0.97</v>
      </c>
      <c r="Q17" s="46">
        <f t="shared" si="0"/>
        <v>0.98555555555555552</v>
      </c>
      <c r="R17" s="88"/>
      <c r="S17" s="89"/>
      <c r="T17" s="80">
        <f t="shared" si="1"/>
        <v>0.97777777777777775</v>
      </c>
      <c r="U17" s="88"/>
      <c r="V17" s="89"/>
      <c r="W17" s="35" t="s">
        <v>221</v>
      </c>
    </row>
    <row r="18" spans="2:23" ht="115.5" customHeight="1" x14ac:dyDescent="0.25">
      <c r="B18" s="55" t="s">
        <v>49</v>
      </c>
      <c r="C18" s="63" t="s">
        <v>48</v>
      </c>
      <c r="D18" s="62" t="s">
        <v>50</v>
      </c>
      <c r="E18" s="136" t="s">
        <v>51</v>
      </c>
      <c r="F18" s="62" t="s">
        <v>227</v>
      </c>
      <c r="G18" s="180">
        <f>SUM(H18:K18)</f>
        <v>500</v>
      </c>
      <c r="H18" s="97">
        <v>125</v>
      </c>
      <c r="I18" s="1">
        <v>125</v>
      </c>
      <c r="J18" s="1">
        <v>125</v>
      </c>
      <c r="K18" s="47">
        <v>125</v>
      </c>
      <c r="L18" s="57">
        <v>168</v>
      </c>
      <c r="M18" s="1">
        <v>165</v>
      </c>
      <c r="N18" s="1"/>
      <c r="O18" s="2"/>
      <c r="P18" s="80">
        <f>IFERROR((L18/H18),"100%")</f>
        <v>1.3440000000000001</v>
      </c>
      <c r="Q18" s="110">
        <f>IFERROR(M18/I18,"100%")</f>
        <v>1.32</v>
      </c>
      <c r="R18" s="88"/>
      <c r="S18" s="89"/>
      <c r="T18" s="80">
        <f t="shared" si="1"/>
        <v>1.3320000000000001</v>
      </c>
      <c r="U18" s="88"/>
      <c r="V18" s="89"/>
      <c r="W18" s="165" t="s">
        <v>284</v>
      </c>
    </row>
    <row r="19" spans="2:23" ht="115.5" customHeight="1" x14ac:dyDescent="0.25">
      <c r="B19" s="3" t="s">
        <v>28</v>
      </c>
      <c r="C19" s="4" t="s">
        <v>52</v>
      </c>
      <c r="D19" s="5" t="s">
        <v>54</v>
      </c>
      <c r="E19" s="6" t="s">
        <v>51</v>
      </c>
      <c r="F19" s="7" t="s">
        <v>228</v>
      </c>
      <c r="G19" s="168">
        <f>SUM(H19:K19)</f>
        <v>2290</v>
      </c>
      <c r="H19" s="97">
        <v>572</v>
      </c>
      <c r="I19" s="1">
        <v>572</v>
      </c>
      <c r="J19" s="1">
        <v>572</v>
      </c>
      <c r="K19" s="47">
        <v>574</v>
      </c>
      <c r="L19" s="57">
        <v>681</v>
      </c>
      <c r="M19" s="1">
        <v>674</v>
      </c>
      <c r="N19" s="1"/>
      <c r="O19" s="2"/>
      <c r="P19" s="80">
        <f t="shared" ref="P19:P25" si="3">IFERROR((L19/H19),"100%")</f>
        <v>1.1905594405594406</v>
      </c>
      <c r="Q19" s="110">
        <f>IFERROR(M19/I19,"100%")</f>
        <v>1.1783216783216783</v>
      </c>
      <c r="R19" s="88"/>
      <c r="S19" s="89"/>
      <c r="T19" s="87">
        <f>IFERROR(((L19+M19)/(H19+I19)),"100%")</f>
        <v>1.1844405594405594</v>
      </c>
      <c r="U19" s="88"/>
      <c r="V19" s="89"/>
      <c r="W19" s="37" t="s">
        <v>285</v>
      </c>
    </row>
    <row r="20" spans="2:23" ht="126" customHeight="1" x14ac:dyDescent="0.25">
      <c r="B20" s="3" t="s">
        <v>28</v>
      </c>
      <c r="C20" s="127" t="s">
        <v>53</v>
      </c>
      <c r="D20" s="128" t="s">
        <v>55</v>
      </c>
      <c r="E20" s="129" t="s">
        <v>51</v>
      </c>
      <c r="F20" s="130" t="s">
        <v>229</v>
      </c>
      <c r="G20" s="168">
        <f>SUM(H20:K20)</f>
        <v>1386</v>
      </c>
      <c r="H20" s="131">
        <v>363</v>
      </c>
      <c r="I20" s="132">
        <v>363</v>
      </c>
      <c r="J20" s="132">
        <v>330</v>
      </c>
      <c r="K20" s="133">
        <v>330</v>
      </c>
      <c r="L20" s="134">
        <v>408</v>
      </c>
      <c r="M20" s="132">
        <v>529</v>
      </c>
      <c r="N20" s="132"/>
      <c r="O20" s="135"/>
      <c r="P20" s="80">
        <f t="shared" si="3"/>
        <v>1.1239669421487604</v>
      </c>
      <c r="Q20" s="110">
        <f>IFERROR(M20/I20,"100%")</f>
        <v>1.4573002754820936</v>
      </c>
      <c r="R20" s="88"/>
      <c r="S20" s="89"/>
      <c r="T20" s="87">
        <f t="shared" ref="T20:T30" si="4">IFERROR(((L20+M20)/(H20+I20)),"100%")</f>
        <v>1.2906336088154271</v>
      </c>
      <c r="U20" s="88"/>
      <c r="V20" s="89"/>
      <c r="W20" s="37" t="s">
        <v>286</v>
      </c>
    </row>
    <row r="21" spans="2:23" ht="161.25" customHeight="1" x14ac:dyDescent="0.25">
      <c r="B21" s="55" t="s">
        <v>56</v>
      </c>
      <c r="C21" s="63" t="s">
        <v>57</v>
      </c>
      <c r="D21" s="62" t="s">
        <v>58</v>
      </c>
      <c r="E21" s="136" t="s">
        <v>51</v>
      </c>
      <c r="F21" s="62" t="s">
        <v>230</v>
      </c>
      <c r="G21" s="137">
        <f>SUM(H21:K21)</f>
        <v>6</v>
      </c>
      <c r="H21" s="97">
        <v>1</v>
      </c>
      <c r="I21" s="1">
        <v>1</v>
      </c>
      <c r="J21" s="1">
        <v>3</v>
      </c>
      <c r="K21" s="47">
        <v>1</v>
      </c>
      <c r="L21" s="57">
        <v>1</v>
      </c>
      <c r="M21" s="1">
        <v>1</v>
      </c>
      <c r="N21" s="1"/>
      <c r="O21" s="2"/>
      <c r="P21" s="80">
        <f t="shared" si="3"/>
        <v>1</v>
      </c>
      <c r="Q21" s="110">
        <f t="shared" ref="Q21:Q29" si="5">IFERROR(M21/I21,"100%")</f>
        <v>1</v>
      </c>
      <c r="R21" s="88"/>
      <c r="S21" s="89"/>
      <c r="T21" s="87">
        <f t="shared" si="4"/>
        <v>1</v>
      </c>
      <c r="U21" s="88"/>
      <c r="V21" s="89"/>
      <c r="W21" s="36" t="s">
        <v>287</v>
      </c>
    </row>
    <row r="22" spans="2:23" ht="143.25" customHeight="1" x14ac:dyDescent="0.25">
      <c r="B22" s="3" t="s">
        <v>28</v>
      </c>
      <c r="C22" s="4" t="s">
        <v>59</v>
      </c>
      <c r="D22" s="5" t="s">
        <v>60</v>
      </c>
      <c r="E22" s="6" t="s">
        <v>51</v>
      </c>
      <c r="F22" s="7" t="s">
        <v>225</v>
      </c>
      <c r="G22" s="162">
        <f>SUM(H22:K22)</f>
        <v>3</v>
      </c>
      <c r="H22" s="97">
        <v>1</v>
      </c>
      <c r="I22" s="1"/>
      <c r="J22" s="1">
        <v>1</v>
      </c>
      <c r="K22" s="47">
        <v>1</v>
      </c>
      <c r="L22" s="57">
        <v>1</v>
      </c>
      <c r="M22" s="1"/>
      <c r="N22" s="1"/>
      <c r="O22" s="2"/>
      <c r="P22" s="80">
        <f t="shared" si="3"/>
        <v>1</v>
      </c>
      <c r="Q22" s="110" t="str">
        <f t="shared" si="5"/>
        <v>100%</v>
      </c>
      <c r="R22" s="88"/>
      <c r="S22" s="89"/>
      <c r="T22" s="87">
        <f t="shared" si="4"/>
        <v>1</v>
      </c>
      <c r="U22" s="88"/>
      <c r="V22" s="89"/>
      <c r="W22" s="37" t="s">
        <v>288</v>
      </c>
    </row>
    <row r="23" spans="2:23" ht="135" customHeight="1" x14ac:dyDescent="0.25">
      <c r="B23" s="3" t="s">
        <v>28</v>
      </c>
      <c r="C23" s="4" t="s">
        <v>61</v>
      </c>
      <c r="D23" s="5" t="s">
        <v>62</v>
      </c>
      <c r="E23" s="6" t="s">
        <v>51</v>
      </c>
      <c r="F23" s="7" t="s">
        <v>231</v>
      </c>
      <c r="G23" s="162">
        <f t="shared" ref="G23:G24" si="6">SUM(H23:K23)</f>
        <v>4</v>
      </c>
      <c r="H23" s="97"/>
      <c r="I23" s="1">
        <v>1</v>
      </c>
      <c r="J23" s="1">
        <v>1</v>
      </c>
      <c r="K23" s="47">
        <v>2</v>
      </c>
      <c r="L23" s="57"/>
      <c r="M23" s="132">
        <v>1</v>
      </c>
      <c r="N23" s="132"/>
      <c r="O23" s="135"/>
      <c r="P23" s="80" t="str">
        <f t="shared" si="3"/>
        <v>100%</v>
      </c>
      <c r="Q23" s="110">
        <f t="shared" si="5"/>
        <v>1</v>
      </c>
      <c r="R23" s="88"/>
      <c r="S23" s="89"/>
      <c r="T23" s="87">
        <f t="shared" si="4"/>
        <v>1</v>
      </c>
      <c r="U23" s="88"/>
      <c r="V23" s="89"/>
      <c r="W23" s="37" t="s">
        <v>289</v>
      </c>
    </row>
    <row r="24" spans="2:23" ht="118.5" customHeight="1" x14ac:dyDescent="0.25">
      <c r="B24" s="3" t="s">
        <v>28</v>
      </c>
      <c r="C24" s="4" t="s">
        <v>63</v>
      </c>
      <c r="D24" s="5" t="s">
        <v>64</v>
      </c>
      <c r="E24" s="6" t="s">
        <v>51</v>
      </c>
      <c r="F24" s="7" t="s">
        <v>232</v>
      </c>
      <c r="G24" s="162">
        <f t="shared" si="6"/>
        <v>45</v>
      </c>
      <c r="H24" s="97">
        <v>11</v>
      </c>
      <c r="I24" s="1">
        <v>11</v>
      </c>
      <c r="J24" s="1">
        <v>12</v>
      </c>
      <c r="K24" s="47">
        <v>11</v>
      </c>
      <c r="L24" s="57">
        <v>11</v>
      </c>
      <c r="M24" s="132">
        <v>11</v>
      </c>
      <c r="N24" s="132"/>
      <c r="O24" s="135"/>
      <c r="P24" s="80">
        <f t="shared" si="3"/>
        <v>1</v>
      </c>
      <c r="Q24" s="110">
        <f t="shared" si="5"/>
        <v>1</v>
      </c>
      <c r="R24" s="88"/>
      <c r="S24" s="89"/>
      <c r="T24" s="87">
        <f t="shared" si="4"/>
        <v>1</v>
      </c>
      <c r="U24" s="88"/>
      <c r="V24" s="89"/>
      <c r="W24" s="37" t="s">
        <v>68</v>
      </c>
    </row>
    <row r="25" spans="2:23" ht="120" customHeight="1" x14ac:dyDescent="0.25">
      <c r="B25" s="3" t="s">
        <v>28</v>
      </c>
      <c r="C25" s="4" t="s">
        <v>65</v>
      </c>
      <c r="D25" s="5" t="s">
        <v>66</v>
      </c>
      <c r="E25" s="6" t="s">
        <v>67</v>
      </c>
      <c r="F25" s="7" t="s">
        <v>233</v>
      </c>
      <c r="G25" s="162">
        <f t="shared" ref="G25:G30" si="7">SUM(H25:K25)</f>
        <v>1</v>
      </c>
      <c r="H25" s="97"/>
      <c r="I25" s="97"/>
      <c r="J25" s="1">
        <v>1</v>
      </c>
      <c r="K25" s="97"/>
      <c r="L25" s="57"/>
      <c r="M25" s="132"/>
      <c r="N25" s="132"/>
      <c r="O25" s="135"/>
      <c r="P25" s="80" t="str">
        <f t="shared" si="3"/>
        <v>100%</v>
      </c>
      <c r="Q25" s="110" t="str">
        <f t="shared" si="5"/>
        <v>100%</v>
      </c>
      <c r="R25" s="88"/>
      <c r="S25" s="89"/>
      <c r="T25" s="87" t="str">
        <f t="shared" si="4"/>
        <v>100%</v>
      </c>
      <c r="U25" s="88"/>
      <c r="V25" s="89"/>
      <c r="W25" s="37" t="s">
        <v>290</v>
      </c>
    </row>
    <row r="26" spans="2:23" ht="115.5" customHeight="1" x14ac:dyDescent="0.25">
      <c r="B26" s="55" t="s">
        <v>70</v>
      </c>
      <c r="C26" s="63" t="s">
        <v>82</v>
      </c>
      <c r="D26" s="63" t="s">
        <v>71</v>
      </c>
      <c r="E26" s="145" t="s">
        <v>51</v>
      </c>
      <c r="F26" s="146" t="s">
        <v>234</v>
      </c>
      <c r="G26" s="137">
        <f t="shared" si="7"/>
        <v>4</v>
      </c>
      <c r="H26" s="1">
        <v>1</v>
      </c>
      <c r="I26" s="1">
        <v>1</v>
      </c>
      <c r="J26" s="1">
        <v>1</v>
      </c>
      <c r="K26" s="47">
        <v>1</v>
      </c>
      <c r="L26" s="57">
        <v>1</v>
      </c>
      <c r="M26" s="1">
        <v>1</v>
      </c>
      <c r="N26" s="1"/>
      <c r="O26" s="2"/>
      <c r="P26" s="80">
        <f t="shared" ref="P26:P29" si="8">IFERROR((L26/H26),"100%")</f>
        <v>1</v>
      </c>
      <c r="Q26" s="110">
        <f t="shared" si="5"/>
        <v>1</v>
      </c>
      <c r="R26" s="88"/>
      <c r="S26" s="89"/>
      <c r="T26" s="87">
        <f>IFERROR(((L26+M26)/(H26+I26)),"100%")</f>
        <v>1</v>
      </c>
      <c r="U26" s="88"/>
      <c r="V26" s="89"/>
      <c r="W26" s="36" t="s">
        <v>340</v>
      </c>
    </row>
    <row r="27" spans="2:23" ht="111.75" customHeight="1" x14ac:dyDescent="0.25">
      <c r="B27" s="3" t="s">
        <v>28</v>
      </c>
      <c r="C27" s="5" t="s">
        <v>72</v>
      </c>
      <c r="D27" s="5" t="s">
        <v>73</v>
      </c>
      <c r="E27" s="147" t="s">
        <v>51</v>
      </c>
      <c r="F27" s="148" t="s">
        <v>235</v>
      </c>
      <c r="G27" s="162">
        <f t="shared" si="7"/>
        <v>16</v>
      </c>
      <c r="H27" s="1">
        <v>4</v>
      </c>
      <c r="I27" s="1">
        <v>4</v>
      </c>
      <c r="J27" s="1">
        <v>4</v>
      </c>
      <c r="K27" s="47">
        <v>4</v>
      </c>
      <c r="L27" s="57">
        <v>4</v>
      </c>
      <c r="M27" s="1">
        <v>4</v>
      </c>
      <c r="N27" s="1"/>
      <c r="O27" s="2"/>
      <c r="P27" s="80">
        <f t="shared" si="8"/>
        <v>1</v>
      </c>
      <c r="Q27" s="110">
        <f t="shared" si="5"/>
        <v>1</v>
      </c>
      <c r="R27" s="88"/>
      <c r="S27" s="89"/>
      <c r="T27" s="87">
        <f>IFERROR(((L27+M27)/(H27+I27)),"100%")</f>
        <v>1</v>
      </c>
      <c r="U27" s="88"/>
      <c r="V27" s="89"/>
      <c r="W27" s="37" t="s">
        <v>341</v>
      </c>
    </row>
    <row r="28" spans="2:23" ht="114" customHeight="1" x14ac:dyDescent="0.25">
      <c r="B28" s="3" t="s">
        <v>28</v>
      </c>
      <c r="C28" s="128" t="s">
        <v>74</v>
      </c>
      <c r="D28" s="5" t="s">
        <v>75</v>
      </c>
      <c r="E28" s="147" t="s">
        <v>51</v>
      </c>
      <c r="F28" s="149" t="s">
        <v>236</v>
      </c>
      <c r="G28" s="162">
        <f t="shared" si="7"/>
        <v>5</v>
      </c>
      <c r="H28" s="97"/>
      <c r="I28" s="132">
        <v>2</v>
      </c>
      <c r="J28" s="132">
        <v>2</v>
      </c>
      <c r="K28" s="1">
        <v>1</v>
      </c>
      <c r="L28" s="134"/>
      <c r="M28" s="132">
        <v>2</v>
      </c>
      <c r="N28" s="132"/>
      <c r="O28" s="135"/>
      <c r="P28" s="80" t="str">
        <f t="shared" si="8"/>
        <v>100%</v>
      </c>
      <c r="Q28" s="110">
        <f t="shared" si="5"/>
        <v>1</v>
      </c>
      <c r="R28" s="88"/>
      <c r="S28" s="89"/>
      <c r="T28" s="87">
        <f>IFERROR(((L28+M28)/(H28+I28)),"100%")</f>
        <v>1</v>
      </c>
      <c r="U28" s="88"/>
      <c r="V28" s="89"/>
      <c r="W28" s="235" t="s">
        <v>342</v>
      </c>
    </row>
    <row r="29" spans="2:23" ht="132.75" customHeight="1" x14ac:dyDescent="0.25">
      <c r="B29" s="3" t="s">
        <v>28</v>
      </c>
      <c r="C29" s="128" t="s">
        <v>76</v>
      </c>
      <c r="D29" s="128" t="s">
        <v>77</v>
      </c>
      <c r="E29" s="147" t="s">
        <v>51</v>
      </c>
      <c r="F29" s="149" t="s">
        <v>78</v>
      </c>
      <c r="G29" s="162">
        <f t="shared" si="7"/>
        <v>24</v>
      </c>
      <c r="H29" s="132">
        <v>6</v>
      </c>
      <c r="I29" s="132">
        <v>6</v>
      </c>
      <c r="J29" s="1">
        <v>6</v>
      </c>
      <c r="K29" s="47">
        <v>6</v>
      </c>
      <c r="L29" s="134">
        <v>6</v>
      </c>
      <c r="M29" s="132">
        <v>6</v>
      </c>
      <c r="N29" s="132"/>
      <c r="O29" s="135"/>
      <c r="P29" s="80">
        <f t="shared" si="8"/>
        <v>1</v>
      </c>
      <c r="Q29" s="110">
        <f t="shared" si="5"/>
        <v>1</v>
      </c>
      <c r="R29" s="88"/>
      <c r="S29" s="89"/>
      <c r="T29" s="87">
        <f>IFERROR(((L29+M29)/(H29+I29)),"100%")</f>
        <v>1</v>
      </c>
      <c r="U29" s="88"/>
      <c r="V29" s="89"/>
      <c r="W29" s="235" t="s">
        <v>343</v>
      </c>
    </row>
    <row r="30" spans="2:23" ht="121.5" customHeight="1" thickBot="1" x14ac:dyDescent="0.3">
      <c r="B30" s="3" t="s">
        <v>28</v>
      </c>
      <c r="C30" s="128" t="s">
        <v>79</v>
      </c>
      <c r="D30" s="128" t="s">
        <v>80</v>
      </c>
      <c r="E30" s="147" t="s">
        <v>51</v>
      </c>
      <c r="F30" s="149" t="s">
        <v>81</v>
      </c>
      <c r="G30" s="162">
        <f t="shared" si="7"/>
        <v>16</v>
      </c>
      <c r="H30" s="1">
        <v>4</v>
      </c>
      <c r="I30" s="1">
        <v>4</v>
      </c>
      <c r="J30" s="1">
        <v>4</v>
      </c>
      <c r="K30" s="47">
        <v>4</v>
      </c>
      <c r="L30" s="134">
        <v>4</v>
      </c>
      <c r="M30" s="132">
        <v>4</v>
      </c>
      <c r="N30" s="132"/>
      <c r="O30" s="135"/>
      <c r="P30" s="80">
        <f>IFERROR((L30/H30),"100%")</f>
        <v>1</v>
      </c>
      <c r="Q30" s="110">
        <f>IFERROR(M30/I30,"100%")</f>
        <v>1</v>
      </c>
      <c r="R30" s="88"/>
      <c r="S30" s="89"/>
      <c r="T30" s="87">
        <f t="shared" si="4"/>
        <v>1</v>
      </c>
      <c r="U30" s="88"/>
      <c r="V30" s="89"/>
      <c r="W30" s="230" t="s">
        <v>344</v>
      </c>
    </row>
    <row r="31" spans="2:23" ht="131.25" customHeight="1" x14ac:dyDescent="0.25">
      <c r="B31" s="150" t="s">
        <v>92</v>
      </c>
      <c r="C31" s="151" t="s">
        <v>91</v>
      </c>
      <c r="D31" s="158" t="s">
        <v>90</v>
      </c>
      <c r="E31" s="159" t="s">
        <v>51</v>
      </c>
      <c r="F31" s="157" t="s">
        <v>237</v>
      </c>
      <c r="G31" s="137">
        <f t="shared" ref="G31:G34" si="9">SUM(H31:K31)</f>
        <v>4440</v>
      </c>
      <c r="H31" s="1">
        <v>1110</v>
      </c>
      <c r="I31" s="1">
        <v>1110</v>
      </c>
      <c r="J31" s="1">
        <v>1110</v>
      </c>
      <c r="K31" s="1">
        <v>1110</v>
      </c>
      <c r="L31" s="134">
        <v>1110</v>
      </c>
      <c r="M31" s="1">
        <v>1110</v>
      </c>
      <c r="N31" s="1"/>
      <c r="O31" s="2"/>
      <c r="P31" s="80">
        <f t="shared" ref="P31:Q44" si="10">IFERROR((L31/H31),"100%")</f>
        <v>1</v>
      </c>
      <c r="Q31" s="110">
        <f>IFERROR(M31/I31,"100%")</f>
        <v>1</v>
      </c>
      <c r="R31" s="88"/>
      <c r="S31" s="89"/>
      <c r="T31" s="87">
        <f>IFERROR(((L31+M31)/(H31+I31)),"100%")</f>
        <v>1</v>
      </c>
      <c r="U31" s="88"/>
      <c r="V31" s="89"/>
      <c r="W31" s="36" t="s">
        <v>291</v>
      </c>
    </row>
    <row r="32" spans="2:23" ht="118.5" customHeight="1" x14ac:dyDescent="0.25">
      <c r="B32" s="152" t="s">
        <v>28</v>
      </c>
      <c r="C32" s="153" t="s">
        <v>84</v>
      </c>
      <c r="D32" s="154" t="s">
        <v>85</v>
      </c>
      <c r="E32" s="155" t="s">
        <v>51</v>
      </c>
      <c r="F32" s="226" t="s">
        <v>238</v>
      </c>
      <c r="G32" s="162">
        <f t="shared" si="9"/>
        <v>1480</v>
      </c>
      <c r="H32" s="1">
        <v>370</v>
      </c>
      <c r="I32" s="1">
        <v>370</v>
      </c>
      <c r="J32" s="1">
        <v>370</v>
      </c>
      <c r="K32" s="1">
        <v>370</v>
      </c>
      <c r="L32" s="134">
        <v>278</v>
      </c>
      <c r="M32" s="132">
        <v>361</v>
      </c>
      <c r="N32" s="132"/>
      <c r="O32" s="135"/>
      <c r="P32" s="80">
        <f>IFERROR((L32/H32),"100%")</f>
        <v>0.75135135135135134</v>
      </c>
      <c r="Q32" s="110">
        <f t="shared" ref="Q32:Q35" si="11">IFERROR(M32/I32,"100%")</f>
        <v>0.9756756756756757</v>
      </c>
      <c r="R32" s="88"/>
      <c r="S32" s="89"/>
      <c r="T32" s="87">
        <f t="shared" ref="T32:T44" si="12">IFERROR(((L32+M32)/(H32+I32)),"100%")</f>
        <v>0.86351351351351346</v>
      </c>
      <c r="U32" s="88"/>
      <c r="V32" s="89"/>
      <c r="W32" s="37" t="s">
        <v>292</v>
      </c>
    </row>
    <row r="33" spans="2:23" ht="114" customHeight="1" x14ac:dyDescent="0.25">
      <c r="B33" s="152" t="s">
        <v>28</v>
      </c>
      <c r="C33" s="154" t="s">
        <v>89</v>
      </c>
      <c r="D33" s="154" t="s">
        <v>86</v>
      </c>
      <c r="E33" s="155" t="s">
        <v>51</v>
      </c>
      <c r="F33" s="154" t="s">
        <v>239</v>
      </c>
      <c r="G33" s="162">
        <f t="shared" si="9"/>
        <v>276</v>
      </c>
      <c r="H33" s="1">
        <v>69</v>
      </c>
      <c r="I33" s="1">
        <v>69</v>
      </c>
      <c r="J33" s="1">
        <v>69</v>
      </c>
      <c r="K33" s="1">
        <v>69</v>
      </c>
      <c r="L33" s="134">
        <v>72</v>
      </c>
      <c r="M33" s="132">
        <v>78</v>
      </c>
      <c r="N33" s="132"/>
      <c r="O33" s="135"/>
      <c r="P33" s="80">
        <f t="shared" si="10"/>
        <v>1.0434782608695652</v>
      </c>
      <c r="Q33" s="110">
        <f t="shared" si="11"/>
        <v>1.1304347826086956</v>
      </c>
      <c r="R33" s="88"/>
      <c r="S33" s="89"/>
      <c r="T33" s="87">
        <f t="shared" si="12"/>
        <v>1.0869565217391304</v>
      </c>
      <c r="U33" s="88"/>
      <c r="V33" s="89"/>
      <c r="W33" s="37" t="s">
        <v>293</v>
      </c>
    </row>
    <row r="34" spans="2:23" ht="120.75" customHeight="1" x14ac:dyDescent="0.25">
      <c r="B34" s="152" t="s">
        <v>28</v>
      </c>
      <c r="C34" s="153" t="s">
        <v>83</v>
      </c>
      <c r="D34" s="154" t="s">
        <v>87</v>
      </c>
      <c r="E34" s="155" t="s">
        <v>51</v>
      </c>
      <c r="F34" s="156" t="s">
        <v>240</v>
      </c>
      <c r="G34" s="162">
        <f t="shared" si="9"/>
        <v>33200</v>
      </c>
      <c r="H34" s="1">
        <v>8300</v>
      </c>
      <c r="I34" s="1">
        <v>8300</v>
      </c>
      <c r="J34" s="1">
        <v>8300</v>
      </c>
      <c r="K34" s="1">
        <v>8300</v>
      </c>
      <c r="L34" s="134">
        <v>8300</v>
      </c>
      <c r="M34" s="132">
        <v>11836</v>
      </c>
      <c r="N34" s="132"/>
      <c r="O34" s="135"/>
      <c r="P34" s="80">
        <f t="shared" si="10"/>
        <v>1</v>
      </c>
      <c r="Q34" s="110">
        <f t="shared" si="11"/>
        <v>1.4260240963855422</v>
      </c>
      <c r="R34" s="88"/>
      <c r="S34" s="89"/>
      <c r="T34" s="87">
        <f t="shared" si="12"/>
        <v>1.2130120481927711</v>
      </c>
      <c r="U34" s="88"/>
      <c r="V34" s="89"/>
      <c r="W34" s="37" t="s">
        <v>294</v>
      </c>
    </row>
    <row r="35" spans="2:23" ht="111.75" customHeight="1" x14ac:dyDescent="0.25">
      <c r="B35" s="152" t="s">
        <v>28</v>
      </c>
      <c r="C35" s="154" t="s">
        <v>201</v>
      </c>
      <c r="D35" s="154" t="s">
        <v>88</v>
      </c>
      <c r="E35" s="155" t="s">
        <v>51</v>
      </c>
      <c r="F35" s="154" t="s">
        <v>241</v>
      </c>
      <c r="G35" s="162">
        <f>SUM(H35:K35)</f>
        <v>1440</v>
      </c>
      <c r="H35" s="1">
        <v>360</v>
      </c>
      <c r="I35" s="1">
        <v>360</v>
      </c>
      <c r="J35" s="1">
        <v>360</v>
      </c>
      <c r="K35" s="1">
        <v>360</v>
      </c>
      <c r="L35" s="134">
        <v>360</v>
      </c>
      <c r="M35" s="1">
        <v>365</v>
      </c>
      <c r="N35" s="1"/>
      <c r="O35" s="2"/>
      <c r="P35" s="80">
        <f t="shared" si="10"/>
        <v>1</v>
      </c>
      <c r="Q35" s="110">
        <f t="shared" si="11"/>
        <v>1.0138888888888888</v>
      </c>
      <c r="R35" s="88"/>
      <c r="S35" s="89"/>
      <c r="T35" s="87">
        <f t="shared" si="12"/>
        <v>1.0069444444444444</v>
      </c>
      <c r="U35" s="88"/>
      <c r="V35" s="89"/>
      <c r="W35" s="37" t="s">
        <v>295</v>
      </c>
    </row>
    <row r="36" spans="2:23" ht="123.75" customHeight="1" x14ac:dyDescent="0.25">
      <c r="B36" s="269" t="s">
        <v>202</v>
      </c>
      <c r="C36" s="272" t="s">
        <v>203</v>
      </c>
      <c r="D36" s="160" t="s">
        <v>204</v>
      </c>
      <c r="E36" s="136" t="s">
        <v>51</v>
      </c>
      <c r="F36" s="181" t="s">
        <v>242</v>
      </c>
      <c r="G36" s="220">
        <v>279493481</v>
      </c>
      <c r="H36" s="202">
        <v>83848044.299999997</v>
      </c>
      <c r="I36" s="194">
        <v>83848044.299999997</v>
      </c>
      <c r="J36" s="194">
        <v>83848044.299999997</v>
      </c>
      <c r="K36" s="195">
        <v>27949348.100000001</v>
      </c>
      <c r="L36" s="196"/>
      <c r="M36" s="194"/>
      <c r="N36" s="194"/>
      <c r="O36" s="203"/>
      <c r="P36" s="80">
        <f t="shared" si="10"/>
        <v>0</v>
      </c>
      <c r="Q36" s="46">
        <f t="shared" si="10"/>
        <v>0</v>
      </c>
      <c r="R36" s="88"/>
      <c r="S36" s="89"/>
      <c r="T36" s="87">
        <f t="shared" si="12"/>
        <v>0</v>
      </c>
      <c r="U36" s="88"/>
      <c r="V36" s="89"/>
      <c r="W36" s="36" t="s">
        <v>350</v>
      </c>
    </row>
    <row r="37" spans="2:23" ht="123.75" customHeight="1" x14ac:dyDescent="0.25">
      <c r="B37" s="270"/>
      <c r="C37" s="273"/>
      <c r="D37" s="160" t="s">
        <v>205</v>
      </c>
      <c r="E37" s="136" t="s">
        <v>51</v>
      </c>
      <c r="F37" s="181" t="s">
        <v>242</v>
      </c>
      <c r="G37" s="221">
        <v>818421240</v>
      </c>
      <c r="H37" s="204">
        <v>204605310</v>
      </c>
      <c r="I37" s="205">
        <v>204605310</v>
      </c>
      <c r="J37" s="205">
        <v>204605310</v>
      </c>
      <c r="K37" s="206">
        <v>204605310</v>
      </c>
      <c r="L37" s="207">
        <v>139879319.99000001</v>
      </c>
      <c r="M37" s="205">
        <v>174384550.78999999</v>
      </c>
      <c r="N37" s="205"/>
      <c r="O37" s="208"/>
      <c r="P37" s="80">
        <f t="shared" si="10"/>
        <v>0.68365439777687109</v>
      </c>
      <c r="Q37" s="46">
        <f t="shared" si="10"/>
        <v>0.8522972878367624</v>
      </c>
      <c r="R37" s="88"/>
      <c r="S37" s="89"/>
      <c r="T37" s="87">
        <f t="shared" si="12"/>
        <v>0.76797584280681663</v>
      </c>
      <c r="U37" s="88"/>
      <c r="V37" s="89"/>
      <c r="W37" s="36" t="s">
        <v>351</v>
      </c>
    </row>
    <row r="38" spans="2:23" ht="123.75" customHeight="1" x14ac:dyDescent="0.25">
      <c r="B38" s="271"/>
      <c r="C38" s="274"/>
      <c r="D38" s="160" t="s">
        <v>206</v>
      </c>
      <c r="E38" s="136" t="s">
        <v>67</v>
      </c>
      <c r="F38" s="181" t="s">
        <v>243</v>
      </c>
      <c r="G38" s="222">
        <v>0.81659999999999999</v>
      </c>
      <c r="H38" s="236">
        <v>0.81659999999999999</v>
      </c>
      <c r="I38" s="237">
        <v>0.81659999999999999</v>
      </c>
      <c r="J38" s="237">
        <v>0.81659999999999999</v>
      </c>
      <c r="K38" s="238">
        <v>0.81659999999999999</v>
      </c>
      <c r="L38" s="239">
        <v>0.75</v>
      </c>
      <c r="M38" s="240">
        <v>0.85</v>
      </c>
      <c r="N38" s="132"/>
      <c r="O38" s="135"/>
      <c r="P38" s="80">
        <f t="shared" si="10"/>
        <v>0.91844232182218954</v>
      </c>
      <c r="Q38" s="46">
        <f>IFERROR((M38/I38),"100%")</f>
        <v>1.0409012980651482</v>
      </c>
      <c r="R38" s="88"/>
      <c r="S38" s="89"/>
      <c r="T38" s="87">
        <f t="shared" si="12"/>
        <v>0.97967180994366898</v>
      </c>
      <c r="U38" s="88"/>
      <c r="V38" s="89"/>
      <c r="W38" s="36" t="s">
        <v>352</v>
      </c>
    </row>
    <row r="39" spans="2:23" ht="130.5" customHeight="1" x14ac:dyDescent="0.25">
      <c r="B39" s="3" t="s">
        <v>28</v>
      </c>
      <c r="C39" s="5" t="s">
        <v>207</v>
      </c>
      <c r="D39" s="5" t="s">
        <v>208</v>
      </c>
      <c r="E39" s="6" t="s">
        <v>51</v>
      </c>
      <c r="F39" s="183" t="s">
        <v>244</v>
      </c>
      <c r="G39" s="223">
        <v>0.9</v>
      </c>
      <c r="H39" s="209">
        <v>0.9</v>
      </c>
      <c r="I39" s="210">
        <v>0.9</v>
      </c>
      <c r="J39" s="210">
        <v>0.9</v>
      </c>
      <c r="K39" s="211">
        <v>0.9</v>
      </c>
      <c r="L39" s="212">
        <v>0.83130000000000004</v>
      </c>
      <c r="M39" s="241">
        <v>0.83830000000000005</v>
      </c>
      <c r="N39" s="132"/>
      <c r="O39" s="135"/>
      <c r="P39" s="80">
        <f t="shared" si="10"/>
        <v>0.92366666666666664</v>
      </c>
      <c r="Q39" s="46">
        <f t="shared" si="10"/>
        <v>0.93144444444444452</v>
      </c>
      <c r="R39" s="88"/>
      <c r="S39" s="89"/>
      <c r="T39" s="87">
        <f t="shared" si="12"/>
        <v>0.92755555555555547</v>
      </c>
      <c r="U39" s="88"/>
      <c r="V39" s="89"/>
      <c r="W39" s="218" t="s">
        <v>353</v>
      </c>
    </row>
    <row r="40" spans="2:23" ht="135" customHeight="1" x14ac:dyDescent="0.25">
      <c r="B40" s="3" t="s">
        <v>28</v>
      </c>
      <c r="C40" s="5" t="s">
        <v>209</v>
      </c>
      <c r="D40" s="5" t="s">
        <v>210</v>
      </c>
      <c r="E40" s="6" t="s">
        <v>51</v>
      </c>
      <c r="F40" s="183" t="s">
        <v>245</v>
      </c>
      <c r="G40" s="40">
        <v>8</v>
      </c>
      <c r="H40" s="131">
        <v>2</v>
      </c>
      <c r="I40" s="132">
        <v>3</v>
      </c>
      <c r="J40" s="132">
        <v>2</v>
      </c>
      <c r="K40" s="133">
        <v>1</v>
      </c>
      <c r="L40" s="134">
        <v>2</v>
      </c>
      <c r="M40" s="132">
        <v>3</v>
      </c>
      <c r="N40" s="132"/>
      <c r="O40" s="135"/>
      <c r="P40" s="80">
        <f t="shared" si="10"/>
        <v>1</v>
      </c>
      <c r="Q40" s="46">
        <f t="shared" si="10"/>
        <v>1</v>
      </c>
      <c r="R40" s="88"/>
      <c r="S40" s="89"/>
      <c r="T40" s="87">
        <f t="shared" si="12"/>
        <v>1</v>
      </c>
      <c r="U40" s="88"/>
      <c r="V40" s="89"/>
      <c r="W40" s="37" t="s">
        <v>354</v>
      </c>
    </row>
    <row r="41" spans="2:23" ht="125.25" customHeight="1" x14ac:dyDescent="0.25">
      <c r="B41" s="275" t="s">
        <v>28</v>
      </c>
      <c r="C41" s="277" t="s">
        <v>211</v>
      </c>
      <c r="D41" s="184" t="s">
        <v>212</v>
      </c>
      <c r="E41" s="6" t="s">
        <v>51</v>
      </c>
      <c r="F41" s="183" t="s">
        <v>246</v>
      </c>
      <c r="G41" s="40">
        <v>7</v>
      </c>
      <c r="H41" s="131">
        <v>1</v>
      </c>
      <c r="I41" s="132">
        <v>3</v>
      </c>
      <c r="J41" s="132">
        <v>2</v>
      </c>
      <c r="K41" s="133">
        <v>1</v>
      </c>
      <c r="L41" s="134">
        <v>20</v>
      </c>
      <c r="M41" s="132">
        <v>17</v>
      </c>
      <c r="N41" s="132"/>
      <c r="O41" s="135"/>
      <c r="P41" s="80">
        <f t="shared" si="10"/>
        <v>20</v>
      </c>
      <c r="Q41" s="46">
        <f t="shared" si="10"/>
        <v>5.666666666666667</v>
      </c>
      <c r="R41" s="88"/>
      <c r="S41" s="89"/>
      <c r="T41" s="87">
        <f t="shared" si="12"/>
        <v>9.25</v>
      </c>
      <c r="U41" s="88"/>
      <c r="V41" s="89"/>
      <c r="W41" s="219" t="s">
        <v>355</v>
      </c>
    </row>
    <row r="42" spans="2:23" ht="120.75" customHeight="1" x14ac:dyDescent="0.25">
      <c r="B42" s="276"/>
      <c r="C42" s="278"/>
      <c r="D42" s="185" t="s">
        <v>213</v>
      </c>
      <c r="E42" s="129" t="s">
        <v>51</v>
      </c>
      <c r="F42" s="186" t="s">
        <v>247</v>
      </c>
      <c r="G42" s="40">
        <v>10</v>
      </c>
      <c r="H42" s="131">
        <v>2</v>
      </c>
      <c r="I42" s="132">
        <v>3</v>
      </c>
      <c r="J42" s="132">
        <v>3</v>
      </c>
      <c r="K42" s="133">
        <v>2</v>
      </c>
      <c r="L42" s="134">
        <v>4</v>
      </c>
      <c r="M42" s="132">
        <v>6</v>
      </c>
      <c r="N42" s="132"/>
      <c r="O42" s="135"/>
      <c r="P42" s="80">
        <f t="shared" si="10"/>
        <v>2</v>
      </c>
      <c r="Q42" s="46">
        <f t="shared" si="10"/>
        <v>2</v>
      </c>
      <c r="R42" s="88"/>
      <c r="S42" s="89"/>
      <c r="T42" s="87">
        <f t="shared" si="12"/>
        <v>2</v>
      </c>
      <c r="U42" s="88"/>
      <c r="V42" s="89"/>
      <c r="W42" s="242" t="s">
        <v>356</v>
      </c>
    </row>
    <row r="43" spans="2:23" ht="127.5" customHeight="1" x14ac:dyDescent="0.25">
      <c r="B43" s="3" t="s">
        <v>28</v>
      </c>
      <c r="C43" s="185" t="s">
        <v>214</v>
      </c>
      <c r="D43" s="185" t="s">
        <v>215</v>
      </c>
      <c r="E43" s="129" t="s">
        <v>51</v>
      </c>
      <c r="F43" s="186" t="s">
        <v>248</v>
      </c>
      <c r="G43" s="40">
        <v>32</v>
      </c>
      <c r="H43" s="131">
        <v>8</v>
      </c>
      <c r="I43" s="132">
        <v>8</v>
      </c>
      <c r="J43" s="132">
        <v>8</v>
      </c>
      <c r="K43" s="133">
        <v>8</v>
      </c>
      <c r="L43" s="134">
        <v>21</v>
      </c>
      <c r="M43" s="132">
        <v>10</v>
      </c>
      <c r="N43" s="132"/>
      <c r="O43" s="135"/>
      <c r="P43" s="80">
        <f t="shared" si="10"/>
        <v>2.625</v>
      </c>
      <c r="Q43" s="46">
        <f t="shared" si="10"/>
        <v>1.25</v>
      </c>
      <c r="R43" s="88"/>
      <c r="S43" s="89"/>
      <c r="T43" s="87">
        <f t="shared" si="12"/>
        <v>1.9375</v>
      </c>
      <c r="U43" s="88"/>
      <c r="V43" s="89"/>
      <c r="W43" s="242" t="s">
        <v>357</v>
      </c>
    </row>
    <row r="44" spans="2:23" ht="133.5" customHeight="1" thickBot="1" x14ac:dyDescent="0.3">
      <c r="B44" s="190" t="s">
        <v>28</v>
      </c>
      <c r="C44" s="191" t="s">
        <v>216</v>
      </c>
      <c r="D44" s="191" t="s">
        <v>217</v>
      </c>
      <c r="E44" s="192" t="s">
        <v>51</v>
      </c>
      <c r="F44" s="193" t="s">
        <v>249</v>
      </c>
      <c r="G44" s="40">
        <v>21</v>
      </c>
      <c r="H44" s="131">
        <v>4</v>
      </c>
      <c r="I44" s="132">
        <v>6</v>
      </c>
      <c r="J44" s="132">
        <v>6</v>
      </c>
      <c r="K44" s="133">
        <v>5</v>
      </c>
      <c r="L44" s="134">
        <v>34</v>
      </c>
      <c r="M44" s="132">
        <v>30</v>
      </c>
      <c r="N44" s="132"/>
      <c r="O44" s="135"/>
      <c r="P44" s="80">
        <f t="shared" si="10"/>
        <v>8.5</v>
      </c>
      <c r="Q44" s="46">
        <f t="shared" si="10"/>
        <v>5</v>
      </c>
      <c r="R44" s="88"/>
      <c r="S44" s="89"/>
      <c r="T44" s="87">
        <f t="shared" si="12"/>
        <v>6.4</v>
      </c>
      <c r="U44" s="88"/>
      <c r="V44" s="89"/>
      <c r="W44" s="243" t="s">
        <v>358</v>
      </c>
    </row>
    <row r="45" spans="2:23" ht="147" customHeight="1" x14ac:dyDescent="0.25">
      <c r="B45" s="182" t="s">
        <v>106</v>
      </c>
      <c r="C45" s="187" t="s">
        <v>96</v>
      </c>
      <c r="D45" s="187" t="s">
        <v>97</v>
      </c>
      <c r="E45" s="188" t="s">
        <v>51</v>
      </c>
      <c r="F45" s="189" t="s">
        <v>98</v>
      </c>
      <c r="G45" s="224">
        <f t="shared" ref="G45:G50" si="13">SUM(H45:K45)</f>
        <v>56</v>
      </c>
      <c r="H45" s="97">
        <v>14</v>
      </c>
      <c r="I45" s="1">
        <v>14</v>
      </c>
      <c r="J45" s="1">
        <v>14</v>
      </c>
      <c r="K45" s="47">
        <v>14</v>
      </c>
      <c r="L45" s="57">
        <v>14</v>
      </c>
      <c r="M45" s="1">
        <v>14</v>
      </c>
      <c r="N45" s="1"/>
      <c r="O45" s="2"/>
      <c r="P45" s="80">
        <f t="shared" ref="P45:P47" si="14">IFERROR((L45/H45),"100%")</f>
        <v>1</v>
      </c>
      <c r="Q45" s="110">
        <f>IFERROR(M45/I45,"100%")</f>
        <v>1</v>
      </c>
      <c r="R45" s="88"/>
      <c r="S45" s="89"/>
      <c r="T45" s="87">
        <f>IFERROR(((L45+M45)/(H45+I45)),"100%")</f>
        <v>1</v>
      </c>
      <c r="U45" s="88"/>
      <c r="V45" s="89"/>
      <c r="W45" s="161" t="s">
        <v>296</v>
      </c>
    </row>
    <row r="46" spans="2:23" ht="122.25" customHeight="1" x14ac:dyDescent="0.25">
      <c r="B46" s="3" t="s">
        <v>28</v>
      </c>
      <c r="C46" s="5" t="s">
        <v>99</v>
      </c>
      <c r="D46" s="5" t="s">
        <v>100</v>
      </c>
      <c r="E46" s="6" t="s">
        <v>51</v>
      </c>
      <c r="F46" s="7" t="s">
        <v>101</v>
      </c>
      <c r="G46" s="162">
        <f t="shared" si="13"/>
        <v>77</v>
      </c>
      <c r="H46" s="97">
        <v>16</v>
      </c>
      <c r="I46" s="1">
        <v>17</v>
      </c>
      <c r="J46" s="1">
        <v>20</v>
      </c>
      <c r="K46" s="47">
        <v>24</v>
      </c>
      <c r="L46" s="57">
        <v>21</v>
      </c>
      <c r="M46" s="1">
        <v>31</v>
      </c>
      <c r="N46" s="1"/>
      <c r="O46" s="2"/>
      <c r="P46" s="80">
        <f t="shared" si="14"/>
        <v>1.3125</v>
      </c>
      <c r="Q46" s="110">
        <f t="shared" ref="Q46:Q52" si="15">IFERROR(M46/I46,"100%")</f>
        <v>1.8235294117647058</v>
      </c>
      <c r="R46" s="88"/>
      <c r="S46" s="89"/>
      <c r="T46" s="87">
        <f t="shared" ref="T46:T64" si="16">IFERROR(((L46+M46)/(H46+I46)),"100%")</f>
        <v>1.5757575757575757</v>
      </c>
      <c r="U46" s="88"/>
      <c r="V46" s="89"/>
      <c r="W46" s="231" t="s">
        <v>297</v>
      </c>
    </row>
    <row r="47" spans="2:23" ht="130.5" customHeight="1" x14ac:dyDescent="0.25">
      <c r="B47" s="3" t="s">
        <v>28</v>
      </c>
      <c r="C47" s="127" t="s">
        <v>102</v>
      </c>
      <c r="D47" s="128" t="s">
        <v>103</v>
      </c>
      <c r="E47" s="129" t="s">
        <v>51</v>
      </c>
      <c r="F47" s="130" t="s">
        <v>104</v>
      </c>
      <c r="G47" s="162">
        <f t="shared" si="13"/>
        <v>44</v>
      </c>
      <c r="H47" s="97">
        <v>11</v>
      </c>
      <c r="I47" s="1">
        <v>11</v>
      </c>
      <c r="J47" s="1">
        <v>11</v>
      </c>
      <c r="K47" s="47">
        <v>11</v>
      </c>
      <c r="L47" s="57">
        <v>11</v>
      </c>
      <c r="M47" s="1">
        <v>11</v>
      </c>
      <c r="N47" s="1"/>
      <c r="O47" s="2"/>
      <c r="P47" s="80">
        <f t="shared" si="14"/>
        <v>1</v>
      </c>
      <c r="Q47" s="110">
        <f t="shared" si="15"/>
        <v>1</v>
      </c>
      <c r="R47" s="88"/>
      <c r="S47" s="89"/>
      <c r="T47" s="87">
        <f t="shared" si="16"/>
        <v>1</v>
      </c>
      <c r="U47" s="88"/>
      <c r="V47" s="89"/>
      <c r="W47" s="231" t="s">
        <v>298</v>
      </c>
    </row>
    <row r="48" spans="2:23" ht="178.5" customHeight="1" x14ac:dyDescent="0.25">
      <c r="B48" s="55" t="s">
        <v>113</v>
      </c>
      <c r="C48" s="63" t="s">
        <v>112</v>
      </c>
      <c r="D48" s="62" t="s">
        <v>107</v>
      </c>
      <c r="E48" s="136" t="s">
        <v>51</v>
      </c>
      <c r="F48" s="62" t="s">
        <v>250</v>
      </c>
      <c r="G48" s="137">
        <f t="shared" si="13"/>
        <v>25</v>
      </c>
      <c r="H48" s="97">
        <v>12</v>
      </c>
      <c r="I48" s="1">
        <v>4</v>
      </c>
      <c r="J48" s="1">
        <v>4</v>
      </c>
      <c r="K48" s="47">
        <v>5</v>
      </c>
      <c r="L48" s="57">
        <v>65</v>
      </c>
      <c r="M48" s="1">
        <v>0</v>
      </c>
      <c r="N48" s="1"/>
      <c r="O48" s="2"/>
      <c r="P48" s="80">
        <f>IFERROR((L48/H48),"100%")</f>
        <v>5.416666666666667</v>
      </c>
      <c r="Q48" s="110">
        <f t="shared" si="15"/>
        <v>0</v>
      </c>
      <c r="R48" s="88"/>
      <c r="S48" s="89"/>
      <c r="T48" s="87">
        <f t="shared" si="16"/>
        <v>4.0625</v>
      </c>
      <c r="U48" s="88"/>
      <c r="V48" s="89"/>
      <c r="W48" s="36" t="s">
        <v>301</v>
      </c>
    </row>
    <row r="49" spans="2:23" ht="180.75" customHeight="1" x14ac:dyDescent="0.25">
      <c r="B49" s="3" t="s">
        <v>28</v>
      </c>
      <c r="C49" s="4" t="s">
        <v>111</v>
      </c>
      <c r="D49" s="5" t="s">
        <v>108</v>
      </c>
      <c r="E49" s="6" t="s">
        <v>51</v>
      </c>
      <c r="F49" s="7" t="s">
        <v>251</v>
      </c>
      <c r="G49" s="162">
        <f t="shared" si="13"/>
        <v>13</v>
      </c>
      <c r="H49" s="97">
        <v>2</v>
      </c>
      <c r="I49" s="1">
        <v>3</v>
      </c>
      <c r="J49" s="1">
        <v>3</v>
      </c>
      <c r="K49" s="47">
        <v>5</v>
      </c>
      <c r="L49" s="57">
        <v>3</v>
      </c>
      <c r="M49" s="1">
        <v>4</v>
      </c>
      <c r="N49" s="1"/>
      <c r="O49" s="2"/>
      <c r="P49" s="80">
        <f>IFERROR((L49/H49),"100%")</f>
        <v>1.5</v>
      </c>
      <c r="Q49" s="110">
        <f t="shared" si="15"/>
        <v>1.3333333333333333</v>
      </c>
      <c r="R49" s="88"/>
      <c r="S49" s="89"/>
      <c r="T49" s="87">
        <f t="shared" si="16"/>
        <v>1.4</v>
      </c>
      <c r="U49" s="88"/>
      <c r="V49" s="89"/>
      <c r="W49" s="37" t="s">
        <v>302</v>
      </c>
    </row>
    <row r="50" spans="2:23" ht="174" customHeight="1" thickBot="1" x14ac:dyDescent="0.3">
      <c r="B50" s="3" t="s">
        <v>28</v>
      </c>
      <c r="C50" s="127" t="s">
        <v>110</v>
      </c>
      <c r="D50" s="127" t="s">
        <v>109</v>
      </c>
      <c r="E50" s="129" t="s">
        <v>51</v>
      </c>
      <c r="F50" s="127" t="s">
        <v>252</v>
      </c>
      <c r="G50" s="162">
        <f t="shared" si="13"/>
        <v>3000</v>
      </c>
      <c r="H50" s="97">
        <v>1200</v>
      </c>
      <c r="I50" s="1">
        <v>900</v>
      </c>
      <c r="J50" s="1">
        <v>450</v>
      </c>
      <c r="K50" s="47">
        <v>450</v>
      </c>
      <c r="L50" s="57">
        <v>389</v>
      </c>
      <c r="M50" s="1">
        <v>347</v>
      </c>
      <c r="N50" s="1"/>
      <c r="O50" s="2"/>
      <c r="P50" s="80">
        <f>IFERROR((L50/H50),"100%")</f>
        <v>0.32416666666666666</v>
      </c>
      <c r="Q50" s="110">
        <f t="shared" si="15"/>
        <v>0.38555555555555554</v>
      </c>
      <c r="R50" s="88"/>
      <c r="S50" s="89"/>
      <c r="T50" s="87">
        <f t="shared" si="16"/>
        <v>0.3504761904761905</v>
      </c>
      <c r="U50" s="88"/>
      <c r="V50" s="89"/>
      <c r="W50" s="230" t="s">
        <v>303</v>
      </c>
    </row>
    <row r="51" spans="2:23" ht="126.75" customHeight="1" x14ac:dyDescent="0.25">
      <c r="B51" s="55" t="s">
        <v>124</v>
      </c>
      <c r="C51" s="63" t="s">
        <v>115</v>
      </c>
      <c r="D51" s="62" t="s">
        <v>116</v>
      </c>
      <c r="E51" s="136" t="s">
        <v>51</v>
      </c>
      <c r="F51" s="62" t="s">
        <v>123</v>
      </c>
      <c r="G51" s="137">
        <f t="shared" ref="G51:G70" si="17">SUM(H51:K51)</f>
        <v>900</v>
      </c>
      <c r="H51" s="97">
        <v>150</v>
      </c>
      <c r="I51" s="1">
        <v>200</v>
      </c>
      <c r="J51" s="1">
        <v>250</v>
      </c>
      <c r="K51" s="47">
        <v>300</v>
      </c>
      <c r="L51" s="57">
        <v>157</v>
      </c>
      <c r="M51" s="1">
        <v>170</v>
      </c>
      <c r="N51" s="1"/>
      <c r="O51" s="2"/>
      <c r="P51" s="80">
        <f t="shared" ref="P51:P59" si="18">IFERROR((L51/H51),"100%")</f>
        <v>1.0466666666666666</v>
      </c>
      <c r="Q51" s="110">
        <f t="shared" si="15"/>
        <v>0.85</v>
      </c>
      <c r="R51" s="88"/>
      <c r="S51" s="89"/>
      <c r="T51" s="87">
        <f t="shared" si="16"/>
        <v>0.93428571428571427</v>
      </c>
      <c r="U51" s="88"/>
      <c r="V51" s="89"/>
      <c r="W51" s="165" t="s">
        <v>307</v>
      </c>
    </row>
    <row r="52" spans="2:23" ht="120.75" customHeight="1" x14ac:dyDescent="0.25">
      <c r="B52" s="3" t="s">
        <v>28</v>
      </c>
      <c r="C52" s="4" t="s">
        <v>117</v>
      </c>
      <c r="D52" s="5" t="s">
        <v>120</v>
      </c>
      <c r="E52" s="6" t="s">
        <v>51</v>
      </c>
      <c r="F52" s="7" t="s">
        <v>122</v>
      </c>
      <c r="G52" s="168">
        <f>SUM(H52:K52)</f>
        <v>1800</v>
      </c>
      <c r="H52" s="97">
        <v>300</v>
      </c>
      <c r="I52" s="1">
        <v>400</v>
      </c>
      <c r="J52" s="1">
        <v>500</v>
      </c>
      <c r="K52" s="47">
        <v>600</v>
      </c>
      <c r="L52" s="57">
        <v>609</v>
      </c>
      <c r="M52" s="1">
        <v>599</v>
      </c>
      <c r="N52" s="1"/>
      <c r="O52" s="2"/>
      <c r="P52" s="80">
        <f t="shared" si="18"/>
        <v>2.0299999999999998</v>
      </c>
      <c r="Q52" s="110">
        <f t="shared" si="15"/>
        <v>1.4975000000000001</v>
      </c>
      <c r="R52" s="88"/>
      <c r="S52" s="89"/>
      <c r="T52" s="87">
        <f t="shared" si="16"/>
        <v>1.7257142857142858</v>
      </c>
      <c r="U52" s="88"/>
      <c r="V52" s="89"/>
      <c r="W52" s="166" t="s">
        <v>306</v>
      </c>
    </row>
    <row r="53" spans="2:23" ht="150" customHeight="1" thickBot="1" x14ac:dyDescent="0.3">
      <c r="B53" s="3" t="s">
        <v>28</v>
      </c>
      <c r="C53" s="127" t="s">
        <v>119</v>
      </c>
      <c r="D53" s="128" t="s">
        <v>121</v>
      </c>
      <c r="E53" s="129" t="s">
        <v>51</v>
      </c>
      <c r="F53" s="130" t="s">
        <v>118</v>
      </c>
      <c r="G53" s="162">
        <f t="shared" si="17"/>
        <v>10</v>
      </c>
      <c r="H53" s="131">
        <v>1</v>
      </c>
      <c r="I53" s="132">
        <v>3</v>
      </c>
      <c r="J53" s="132">
        <v>3</v>
      </c>
      <c r="K53" s="133">
        <v>3</v>
      </c>
      <c r="L53" s="134">
        <v>13</v>
      </c>
      <c r="M53" s="132">
        <v>14</v>
      </c>
      <c r="N53" s="132"/>
      <c r="O53" s="135"/>
      <c r="P53" s="80">
        <f t="shared" si="18"/>
        <v>13</v>
      </c>
      <c r="Q53" s="110">
        <f>IFERROR(M53/I53,"100%")</f>
        <v>4.666666666666667</v>
      </c>
      <c r="R53" s="88"/>
      <c r="S53" s="89"/>
      <c r="T53" s="87">
        <f t="shared" si="16"/>
        <v>6.75</v>
      </c>
      <c r="U53" s="88"/>
      <c r="V53" s="89"/>
      <c r="W53" s="167" t="s">
        <v>305</v>
      </c>
    </row>
    <row r="54" spans="2:23" ht="123" customHeight="1" x14ac:dyDescent="0.25">
      <c r="B54" s="55" t="s">
        <v>140</v>
      </c>
      <c r="C54" s="63" t="s">
        <v>139</v>
      </c>
      <c r="D54" s="62" t="s">
        <v>138</v>
      </c>
      <c r="E54" s="136" t="s">
        <v>125</v>
      </c>
      <c r="F54" s="62" t="s">
        <v>253</v>
      </c>
      <c r="G54" s="137">
        <f t="shared" si="17"/>
        <v>20</v>
      </c>
      <c r="H54" s="97">
        <v>5</v>
      </c>
      <c r="I54" s="1">
        <v>5</v>
      </c>
      <c r="J54" s="1">
        <v>5</v>
      </c>
      <c r="K54" s="47">
        <v>5</v>
      </c>
      <c r="L54" s="57">
        <v>5</v>
      </c>
      <c r="M54" s="1">
        <v>5</v>
      </c>
      <c r="N54" s="1"/>
      <c r="O54" s="2"/>
      <c r="P54" s="80">
        <f t="shared" si="18"/>
        <v>1</v>
      </c>
      <c r="Q54" s="110">
        <f t="shared" ref="Q54:Q59" si="19">IFERROR(M54/I54,"100%")</f>
        <v>1</v>
      </c>
      <c r="R54" s="88"/>
      <c r="S54" s="89"/>
      <c r="T54" s="87">
        <f t="shared" si="16"/>
        <v>1</v>
      </c>
      <c r="U54" s="88"/>
      <c r="V54" s="89"/>
      <c r="W54" s="232" t="s">
        <v>308</v>
      </c>
    </row>
    <row r="55" spans="2:23" ht="165" customHeight="1" x14ac:dyDescent="0.25">
      <c r="B55" s="3" t="s">
        <v>28</v>
      </c>
      <c r="C55" s="4" t="s">
        <v>126</v>
      </c>
      <c r="D55" s="5" t="s">
        <v>127</v>
      </c>
      <c r="E55" s="6" t="s">
        <v>125</v>
      </c>
      <c r="F55" s="174" t="s">
        <v>254</v>
      </c>
      <c r="G55" s="168">
        <f>SUM(H55:K55)</f>
        <v>40</v>
      </c>
      <c r="H55" s="97">
        <v>10</v>
      </c>
      <c r="I55" s="1">
        <v>10</v>
      </c>
      <c r="J55" s="1">
        <v>10</v>
      </c>
      <c r="K55" s="47">
        <v>10</v>
      </c>
      <c r="L55" s="57">
        <v>18</v>
      </c>
      <c r="M55" s="1">
        <v>10</v>
      </c>
      <c r="N55" s="1"/>
      <c r="O55" s="2"/>
      <c r="P55" s="80">
        <f t="shared" si="18"/>
        <v>1.8</v>
      </c>
      <c r="Q55" s="110">
        <f t="shared" si="19"/>
        <v>1</v>
      </c>
      <c r="R55" s="88"/>
      <c r="S55" s="89"/>
      <c r="T55" s="87">
        <f t="shared" si="16"/>
        <v>1.4</v>
      </c>
      <c r="U55" s="88"/>
      <c r="V55" s="89"/>
      <c r="W55" s="233" t="s">
        <v>309</v>
      </c>
    </row>
    <row r="56" spans="2:23" ht="113.25" customHeight="1" x14ac:dyDescent="0.25">
      <c r="B56" s="3" t="s">
        <v>28</v>
      </c>
      <c r="C56" s="127" t="s">
        <v>128</v>
      </c>
      <c r="D56" s="128" t="s">
        <v>129</v>
      </c>
      <c r="E56" s="129" t="s">
        <v>125</v>
      </c>
      <c r="F56" s="174" t="s">
        <v>255</v>
      </c>
      <c r="G56" s="168">
        <f t="shared" si="17"/>
        <v>30</v>
      </c>
      <c r="H56" s="131">
        <v>10</v>
      </c>
      <c r="I56" s="132">
        <v>5</v>
      </c>
      <c r="J56" s="132">
        <v>10</v>
      </c>
      <c r="K56" s="133">
        <v>5</v>
      </c>
      <c r="L56" s="134">
        <v>10</v>
      </c>
      <c r="M56" s="132">
        <v>5</v>
      </c>
      <c r="N56" s="132"/>
      <c r="O56" s="135"/>
      <c r="P56" s="80">
        <f t="shared" si="18"/>
        <v>1</v>
      </c>
      <c r="Q56" s="110">
        <f t="shared" si="19"/>
        <v>1</v>
      </c>
      <c r="R56" s="88"/>
      <c r="S56" s="89"/>
      <c r="T56" s="87">
        <f t="shared" si="16"/>
        <v>1</v>
      </c>
      <c r="U56" s="88"/>
      <c r="V56" s="89"/>
      <c r="W56" s="234" t="s">
        <v>310</v>
      </c>
    </row>
    <row r="57" spans="2:23" ht="131.25" customHeight="1" x14ac:dyDescent="0.25">
      <c r="B57" s="3" t="s">
        <v>28</v>
      </c>
      <c r="C57" s="127" t="s">
        <v>130</v>
      </c>
      <c r="D57" s="128" t="s">
        <v>131</v>
      </c>
      <c r="E57" s="129" t="s">
        <v>125</v>
      </c>
      <c r="F57" s="174" t="s">
        <v>256</v>
      </c>
      <c r="G57" s="168">
        <f t="shared" si="17"/>
        <v>8</v>
      </c>
      <c r="H57" s="131">
        <v>2</v>
      </c>
      <c r="I57" s="132">
        <v>2</v>
      </c>
      <c r="J57" s="132">
        <v>2</v>
      </c>
      <c r="K57" s="133">
        <v>2</v>
      </c>
      <c r="L57" s="134">
        <v>2</v>
      </c>
      <c r="M57" s="132">
        <v>2</v>
      </c>
      <c r="N57" s="132"/>
      <c r="O57" s="135"/>
      <c r="P57" s="80">
        <f t="shared" si="18"/>
        <v>1</v>
      </c>
      <c r="Q57" s="110">
        <f t="shared" si="19"/>
        <v>1</v>
      </c>
      <c r="R57" s="88"/>
      <c r="S57" s="89"/>
      <c r="T57" s="87">
        <f t="shared" si="16"/>
        <v>1</v>
      </c>
      <c r="U57" s="88"/>
      <c r="V57" s="89"/>
      <c r="W57" s="234" t="s">
        <v>311</v>
      </c>
    </row>
    <row r="58" spans="2:23" ht="134.25" customHeight="1" x14ac:dyDescent="0.25">
      <c r="B58" s="3" t="s">
        <v>28</v>
      </c>
      <c r="C58" s="127" t="s">
        <v>132</v>
      </c>
      <c r="D58" s="128" t="s">
        <v>133</v>
      </c>
      <c r="E58" s="129" t="s">
        <v>125</v>
      </c>
      <c r="F58" s="174" t="s">
        <v>257</v>
      </c>
      <c r="G58" s="168">
        <f t="shared" si="17"/>
        <v>4</v>
      </c>
      <c r="H58" s="131">
        <v>1</v>
      </c>
      <c r="I58" s="132">
        <v>1</v>
      </c>
      <c r="J58" s="132">
        <v>1</v>
      </c>
      <c r="K58" s="133">
        <v>1</v>
      </c>
      <c r="L58" s="134">
        <v>2</v>
      </c>
      <c r="M58" s="132">
        <v>1</v>
      </c>
      <c r="N58" s="132"/>
      <c r="O58" s="135"/>
      <c r="P58" s="80">
        <f t="shared" si="18"/>
        <v>2</v>
      </c>
      <c r="Q58" s="110">
        <f t="shared" si="19"/>
        <v>1</v>
      </c>
      <c r="R58" s="88"/>
      <c r="S58" s="89"/>
      <c r="T58" s="87">
        <f t="shared" si="16"/>
        <v>1.5</v>
      </c>
      <c r="U58" s="88"/>
      <c r="V58" s="89"/>
      <c r="W58" s="234" t="s">
        <v>312</v>
      </c>
    </row>
    <row r="59" spans="2:23" ht="132" customHeight="1" x14ac:dyDescent="0.25">
      <c r="B59" s="3" t="s">
        <v>28</v>
      </c>
      <c r="C59" s="127" t="s">
        <v>134</v>
      </c>
      <c r="D59" s="128" t="s">
        <v>135</v>
      </c>
      <c r="E59" s="129" t="s">
        <v>125</v>
      </c>
      <c r="F59" s="174" t="s">
        <v>258</v>
      </c>
      <c r="G59" s="168">
        <f t="shared" si="17"/>
        <v>24</v>
      </c>
      <c r="H59" s="131">
        <v>6</v>
      </c>
      <c r="I59" s="132">
        <v>6</v>
      </c>
      <c r="J59" s="132">
        <v>6</v>
      </c>
      <c r="K59" s="133">
        <v>6</v>
      </c>
      <c r="L59" s="134">
        <v>6</v>
      </c>
      <c r="M59" s="132">
        <v>6</v>
      </c>
      <c r="N59" s="132"/>
      <c r="O59" s="135"/>
      <c r="P59" s="80">
        <f t="shared" si="18"/>
        <v>1</v>
      </c>
      <c r="Q59" s="110">
        <f t="shared" si="19"/>
        <v>1</v>
      </c>
      <c r="R59" s="88"/>
      <c r="S59" s="89"/>
      <c r="T59" s="87">
        <f t="shared" si="16"/>
        <v>1</v>
      </c>
      <c r="U59" s="88"/>
      <c r="V59" s="89"/>
      <c r="W59" s="234" t="s">
        <v>313</v>
      </c>
    </row>
    <row r="60" spans="2:23" ht="132.75" customHeight="1" x14ac:dyDescent="0.25">
      <c r="B60" s="3" t="s">
        <v>28</v>
      </c>
      <c r="C60" s="127" t="s">
        <v>136</v>
      </c>
      <c r="D60" s="128" t="s">
        <v>137</v>
      </c>
      <c r="E60" s="129" t="s">
        <v>125</v>
      </c>
      <c r="F60" s="174" t="s">
        <v>259</v>
      </c>
      <c r="G60" s="168">
        <f t="shared" si="17"/>
        <v>1</v>
      </c>
      <c r="H60" s="131"/>
      <c r="I60" s="132"/>
      <c r="J60" s="132">
        <v>1</v>
      </c>
      <c r="K60" s="133"/>
      <c r="L60" s="134"/>
      <c r="M60" s="132"/>
      <c r="N60" s="132"/>
      <c r="O60" s="135"/>
      <c r="P60" s="80" t="str">
        <f>IFERROR((L60/H60),"100%")</f>
        <v>100%</v>
      </c>
      <c r="Q60" s="110" t="str">
        <f>IFERROR(M60/I60,"100%")</f>
        <v>100%</v>
      </c>
      <c r="R60" s="88"/>
      <c r="S60" s="89"/>
      <c r="T60" s="87" t="str">
        <f t="shared" si="16"/>
        <v>100%</v>
      </c>
      <c r="U60" s="88"/>
      <c r="V60" s="89"/>
      <c r="W60" s="234" t="s">
        <v>314</v>
      </c>
    </row>
    <row r="61" spans="2:23" ht="129" customHeight="1" x14ac:dyDescent="0.25">
      <c r="B61" s="281" t="s">
        <v>157</v>
      </c>
      <c r="C61" s="279" t="s">
        <v>156</v>
      </c>
      <c r="D61" s="62" t="s">
        <v>143</v>
      </c>
      <c r="E61" s="173" t="s">
        <v>51</v>
      </c>
      <c r="F61" s="227" t="s">
        <v>260</v>
      </c>
      <c r="G61" s="168">
        <f t="shared" si="17"/>
        <v>447</v>
      </c>
      <c r="H61" s="97">
        <v>112</v>
      </c>
      <c r="I61" s="1">
        <v>111</v>
      </c>
      <c r="J61" s="1">
        <v>112</v>
      </c>
      <c r="K61" s="47">
        <v>112</v>
      </c>
      <c r="L61" s="57">
        <v>108</v>
      </c>
      <c r="M61" s="1">
        <v>135</v>
      </c>
      <c r="N61" s="1"/>
      <c r="O61" s="2"/>
      <c r="P61" s="80">
        <f t="shared" ref="P61:P68" si="20">IFERROR((L61/H61),"100%")</f>
        <v>0.9642857142857143</v>
      </c>
      <c r="Q61" s="110">
        <f t="shared" ref="Q61:Q64" si="21">IFERROR(M61/I61,"100%")</f>
        <v>1.2162162162162162</v>
      </c>
      <c r="R61" s="88"/>
      <c r="S61" s="89"/>
      <c r="T61" s="87">
        <f t="shared" si="16"/>
        <v>1.0896860986547086</v>
      </c>
      <c r="U61" s="88"/>
      <c r="V61" s="89"/>
      <c r="W61" s="36" t="s">
        <v>315</v>
      </c>
    </row>
    <row r="62" spans="2:23" ht="122.25" customHeight="1" x14ac:dyDescent="0.25">
      <c r="B62" s="282"/>
      <c r="C62" s="280"/>
      <c r="D62" s="62" t="s">
        <v>144</v>
      </c>
      <c r="E62" s="173" t="s">
        <v>51</v>
      </c>
      <c r="F62" s="227" t="s">
        <v>261</v>
      </c>
      <c r="G62" s="168">
        <f t="shared" si="17"/>
        <v>172</v>
      </c>
      <c r="H62" s="97">
        <v>43</v>
      </c>
      <c r="I62" s="1">
        <v>43</v>
      </c>
      <c r="J62" s="1">
        <v>43</v>
      </c>
      <c r="K62" s="47">
        <v>43</v>
      </c>
      <c r="L62" s="57">
        <v>44</v>
      </c>
      <c r="M62" s="1">
        <v>44</v>
      </c>
      <c r="N62" s="1"/>
      <c r="O62" s="2"/>
      <c r="P62" s="80">
        <f t="shared" si="20"/>
        <v>1.0232558139534884</v>
      </c>
      <c r="Q62" s="110">
        <f t="shared" si="21"/>
        <v>1.0232558139534884</v>
      </c>
      <c r="R62" s="88"/>
      <c r="S62" s="89"/>
      <c r="T62" s="87">
        <f t="shared" si="16"/>
        <v>1.0232558139534884</v>
      </c>
      <c r="U62" s="88"/>
      <c r="V62" s="89"/>
      <c r="W62" s="36" t="s">
        <v>163</v>
      </c>
    </row>
    <row r="63" spans="2:23" ht="120.75" customHeight="1" x14ac:dyDescent="0.25">
      <c r="B63" s="3" t="s">
        <v>28</v>
      </c>
      <c r="C63" s="169" t="s">
        <v>153</v>
      </c>
      <c r="D63" s="5" t="s">
        <v>145</v>
      </c>
      <c r="E63" s="6" t="s">
        <v>51</v>
      </c>
      <c r="F63" s="169" t="s">
        <v>262</v>
      </c>
      <c r="G63" s="168">
        <f t="shared" si="17"/>
        <v>172</v>
      </c>
      <c r="H63" s="97">
        <v>43</v>
      </c>
      <c r="I63" s="1">
        <v>43</v>
      </c>
      <c r="J63" s="1">
        <v>43</v>
      </c>
      <c r="K63" s="47">
        <v>43</v>
      </c>
      <c r="L63" s="57">
        <v>44</v>
      </c>
      <c r="M63" s="1">
        <v>44</v>
      </c>
      <c r="N63" s="1"/>
      <c r="O63" s="2"/>
      <c r="P63" s="80">
        <f t="shared" si="20"/>
        <v>1.0232558139534884</v>
      </c>
      <c r="Q63" s="110">
        <f t="shared" si="21"/>
        <v>1.0232558139534884</v>
      </c>
      <c r="R63" s="88"/>
      <c r="S63" s="89"/>
      <c r="T63" s="87">
        <f t="shared" si="16"/>
        <v>1.0232558139534884</v>
      </c>
      <c r="U63" s="88"/>
      <c r="V63" s="89"/>
      <c r="W63" s="37" t="s">
        <v>164</v>
      </c>
    </row>
    <row r="64" spans="2:23" ht="132" customHeight="1" x14ac:dyDescent="0.25">
      <c r="B64" s="3" t="s">
        <v>28</v>
      </c>
      <c r="C64" s="171" t="s">
        <v>154</v>
      </c>
      <c r="D64" s="170" t="s">
        <v>146</v>
      </c>
      <c r="E64" s="6" t="s">
        <v>51</v>
      </c>
      <c r="F64" s="169" t="s">
        <v>263</v>
      </c>
      <c r="G64" s="168">
        <f>SUM(H64:K64)</f>
        <v>14</v>
      </c>
      <c r="H64" s="131">
        <v>4</v>
      </c>
      <c r="I64" s="132">
        <v>4</v>
      </c>
      <c r="J64" s="132">
        <v>3</v>
      </c>
      <c r="K64" s="133">
        <v>3</v>
      </c>
      <c r="L64" s="134">
        <v>8</v>
      </c>
      <c r="M64" s="132">
        <v>5</v>
      </c>
      <c r="N64" s="132"/>
      <c r="O64" s="135"/>
      <c r="P64" s="80">
        <f t="shared" si="20"/>
        <v>2</v>
      </c>
      <c r="Q64" s="110">
        <f t="shared" si="21"/>
        <v>1.25</v>
      </c>
      <c r="R64" s="88"/>
      <c r="S64" s="89"/>
      <c r="T64" s="87">
        <f t="shared" si="16"/>
        <v>1.625</v>
      </c>
      <c r="U64" s="88"/>
      <c r="V64" s="89"/>
      <c r="W64" s="37" t="s">
        <v>322</v>
      </c>
    </row>
    <row r="65" spans="2:23" ht="129.75" customHeight="1" x14ac:dyDescent="0.25">
      <c r="B65" s="3" t="s">
        <v>28</v>
      </c>
      <c r="C65" s="172" t="s">
        <v>155</v>
      </c>
      <c r="D65" s="170" t="s">
        <v>147</v>
      </c>
      <c r="E65" s="6" t="s">
        <v>51</v>
      </c>
      <c r="F65" s="169" t="s">
        <v>264</v>
      </c>
      <c r="G65" s="168">
        <f t="shared" si="17"/>
        <v>18</v>
      </c>
      <c r="H65" s="131">
        <v>5</v>
      </c>
      <c r="I65" s="132">
        <v>5</v>
      </c>
      <c r="J65" s="132">
        <v>4</v>
      </c>
      <c r="K65" s="133">
        <v>4</v>
      </c>
      <c r="L65" s="134">
        <v>8</v>
      </c>
      <c r="M65" s="132">
        <v>5</v>
      </c>
      <c r="N65" s="132"/>
      <c r="O65" s="135"/>
      <c r="P65" s="80">
        <f t="shared" si="20"/>
        <v>1.6</v>
      </c>
      <c r="Q65" s="110">
        <f t="shared" ref="Q65:Q70" si="22">IFERROR(M65/I65,"100%")</f>
        <v>1</v>
      </c>
      <c r="R65" s="88"/>
      <c r="S65" s="89"/>
      <c r="T65" s="87">
        <f t="shared" ref="T65:T82" si="23">IFERROR(((L65+M65)/(H65+I65)),"100%")</f>
        <v>1.3</v>
      </c>
      <c r="U65" s="88"/>
      <c r="V65" s="89"/>
      <c r="W65" s="37" t="s">
        <v>316</v>
      </c>
    </row>
    <row r="66" spans="2:23" ht="121.5" customHeight="1" x14ac:dyDescent="0.25">
      <c r="B66" s="3" t="s">
        <v>28</v>
      </c>
      <c r="C66" s="5" t="s">
        <v>158</v>
      </c>
      <c r="D66" s="5" t="s">
        <v>148</v>
      </c>
      <c r="E66" s="6" t="s">
        <v>51</v>
      </c>
      <c r="F66" s="169" t="s">
        <v>265</v>
      </c>
      <c r="G66" s="168">
        <f t="shared" si="17"/>
        <v>21</v>
      </c>
      <c r="H66" s="131">
        <v>5</v>
      </c>
      <c r="I66" s="132">
        <v>6</v>
      </c>
      <c r="J66" s="132">
        <v>5</v>
      </c>
      <c r="K66" s="133">
        <v>5</v>
      </c>
      <c r="L66" s="134">
        <v>7</v>
      </c>
      <c r="M66" s="132">
        <v>0</v>
      </c>
      <c r="N66" s="132"/>
      <c r="O66" s="135"/>
      <c r="P66" s="80">
        <f t="shared" si="20"/>
        <v>1.4</v>
      </c>
      <c r="Q66" s="110">
        <f t="shared" si="22"/>
        <v>0</v>
      </c>
      <c r="R66" s="88"/>
      <c r="S66" s="89"/>
      <c r="T66" s="87">
        <f t="shared" si="23"/>
        <v>0.63636363636363635</v>
      </c>
      <c r="U66" s="88"/>
      <c r="V66" s="89"/>
      <c r="W66" s="37" t="s">
        <v>317</v>
      </c>
    </row>
    <row r="67" spans="2:23" ht="126" customHeight="1" x14ac:dyDescent="0.25">
      <c r="B67" s="3" t="s">
        <v>28</v>
      </c>
      <c r="C67" s="5" t="s">
        <v>159</v>
      </c>
      <c r="D67" s="5" t="s">
        <v>149</v>
      </c>
      <c r="E67" s="6" t="s">
        <v>51</v>
      </c>
      <c r="F67" s="169" t="s">
        <v>266</v>
      </c>
      <c r="G67" s="168">
        <f t="shared" si="17"/>
        <v>33</v>
      </c>
      <c r="H67" s="131">
        <v>8</v>
      </c>
      <c r="I67" s="132">
        <v>9</v>
      </c>
      <c r="J67" s="132">
        <v>8</v>
      </c>
      <c r="K67" s="133">
        <v>8</v>
      </c>
      <c r="L67" s="134">
        <v>5</v>
      </c>
      <c r="M67" s="132">
        <v>0</v>
      </c>
      <c r="N67" s="132"/>
      <c r="O67" s="135"/>
      <c r="P67" s="80">
        <f t="shared" si="20"/>
        <v>0.625</v>
      </c>
      <c r="Q67" s="110">
        <f t="shared" si="22"/>
        <v>0</v>
      </c>
      <c r="R67" s="88"/>
      <c r="S67" s="89"/>
      <c r="T67" s="87">
        <f t="shared" si="23"/>
        <v>0.29411764705882354</v>
      </c>
      <c r="U67" s="88"/>
      <c r="V67" s="89"/>
      <c r="W67" s="37" t="s">
        <v>318</v>
      </c>
    </row>
    <row r="68" spans="2:23" ht="123" customHeight="1" x14ac:dyDescent="0.25">
      <c r="B68" s="3" t="s">
        <v>28</v>
      </c>
      <c r="C68" s="5" t="s">
        <v>160</v>
      </c>
      <c r="D68" s="5" t="s">
        <v>150</v>
      </c>
      <c r="E68" s="6" t="s">
        <v>51</v>
      </c>
      <c r="F68" s="169" t="s">
        <v>266</v>
      </c>
      <c r="G68" s="168">
        <f t="shared" si="17"/>
        <v>3</v>
      </c>
      <c r="H68" s="131">
        <v>0</v>
      </c>
      <c r="I68" s="132">
        <v>1</v>
      </c>
      <c r="J68" s="132">
        <v>1</v>
      </c>
      <c r="K68" s="133">
        <v>1</v>
      </c>
      <c r="L68" s="134">
        <v>0</v>
      </c>
      <c r="M68" s="132">
        <v>0</v>
      </c>
      <c r="N68" s="132"/>
      <c r="O68" s="135"/>
      <c r="P68" s="80" t="str">
        <f t="shared" si="20"/>
        <v>100%</v>
      </c>
      <c r="Q68" s="110">
        <f t="shared" si="22"/>
        <v>0</v>
      </c>
      <c r="R68" s="88"/>
      <c r="S68" s="89"/>
      <c r="T68" s="87">
        <f t="shared" si="23"/>
        <v>0</v>
      </c>
      <c r="U68" s="88"/>
      <c r="V68" s="89"/>
      <c r="W68" s="37" t="s">
        <v>319</v>
      </c>
    </row>
    <row r="69" spans="2:23" ht="128.25" customHeight="1" x14ac:dyDescent="0.25">
      <c r="B69" s="3" t="s">
        <v>28</v>
      </c>
      <c r="C69" s="5" t="s">
        <v>161</v>
      </c>
      <c r="D69" s="5" t="s">
        <v>151</v>
      </c>
      <c r="E69" s="6" t="s">
        <v>51</v>
      </c>
      <c r="F69" s="169" t="s">
        <v>267</v>
      </c>
      <c r="G69" s="168">
        <f t="shared" si="17"/>
        <v>335</v>
      </c>
      <c r="H69" s="131">
        <v>84</v>
      </c>
      <c r="I69" s="132">
        <v>85</v>
      </c>
      <c r="J69" s="132">
        <v>82</v>
      </c>
      <c r="K69" s="133">
        <v>84</v>
      </c>
      <c r="L69" s="134">
        <v>4</v>
      </c>
      <c r="M69" s="132">
        <v>4</v>
      </c>
      <c r="N69" s="132"/>
      <c r="O69" s="135"/>
      <c r="P69" s="80">
        <f>IFERROR((L69/H69),"100%")</f>
        <v>4.7619047619047616E-2</v>
      </c>
      <c r="Q69" s="110">
        <f t="shared" si="22"/>
        <v>4.7058823529411764E-2</v>
      </c>
      <c r="R69" s="88"/>
      <c r="S69" s="89"/>
      <c r="T69" s="87">
        <f t="shared" si="23"/>
        <v>4.7337278106508875E-2</v>
      </c>
      <c r="U69" s="88"/>
      <c r="V69" s="89"/>
      <c r="W69" s="37" t="s">
        <v>320</v>
      </c>
    </row>
    <row r="70" spans="2:23" ht="143.25" customHeight="1" thickBot="1" x14ac:dyDescent="0.3">
      <c r="B70" s="3" t="s">
        <v>28</v>
      </c>
      <c r="C70" s="5" t="s">
        <v>162</v>
      </c>
      <c r="D70" s="5" t="s">
        <v>152</v>
      </c>
      <c r="E70" s="6" t="s">
        <v>51</v>
      </c>
      <c r="F70" s="169" t="s">
        <v>268</v>
      </c>
      <c r="G70" s="168">
        <f t="shared" si="17"/>
        <v>17</v>
      </c>
      <c r="H70" s="131">
        <v>4</v>
      </c>
      <c r="I70" s="132">
        <v>5</v>
      </c>
      <c r="J70" s="132">
        <v>4</v>
      </c>
      <c r="K70" s="133">
        <v>4</v>
      </c>
      <c r="L70" s="134">
        <v>1</v>
      </c>
      <c r="M70" s="132">
        <v>3</v>
      </c>
      <c r="N70" s="132"/>
      <c r="O70" s="135"/>
      <c r="P70" s="80">
        <f>IFERROR((L70/H70),"100%")</f>
        <v>0.25</v>
      </c>
      <c r="Q70" s="110">
        <f t="shared" si="22"/>
        <v>0.6</v>
      </c>
      <c r="R70" s="88"/>
      <c r="S70" s="89"/>
      <c r="T70" s="87">
        <f t="shared" si="23"/>
        <v>0.44444444444444442</v>
      </c>
      <c r="U70" s="88"/>
      <c r="V70" s="89"/>
      <c r="W70" s="230" t="s">
        <v>321</v>
      </c>
    </row>
    <row r="71" spans="2:23" ht="130.5" customHeight="1" x14ac:dyDescent="0.25">
      <c r="B71" s="55" t="s">
        <v>165</v>
      </c>
      <c r="C71" s="63" t="s">
        <v>166</v>
      </c>
      <c r="D71" s="62" t="s">
        <v>167</v>
      </c>
      <c r="E71" s="136" t="s">
        <v>51</v>
      </c>
      <c r="F71" s="62" t="s">
        <v>269</v>
      </c>
      <c r="G71" s="125">
        <v>4670</v>
      </c>
      <c r="H71" s="97">
        <v>1168</v>
      </c>
      <c r="I71" s="1">
        <v>1167</v>
      </c>
      <c r="J71" s="1">
        <v>1168</v>
      </c>
      <c r="K71" s="47">
        <v>1167</v>
      </c>
      <c r="L71" s="57">
        <v>2412</v>
      </c>
      <c r="M71" s="1">
        <v>2344</v>
      </c>
      <c r="N71" s="1"/>
      <c r="O71" s="2"/>
      <c r="P71" s="80">
        <f t="shared" ref="P71:P84" si="24">IFERROR((L71/H71),"100%")</f>
        <v>2.0650684931506849</v>
      </c>
      <c r="Q71" s="110">
        <f t="shared" ref="Q71:Q80" si="25">IFERROR(M71/I71,"100%")</f>
        <v>2.0085689802913453</v>
      </c>
      <c r="R71" s="88"/>
      <c r="S71" s="89"/>
      <c r="T71" s="87">
        <f t="shared" si="23"/>
        <v>2.0368308351177729</v>
      </c>
      <c r="U71" s="88"/>
      <c r="V71" s="89"/>
      <c r="W71" s="36" t="s">
        <v>334</v>
      </c>
    </row>
    <row r="72" spans="2:23" ht="123" customHeight="1" x14ac:dyDescent="0.25">
      <c r="B72" s="3" t="s">
        <v>28</v>
      </c>
      <c r="C72" s="4" t="s">
        <v>168</v>
      </c>
      <c r="D72" s="5" t="s">
        <v>169</v>
      </c>
      <c r="E72" s="6" t="s">
        <v>51</v>
      </c>
      <c r="F72" s="7" t="s">
        <v>270</v>
      </c>
      <c r="G72" s="163">
        <v>27</v>
      </c>
      <c r="H72" s="97">
        <v>9</v>
      </c>
      <c r="I72" s="1">
        <v>3</v>
      </c>
      <c r="J72" s="1">
        <v>3</v>
      </c>
      <c r="K72" s="47">
        <v>3</v>
      </c>
      <c r="L72" s="57">
        <v>65</v>
      </c>
      <c r="M72" s="1">
        <v>25</v>
      </c>
      <c r="N72" s="1"/>
      <c r="O72" s="2"/>
      <c r="P72" s="80">
        <f t="shared" si="24"/>
        <v>7.2222222222222223</v>
      </c>
      <c r="Q72" s="110">
        <f t="shared" si="25"/>
        <v>8.3333333333333339</v>
      </c>
      <c r="R72" s="88"/>
      <c r="S72" s="89"/>
      <c r="T72" s="87">
        <f t="shared" si="23"/>
        <v>7.5</v>
      </c>
      <c r="U72" s="88"/>
      <c r="V72" s="89"/>
      <c r="W72" s="37" t="s">
        <v>333</v>
      </c>
    </row>
    <row r="73" spans="2:23" ht="128.25" customHeight="1" x14ac:dyDescent="0.25">
      <c r="B73" s="3" t="s">
        <v>28</v>
      </c>
      <c r="C73" s="127" t="s">
        <v>168</v>
      </c>
      <c r="D73" s="128" t="s">
        <v>170</v>
      </c>
      <c r="E73" s="6" t="s">
        <v>51</v>
      </c>
      <c r="F73" s="7" t="s">
        <v>270</v>
      </c>
      <c r="G73" s="163">
        <v>210</v>
      </c>
      <c r="H73" s="131">
        <v>53</v>
      </c>
      <c r="I73" s="132">
        <v>52</v>
      </c>
      <c r="J73" s="132">
        <v>53</v>
      </c>
      <c r="K73" s="133">
        <v>52</v>
      </c>
      <c r="L73" s="134">
        <v>69</v>
      </c>
      <c r="M73" s="132">
        <v>60</v>
      </c>
      <c r="N73" s="132"/>
      <c r="O73" s="135"/>
      <c r="P73" s="80">
        <f t="shared" si="24"/>
        <v>1.3018867924528301</v>
      </c>
      <c r="Q73" s="110">
        <f t="shared" si="25"/>
        <v>1.1538461538461537</v>
      </c>
      <c r="R73" s="88"/>
      <c r="S73" s="89"/>
      <c r="T73" s="87">
        <f t="shared" si="23"/>
        <v>1.2285714285714286</v>
      </c>
      <c r="U73" s="88"/>
      <c r="V73" s="89"/>
      <c r="W73" s="37" t="s">
        <v>332</v>
      </c>
    </row>
    <row r="74" spans="2:23" ht="152.25" customHeight="1" x14ac:dyDescent="0.25">
      <c r="B74" s="3" t="s">
        <v>28</v>
      </c>
      <c r="C74" s="127" t="s">
        <v>168</v>
      </c>
      <c r="D74" s="128" t="s">
        <v>171</v>
      </c>
      <c r="E74" s="6" t="s">
        <v>51</v>
      </c>
      <c r="F74" s="7" t="s">
        <v>270</v>
      </c>
      <c r="G74" s="163">
        <v>48</v>
      </c>
      <c r="H74" s="131">
        <v>12</v>
      </c>
      <c r="I74" s="132">
        <v>12</v>
      </c>
      <c r="J74" s="132">
        <v>12</v>
      </c>
      <c r="K74" s="133">
        <v>12</v>
      </c>
      <c r="L74" s="134">
        <v>45</v>
      </c>
      <c r="M74" s="132">
        <v>45</v>
      </c>
      <c r="N74" s="132"/>
      <c r="O74" s="135"/>
      <c r="P74" s="80">
        <f t="shared" si="24"/>
        <v>3.75</v>
      </c>
      <c r="Q74" s="110">
        <f t="shared" si="25"/>
        <v>3.75</v>
      </c>
      <c r="R74" s="88"/>
      <c r="S74" s="89"/>
      <c r="T74" s="87">
        <f t="shared" si="23"/>
        <v>3.75</v>
      </c>
      <c r="U74" s="88"/>
      <c r="V74" s="89"/>
      <c r="W74" s="37" t="s">
        <v>331</v>
      </c>
    </row>
    <row r="75" spans="2:23" ht="124.5" customHeight="1" x14ac:dyDescent="0.25">
      <c r="B75" s="3" t="s">
        <v>28</v>
      </c>
      <c r="C75" s="127" t="s">
        <v>172</v>
      </c>
      <c r="D75" s="128" t="s">
        <v>173</v>
      </c>
      <c r="E75" s="6" t="s">
        <v>51</v>
      </c>
      <c r="F75" s="130" t="s">
        <v>271</v>
      </c>
      <c r="G75" s="163">
        <v>180</v>
      </c>
      <c r="H75" s="131">
        <v>45</v>
      </c>
      <c r="I75" s="132">
        <v>45</v>
      </c>
      <c r="J75" s="132">
        <v>45</v>
      </c>
      <c r="K75" s="133">
        <v>45</v>
      </c>
      <c r="L75" s="134">
        <v>45</v>
      </c>
      <c r="M75" s="132">
        <v>45</v>
      </c>
      <c r="N75" s="132"/>
      <c r="O75" s="135"/>
      <c r="P75" s="80">
        <f t="shared" si="24"/>
        <v>1</v>
      </c>
      <c r="Q75" s="110">
        <f t="shared" si="25"/>
        <v>1</v>
      </c>
      <c r="R75" s="88"/>
      <c r="S75" s="89"/>
      <c r="T75" s="87">
        <f t="shared" si="23"/>
        <v>1</v>
      </c>
      <c r="U75" s="88"/>
      <c r="V75" s="89"/>
      <c r="W75" s="37" t="s">
        <v>330</v>
      </c>
    </row>
    <row r="76" spans="2:23" ht="126.75" customHeight="1" x14ac:dyDescent="0.25">
      <c r="B76" s="3" t="s">
        <v>28</v>
      </c>
      <c r="C76" s="127" t="s">
        <v>174</v>
      </c>
      <c r="D76" s="128" t="s">
        <v>175</v>
      </c>
      <c r="E76" s="6" t="s">
        <v>51</v>
      </c>
      <c r="F76" s="130" t="s">
        <v>272</v>
      </c>
      <c r="G76" s="163">
        <v>16</v>
      </c>
      <c r="H76" s="131">
        <v>3</v>
      </c>
      <c r="I76" s="132">
        <v>5</v>
      </c>
      <c r="J76" s="132">
        <v>3</v>
      </c>
      <c r="K76" s="133">
        <v>5</v>
      </c>
      <c r="L76" s="134">
        <v>3</v>
      </c>
      <c r="M76" s="132">
        <v>5</v>
      </c>
      <c r="N76" s="132"/>
      <c r="O76" s="135"/>
      <c r="P76" s="80">
        <f t="shared" si="24"/>
        <v>1</v>
      </c>
      <c r="Q76" s="110">
        <f t="shared" si="25"/>
        <v>1</v>
      </c>
      <c r="R76" s="88"/>
      <c r="S76" s="89"/>
      <c r="T76" s="87">
        <f t="shared" si="23"/>
        <v>1</v>
      </c>
      <c r="U76" s="88"/>
      <c r="V76" s="89"/>
      <c r="W76" s="37" t="s">
        <v>329</v>
      </c>
    </row>
    <row r="77" spans="2:23" ht="119.25" customHeight="1" x14ac:dyDescent="0.25">
      <c r="B77" s="3" t="s">
        <v>28</v>
      </c>
      <c r="C77" s="127" t="s">
        <v>176</v>
      </c>
      <c r="D77" s="128" t="s">
        <v>177</v>
      </c>
      <c r="E77" s="6" t="s">
        <v>51</v>
      </c>
      <c r="F77" s="130" t="s">
        <v>273</v>
      </c>
      <c r="G77" s="163">
        <v>2161</v>
      </c>
      <c r="H77" s="131">
        <v>540</v>
      </c>
      <c r="I77" s="132">
        <v>540</v>
      </c>
      <c r="J77" s="132">
        <v>540</v>
      </c>
      <c r="K77" s="133">
        <v>541</v>
      </c>
      <c r="L77" s="134">
        <v>1053</v>
      </c>
      <c r="M77" s="132">
        <v>961</v>
      </c>
      <c r="N77" s="132"/>
      <c r="O77" s="135"/>
      <c r="P77" s="80">
        <f t="shared" si="24"/>
        <v>1.95</v>
      </c>
      <c r="Q77" s="110">
        <f t="shared" si="25"/>
        <v>1.7796296296296297</v>
      </c>
      <c r="R77" s="88"/>
      <c r="S77" s="89"/>
      <c r="T77" s="87">
        <f t="shared" si="23"/>
        <v>1.8648148148148149</v>
      </c>
      <c r="U77" s="88"/>
      <c r="V77" s="89"/>
      <c r="W77" s="37" t="s">
        <v>328</v>
      </c>
    </row>
    <row r="78" spans="2:23" ht="149.25" customHeight="1" x14ac:dyDescent="0.25">
      <c r="B78" s="3" t="s">
        <v>28</v>
      </c>
      <c r="C78" s="127" t="s">
        <v>178</v>
      </c>
      <c r="D78" s="128" t="s">
        <v>179</v>
      </c>
      <c r="E78" s="6" t="s">
        <v>51</v>
      </c>
      <c r="F78" s="130" t="s">
        <v>274</v>
      </c>
      <c r="G78" s="163">
        <v>430</v>
      </c>
      <c r="H78" s="131">
        <v>107</v>
      </c>
      <c r="I78" s="132">
        <v>109</v>
      </c>
      <c r="J78" s="132">
        <v>107</v>
      </c>
      <c r="K78" s="133">
        <v>107</v>
      </c>
      <c r="L78" s="134">
        <v>262</v>
      </c>
      <c r="M78" s="132">
        <v>240</v>
      </c>
      <c r="N78" s="132"/>
      <c r="O78" s="135"/>
      <c r="P78" s="80">
        <f t="shared" si="24"/>
        <v>2.4485981308411215</v>
      </c>
      <c r="Q78" s="110">
        <f t="shared" si="25"/>
        <v>2.2018348623853212</v>
      </c>
      <c r="R78" s="88"/>
      <c r="S78" s="89"/>
      <c r="T78" s="87">
        <f t="shared" si="23"/>
        <v>2.324074074074074</v>
      </c>
      <c r="U78" s="88"/>
      <c r="V78" s="89"/>
      <c r="W78" s="37" t="s">
        <v>327</v>
      </c>
    </row>
    <row r="79" spans="2:23" ht="154.5" customHeight="1" x14ac:dyDescent="0.25">
      <c r="B79" s="3" t="s">
        <v>28</v>
      </c>
      <c r="C79" s="127" t="s">
        <v>180</v>
      </c>
      <c r="D79" s="128" t="s">
        <v>181</v>
      </c>
      <c r="E79" s="6" t="s">
        <v>51</v>
      </c>
      <c r="F79" s="130" t="s">
        <v>275</v>
      </c>
      <c r="G79" s="163">
        <v>1000</v>
      </c>
      <c r="H79" s="131">
        <v>250</v>
      </c>
      <c r="I79" s="132">
        <v>250</v>
      </c>
      <c r="J79" s="132">
        <v>250</v>
      </c>
      <c r="K79" s="133">
        <v>250</v>
      </c>
      <c r="L79" s="134">
        <v>552</v>
      </c>
      <c r="M79" s="132">
        <v>725</v>
      </c>
      <c r="N79" s="132"/>
      <c r="O79" s="135"/>
      <c r="P79" s="80">
        <f t="shared" si="24"/>
        <v>2.2080000000000002</v>
      </c>
      <c r="Q79" s="110">
        <f t="shared" si="25"/>
        <v>2.9</v>
      </c>
      <c r="R79" s="88"/>
      <c r="S79" s="89"/>
      <c r="T79" s="87">
        <f t="shared" si="23"/>
        <v>2.5539999999999998</v>
      </c>
      <c r="U79" s="88"/>
      <c r="V79" s="89"/>
      <c r="W79" s="37" t="s">
        <v>326</v>
      </c>
    </row>
    <row r="80" spans="2:23" ht="138" customHeight="1" x14ac:dyDescent="0.25">
      <c r="B80" s="3" t="s">
        <v>28</v>
      </c>
      <c r="C80" s="127" t="s">
        <v>182</v>
      </c>
      <c r="D80" s="128" t="s">
        <v>183</v>
      </c>
      <c r="E80" s="6" t="s">
        <v>51</v>
      </c>
      <c r="F80" s="130" t="s">
        <v>276</v>
      </c>
      <c r="G80" s="163">
        <v>1056</v>
      </c>
      <c r="H80" s="131">
        <v>264</v>
      </c>
      <c r="I80" s="132">
        <v>264</v>
      </c>
      <c r="J80" s="132">
        <v>264</v>
      </c>
      <c r="K80" s="133">
        <v>264</v>
      </c>
      <c r="L80" s="134">
        <v>304</v>
      </c>
      <c r="M80" s="132">
        <v>251</v>
      </c>
      <c r="N80" s="132"/>
      <c r="O80" s="135"/>
      <c r="P80" s="80">
        <f t="shared" si="24"/>
        <v>1.1515151515151516</v>
      </c>
      <c r="Q80" s="110">
        <f t="shared" si="25"/>
        <v>0.9507575757575758</v>
      </c>
      <c r="R80" s="88"/>
      <c r="S80" s="89"/>
      <c r="T80" s="87">
        <f t="shared" si="23"/>
        <v>1.0511363636363635</v>
      </c>
      <c r="U80" s="88"/>
      <c r="V80" s="89"/>
      <c r="W80" s="37" t="s">
        <v>325</v>
      </c>
    </row>
    <row r="81" spans="2:23" ht="137.25" customHeight="1" x14ac:dyDescent="0.25">
      <c r="B81" s="3" t="s">
        <v>28</v>
      </c>
      <c r="C81" s="127" t="s">
        <v>184</v>
      </c>
      <c r="D81" s="128" t="s">
        <v>185</v>
      </c>
      <c r="E81" s="6" t="s">
        <v>51</v>
      </c>
      <c r="F81" s="130" t="s">
        <v>251</v>
      </c>
      <c r="G81" s="163">
        <v>6</v>
      </c>
      <c r="H81" s="131">
        <v>1</v>
      </c>
      <c r="I81" s="132">
        <v>1</v>
      </c>
      <c r="J81" s="132">
        <v>2</v>
      </c>
      <c r="K81" s="133">
        <v>2</v>
      </c>
      <c r="L81" s="134">
        <v>6</v>
      </c>
      <c r="M81" s="132">
        <v>6</v>
      </c>
      <c r="N81" s="132"/>
      <c r="O81" s="135"/>
      <c r="P81" s="80">
        <f t="shared" si="24"/>
        <v>6</v>
      </c>
      <c r="Q81" s="110">
        <f>IFERROR(M81/I81,"100%")</f>
        <v>6</v>
      </c>
      <c r="R81" s="88"/>
      <c r="S81" s="89"/>
      <c r="T81" s="87">
        <f t="shared" si="23"/>
        <v>6</v>
      </c>
      <c r="U81" s="88"/>
      <c r="V81" s="89"/>
      <c r="W81" s="235" t="s">
        <v>324</v>
      </c>
    </row>
    <row r="82" spans="2:23" ht="236.25" customHeight="1" x14ac:dyDescent="0.25">
      <c r="B82" s="55" t="s">
        <v>190</v>
      </c>
      <c r="C82" s="63" t="s">
        <v>191</v>
      </c>
      <c r="D82" s="62" t="s">
        <v>192</v>
      </c>
      <c r="E82" s="136" t="s">
        <v>51</v>
      </c>
      <c r="F82" s="62" t="s">
        <v>277</v>
      </c>
      <c r="G82" s="125">
        <v>700</v>
      </c>
      <c r="H82" s="97">
        <v>100</v>
      </c>
      <c r="I82" s="1">
        <v>250</v>
      </c>
      <c r="J82" s="1">
        <v>250</v>
      </c>
      <c r="K82" s="47">
        <v>100</v>
      </c>
      <c r="L82" s="57">
        <v>185</v>
      </c>
      <c r="M82" s="132">
        <v>250</v>
      </c>
      <c r="N82" s="132"/>
      <c r="O82" s="135"/>
      <c r="P82" s="80">
        <f t="shared" si="24"/>
        <v>1.85</v>
      </c>
      <c r="Q82" s="110">
        <f t="shared" ref="Q82:Q86" si="26">IFERROR(M82/I82,"100%")</f>
        <v>1</v>
      </c>
      <c r="R82" s="88"/>
      <c r="S82" s="89"/>
      <c r="T82" s="87">
        <f t="shared" si="23"/>
        <v>1.2428571428571429</v>
      </c>
      <c r="U82" s="88"/>
      <c r="V82" s="89"/>
      <c r="W82" s="36" t="s">
        <v>335</v>
      </c>
    </row>
    <row r="83" spans="2:23" ht="176.25" customHeight="1" x14ac:dyDescent="0.25">
      <c r="B83" s="3" t="s">
        <v>28</v>
      </c>
      <c r="C83" s="4" t="s">
        <v>193</v>
      </c>
      <c r="D83" s="5" t="s">
        <v>194</v>
      </c>
      <c r="E83" s="6" t="s">
        <v>51</v>
      </c>
      <c r="F83" s="7" t="s">
        <v>278</v>
      </c>
      <c r="G83" s="163">
        <v>5</v>
      </c>
      <c r="H83" s="97"/>
      <c r="I83" s="1">
        <v>2</v>
      </c>
      <c r="J83" s="1">
        <v>2</v>
      </c>
      <c r="K83" s="47">
        <v>1</v>
      </c>
      <c r="L83" s="57">
        <v>2</v>
      </c>
      <c r="M83" s="132">
        <v>3</v>
      </c>
      <c r="N83" s="132"/>
      <c r="O83" s="135"/>
      <c r="P83" s="80" t="str">
        <f t="shared" si="24"/>
        <v>100%</v>
      </c>
      <c r="Q83" s="110">
        <f t="shared" si="26"/>
        <v>1.5</v>
      </c>
      <c r="R83" s="88"/>
      <c r="S83" s="89"/>
      <c r="T83" s="87">
        <f t="shared" ref="T83:T85" si="27">IFERROR(((L83+M83)/(H83+I83)),"100%")</f>
        <v>2.5</v>
      </c>
      <c r="U83" s="88"/>
      <c r="V83" s="89"/>
      <c r="W83" s="37" t="s">
        <v>336</v>
      </c>
    </row>
    <row r="84" spans="2:23" ht="246.75" customHeight="1" x14ac:dyDescent="0.25">
      <c r="B84" s="126" t="s">
        <v>28</v>
      </c>
      <c r="C84" s="127" t="s">
        <v>195</v>
      </c>
      <c r="D84" s="128" t="s">
        <v>196</v>
      </c>
      <c r="E84" s="129" t="s">
        <v>51</v>
      </c>
      <c r="F84" s="130" t="s">
        <v>279</v>
      </c>
      <c r="G84" s="163">
        <v>2</v>
      </c>
      <c r="H84" s="131"/>
      <c r="I84" s="132">
        <v>1</v>
      </c>
      <c r="J84" s="132">
        <v>1</v>
      </c>
      <c r="K84" s="133"/>
      <c r="L84" s="134">
        <v>2</v>
      </c>
      <c r="M84" s="132">
        <v>0</v>
      </c>
      <c r="N84" s="132"/>
      <c r="O84" s="135"/>
      <c r="P84" s="80" t="str">
        <f t="shared" si="24"/>
        <v>100%</v>
      </c>
      <c r="Q84" s="110">
        <f t="shared" si="26"/>
        <v>0</v>
      </c>
      <c r="R84" s="88"/>
      <c r="S84" s="89"/>
      <c r="T84" s="87">
        <f t="shared" si="27"/>
        <v>2</v>
      </c>
      <c r="U84" s="88"/>
      <c r="V84" s="89"/>
      <c r="W84" s="235" t="s">
        <v>337</v>
      </c>
    </row>
    <row r="85" spans="2:23" ht="240.75" customHeight="1" x14ac:dyDescent="0.25">
      <c r="B85" s="126" t="s">
        <v>28</v>
      </c>
      <c r="C85" s="127" t="s">
        <v>197</v>
      </c>
      <c r="D85" s="128" t="s">
        <v>198</v>
      </c>
      <c r="E85" s="129" t="s">
        <v>51</v>
      </c>
      <c r="F85" s="130" t="s">
        <v>280</v>
      </c>
      <c r="G85" s="177">
        <v>15</v>
      </c>
      <c r="H85" s="131">
        <v>2</v>
      </c>
      <c r="I85" s="132">
        <v>5</v>
      </c>
      <c r="J85" s="132">
        <v>5</v>
      </c>
      <c r="K85" s="133">
        <v>3</v>
      </c>
      <c r="L85" s="134">
        <v>6</v>
      </c>
      <c r="M85" s="132">
        <v>8</v>
      </c>
      <c r="N85" s="132"/>
      <c r="O85" s="135"/>
      <c r="P85" s="80">
        <f>IFERROR((L85/H85),"100%")</f>
        <v>3</v>
      </c>
      <c r="Q85" s="110">
        <f t="shared" si="26"/>
        <v>1.6</v>
      </c>
      <c r="R85" s="88"/>
      <c r="S85" s="89"/>
      <c r="T85" s="87">
        <f t="shared" si="27"/>
        <v>2</v>
      </c>
      <c r="U85" s="88"/>
      <c r="V85" s="89"/>
      <c r="W85" s="235" t="s">
        <v>338</v>
      </c>
    </row>
    <row r="86" spans="2:23" ht="257.25" customHeight="1" thickBot="1" x14ac:dyDescent="0.3">
      <c r="B86" s="8" t="s">
        <v>28</v>
      </c>
      <c r="C86" s="9" t="s">
        <v>199</v>
      </c>
      <c r="D86" s="10" t="s">
        <v>200</v>
      </c>
      <c r="E86" s="11" t="s">
        <v>51</v>
      </c>
      <c r="F86" s="12" t="s">
        <v>281</v>
      </c>
      <c r="G86" s="164">
        <v>8</v>
      </c>
      <c r="H86" s="98"/>
      <c r="I86" s="50">
        <v>2</v>
      </c>
      <c r="J86" s="50">
        <v>3</v>
      </c>
      <c r="K86" s="61">
        <v>3</v>
      </c>
      <c r="L86" s="60">
        <v>1</v>
      </c>
      <c r="M86" s="50">
        <v>5</v>
      </c>
      <c r="N86" s="50"/>
      <c r="O86" s="51"/>
      <c r="P86" s="80" t="str">
        <f>IFERROR((L86/H86),"100%")</f>
        <v>100%</v>
      </c>
      <c r="Q86" s="110">
        <f t="shared" si="26"/>
        <v>2.5</v>
      </c>
      <c r="R86" s="88"/>
      <c r="S86" s="89"/>
      <c r="T86" s="87">
        <f>IFERROR(((L86+M86)/(H86+I86)),"100%")</f>
        <v>3</v>
      </c>
      <c r="U86" s="88"/>
      <c r="V86" s="89"/>
      <c r="W86" s="230" t="s">
        <v>339</v>
      </c>
    </row>
    <row r="87" spans="2:23" ht="32.25" customHeight="1" x14ac:dyDescent="0.25">
      <c r="C87" s="263"/>
      <c r="D87" s="263"/>
      <c r="E87" s="263"/>
      <c r="F87" s="263"/>
      <c r="G87" s="92"/>
      <c r="P87" s="85">
        <f t="shared" ref="P87:V87" si="28">AVERAGE(P19:P86)</f>
        <v>2.1511804426864765</v>
      </c>
      <c r="Q87" s="85">
        <f t="shared" si="28"/>
        <v>1.4818045733014127</v>
      </c>
      <c r="R87" s="85" t="e">
        <f t="shared" si="28"/>
        <v>#DIV/0!</v>
      </c>
      <c r="S87" s="85" t="e">
        <f t="shared" si="28"/>
        <v>#DIV/0!</v>
      </c>
      <c r="T87" s="85">
        <f t="shared" si="28"/>
        <v>1.7294345918529144</v>
      </c>
      <c r="U87" s="85" t="e">
        <f t="shared" si="28"/>
        <v>#DIV/0!</v>
      </c>
      <c r="V87" s="85" t="e">
        <f t="shared" si="28"/>
        <v>#DIV/0!</v>
      </c>
    </row>
    <row r="88" spans="2:23" ht="15.75" customHeight="1" x14ac:dyDescent="0.25"/>
    <row r="89" spans="2:23" ht="15.75" customHeight="1" x14ac:dyDescent="0.25"/>
    <row r="90" spans="2:23" ht="49.9" customHeight="1" x14ac:dyDescent="0.25"/>
    <row r="91" spans="2:23" ht="15.75" customHeight="1" x14ac:dyDescent="0.25"/>
    <row r="92" spans="2:23" ht="15.75" customHeight="1" x14ac:dyDescent="0.25"/>
    <row r="93" spans="2:23" ht="15.75" customHeight="1" x14ac:dyDescent="0.25"/>
    <row r="94" spans="2:23" x14ac:dyDescent="0.25">
      <c r="F94" s="48"/>
      <c r="G94" s="48"/>
    </row>
    <row r="95" spans="2:23" ht="47.25" customHeight="1" x14ac:dyDescent="0.25">
      <c r="C95" s="257" t="s">
        <v>282</v>
      </c>
      <c r="D95" s="258"/>
      <c r="E95" s="258"/>
      <c r="F95" s="38"/>
      <c r="G95" s="93"/>
      <c r="L95" s="259" t="s">
        <v>29</v>
      </c>
      <c r="M95" s="260"/>
      <c r="N95" s="260"/>
      <c r="O95" s="260"/>
      <c r="P95" s="260"/>
      <c r="Q95" s="260"/>
      <c r="U95" s="257" t="s">
        <v>283</v>
      </c>
      <c r="V95" s="258"/>
      <c r="W95" s="258"/>
    </row>
    <row r="98" spans="5:23" ht="125.45" customHeight="1" x14ac:dyDescent="0.25"/>
    <row r="99" spans="5:23" ht="15.75" thickBot="1" x14ac:dyDescent="0.3"/>
    <row r="100" spans="5:23" ht="15.75" thickBot="1" x14ac:dyDescent="0.3">
      <c r="E100" s="299" t="s">
        <v>30</v>
      </c>
      <c r="F100" s="300"/>
      <c r="G100" s="300"/>
      <c r="H100" s="300"/>
      <c r="I100" s="300"/>
      <c r="J100" s="300"/>
      <c r="K100" s="300"/>
      <c r="L100" s="300"/>
      <c r="M100" s="300"/>
      <c r="N100" s="300"/>
      <c r="O100" s="300"/>
      <c r="P100" s="300"/>
      <c r="Q100" s="300"/>
      <c r="R100" s="300"/>
      <c r="S100" s="300"/>
      <c r="T100" s="300"/>
      <c r="U100" s="300"/>
      <c r="V100" s="300"/>
      <c r="W100" s="301"/>
    </row>
    <row r="101" spans="5:23" ht="15.75" thickBot="1" x14ac:dyDescent="0.3">
      <c r="E101" s="302" t="s">
        <v>31</v>
      </c>
      <c r="F101" s="302" t="s">
        <v>32</v>
      </c>
      <c r="G101" s="293" t="s">
        <v>33</v>
      </c>
      <c r="H101" s="294"/>
      <c r="I101" s="294"/>
      <c r="J101" s="295"/>
      <c r="K101" s="293" t="s">
        <v>34</v>
      </c>
      <c r="L101" s="294"/>
      <c r="M101" s="294"/>
      <c r="N101" s="295"/>
      <c r="O101" s="296" t="s">
        <v>35</v>
      </c>
      <c r="P101" s="297"/>
      <c r="Q101" s="297"/>
      <c r="R101" s="298"/>
      <c r="S101" s="296" t="s">
        <v>36</v>
      </c>
      <c r="T101" s="297"/>
      <c r="U101" s="297"/>
      <c r="V101" s="298"/>
      <c r="W101" s="304" t="s">
        <v>10</v>
      </c>
    </row>
    <row r="102" spans="5:23" ht="29.25" thickBot="1" x14ac:dyDescent="0.3">
      <c r="E102" s="303"/>
      <c r="F102" s="303"/>
      <c r="G102" s="23" t="s">
        <v>37</v>
      </c>
      <c r="H102" s="24" t="s">
        <v>38</v>
      </c>
      <c r="I102" s="25" t="s">
        <v>39</v>
      </c>
      <c r="J102" s="26" t="s">
        <v>40</v>
      </c>
      <c r="K102" s="23" t="s">
        <v>37</v>
      </c>
      <c r="L102" s="24" t="s">
        <v>38</v>
      </c>
      <c r="M102" s="25" t="s">
        <v>39</v>
      </c>
      <c r="N102" s="26" t="s">
        <v>40</v>
      </c>
      <c r="O102" s="23" t="s">
        <v>14</v>
      </c>
      <c r="P102" s="27" t="s">
        <v>15</v>
      </c>
      <c r="Q102" s="28" t="s">
        <v>16</v>
      </c>
      <c r="R102" s="29" t="s">
        <v>17</v>
      </c>
      <c r="S102" s="30" t="s">
        <v>14</v>
      </c>
      <c r="T102" s="31" t="s">
        <v>15</v>
      </c>
      <c r="U102" s="28" t="s">
        <v>16</v>
      </c>
      <c r="V102" s="31" t="s">
        <v>17</v>
      </c>
      <c r="W102" s="305"/>
    </row>
    <row r="103" spans="5:23" ht="15.75" thickBot="1" x14ac:dyDescent="0.3">
      <c r="E103" s="283"/>
      <c r="F103" s="284"/>
      <c r="G103" s="81"/>
      <c r="H103" s="82"/>
      <c r="I103" s="82"/>
      <c r="J103" s="83"/>
      <c r="K103" s="81"/>
      <c r="L103" s="82"/>
      <c r="M103" s="82"/>
      <c r="N103" s="84"/>
      <c r="O103" s="80" t="str">
        <f>IFERROR((K103/G103),"100%")</f>
        <v>100%</v>
      </c>
      <c r="P103" s="46" t="str">
        <f>IFERROR((L103/H103),"100%")</f>
        <v>100%</v>
      </c>
      <c r="Q103" s="46" t="str">
        <f>IFERROR((M103/I103),"100%")</f>
        <v>100%</v>
      </c>
      <c r="R103" s="49" t="str">
        <f>IFERROR((N103/J103),"100%")</f>
        <v>100%</v>
      </c>
      <c r="S103" s="80" t="str">
        <f>IFERROR(((K103)/(G103)),"100%")</f>
        <v>100%</v>
      </c>
      <c r="T103" s="80" t="str">
        <f>IFERROR(((L103+M103)/(H103+I103)),"100%")</f>
        <v>100%</v>
      </c>
      <c r="U103" s="46" t="str">
        <f>IFERROR(((L103+M103+N103)/(H103+I103+J103)),"100%")</f>
        <v>100%</v>
      </c>
      <c r="V103" s="49" t="str">
        <f>IFERROR(((L103+M103+N103+O103)/(H103+I103+J103+K103)),"100%")</f>
        <v>100%</v>
      </c>
      <c r="W103" s="91"/>
    </row>
    <row r="104" spans="5:23" ht="71.25" x14ac:dyDescent="0.25">
      <c r="E104" s="39" t="s">
        <v>188</v>
      </c>
      <c r="F104" s="32">
        <v>6500000</v>
      </c>
      <c r="G104" s="64">
        <v>1500800</v>
      </c>
      <c r="H104" s="65">
        <v>1683700</v>
      </c>
      <c r="I104" s="65">
        <v>1736200</v>
      </c>
      <c r="J104" s="66">
        <v>1579300</v>
      </c>
      <c r="K104" s="64">
        <v>1060168.52</v>
      </c>
      <c r="L104" s="67">
        <v>2173843.66</v>
      </c>
      <c r="M104" s="67"/>
      <c r="N104" s="68"/>
      <c r="O104" s="80">
        <f>IFERROR(K104/G104,"100"%)</f>
        <v>0.70640226545842222</v>
      </c>
      <c r="P104" s="80">
        <f>IFERROR(L104/H104,"100"%)</f>
        <v>1.2911110411593516</v>
      </c>
      <c r="Q104" s="72"/>
      <c r="R104" s="72"/>
      <c r="S104" s="53">
        <f>IFERROR(K104/F104,"100%")</f>
        <v>0.16310284923076923</v>
      </c>
      <c r="T104" s="80">
        <f>IFERROR(((K104+L104)/(G104+H104)),"100%")</f>
        <v>1.0155478662270372</v>
      </c>
      <c r="U104" s="72"/>
      <c r="V104" s="72"/>
      <c r="W104" s="43" t="s">
        <v>349</v>
      </c>
    </row>
    <row r="105" spans="5:23" ht="75" x14ac:dyDescent="0.25">
      <c r="E105" s="40" t="s">
        <v>189</v>
      </c>
      <c r="F105" s="33">
        <v>5700000</v>
      </c>
      <c r="G105" s="69">
        <v>899000</v>
      </c>
      <c r="H105" s="70">
        <v>1677000</v>
      </c>
      <c r="I105" s="70">
        <v>1739000</v>
      </c>
      <c r="J105" s="71">
        <v>1385000</v>
      </c>
      <c r="K105" s="69">
        <v>899000</v>
      </c>
      <c r="L105" s="72">
        <v>1604434.64</v>
      </c>
      <c r="M105" s="72"/>
      <c r="N105" s="73"/>
      <c r="O105" s="80">
        <f>IFERROR(K105/G105,"100"%)</f>
        <v>1</v>
      </c>
      <c r="P105" s="80">
        <f>IFERROR(L105/H105,"100"%)</f>
        <v>0.95672906380441258</v>
      </c>
      <c r="Q105" s="72"/>
      <c r="R105" s="72"/>
      <c r="S105" s="53">
        <f>IFERROR(K105/F105,"100%")</f>
        <v>0.15771929824561404</v>
      </c>
      <c r="T105" s="80">
        <f>IFERROR(((K105+L105)/(G105+H105)),"100%")</f>
        <v>0.97183021739130426</v>
      </c>
      <c r="U105" s="72"/>
      <c r="V105" s="72"/>
      <c r="W105" s="175" t="s">
        <v>346</v>
      </c>
    </row>
    <row r="106" spans="5:23" ht="45" x14ac:dyDescent="0.25">
      <c r="E106" s="40" t="s">
        <v>69</v>
      </c>
      <c r="F106" s="33">
        <v>150000</v>
      </c>
      <c r="G106" s="69">
        <v>100000</v>
      </c>
      <c r="H106" s="70">
        <v>50000</v>
      </c>
      <c r="I106" s="70"/>
      <c r="J106" s="71"/>
      <c r="K106" s="72"/>
      <c r="L106" s="72"/>
      <c r="M106" s="72"/>
      <c r="N106" s="72"/>
      <c r="O106" s="72"/>
      <c r="P106" s="143"/>
      <c r="Q106" s="143"/>
      <c r="R106" s="143"/>
      <c r="S106" s="72"/>
      <c r="T106" s="72"/>
      <c r="U106" s="72"/>
      <c r="V106" s="72"/>
      <c r="W106" s="176"/>
    </row>
    <row r="107" spans="5:23" ht="45" x14ac:dyDescent="0.25">
      <c r="E107" s="138" t="s">
        <v>93</v>
      </c>
      <c r="F107" s="139">
        <v>120500000</v>
      </c>
      <c r="G107" s="140">
        <v>29952898</v>
      </c>
      <c r="H107" s="141">
        <v>29765234</v>
      </c>
      <c r="I107" s="141">
        <v>31200909</v>
      </c>
      <c r="J107" s="142">
        <v>29580959</v>
      </c>
      <c r="K107" s="140">
        <v>29952898</v>
      </c>
      <c r="L107" s="72">
        <v>29765234</v>
      </c>
      <c r="M107" s="72"/>
      <c r="N107" s="72"/>
      <c r="O107" s="80">
        <f t="shared" ref="O107" si="29">IFERROR((K107/G107),"100%")</f>
        <v>1</v>
      </c>
      <c r="P107" s="80">
        <f>IFERROR((L107/H107),"100%")</f>
        <v>1</v>
      </c>
      <c r="Q107" s="143"/>
      <c r="R107" s="143"/>
      <c r="S107" s="53">
        <f>IFERROR(K107/F107,"100%")</f>
        <v>0.24857176763485478</v>
      </c>
      <c r="T107" s="80">
        <f>IFERROR(((K107+L107)/(G107+H107)),"100%")</f>
        <v>1</v>
      </c>
      <c r="U107" s="72"/>
      <c r="V107" s="72"/>
      <c r="W107" s="176" t="s">
        <v>345</v>
      </c>
    </row>
    <row r="108" spans="5:23" ht="30" x14ac:dyDescent="0.25">
      <c r="E108" s="138" t="s">
        <v>94</v>
      </c>
      <c r="F108" s="139"/>
      <c r="G108" s="140"/>
      <c r="H108" s="141"/>
      <c r="I108" s="141"/>
      <c r="J108" s="142"/>
      <c r="K108" s="140"/>
      <c r="L108" s="72"/>
      <c r="M108" s="72"/>
      <c r="N108" s="72"/>
      <c r="O108" s="143"/>
      <c r="P108" s="143"/>
      <c r="Q108" s="143"/>
      <c r="R108" s="143"/>
      <c r="S108" s="72"/>
      <c r="T108" s="72"/>
      <c r="U108" s="72"/>
      <c r="V108" s="72"/>
      <c r="W108" s="176"/>
    </row>
    <row r="109" spans="5:23" ht="60" x14ac:dyDescent="0.25">
      <c r="E109" s="138" t="s">
        <v>95</v>
      </c>
      <c r="F109" s="139">
        <v>100000</v>
      </c>
      <c r="G109" s="140">
        <v>32247</v>
      </c>
      <c r="H109" s="141">
        <v>21112</v>
      </c>
      <c r="I109" s="141">
        <v>25087</v>
      </c>
      <c r="J109" s="142">
        <v>21554</v>
      </c>
      <c r="K109" s="140">
        <v>0</v>
      </c>
      <c r="L109" s="72">
        <v>0</v>
      </c>
      <c r="M109" s="72"/>
      <c r="N109" s="72"/>
      <c r="O109" s="80">
        <f>IFERROR((K109/G109),"100%")</f>
        <v>0</v>
      </c>
      <c r="P109" s="80">
        <f>IFERROR((L109/H109),"100%")</f>
        <v>0</v>
      </c>
      <c r="Q109" s="143"/>
      <c r="R109" s="143"/>
      <c r="S109" s="53">
        <f>IFERROR(K109/F109,"100%")</f>
        <v>0</v>
      </c>
      <c r="T109" s="80">
        <f>IFERROR(((K109+L109)/(G109+H109)),"100%")</f>
        <v>0</v>
      </c>
      <c r="U109" s="72"/>
      <c r="V109" s="72"/>
      <c r="W109" s="176" t="s">
        <v>299</v>
      </c>
    </row>
    <row r="110" spans="5:23" ht="45" x14ac:dyDescent="0.25">
      <c r="E110" s="138" t="s">
        <v>105</v>
      </c>
      <c r="F110" s="139">
        <v>1400000</v>
      </c>
      <c r="G110" s="140">
        <v>389800</v>
      </c>
      <c r="H110" s="141">
        <v>327600</v>
      </c>
      <c r="I110" s="141">
        <v>393400</v>
      </c>
      <c r="J110" s="142">
        <v>289200</v>
      </c>
      <c r="K110" s="140">
        <v>482195.20000000001</v>
      </c>
      <c r="L110" s="72">
        <v>524590.87</v>
      </c>
      <c r="M110" s="72"/>
      <c r="N110" s="72"/>
      <c r="O110" s="80">
        <f t="shared" ref="O110" si="30">IFERROR(K110/G110,"100"%)</f>
        <v>1.2370323242688559</v>
      </c>
      <c r="P110" s="80">
        <f>IFERROR(L110/H110,"100"%)</f>
        <v>1.601315231990232</v>
      </c>
      <c r="Q110" s="143"/>
      <c r="R110" s="143"/>
      <c r="S110" s="53">
        <f t="shared" ref="S110:S111" si="31">IFERROR(K110/F110,"100%")</f>
        <v>0.34442514285714287</v>
      </c>
      <c r="T110" s="80">
        <f>IFERROR(((K110+L110)/(G110+H110)),"100%")</f>
        <v>1.4033817535545026</v>
      </c>
      <c r="U110" s="72"/>
      <c r="V110" s="72"/>
      <c r="W110" s="176" t="s">
        <v>300</v>
      </c>
    </row>
    <row r="111" spans="5:23" ht="45" customHeight="1" x14ac:dyDescent="0.25">
      <c r="E111" s="138" t="s">
        <v>114</v>
      </c>
      <c r="F111" s="139">
        <v>1600000</v>
      </c>
      <c r="G111" s="140">
        <v>314500</v>
      </c>
      <c r="H111" s="141">
        <v>561500</v>
      </c>
      <c r="I111" s="141">
        <v>360500</v>
      </c>
      <c r="J111" s="142">
        <v>363500</v>
      </c>
      <c r="K111" s="140">
        <v>229298.71</v>
      </c>
      <c r="L111" s="72">
        <v>376722.88</v>
      </c>
      <c r="M111" s="143"/>
      <c r="N111" s="144"/>
      <c r="O111" s="80">
        <f>IFERROR((K111/G111),"100%")</f>
        <v>0.72908969793322731</v>
      </c>
      <c r="P111" s="80">
        <f>IFERROR(L111/H111,"100"%)</f>
        <v>0.67092231522707035</v>
      </c>
      <c r="Q111" s="143"/>
      <c r="R111" s="143"/>
      <c r="S111" s="53">
        <f t="shared" si="31"/>
        <v>0.14331169375</v>
      </c>
      <c r="T111" s="80">
        <f>IFERROR(((K111+L111)/(G111+H111)),"100%")</f>
        <v>0.69180546803652965</v>
      </c>
      <c r="U111" s="143"/>
      <c r="V111" s="143"/>
      <c r="W111" s="176" t="s">
        <v>304</v>
      </c>
    </row>
    <row r="112" spans="5:23" ht="210.75" thickBot="1" x14ac:dyDescent="0.3">
      <c r="E112" s="138" t="s">
        <v>141</v>
      </c>
      <c r="F112" s="139">
        <v>414405.56</v>
      </c>
      <c r="G112" s="140">
        <v>162037.92000000001</v>
      </c>
      <c r="H112" s="141">
        <v>130886.23</v>
      </c>
      <c r="I112" s="141">
        <v>57364.09</v>
      </c>
      <c r="J112" s="142">
        <v>64117.32</v>
      </c>
      <c r="K112" s="140">
        <v>154444.65</v>
      </c>
      <c r="L112" s="72">
        <v>79367.47</v>
      </c>
      <c r="M112" s="143"/>
      <c r="N112" s="144"/>
      <c r="O112" s="80">
        <f>IFERROR((K112/G112),"100%")</f>
        <v>0.95313893192408283</v>
      </c>
      <c r="P112" s="80">
        <f>IFERROR(L112/H112,"100"%)</f>
        <v>0.60638517894510369</v>
      </c>
      <c r="Q112" s="143"/>
      <c r="R112" s="143"/>
      <c r="S112" s="53">
        <f>IFERROR(K112/F112,"100%")</f>
        <v>0.37268961835357611</v>
      </c>
      <c r="T112" s="80">
        <f>IFERROR(((K112+L112)/(G112+H112)),"100%")</f>
        <v>0.79820021667725238</v>
      </c>
      <c r="U112" s="72"/>
      <c r="V112" s="72"/>
      <c r="W112" s="176" t="s">
        <v>347</v>
      </c>
    </row>
    <row r="113" spans="5:23" ht="42.75" customHeight="1" x14ac:dyDescent="0.25">
      <c r="E113" s="138" t="s">
        <v>142</v>
      </c>
      <c r="F113" s="139">
        <v>7152315</v>
      </c>
      <c r="G113" s="140">
        <v>1691166</v>
      </c>
      <c r="H113" s="141">
        <v>1641085</v>
      </c>
      <c r="I113" s="141"/>
      <c r="J113" s="142"/>
      <c r="K113" s="140">
        <v>1536507</v>
      </c>
      <c r="L113" s="72">
        <v>1394403.41</v>
      </c>
      <c r="M113" s="143"/>
      <c r="N113" s="144"/>
      <c r="O113" s="80">
        <f>IFERROR((K113/G113),"100%")</f>
        <v>0.9085488946679392</v>
      </c>
      <c r="P113" s="80">
        <f>IFERROR(L113/H113,"100"%)</f>
        <v>0.84968384331098024</v>
      </c>
      <c r="Q113" s="143"/>
      <c r="R113" s="143"/>
      <c r="S113" s="53">
        <f>IFERROR(K113/F113,"100%")</f>
        <v>0.21482652819401829</v>
      </c>
      <c r="T113" s="80">
        <f>IFERROR(((K113+L113)/(G113+H113)),"100%")</f>
        <v>0.87955871571499267</v>
      </c>
      <c r="U113" s="72"/>
      <c r="V113" s="72"/>
      <c r="W113" s="43"/>
    </row>
    <row r="114" spans="5:23" ht="58.5" customHeight="1" x14ac:dyDescent="0.25">
      <c r="E114" s="138" t="s">
        <v>186</v>
      </c>
      <c r="F114" s="139">
        <v>13226826.07</v>
      </c>
      <c r="G114" s="140">
        <v>2840360.07</v>
      </c>
      <c r="H114" s="141">
        <v>3139697</v>
      </c>
      <c r="I114" s="141">
        <v>3293565</v>
      </c>
      <c r="J114" s="142">
        <v>3953204</v>
      </c>
      <c r="K114" s="140">
        <v>3282184.47</v>
      </c>
      <c r="L114" s="72">
        <v>3031468.66</v>
      </c>
      <c r="M114" s="143"/>
      <c r="N114" s="144"/>
      <c r="O114" s="80">
        <f>IFERROR((K114/G114),"100%")</f>
        <v>1.1555522501060933</v>
      </c>
      <c r="P114" s="80">
        <f>IFERROR(L114/H114,"100"%)</f>
        <v>0.96552904945923135</v>
      </c>
      <c r="Q114" s="143"/>
      <c r="R114" s="143"/>
      <c r="S114" s="53">
        <f>IFERROR(K114/F114,"100%")</f>
        <v>0.24814603689727055</v>
      </c>
      <c r="T114" s="80" t="str">
        <f>IFERROR(((K114+L114)/(S113G112+H114)),"100%")</f>
        <v>100%</v>
      </c>
      <c r="U114" s="72"/>
      <c r="V114" s="72"/>
      <c r="W114" s="228" t="s">
        <v>323</v>
      </c>
    </row>
    <row r="115" spans="5:23" ht="75.75" thickBot="1" x14ac:dyDescent="0.3">
      <c r="E115" s="41" t="s">
        <v>187</v>
      </c>
      <c r="F115" s="42">
        <v>250000</v>
      </c>
      <c r="G115" s="74">
        <v>27000</v>
      </c>
      <c r="H115" s="75">
        <v>66000</v>
      </c>
      <c r="I115" s="75">
        <v>90000</v>
      </c>
      <c r="J115" s="76">
        <v>67000</v>
      </c>
      <c r="K115" s="74">
        <v>13020.96</v>
      </c>
      <c r="L115" s="77">
        <v>71444.53</v>
      </c>
      <c r="M115" s="77"/>
      <c r="N115" s="78"/>
      <c r="O115" s="178">
        <f>IFERROR((K115/G115),"100%")</f>
        <v>0.48225777777777773</v>
      </c>
      <c r="P115" s="178">
        <f>IFERROR((L115/H115),"100%")</f>
        <v>1.0824928787878787</v>
      </c>
      <c r="Q115" s="77"/>
      <c r="R115" s="77"/>
      <c r="S115" s="179">
        <f>IFERROR(K115/F115,"100%")</f>
        <v>5.2083839999999999E-2</v>
      </c>
      <c r="T115" s="80">
        <f>IFERROR(((K115+L115)/(G115+H115)),"100%")</f>
        <v>0.90823107526881708</v>
      </c>
      <c r="U115" s="77"/>
      <c r="V115" s="77"/>
      <c r="W115" s="229" t="s">
        <v>348</v>
      </c>
    </row>
  </sheetData>
  <mergeCells count="35">
    <mergeCell ref="E103:F103"/>
    <mergeCell ref="E2:S2"/>
    <mergeCell ref="E3:S3"/>
    <mergeCell ref="E4:S4"/>
    <mergeCell ref="L11:O11"/>
    <mergeCell ref="E5:S5"/>
    <mergeCell ref="K101:N101"/>
    <mergeCell ref="O101:R101"/>
    <mergeCell ref="S101:V101"/>
    <mergeCell ref="E100:W100"/>
    <mergeCell ref="E101:E102"/>
    <mergeCell ref="W101:W102"/>
    <mergeCell ref="F101:F102"/>
    <mergeCell ref="G101:J101"/>
    <mergeCell ref="G10:V10"/>
    <mergeCell ref="W11:W12"/>
    <mergeCell ref="C95:E95"/>
    <mergeCell ref="L95:Q95"/>
    <mergeCell ref="U95:W95"/>
    <mergeCell ref="C13:C15"/>
    <mergeCell ref="C87:F87"/>
    <mergeCell ref="B16:F16"/>
    <mergeCell ref="B13:B15"/>
    <mergeCell ref="B36:B38"/>
    <mergeCell ref="C36:C38"/>
    <mergeCell ref="B41:B42"/>
    <mergeCell ref="C41:C42"/>
    <mergeCell ref="C61:C62"/>
    <mergeCell ref="B61:B62"/>
    <mergeCell ref="P11:S11"/>
    <mergeCell ref="T11:V11"/>
    <mergeCell ref="B11:B12"/>
    <mergeCell ref="C11:C12"/>
    <mergeCell ref="D11:F11"/>
    <mergeCell ref="G11:K11"/>
  </mergeCells>
  <conditionalFormatting sqref="G103:J115">
    <cfRule type="containsBlanks" dxfId="110" priority="386">
      <formula>LEN(TRIM(G103))=0</formula>
    </cfRule>
  </conditionalFormatting>
  <conditionalFormatting sqref="H13:K13">
    <cfRule type="containsBlanks" dxfId="109" priority="638">
      <formula>LEN(TRIM(H13))=0</formula>
    </cfRule>
  </conditionalFormatting>
  <conditionalFormatting sqref="H16:K86">
    <cfRule type="containsBlanks" dxfId="108" priority="47">
      <formula>LEN(TRIM(H16))=0</formula>
    </cfRule>
  </conditionalFormatting>
  <conditionalFormatting sqref="K110">
    <cfRule type="containsBlanks" dxfId="107" priority="427">
      <formula>LEN(TRIM(K110))=0</formula>
    </cfRule>
  </conditionalFormatting>
  <conditionalFormatting sqref="K111">
    <cfRule type="containsBlanks" dxfId="106" priority="387">
      <formula>LEN(TRIM(K111))=0</formula>
    </cfRule>
  </conditionalFormatting>
  <conditionalFormatting sqref="K103:N109">
    <cfRule type="containsBlanks" dxfId="105" priority="467">
      <formula>LEN(TRIM(K103))=0</formula>
    </cfRule>
  </conditionalFormatting>
  <conditionalFormatting sqref="K112:N115">
    <cfRule type="containsBlanks" dxfId="104" priority="692">
      <formula>LEN(TRIM(K112))=0</formula>
    </cfRule>
  </conditionalFormatting>
  <conditionalFormatting sqref="L110:N111">
    <cfRule type="containsBlanks" dxfId="103" priority="369">
      <formula>LEN(TRIM(L110))=0</formula>
    </cfRule>
  </conditionalFormatting>
  <conditionalFormatting sqref="L15:O86">
    <cfRule type="containsBlanks" dxfId="102" priority="8">
      <formula>LEN(TRIM(L15))=0</formula>
    </cfRule>
  </conditionalFormatting>
  <conditionalFormatting sqref="L13:P14">
    <cfRule type="containsBlanks" dxfId="101" priority="602">
      <formula>LEN(TRIM(L13))=0</formula>
    </cfRule>
  </conditionalFormatting>
  <conditionalFormatting sqref="O104:P105">
    <cfRule type="cellIs" dxfId="100" priority="53" stopIfTrue="1" operator="greaterThanOrEqual">
      <formula>1.2</formula>
    </cfRule>
    <cfRule type="cellIs" dxfId="99" priority="52" stopIfTrue="1" operator="between">
      <formula>0.7</formula>
      <formula>1.2</formula>
    </cfRule>
    <cfRule type="cellIs" dxfId="98" priority="51" stopIfTrue="1" operator="between">
      <formula>0.5</formula>
      <formula>0.7</formula>
    </cfRule>
    <cfRule type="cellIs" dxfId="97" priority="49" stopIfTrue="1" operator="equal">
      <formula>"100%"</formula>
    </cfRule>
    <cfRule type="containsBlanks" dxfId="96" priority="54" stopIfTrue="1">
      <formula>LEN(TRIM(O104))=0</formula>
    </cfRule>
    <cfRule type="cellIs" dxfId="95" priority="50" stopIfTrue="1" operator="lessThan">
      <formula>0.5</formula>
    </cfRule>
  </conditionalFormatting>
  <conditionalFormatting sqref="O107:P107">
    <cfRule type="cellIs" dxfId="94" priority="389" stopIfTrue="1" operator="lessThan">
      <formula>0.5</formula>
    </cfRule>
    <cfRule type="cellIs" dxfId="93" priority="388" stopIfTrue="1" operator="equal">
      <formula>"100%"</formula>
    </cfRule>
    <cfRule type="cellIs" dxfId="92" priority="391" stopIfTrue="1" operator="between">
      <formula>0.7</formula>
      <formula>1.2</formula>
    </cfRule>
    <cfRule type="containsBlanks" dxfId="91" priority="393" stopIfTrue="1">
      <formula>LEN(TRIM(O107))=0</formula>
    </cfRule>
    <cfRule type="cellIs" dxfId="90" priority="392" stopIfTrue="1" operator="greaterThanOrEqual">
      <formula>1.2</formula>
    </cfRule>
    <cfRule type="cellIs" dxfId="89" priority="390" stopIfTrue="1" operator="between">
      <formula>0.5</formula>
      <formula>0.7</formula>
    </cfRule>
  </conditionalFormatting>
  <conditionalFormatting sqref="O109:P115">
    <cfRule type="containsBlanks" dxfId="88" priority="90" stopIfTrue="1">
      <formula>LEN(TRIM(O109))=0</formula>
    </cfRule>
    <cfRule type="cellIs" dxfId="87" priority="89" stopIfTrue="1" operator="greaterThanOrEqual">
      <formula>1.2</formula>
    </cfRule>
    <cfRule type="cellIs" dxfId="86" priority="88" stopIfTrue="1" operator="between">
      <formula>0.7</formula>
      <formula>1.2</formula>
    </cfRule>
    <cfRule type="cellIs" dxfId="85" priority="87" stopIfTrue="1" operator="between">
      <formula>0.5</formula>
      <formula>0.7</formula>
    </cfRule>
    <cfRule type="cellIs" dxfId="84" priority="85" stopIfTrue="1" operator="equal">
      <formula>"100%"</formula>
    </cfRule>
    <cfRule type="cellIs" dxfId="83" priority="86" stopIfTrue="1" operator="lessThan">
      <formula>0.5</formula>
    </cfRule>
  </conditionalFormatting>
  <conditionalFormatting sqref="O103:V103">
    <cfRule type="containsBlanks" dxfId="82" priority="554" stopIfTrue="1">
      <formula>LEN(TRIM(O103))=0</formula>
    </cfRule>
    <cfRule type="cellIs" dxfId="81" priority="553" stopIfTrue="1" operator="greaterThanOrEqual">
      <formula>1.2</formula>
    </cfRule>
    <cfRule type="cellIs" dxfId="80" priority="552" stopIfTrue="1" operator="between">
      <formula>0.7</formula>
      <formula>1.2</formula>
    </cfRule>
    <cfRule type="cellIs" dxfId="79" priority="550" stopIfTrue="1" operator="lessThan">
      <formula>0.5</formula>
    </cfRule>
    <cfRule type="cellIs" dxfId="78" priority="551" stopIfTrue="1" operator="between">
      <formula>0.5</formula>
      <formula>0.7</formula>
    </cfRule>
    <cfRule type="cellIs" dxfId="77" priority="549" stopIfTrue="1" operator="equal">
      <formula>"100%"</formula>
    </cfRule>
  </conditionalFormatting>
  <conditionalFormatting sqref="O106:V106">
    <cfRule type="containsBlanks" dxfId="76" priority="337">
      <formula>LEN(TRIM(O106))=0</formula>
    </cfRule>
  </conditionalFormatting>
  <conditionalFormatting sqref="O108:V108">
    <cfRule type="containsBlanks" dxfId="75" priority="342">
      <formula>LEN(TRIM(O108))=0</formula>
    </cfRule>
  </conditionalFormatting>
  <conditionalFormatting sqref="P13:P14">
    <cfRule type="cellIs" dxfId="74" priority="606" stopIfTrue="1" operator="between">
      <formula>0.7</formula>
      <formula>1.2</formula>
    </cfRule>
    <cfRule type="cellIs" dxfId="73" priority="605" stopIfTrue="1" operator="between">
      <formula>0.5</formula>
      <formula>0.7</formula>
    </cfRule>
    <cfRule type="cellIs" dxfId="72" priority="604" stopIfTrue="1" operator="lessThan">
      <formula>0.5</formula>
    </cfRule>
    <cfRule type="cellIs" dxfId="71" priority="603" stopIfTrue="1" operator="equal">
      <formula>"100%"</formula>
    </cfRule>
    <cfRule type="cellIs" dxfId="70" priority="607" stopIfTrue="1" operator="greaterThanOrEqual">
      <formula>1.2</formula>
    </cfRule>
    <cfRule type="containsBlanks" dxfId="69" priority="608" stopIfTrue="1">
      <formula>LEN(TRIM(P13))=0</formula>
    </cfRule>
  </conditionalFormatting>
  <conditionalFormatting sqref="P17:P86">
    <cfRule type="cellIs" dxfId="68" priority="356" stopIfTrue="1" operator="between">
      <formula>0.7</formula>
      <formula>1.2</formula>
    </cfRule>
    <cfRule type="cellIs" dxfId="67" priority="355" stopIfTrue="1" operator="between">
      <formula>0.5</formula>
      <formula>0.7</formula>
    </cfRule>
    <cfRule type="cellIs" dxfId="66" priority="353" stopIfTrue="1" operator="equal">
      <formula>"100%"</formula>
    </cfRule>
    <cfRule type="cellIs" dxfId="65" priority="354" stopIfTrue="1" operator="lessThan">
      <formula>0.5</formula>
    </cfRule>
    <cfRule type="cellIs" dxfId="64" priority="357" stopIfTrue="1" operator="greaterThanOrEqual">
      <formula>1.2</formula>
    </cfRule>
    <cfRule type="containsBlanks" dxfId="63" priority="358" stopIfTrue="1">
      <formula>LEN(TRIM(P17))=0</formula>
    </cfRule>
  </conditionalFormatting>
  <conditionalFormatting sqref="Q13:Q17">
    <cfRule type="cellIs" dxfId="62" priority="12" stopIfTrue="1" operator="between">
      <formula>0.7</formula>
      <formula>1.2</formula>
    </cfRule>
    <cfRule type="containsBlanks" dxfId="61" priority="14" stopIfTrue="1">
      <formula>LEN(TRIM(Q13))=0</formula>
    </cfRule>
    <cfRule type="cellIs" dxfId="60" priority="13" stopIfTrue="1" operator="greaterThanOrEqual">
      <formula>1.2</formula>
    </cfRule>
    <cfRule type="cellIs" dxfId="59" priority="9" stopIfTrue="1" operator="equal">
      <formula>"100%"</formula>
    </cfRule>
    <cfRule type="cellIs" dxfId="58" priority="10" stopIfTrue="1" operator="lessThan">
      <formula>0.5</formula>
    </cfRule>
    <cfRule type="cellIs" dxfId="57" priority="11" stopIfTrue="1" operator="between">
      <formula>0.5</formula>
      <formula>0.7</formula>
    </cfRule>
  </conditionalFormatting>
  <conditionalFormatting sqref="Q18:Q35">
    <cfRule type="containsBlanks" dxfId="56" priority="291">
      <formula>LEN(TRIM(Q18))=0</formula>
    </cfRule>
    <cfRule type="cellIs" dxfId="55" priority="292" stopIfTrue="1" operator="equal">
      <formula>"100%"</formula>
    </cfRule>
    <cfRule type="cellIs" dxfId="54" priority="293" stopIfTrue="1" operator="lessThan">
      <formula>0.5</formula>
    </cfRule>
    <cfRule type="cellIs" dxfId="53" priority="294" stopIfTrue="1" operator="between">
      <formula>0.5</formula>
      <formula>0.7</formula>
    </cfRule>
    <cfRule type="cellIs" dxfId="52" priority="295" stopIfTrue="1" operator="between">
      <formula>0.7</formula>
      <formula>1.2</formula>
    </cfRule>
    <cfRule type="cellIs" dxfId="51" priority="296" stopIfTrue="1" operator="greaterThanOrEqual">
      <formula>1.2</formula>
    </cfRule>
    <cfRule type="containsBlanks" dxfId="50" priority="297" stopIfTrue="1">
      <formula>LEN(TRIM(Q18))=0</formula>
    </cfRule>
  </conditionalFormatting>
  <conditionalFormatting sqref="Q36:Q44">
    <cfRule type="containsBlanks" dxfId="49" priority="20" stopIfTrue="1">
      <formula>LEN(TRIM(Q36))=0</formula>
    </cfRule>
    <cfRule type="cellIs" dxfId="48" priority="19" stopIfTrue="1" operator="greaterThanOrEqual">
      <formula>1.2</formula>
    </cfRule>
    <cfRule type="cellIs" dxfId="47" priority="18" stopIfTrue="1" operator="between">
      <formula>0.7</formula>
      <formula>1.2</formula>
    </cfRule>
    <cfRule type="cellIs" dxfId="46" priority="17" stopIfTrue="1" operator="between">
      <formula>0.5</formula>
      <formula>0.7</formula>
    </cfRule>
    <cfRule type="cellIs" dxfId="45" priority="16" stopIfTrue="1" operator="lessThan">
      <formula>0.5</formula>
    </cfRule>
    <cfRule type="cellIs" dxfId="44" priority="15" stopIfTrue="1" operator="equal">
      <formula>"100%"</formula>
    </cfRule>
  </conditionalFormatting>
  <conditionalFormatting sqref="Q45:Q86">
    <cfRule type="containsBlanks" dxfId="43" priority="270" stopIfTrue="1">
      <formula>LEN(TRIM(Q45))=0</formula>
    </cfRule>
    <cfRule type="cellIs" dxfId="42" priority="269" stopIfTrue="1" operator="greaterThanOrEqual">
      <formula>1.2</formula>
    </cfRule>
    <cfRule type="cellIs" dxfId="41" priority="268" stopIfTrue="1" operator="between">
      <formula>0.7</formula>
      <formula>1.2</formula>
    </cfRule>
    <cfRule type="cellIs" dxfId="40" priority="267" stopIfTrue="1" operator="between">
      <formula>0.5</formula>
      <formula>0.7</formula>
    </cfRule>
    <cfRule type="cellIs" dxfId="39" priority="266" stopIfTrue="1" operator="lessThan">
      <formula>0.5</formula>
    </cfRule>
    <cfRule type="cellIs" dxfId="38" priority="265" stopIfTrue="1" operator="equal">
      <formula>"100%"</formula>
    </cfRule>
    <cfRule type="containsBlanks" dxfId="37" priority="264">
      <formula>LEN(TRIM(Q45))=0</formula>
    </cfRule>
  </conditionalFormatting>
  <conditionalFormatting sqref="Q104:R105 Q107:R107 Q109:R115">
    <cfRule type="containsBlanks" dxfId="36" priority="368">
      <formula>LEN(TRIM(Q104))=0</formula>
    </cfRule>
  </conditionalFormatting>
  <conditionalFormatting sqref="R13:S15 P15">
    <cfRule type="containsBlanks" dxfId="35" priority="594">
      <formula>LEN(TRIM(P13))=0</formula>
    </cfRule>
  </conditionalFormatting>
  <conditionalFormatting sqref="R13:S16 P15:P16">
    <cfRule type="cellIs" dxfId="34" priority="599" stopIfTrue="1" operator="greaterThanOrEqual">
      <formula>1.2</formula>
    </cfRule>
    <cfRule type="cellIs" dxfId="33" priority="596" stopIfTrue="1" operator="lessThan">
      <formula>0.5</formula>
    </cfRule>
    <cfRule type="cellIs" dxfId="32" priority="597" stopIfTrue="1" operator="between">
      <formula>0.5</formula>
      <formula>0.7</formula>
    </cfRule>
    <cfRule type="cellIs" dxfId="31" priority="598" stopIfTrue="1" operator="between">
      <formula>0.7</formula>
      <formula>1.2</formula>
    </cfRule>
    <cfRule type="containsBlanks" dxfId="30" priority="600" stopIfTrue="1">
      <formula>LEN(TRIM(P13))=0</formula>
    </cfRule>
    <cfRule type="cellIs" dxfId="29" priority="595" stopIfTrue="1" operator="equal">
      <formula>"100%"</formula>
    </cfRule>
  </conditionalFormatting>
  <conditionalFormatting sqref="S104:T105">
    <cfRule type="cellIs" dxfId="28" priority="120" stopIfTrue="1" operator="lessThan">
      <formula>0.5</formula>
    </cfRule>
    <cfRule type="cellIs" dxfId="27" priority="121" stopIfTrue="1" operator="between">
      <formula>0.5</formula>
      <formula>0.7</formula>
    </cfRule>
    <cfRule type="cellIs" dxfId="26" priority="123" stopIfTrue="1" operator="greaterThanOrEqual">
      <formula>1.2</formula>
    </cfRule>
    <cfRule type="containsBlanks" dxfId="25" priority="124" stopIfTrue="1">
      <formula>LEN(TRIM(S104))=0</formula>
    </cfRule>
    <cfRule type="cellIs" dxfId="24" priority="122" stopIfTrue="1" operator="between">
      <formula>0.7</formula>
      <formula>1.2</formula>
    </cfRule>
    <cfRule type="cellIs" dxfId="23" priority="119" stopIfTrue="1" operator="equal">
      <formula>"100%"</formula>
    </cfRule>
  </conditionalFormatting>
  <conditionalFormatting sqref="S107:T107">
    <cfRule type="cellIs" dxfId="22" priority="95" stopIfTrue="1" operator="between">
      <formula>0.7</formula>
      <formula>1.2</formula>
    </cfRule>
    <cfRule type="cellIs" dxfId="21" priority="96" stopIfTrue="1" operator="greaterThanOrEqual">
      <formula>1.2</formula>
    </cfRule>
    <cfRule type="containsBlanks" dxfId="20" priority="97" stopIfTrue="1">
      <formula>LEN(TRIM(S107))=0</formula>
    </cfRule>
    <cfRule type="cellIs" dxfId="19" priority="92" stopIfTrue="1" operator="equal">
      <formula>"100%"</formula>
    </cfRule>
    <cfRule type="cellIs" dxfId="18" priority="94" stopIfTrue="1" operator="between">
      <formula>0.5</formula>
      <formula>0.7</formula>
    </cfRule>
    <cfRule type="cellIs" dxfId="17" priority="93" stopIfTrue="1" operator="lessThan">
      <formula>0.5</formula>
    </cfRule>
  </conditionalFormatting>
  <conditionalFormatting sqref="S109:T115">
    <cfRule type="cellIs" dxfId="16" priority="72" stopIfTrue="1" operator="equal">
      <formula>"100%"</formula>
    </cfRule>
    <cfRule type="cellIs" dxfId="15" priority="76" stopIfTrue="1" operator="greaterThanOrEqual">
      <formula>1.2</formula>
    </cfRule>
    <cfRule type="containsBlanks" dxfId="14" priority="77" stopIfTrue="1">
      <formula>LEN(TRIM(S109))=0</formula>
    </cfRule>
    <cfRule type="cellIs" dxfId="13" priority="75" stopIfTrue="1" operator="between">
      <formula>0.7</formula>
      <formula>1.2</formula>
    </cfRule>
    <cfRule type="cellIs" dxfId="12" priority="74" stopIfTrue="1" operator="between">
      <formula>0.5</formula>
      <formula>0.7</formula>
    </cfRule>
    <cfRule type="cellIs" dxfId="11" priority="73" stopIfTrue="1" operator="lessThan">
      <formula>0.5</formula>
    </cfRule>
  </conditionalFormatting>
  <conditionalFormatting sqref="S103:V103">
    <cfRule type="containsBlanks" dxfId="10" priority="548">
      <formula>LEN(TRIM(S103))=0</formula>
    </cfRule>
  </conditionalFormatting>
  <conditionalFormatting sqref="T13:V86">
    <cfRule type="containsBlanks" dxfId="9" priority="1">
      <formula>LEN(TRIM(T13))=0</formula>
    </cfRule>
    <cfRule type="cellIs" dxfId="8" priority="2" stopIfTrue="1" operator="equal">
      <formula>"100%"</formula>
    </cfRule>
    <cfRule type="cellIs" dxfId="7" priority="3" stopIfTrue="1" operator="lessThan">
      <formula>0.5</formula>
    </cfRule>
    <cfRule type="cellIs" dxfId="6" priority="4" stopIfTrue="1" operator="between">
      <formula>0.5</formula>
      <formula>0.7</formula>
    </cfRule>
    <cfRule type="cellIs" dxfId="5" priority="5" stopIfTrue="1" operator="between">
      <formula>0.7</formula>
      <formula>1.2</formula>
    </cfRule>
    <cfRule type="cellIs" dxfId="4" priority="6" stopIfTrue="1" operator="greaterThanOrEqual">
      <formula>1.2</formula>
    </cfRule>
    <cfRule type="containsBlanks" dxfId="3" priority="7" stopIfTrue="1">
      <formula>LEN(TRIM(T13))=0</formula>
    </cfRule>
  </conditionalFormatting>
  <conditionalFormatting sqref="T104:V105">
    <cfRule type="containsBlanks" dxfId="2" priority="118">
      <formula>LEN(TRIM(T104))=0</formula>
    </cfRule>
  </conditionalFormatting>
  <conditionalFormatting sqref="T107:V107">
    <cfRule type="containsBlanks" dxfId="1" priority="91">
      <formula>LEN(TRIM(T107))=0</formula>
    </cfRule>
  </conditionalFormatting>
  <conditionalFormatting sqref="T109:V115">
    <cfRule type="containsBlanks" dxfId="0" priority="71">
      <formula>LEN(TRIM(T109))=0</formula>
    </cfRule>
  </conditionalFormatting>
  <pageMargins left="0.7" right="0.7" top="0.75" bottom="0.75" header="0.3" footer="0.3"/>
  <pageSetup paperSize="17" scale="3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59" t="s">
        <v>44</v>
      </c>
    </row>
    <row r="3" spans="1:2" ht="120" customHeight="1" x14ac:dyDescent="0.25">
      <c r="A3" s="311" t="s">
        <v>43</v>
      </c>
      <c r="B3" s="311"/>
    </row>
    <row r="5" spans="1:2" ht="45" x14ac:dyDescent="0.25">
      <c r="A5" s="44"/>
      <c r="B5" s="58" t="s">
        <v>41</v>
      </c>
    </row>
    <row r="6" spans="1:2" ht="60" x14ac:dyDescent="0.25">
      <c r="A6" s="45"/>
      <c r="B6" s="58" t="s">
        <v>42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2Tr23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jurid</cp:lastModifiedBy>
  <cp:revision/>
  <cp:lastPrinted>2023-04-24T22:05:20Z</cp:lastPrinted>
  <dcterms:created xsi:type="dcterms:W3CDTF">2020-03-29T15:30:51Z</dcterms:created>
  <dcterms:modified xsi:type="dcterms:W3CDTF">2023-07-24T20:05:48Z</dcterms:modified>
  <cp:category/>
  <cp:contentStatus/>
</cp:coreProperties>
</file>