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350"/>
  </bookViews>
  <sheets>
    <sheet name="CEDULA EJE4 T1" sheetId="2" r:id="rId1"/>
  </sheets>
  <definedNames>
    <definedName name="_xlnm.Print_Area" localSheetId="0">'CEDULA EJE4 T1'!$A$3:$P$44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M33" i="2"/>
  <c r="M31" i="2"/>
  <c r="M29" i="2"/>
  <c r="M27" i="2"/>
  <c r="M25" i="2"/>
  <c r="M23" i="2"/>
  <c r="M21" i="2"/>
  <c r="M19" i="2"/>
  <c r="M17" i="2"/>
  <c r="M15" i="2"/>
  <c r="M13" i="2"/>
  <c r="L13" i="2"/>
  <c r="L21" i="2"/>
  <c r="L17" i="2" l="1"/>
  <c r="L33" i="2" l="1"/>
  <c r="L29" i="2"/>
  <c r="L27" i="2"/>
  <c r="L25" i="2"/>
  <c r="L23" i="2"/>
  <c r="L19" i="2"/>
  <c r="L15" i="2"/>
</calcChain>
</file>

<file path=xl/sharedStrings.xml><?xml version="1.0" encoding="utf-8"?>
<sst xmlns="http://schemas.openxmlformats.org/spreadsheetml/2006/main" count="99" uniqueCount="63">
  <si>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</si>
  <si>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</si>
  <si>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</si>
  <si>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</si>
  <si>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</si>
  <si>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</si>
  <si>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</si>
  <si>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</si>
  <si>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</si>
  <si>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</si>
  <si>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</si>
  <si>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</si>
  <si>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</si>
  <si>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</si>
  <si>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</si>
  <si>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</si>
  <si>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-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</si>
  <si>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</si>
  <si>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</si>
  <si>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</si>
  <si>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</si>
  <si>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</si>
  <si>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</si>
  <si>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</si>
  <si>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</si>
  <si>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4.20.1.1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</si>
  <si>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</si>
  <si>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</si>
  <si>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</si>
  <si>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t xml:space="preserve">4.20.1.1.1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</si>
  <si>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</si>
  <si>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t xml:space="preserve">4.20.1.1.1.1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</si>
  <si>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</si>
  <si>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t xml:space="preserve">4.20.1.1.1.2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</si>
  <si>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</si>
  <si>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 xml:space="preserve">4.20.1.1.1.3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</si>
  <si>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</si>
  <si>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t xml:space="preserve">4.20.1.1.2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</si>
  <si>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</si>
  <si>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t xml:space="preserve">4.20.1.1.2.1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</si>
  <si>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</si>
  <si>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t xml:space="preserve">4.20.1.1.2.2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</si>
  <si>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</si>
  <si>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>4.20.1.1.2.3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</si>
  <si>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</si>
  <si>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t>4.20.1.1.2.4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</si>
  <si>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</si>
  <si>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</si>
  <si>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</si>
  <si>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4.20 PROGRAMA DE DESARROLLO INTEGRAL CON PERSPECTIVA DE JUVENTUDES</t>
  </si>
  <si>
    <r>
      <t xml:space="preserve">F. 4.20.1: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</si>
  <si>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t>PERÍODO QUE SE INFORMA: DEL 1 DE ENERO AL 30 DE SEPTIEMBRE DE 2023</t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</si>
  <si>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El avance en cumplimiento de metas trimestral refleja lo reportado respecto a lo programado, es decir 106.57%. Los indicadores descendentes....
</t>
    </r>
    <r>
      <rPr>
        <b/>
        <sz val="12"/>
        <color theme="1"/>
        <rFont val="Calibri"/>
        <family val="2"/>
        <scheme val="minor"/>
      </rPr>
      <t xml:space="preserve">
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 </t>
    </r>
    <r>
      <rPr>
        <b/>
        <sz val="12"/>
        <color theme="1"/>
        <rFont val="Calibri"/>
        <family val="2"/>
        <scheme val="minor"/>
      </rPr>
      <t>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alcanzados.</t>
    </r>
    <r>
      <rPr>
        <sz val="12"/>
        <color theme="1"/>
        <rFont val="Calibri"/>
        <family val="2"/>
        <scheme val="minor"/>
      </rPr>
      <t xml:space="preserve"> Pag 23 https://www.aseqroo.mx/MARCO_JURIDICO/2023/Guias/GUIA%202023.pdf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</si>
  <si>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logró superar la meta trimestral de beneficiarios ya que no se pudo realizar el programa Apostándole a las adolescencias con las diversas escuelas debido al periodo vacacional, sin embargo al termino del tercer trimestre se alcanzó la meta anual.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alcanzó el 106.22%  del avance anual, debido a la participación de las y los jóvenes durante el segundo trimestre. 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</si>
  <si>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 No se superó la meta debido a que no se realizaron las pláticas de "Apostándole a las Adolescencias" por lo cual se atendieron otras actividades durante el trimestre.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 un 84.29% del avance anual, avanzando con la meta programada gracias a la participación de las y los jóvenes.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</si>
  <si>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Se logró alcanzar el número de actividades programadas.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73.33%, se espera poder concluir con un cien por ciento para el cierre del año.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</si>
  <si>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logró superar las actividades, debido a que no se realizaron las pláticas de Apostándole a las Adolescencias por cuestiones del periodo vacacional para las escuelas secundarias.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84.11% del avance anual, superando la meta debido a la participación de las escuelas y secundarias durante el primer y segundo trimestre.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</si>
  <si>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No se alcanzó realizar una actividad por lo tanto no se logró  el número de actividades programadas, debido a que se calendarizaron más actividades del segundo componente.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alcanzando un 94.44% del avance anual, debido a que durante el primer y segundo trimestre se ha podido duplicar el número de actividades programadas.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</si>
  <si>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alcanzar la meta programada debido a los eventos realizados y a las actividades de participación de las juventudes, dentro de los cuales se destacan las presentaciones de Taekwondo.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realizó un avance del 88.14% logrando alcanzar la meta durante este tercer trimestre, debido a actividades extras que se han llevaron a cabo.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</si>
  <si>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Se logró alcanzar la meta programada, debido a que se pudo concretar los cursos de inglés, el Hackatón y el Coox Bazar como actividades extras de este tercer trimestre contando con la participación de las y los jóvenes. 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el 70.73% del avance anual,  durante este periodo no se ha podido realizar algunas actividades académicas por cuestiones de calendarios escolares, ya que no se ha coincidido en tiempo.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</si>
  <si>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logró realizar una actividad de limpieza de playa, debido a las cuestiones del clima, se espera poder concluir y lograr la meta anual. 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avance anual del 54.55% no se ha logrado la meta debido a que no se alcanzo durante el tercer trimestre las metas programadas.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</si>
  <si>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No se programó durante este trimestre la integración al Padrón de Juventudes.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No se logró realizar un avance anual.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</si>
  <si>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debido a que se pudieron concretar actividades extras como Taekwondo, Activación en el ITC y Batallas de Rap.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con un 214.29% logrando la meta anual, debido a actividades extras que se han realizado.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</si>
</sst>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9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2" borderId="21" xfId="1" applyFont="1" applyFill="1" applyBorder="1" applyAlignment="1">
      <alignment horizontal="center" vertical="center" wrapText="1"/>
    </xf>
    <xf numFmtId="10" fontId="3" fillId="3" borderId="26" xfId="1" applyNumberFormat="1" applyFont="1" applyFill="1" applyBorder="1" applyAlignment="1">
      <alignment horizontal="center" vertical="center"/>
    </xf>
    <xf numFmtId="10" fontId="3" fillId="3" borderId="46" xfId="1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2" borderId="4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4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0" fontId="5" fillId="3" borderId="52" xfId="0" applyNumberFormat="1" applyFont="1" applyFill="1" applyBorder="1" applyAlignment="1">
      <alignment horizontal="center" vertical="center" wrapText="1"/>
    </xf>
    <xf numFmtId="10" fontId="5" fillId="3" borderId="22" xfId="0" applyNumberFormat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0" fillId="3" borderId="33" xfId="0" applyFill="1" applyBorder="1" applyAlignment="1">
      <alignment vertical="center" wrapText="1"/>
    </xf>
    <xf numFmtId="0" fontId="0" fillId="4" borderId="4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justify" vertical="center" wrapText="1"/>
    </xf>
    <xf numFmtId="0" fontId="3" fillId="3" borderId="27" xfId="1" applyFont="1" applyFill="1" applyBorder="1" applyAlignment="1">
      <alignment horizontal="justify" vertical="center"/>
    </xf>
    <xf numFmtId="0" fontId="3" fillId="3" borderId="28" xfId="1" applyFont="1" applyFill="1" applyBorder="1" applyAlignment="1">
      <alignment horizontal="justify" vertical="center"/>
    </xf>
    <xf numFmtId="0" fontId="3" fillId="3" borderId="31" xfId="1" applyFont="1" applyFill="1" applyBorder="1" applyAlignment="1">
      <alignment horizontal="justify" vertical="center"/>
    </xf>
    <xf numFmtId="0" fontId="3" fillId="3" borderId="32" xfId="1" applyFont="1" applyFill="1" applyBorder="1" applyAlignment="1">
      <alignment horizontal="justify" vertical="center"/>
    </xf>
    <xf numFmtId="0" fontId="1" fillId="3" borderId="25" xfId="1" applyFont="1" applyFill="1" applyBorder="1" applyAlignment="1">
      <alignment horizontal="justify" vertical="center" wrapText="1"/>
    </xf>
    <xf numFmtId="0" fontId="1" fillId="3" borderId="30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10" fontId="1" fillId="3" borderId="25" xfId="1" applyNumberFormat="1" applyFont="1" applyFill="1" applyBorder="1" applyAlignment="1">
      <alignment horizontal="center" vertical="center"/>
    </xf>
    <xf numFmtId="10" fontId="1" fillId="3" borderId="30" xfId="1" applyNumberFormat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10" fontId="5" fillId="3" borderId="17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10" fontId="5" fillId="3" borderId="51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10" fontId="5" fillId="3" borderId="53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horizontal="center" vertical="center" wrapText="1"/>
    </xf>
    <xf numFmtId="10" fontId="5" fillId="4" borderId="52" xfId="0" applyNumberFormat="1" applyFont="1" applyFill="1" applyBorder="1" applyAlignment="1">
      <alignment horizontal="center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0" fontId="5" fillId="2" borderId="52" xfId="0" applyNumberFormat="1" applyFont="1" applyFill="1" applyBorder="1" applyAlignment="1">
      <alignment horizontal="center" vertical="center" wrapText="1"/>
    </xf>
    <xf numFmtId="10" fontId="5" fillId="2" borderId="22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2777544F-864E-44AE-975C-93DC31A49616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L.C.P</a:t>
          </a:r>
          <a:r>
            <a:rPr lang="es-MX" sz="1200" baseline="0"/>
            <a:t> Geser Manuel Caporali Santos                                                                     Coordinador Administrativo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F5B29B5F-D882-488D-8A70-1E2EA90106F3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M.</a:t>
          </a:r>
          <a:r>
            <a:rPr lang="es-MX" sz="1200" baseline="0"/>
            <a:t>C.. Enrique Eduardo Encalada Sánchez       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9B0C73F3-9F7E-4E6D-81F5-447ED76408D0}"/>
            </a:ext>
          </a:extLst>
        </xdr:cNvPr>
        <xdr:cNvSpPr txBox="1"/>
      </xdr:nvSpPr>
      <xdr:spPr>
        <a:xfrm>
          <a:off x="18548495" y="2100092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C. Danielle Camargo Davila Madrid                                                                     Directora</a:t>
          </a:r>
          <a:r>
            <a:rPr lang="es-MX" sz="1200" baseline="0"/>
            <a:t>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tabSelected="1" view="pageBreakPreview" zoomScale="50" zoomScaleNormal="70" zoomScaleSheetLayoutView="50" workbookViewId="0">
      <selection activeCell="C5" sqref="C5:P5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57" t="s">
        <v>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2:19" ht="18" x14ac:dyDescent="0.25">
      <c r="B5" s="5"/>
      <c r="C5" s="57" t="s">
        <v>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2:19" ht="18" x14ac:dyDescent="0.25">
      <c r="B6" s="5"/>
      <c r="C6" s="59" t="s">
        <v>51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61" t="s">
        <v>21</v>
      </c>
      <c r="C9" s="62"/>
      <c r="D9" s="63" t="s">
        <v>49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30" customHeight="1" x14ac:dyDescent="0.25">
      <c r="B10" s="45" t="s">
        <v>2</v>
      </c>
      <c r="C10" s="48" t="s">
        <v>3</v>
      </c>
      <c r="D10" s="51" t="s">
        <v>22</v>
      </c>
      <c r="E10" s="48" t="s">
        <v>4</v>
      </c>
      <c r="F10" s="54" t="s">
        <v>5</v>
      </c>
      <c r="G10" s="55"/>
      <c r="H10" s="55"/>
      <c r="I10" s="55"/>
      <c r="J10" s="55"/>
      <c r="K10" s="55"/>
      <c r="L10" s="55"/>
      <c r="M10" s="56"/>
      <c r="N10" s="55" t="s">
        <v>6</v>
      </c>
      <c r="O10" s="55"/>
      <c r="P10" s="65"/>
    </row>
    <row r="11" spans="2:19" ht="30" customHeight="1" x14ac:dyDescent="0.25">
      <c r="B11" s="46"/>
      <c r="C11" s="49"/>
      <c r="D11" s="52"/>
      <c r="E11" s="49"/>
      <c r="F11" s="49" t="s">
        <v>7</v>
      </c>
      <c r="G11" s="49" t="s">
        <v>8</v>
      </c>
      <c r="H11" s="66" t="s">
        <v>9</v>
      </c>
      <c r="I11" s="66"/>
      <c r="J11" s="66"/>
      <c r="K11" s="66"/>
      <c r="L11" s="66" t="s">
        <v>10</v>
      </c>
      <c r="M11" s="70"/>
      <c r="N11" s="66"/>
      <c r="O11" s="66"/>
      <c r="P11" s="67"/>
    </row>
    <row r="12" spans="2:19" ht="30" customHeight="1" x14ac:dyDescent="0.25">
      <c r="B12" s="47"/>
      <c r="C12" s="50"/>
      <c r="D12" s="53"/>
      <c r="E12" s="50"/>
      <c r="F12" s="50"/>
      <c r="G12" s="50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24</v>
      </c>
      <c r="M12" s="8" t="s">
        <v>15</v>
      </c>
      <c r="N12" s="68"/>
      <c r="O12" s="68"/>
      <c r="P12" s="69"/>
    </row>
    <row r="13" spans="2:19" ht="102.75" customHeight="1" x14ac:dyDescent="0.25">
      <c r="B13" s="84" t="s">
        <v>50</v>
      </c>
      <c r="C13" s="76" t="s">
        <v>23</v>
      </c>
      <c r="D13" s="78" t="s">
        <v>20</v>
      </c>
      <c r="E13" s="80" t="s">
        <v>18</v>
      </c>
      <c r="F13" s="82">
        <v>0.78339999999999999</v>
      </c>
      <c r="G13" s="80" t="s">
        <v>19</v>
      </c>
      <c r="H13" s="9">
        <v>0.83499999999999996</v>
      </c>
      <c r="I13" s="9">
        <v>0.83499999999999996</v>
      </c>
      <c r="J13" s="9">
        <v>0.83499999999999996</v>
      </c>
      <c r="K13" s="10" t="s">
        <v>16</v>
      </c>
      <c r="L13" s="87">
        <f>IFERROR((J13/J14),"ND")</f>
        <v>1.0658667347459791</v>
      </c>
      <c r="M13" s="89">
        <f>((H13/H14)+(I13/I14)+(J13/J14))/3</f>
        <v>1.0658667347459791</v>
      </c>
      <c r="N13" s="71" t="s">
        <v>52</v>
      </c>
      <c r="O13" s="72"/>
      <c r="P13" s="73"/>
      <c r="R13" s="7"/>
      <c r="S13" s="7"/>
    </row>
    <row r="14" spans="2:19" ht="102.75" customHeight="1" x14ac:dyDescent="0.25">
      <c r="B14" s="85"/>
      <c r="C14" s="77"/>
      <c r="D14" s="79" t="s">
        <v>17</v>
      </c>
      <c r="E14" s="81"/>
      <c r="F14" s="83"/>
      <c r="G14" s="81"/>
      <c r="H14" s="9">
        <v>0.78339999999999999</v>
      </c>
      <c r="I14" s="9">
        <v>0.78339999999999999</v>
      </c>
      <c r="J14" s="9">
        <v>0.78339999999999999</v>
      </c>
      <c r="K14" s="10">
        <v>0.78339999999999999</v>
      </c>
      <c r="L14" s="88"/>
      <c r="M14" s="90"/>
      <c r="N14" s="74"/>
      <c r="O14" s="74"/>
      <c r="P14" s="75"/>
    </row>
    <row r="15" spans="2:19" ht="57.75" customHeight="1" x14ac:dyDescent="0.25">
      <c r="B15" s="91" t="s">
        <v>25</v>
      </c>
      <c r="C15" s="92" t="s">
        <v>26</v>
      </c>
      <c r="D15" s="94" t="s">
        <v>27</v>
      </c>
      <c r="E15" s="94" t="s">
        <v>28</v>
      </c>
      <c r="F15" s="111">
        <v>14000</v>
      </c>
      <c r="G15" s="113" t="s">
        <v>47</v>
      </c>
      <c r="H15" s="11">
        <v>3637</v>
      </c>
      <c r="I15" s="11">
        <v>7805</v>
      </c>
      <c r="J15" s="11">
        <v>3429</v>
      </c>
      <c r="K15" s="12" t="s">
        <v>16</v>
      </c>
      <c r="L15" s="114">
        <f>IFERROR((J15/J16),"ND")</f>
        <v>0.80682352941176472</v>
      </c>
      <c r="M15" s="114">
        <f>IFERROR((H15+I15+J15)/F15,"ND")</f>
        <v>1.0622142857142858</v>
      </c>
      <c r="N15" s="116" t="s">
        <v>53</v>
      </c>
      <c r="O15" s="117"/>
      <c r="P15" s="118"/>
      <c r="Q15" s="7"/>
      <c r="R15" s="7"/>
    </row>
    <row r="16" spans="2:19" ht="78" customHeight="1" x14ac:dyDescent="0.25">
      <c r="B16" s="91"/>
      <c r="C16" s="93"/>
      <c r="D16" s="95"/>
      <c r="E16" s="95"/>
      <c r="F16" s="112"/>
      <c r="G16" s="112"/>
      <c r="H16" s="13">
        <v>2500</v>
      </c>
      <c r="I16" s="13">
        <v>4250</v>
      </c>
      <c r="J16" s="13">
        <v>4250</v>
      </c>
      <c r="K16" s="14">
        <v>3000</v>
      </c>
      <c r="L16" s="115"/>
      <c r="M16" s="115"/>
      <c r="N16" s="116"/>
      <c r="O16" s="117"/>
      <c r="P16" s="118"/>
      <c r="Q16" s="7"/>
      <c r="R16" s="7"/>
    </row>
    <row r="17" spans="2:18" ht="73.5" customHeight="1" x14ac:dyDescent="0.25">
      <c r="B17" s="96" t="s">
        <v>29</v>
      </c>
      <c r="C17" s="42" t="s">
        <v>30</v>
      </c>
      <c r="D17" s="42" t="s">
        <v>27</v>
      </c>
      <c r="E17" s="42" t="s">
        <v>28</v>
      </c>
      <c r="F17" s="44">
        <v>140</v>
      </c>
      <c r="G17" s="42" t="s">
        <v>47</v>
      </c>
      <c r="H17" s="15">
        <v>35</v>
      </c>
      <c r="I17" s="15">
        <v>66</v>
      </c>
      <c r="J17" s="15">
        <v>17</v>
      </c>
      <c r="K17" s="16" t="s">
        <v>16</v>
      </c>
      <c r="L17" s="105">
        <f>IFERROR((J17/J18),"ND")</f>
        <v>0.40476190476190477</v>
      </c>
      <c r="M17" s="105">
        <f>IFERROR((H17+I17+J17)/F17,"ND")</f>
        <v>0.84285714285714286</v>
      </c>
      <c r="N17" s="107" t="s">
        <v>54</v>
      </c>
      <c r="O17" s="107"/>
      <c r="P17" s="108"/>
      <c r="Q17" s="7"/>
      <c r="R17" s="7"/>
    </row>
    <row r="18" spans="2:18" ht="51.75" customHeight="1" x14ac:dyDescent="0.25">
      <c r="B18" s="97"/>
      <c r="C18" s="43"/>
      <c r="D18" s="43"/>
      <c r="E18" s="43"/>
      <c r="F18" s="43"/>
      <c r="G18" s="43"/>
      <c r="H18" s="15">
        <v>15</v>
      </c>
      <c r="I18" s="15">
        <v>42</v>
      </c>
      <c r="J18" s="15">
        <v>42</v>
      </c>
      <c r="K18" s="16">
        <v>41</v>
      </c>
      <c r="L18" s="106"/>
      <c r="M18" s="106"/>
      <c r="N18" s="109"/>
      <c r="O18" s="109"/>
      <c r="P18" s="110"/>
      <c r="Q18" s="7"/>
      <c r="R18" s="7"/>
    </row>
    <row r="19" spans="2:18" ht="42.75" customHeight="1" x14ac:dyDescent="0.25">
      <c r="B19" s="30" t="s">
        <v>31</v>
      </c>
      <c r="C19" s="31" t="s">
        <v>32</v>
      </c>
      <c r="D19" s="33" t="s">
        <v>27</v>
      </c>
      <c r="E19" s="35" t="s">
        <v>28</v>
      </c>
      <c r="F19" s="37">
        <v>15</v>
      </c>
      <c r="G19" s="23" t="s">
        <v>47</v>
      </c>
      <c r="H19" s="17">
        <v>5</v>
      </c>
      <c r="I19" s="17">
        <v>3</v>
      </c>
      <c r="J19" s="17">
        <v>3</v>
      </c>
      <c r="K19" s="18" t="s">
        <v>16</v>
      </c>
      <c r="L19" s="25">
        <f>IFERROR((J19/J20),"ND")</f>
        <v>1</v>
      </c>
      <c r="M19" s="25">
        <f>IFERROR((H19+I19+J19)/F19,"ND")</f>
        <v>0.73333333333333328</v>
      </c>
      <c r="N19" s="38" t="s">
        <v>55</v>
      </c>
      <c r="O19" s="39"/>
      <c r="P19" s="40"/>
      <c r="Q19" s="7"/>
      <c r="R19" s="7"/>
    </row>
    <row r="20" spans="2:18" ht="40.5" customHeight="1" x14ac:dyDescent="0.25">
      <c r="B20" s="30"/>
      <c r="C20" s="32"/>
      <c r="D20" s="34"/>
      <c r="E20" s="36"/>
      <c r="F20" s="24"/>
      <c r="G20" s="24"/>
      <c r="H20" s="19">
        <v>6</v>
      </c>
      <c r="I20" s="19">
        <v>3</v>
      </c>
      <c r="J20" s="19">
        <v>3</v>
      </c>
      <c r="K20" s="20">
        <v>3</v>
      </c>
      <c r="L20" s="26"/>
      <c r="M20" s="26"/>
      <c r="N20" s="38"/>
      <c r="O20" s="39"/>
      <c r="P20" s="40"/>
      <c r="Q20" s="7"/>
      <c r="R20" s="7"/>
    </row>
    <row r="21" spans="2:18" ht="60.75" customHeight="1" x14ac:dyDescent="0.25">
      <c r="B21" s="30" t="s">
        <v>33</v>
      </c>
      <c r="C21" s="31" t="s">
        <v>34</v>
      </c>
      <c r="D21" s="33" t="s">
        <v>27</v>
      </c>
      <c r="E21" s="35" t="s">
        <v>28</v>
      </c>
      <c r="F21" s="37">
        <v>107</v>
      </c>
      <c r="G21" s="23" t="s">
        <v>47</v>
      </c>
      <c r="H21" s="17">
        <v>25</v>
      </c>
      <c r="I21" s="17">
        <v>55</v>
      </c>
      <c r="J21" s="17">
        <v>10</v>
      </c>
      <c r="K21" s="18" t="s">
        <v>16</v>
      </c>
      <c r="L21" s="25">
        <f>IFERROR((J21/J22),"ND")</f>
        <v>0.29411764705882354</v>
      </c>
      <c r="M21" s="25">
        <f>IFERROR((H21+I21+J21)/F21,"ND")</f>
        <v>0.84112149532710279</v>
      </c>
      <c r="N21" s="38" t="s">
        <v>56</v>
      </c>
      <c r="O21" s="39"/>
      <c r="P21" s="40"/>
      <c r="Q21" s="7"/>
      <c r="R21" s="7"/>
    </row>
    <row r="22" spans="2:18" ht="46.5" customHeight="1" x14ac:dyDescent="0.25">
      <c r="B22" s="30"/>
      <c r="C22" s="32"/>
      <c r="D22" s="34"/>
      <c r="E22" s="36"/>
      <c r="F22" s="24"/>
      <c r="G22" s="24"/>
      <c r="H22" s="19">
        <v>6</v>
      </c>
      <c r="I22" s="19">
        <v>34</v>
      </c>
      <c r="J22" s="19">
        <v>34</v>
      </c>
      <c r="K22" s="20">
        <v>33</v>
      </c>
      <c r="L22" s="26"/>
      <c r="M22" s="26"/>
      <c r="N22" s="38"/>
      <c r="O22" s="39"/>
      <c r="P22" s="40"/>
      <c r="Q22" s="7"/>
      <c r="R22" s="7"/>
    </row>
    <row r="23" spans="2:18" ht="60" customHeight="1" x14ac:dyDescent="0.25">
      <c r="B23" s="41" t="s">
        <v>35</v>
      </c>
      <c r="C23" s="31" t="s">
        <v>36</v>
      </c>
      <c r="D23" s="33" t="s">
        <v>27</v>
      </c>
      <c r="E23" s="35" t="s">
        <v>28</v>
      </c>
      <c r="F23" s="37">
        <v>18</v>
      </c>
      <c r="G23" s="23" t="s">
        <v>47</v>
      </c>
      <c r="H23" s="17">
        <v>5</v>
      </c>
      <c r="I23" s="17">
        <v>8</v>
      </c>
      <c r="J23" s="17">
        <v>5</v>
      </c>
      <c r="K23" s="18" t="s">
        <v>16</v>
      </c>
      <c r="L23" s="25">
        <f>IFERROR((J23/J24),"ND")</f>
        <v>1</v>
      </c>
      <c r="M23" s="25">
        <f>IFERROR((H23+I23+J23)/F23,"ND")</f>
        <v>1</v>
      </c>
      <c r="N23" s="27" t="s">
        <v>57</v>
      </c>
      <c r="O23" s="28"/>
      <c r="P23" s="29"/>
      <c r="Q23" s="7"/>
      <c r="R23" s="7"/>
    </row>
    <row r="24" spans="2:18" ht="45.75" customHeight="1" x14ac:dyDescent="0.25">
      <c r="B24" s="41"/>
      <c r="C24" s="32"/>
      <c r="D24" s="34"/>
      <c r="E24" s="36"/>
      <c r="F24" s="24"/>
      <c r="G24" s="24"/>
      <c r="H24" s="19">
        <v>3</v>
      </c>
      <c r="I24" s="19">
        <v>5</v>
      </c>
      <c r="J24" s="19">
        <v>5</v>
      </c>
      <c r="K24" s="20">
        <v>5</v>
      </c>
      <c r="L24" s="26"/>
      <c r="M24" s="26"/>
      <c r="N24" s="27"/>
      <c r="O24" s="28"/>
      <c r="P24" s="29"/>
      <c r="Q24" s="7"/>
      <c r="R24" s="7"/>
    </row>
    <row r="25" spans="2:18" ht="75.75" customHeight="1" x14ac:dyDescent="0.25">
      <c r="B25" s="96" t="s">
        <v>37</v>
      </c>
      <c r="C25" s="42" t="s">
        <v>38</v>
      </c>
      <c r="D25" s="42" t="s">
        <v>27</v>
      </c>
      <c r="E25" s="42" t="s">
        <v>28</v>
      </c>
      <c r="F25" s="44">
        <v>59</v>
      </c>
      <c r="G25" s="42" t="s">
        <v>47</v>
      </c>
      <c r="H25" s="15">
        <v>16</v>
      </c>
      <c r="I25" s="15">
        <v>14</v>
      </c>
      <c r="J25" s="15">
        <v>22</v>
      </c>
      <c r="K25" s="16" t="s">
        <v>16</v>
      </c>
      <c r="L25" s="105">
        <f>IFERROR((J25/J26),"ND")</f>
        <v>1.8333333333333333</v>
      </c>
      <c r="M25" s="105">
        <f>IFERROR((H25+I25+J25)/F25,"ND")</f>
        <v>0.88135593220338981</v>
      </c>
      <c r="N25" s="107" t="s">
        <v>58</v>
      </c>
      <c r="O25" s="107"/>
      <c r="P25" s="108"/>
      <c r="Q25" s="7"/>
      <c r="R25" s="7"/>
    </row>
    <row r="26" spans="2:18" ht="41.25" customHeight="1" x14ac:dyDescent="0.25">
      <c r="B26" s="97"/>
      <c r="C26" s="43"/>
      <c r="D26" s="43"/>
      <c r="E26" s="43"/>
      <c r="F26" s="43"/>
      <c r="G26" s="43"/>
      <c r="H26" s="15">
        <v>23</v>
      </c>
      <c r="I26" s="15">
        <v>14</v>
      </c>
      <c r="J26" s="15">
        <v>12</v>
      </c>
      <c r="K26" s="16">
        <v>10</v>
      </c>
      <c r="L26" s="106"/>
      <c r="M26" s="106"/>
      <c r="N26" s="109"/>
      <c r="O26" s="109"/>
      <c r="P26" s="110"/>
      <c r="Q26" s="7"/>
      <c r="R26" s="7"/>
    </row>
    <row r="27" spans="2:18" ht="57.75" customHeight="1" x14ac:dyDescent="0.25">
      <c r="B27" s="30" t="s">
        <v>39</v>
      </c>
      <c r="C27" s="31" t="s">
        <v>40</v>
      </c>
      <c r="D27" s="33" t="s">
        <v>27</v>
      </c>
      <c r="E27" s="35" t="s">
        <v>28</v>
      </c>
      <c r="F27" s="37">
        <v>41</v>
      </c>
      <c r="G27" s="23" t="s">
        <v>47</v>
      </c>
      <c r="H27" s="17">
        <v>14</v>
      </c>
      <c r="I27" s="17">
        <v>4</v>
      </c>
      <c r="J27" s="17">
        <v>11</v>
      </c>
      <c r="K27" s="18" t="s">
        <v>16</v>
      </c>
      <c r="L27" s="25">
        <f>IFERROR((J27/J28),"ND")</f>
        <v>1.5714285714285714</v>
      </c>
      <c r="M27" s="25">
        <f>IFERROR((H27+I27+J27)/F27,"ND")</f>
        <v>0.70731707317073167</v>
      </c>
      <c r="N27" s="38" t="s">
        <v>59</v>
      </c>
      <c r="O27" s="39"/>
      <c r="P27" s="40"/>
      <c r="Q27" s="7"/>
      <c r="R27" s="7"/>
    </row>
    <row r="28" spans="2:18" ht="63.75" customHeight="1" x14ac:dyDescent="0.25">
      <c r="B28" s="30"/>
      <c r="C28" s="32"/>
      <c r="D28" s="34"/>
      <c r="E28" s="36"/>
      <c r="F28" s="24"/>
      <c r="G28" s="24"/>
      <c r="H28" s="19">
        <v>20</v>
      </c>
      <c r="I28" s="19">
        <v>7</v>
      </c>
      <c r="J28" s="19">
        <v>7</v>
      </c>
      <c r="K28" s="20">
        <v>7</v>
      </c>
      <c r="L28" s="26"/>
      <c r="M28" s="26"/>
      <c r="N28" s="38"/>
      <c r="O28" s="39"/>
      <c r="P28" s="40"/>
      <c r="Q28" s="7"/>
      <c r="R28" s="7"/>
    </row>
    <row r="29" spans="2:18" ht="50.25" customHeight="1" x14ac:dyDescent="0.25">
      <c r="B29" s="30" t="s">
        <v>41</v>
      </c>
      <c r="C29" s="31" t="s">
        <v>42</v>
      </c>
      <c r="D29" s="33" t="s">
        <v>27</v>
      </c>
      <c r="E29" s="35" t="s">
        <v>28</v>
      </c>
      <c r="F29" s="37">
        <v>11</v>
      </c>
      <c r="G29" s="23" t="s">
        <v>47</v>
      </c>
      <c r="H29" s="17">
        <v>2</v>
      </c>
      <c r="I29" s="17">
        <v>3</v>
      </c>
      <c r="J29" s="17">
        <v>2</v>
      </c>
      <c r="K29" s="18" t="s">
        <v>16</v>
      </c>
      <c r="L29" s="25">
        <f>IFERROR((J29/J30),"ND")</f>
        <v>0.66666666666666663</v>
      </c>
      <c r="M29" s="25">
        <f>IFERROR((H29+I29+J29)/F29,"ND")</f>
        <v>0.63636363636363635</v>
      </c>
      <c r="N29" s="38" t="s">
        <v>60</v>
      </c>
      <c r="O29" s="39"/>
      <c r="P29" s="40"/>
      <c r="Q29" s="7"/>
      <c r="R29" s="7"/>
    </row>
    <row r="30" spans="2:18" ht="63" customHeight="1" x14ac:dyDescent="0.25">
      <c r="B30" s="30"/>
      <c r="C30" s="32"/>
      <c r="D30" s="34"/>
      <c r="E30" s="36"/>
      <c r="F30" s="24"/>
      <c r="G30" s="24"/>
      <c r="H30" s="19">
        <v>3</v>
      </c>
      <c r="I30" s="19">
        <v>3</v>
      </c>
      <c r="J30" s="19">
        <v>3</v>
      </c>
      <c r="K30" s="20">
        <v>2</v>
      </c>
      <c r="L30" s="26"/>
      <c r="M30" s="26"/>
      <c r="N30" s="38"/>
      <c r="O30" s="39"/>
      <c r="P30" s="40"/>
      <c r="Q30" s="7"/>
      <c r="R30" s="7"/>
    </row>
    <row r="31" spans="2:18" ht="39.75" customHeight="1" x14ac:dyDescent="0.25">
      <c r="B31" s="41" t="s">
        <v>43</v>
      </c>
      <c r="C31" s="31" t="s">
        <v>44</v>
      </c>
      <c r="D31" s="33" t="s">
        <v>27</v>
      </c>
      <c r="E31" s="35" t="s">
        <v>28</v>
      </c>
      <c r="F31" s="37">
        <v>200</v>
      </c>
      <c r="G31" s="23" t="s">
        <v>47</v>
      </c>
      <c r="H31" s="17">
        <v>0</v>
      </c>
      <c r="I31" s="17">
        <v>0</v>
      </c>
      <c r="J31" s="18">
        <v>0</v>
      </c>
      <c r="K31" s="18" t="s">
        <v>16</v>
      </c>
      <c r="L31" s="25" t="str">
        <f>IFERROR((J31/J32),"ND")</f>
        <v>ND</v>
      </c>
      <c r="M31" s="25">
        <f>IFERROR((H31+I31+J31)/F31,"ND")</f>
        <v>0</v>
      </c>
      <c r="N31" s="27" t="s">
        <v>61</v>
      </c>
      <c r="O31" s="28"/>
      <c r="P31" s="29"/>
      <c r="Q31" s="7"/>
      <c r="R31" s="7"/>
    </row>
    <row r="32" spans="2:18" ht="61.5" customHeight="1" x14ac:dyDescent="0.25">
      <c r="B32" s="41"/>
      <c r="C32" s="32"/>
      <c r="D32" s="34"/>
      <c r="E32" s="36"/>
      <c r="F32" s="24"/>
      <c r="G32" s="24"/>
      <c r="H32" s="19">
        <v>100</v>
      </c>
      <c r="I32" s="19">
        <v>0</v>
      </c>
      <c r="J32" s="19">
        <v>0</v>
      </c>
      <c r="K32" s="20">
        <v>100</v>
      </c>
      <c r="L32" s="26"/>
      <c r="M32" s="26"/>
      <c r="N32" s="27"/>
      <c r="O32" s="28"/>
      <c r="P32" s="29"/>
      <c r="Q32" s="7"/>
      <c r="R32" s="7"/>
    </row>
    <row r="33" spans="2:18" ht="49.5" customHeight="1" x14ac:dyDescent="0.25">
      <c r="B33" s="30" t="s">
        <v>45</v>
      </c>
      <c r="C33" s="31" t="s">
        <v>46</v>
      </c>
      <c r="D33" s="33" t="s">
        <v>27</v>
      </c>
      <c r="E33" s="33" t="s">
        <v>28</v>
      </c>
      <c r="F33" s="37">
        <v>7</v>
      </c>
      <c r="G33" s="23" t="s">
        <v>48</v>
      </c>
      <c r="H33" s="17">
        <v>0</v>
      </c>
      <c r="I33" s="17">
        <v>7</v>
      </c>
      <c r="J33" s="17">
        <v>8</v>
      </c>
      <c r="K33" s="18" t="s">
        <v>16</v>
      </c>
      <c r="L33" s="25">
        <f>IFERROR((J33/J34),"ND")</f>
        <v>4</v>
      </c>
      <c r="M33" s="25">
        <f>IFERROR((H33+I33+J33)/F33,"ND")</f>
        <v>2.1428571428571428</v>
      </c>
      <c r="N33" s="27" t="s">
        <v>62</v>
      </c>
      <c r="O33" s="28"/>
      <c r="P33" s="29"/>
      <c r="Q33" s="7"/>
      <c r="R33" s="7"/>
    </row>
    <row r="34" spans="2:18" ht="63" customHeight="1" thickBot="1" x14ac:dyDescent="0.3">
      <c r="B34" s="102"/>
      <c r="C34" s="103"/>
      <c r="D34" s="86"/>
      <c r="E34" s="86"/>
      <c r="F34" s="104"/>
      <c r="G34" s="104"/>
      <c r="H34" s="21">
        <v>0</v>
      </c>
      <c r="I34" s="21">
        <v>4</v>
      </c>
      <c r="J34" s="21">
        <v>2</v>
      </c>
      <c r="K34" s="22">
        <v>1</v>
      </c>
      <c r="L34" s="98"/>
      <c r="M34" s="98"/>
      <c r="N34" s="99"/>
      <c r="O34" s="100"/>
      <c r="P34" s="101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PC</cp:lastModifiedBy>
  <cp:lastPrinted>2023-10-06T20:21:33Z</cp:lastPrinted>
  <dcterms:created xsi:type="dcterms:W3CDTF">2021-09-15T15:35:29Z</dcterms:created>
  <dcterms:modified xsi:type="dcterms:W3CDTF">2023-10-06T20:53:18Z</dcterms:modified>
</cp:coreProperties>
</file>