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F:\Nueva oficios\MIR 2023\1ER TRIMESTRE\03- Formato de Seguimiento Obras Pub. 1Tr23\"/>
    </mc:Choice>
  </mc:AlternateContent>
  <xr:revisionPtr revIDLastSave="0" documentId="13_ncr:1_{8FC3E8FE-D123-446F-A55C-9EAEC2DB699E}" xr6:coauthVersionLast="47" xr6:coauthVersionMax="47" xr10:uidLastSave="{00000000-0000-0000-0000-000000000000}"/>
  <bookViews>
    <workbookView xWindow="-120" yWindow="-120" windowWidth="24240" windowHeight="13140" xr2:uid="{00000000-000D-0000-FFFF-FFFF00000000}"/>
  </bookViews>
  <sheets>
    <sheet name="SEGUIMIENTO EJE 3" sheetId="1" r:id="rId1"/>
    <sheet name="Instrucciones" sheetId="3" r:id="rId2"/>
    <sheet name="Hoja1" sheetId="2" r:id="rId3"/>
  </sheets>
  <definedNames>
    <definedName name="ADFASDF">#REF!</definedName>
    <definedName name="_xlnm.Print_Area" localSheetId="0">'SEGUIMIENTO EJE 3'!$B$1:$W$110</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8" i="1" l="1"/>
  <c r="O118" i="1"/>
  <c r="U117" i="1"/>
  <c r="T117" i="1"/>
  <c r="S117" i="1"/>
  <c r="R117" i="1"/>
  <c r="Q117" i="1"/>
  <c r="P117" i="1"/>
  <c r="O117" i="1"/>
  <c r="V117" i="1" s="1"/>
  <c r="G88" i="1" l="1"/>
  <c r="G21" i="1"/>
  <c r="G20" i="1"/>
  <c r="P95" i="1"/>
  <c r="P96" i="1"/>
  <c r="P97" i="1"/>
  <c r="P98" i="1"/>
  <c r="P99" i="1"/>
  <c r="P100" i="1"/>
  <c r="P101" i="1"/>
  <c r="P102" i="1"/>
  <c r="P103" i="1"/>
  <c r="P104" i="1"/>
  <c r="P105" i="1"/>
  <c r="P88" i="1"/>
  <c r="P89" i="1"/>
  <c r="P90" i="1"/>
  <c r="P91" i="1"/>
  <c r="P92" i="1"/>
  <c r="P93" i="1"/>
  <c r="P17" i="1"/>
  <c r="P16" i="1"/>
  <c r="P21" i="1"/>
  <c r="P22" i="1"/>
  <c r="P26" i="1"/>
  <c r="P27" i="1"/>
  <c r="P28" i="1"/>
  <c r="P45" i="1"/>
  <c r="P61" i="1"/>
  <c r="P66" i="1"/>
  <c r="P67"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9" i="1"/>
  <c r="G90" i="1"/>
  <c r="G91" i="1"/>
  <c r="G92" i="1"/>
  <c r="G93" i="1"/>
  <c r="G94" i="1"/>
  <c r="G95" i="1"/>
  <c r="G96" i="1"/>
  <c r="G97" i="1"/>
  <c r="G98" i="1"/>
  <c r="G99" i="1"/>
  <c r="G100" i="1"/>
  <c r="G101" i="1"/>
  <c r="G102" i="1"/>
  <c r="G103" i="1"/>
  <c r="G104" i="1"/>
  <c r="G105" i="1"/>
  <c r="G18" i="1"/>
  <c r="G19" i="1"/>
  <c r="G17" i="1"/>
  <c r="P9" i="2"/>
  <c r="L9" i="2"/>
  <c r="R8" i="2"/>
  <c r="Q8" i="2"/>
  <c r="P8" i="2"/>
  <c r="O8" i="2"/>
  <c r="N8" i="2"/>
  <c r="M8" i="2"/>
  <c r="L8" i="2"/>
  <c r="S8" i="2" s="1"/>
  <c r="P94" i="1" l="1"/>
  <c r="V106" i="1" l="1"/>
  <c r="U106" i="1"/>
  <c r="T106" i="1"/>
  <c r="S106" i="1"/>
  <c r="R106" i="1"/>
  <c r="Q106" i="1"/>
  <c r="P71" i="1" l="1"/>
  <c r="P72" i="1"/>
  <c r="P73" i="1"/>
  <c r="P74" i="1"/>
  <c r="P75" i="1"/>
  <c r="P76" i="1"/>
  <c r="P77" i="1"/>
  <c r="P78" i="1"/>
  <c r="P79" i="1"/>
  <c r="P80" i="1"/>
  <c r="P81" i="1"/>
  <c r="P82" i="1"/>
  <c r="P83" i="1"/>
  <c r="P84" i="1"/>
  <c r="P85" i="1"/>
  <c r="P86" i="1"/>
  <c r="P87" i="1"/>
  <c r="P29" i="1" l="1"/>
  <c r="P30" i="1"/>
  <c r="P31" i="1"/>
  <c r="P32" i="1"/>
  <c r="P33" i="1"/>
  <c r="P34" i="1"/>
  <c r="P35" i="1"/>
  <c r="P36" i="1"/>
  <c r="P37" i="1"/>
  <c r="P38" i="1"/>
  <c r="P39" i="1"/>
  <c r="P40" i="1"/>
  <c r="P41" i="1"/>
  <c r="P42" i="1"/>
  <c r="P43" i="1"/>
  <c r="P44" i="1"/>
  <c r="P46" i="1"/>
  <c r="P47" i="1"/>
  <c r="P48" i="1"/>
  <c r="P49" i="1"/>
  <c r="P50" i="1"/>
  <c r="P51" i="1"/>
  <c r="P52" i="1"/>
  <c r="P53" i="1"/>
  <c r="P54" i="1"/>
  <c r="P55" i="1"/>
  <c r="P56" i="1"/>
  <c r="P57" i="1"/>
  <c r="P58" i="1"/>
  <c r="P59" i="1"/>
  <c r="P60" i="1"/>
  <c r="P62" i="1"/>
  <c r="P63" i="1"/>
  <c r="P64" i="1"/>
  <c r="P65" i="1"/>
  <c r="P68" i="1"/>
  <c r="P69" i="1"/>
  <c r="P70" i="1"/>
  <c r="P18" i="1"/>
  <c r="P19" i="1"/>
  <c r="P20" i="1"/>
  <c r="P23" i="1"/>
  <c r="P24" i="1"/>
  <c r="P25" i="1"/>
  <c r="P106" i="1" l="1"/>
  <c r="P15" i="1"/>
  <c r="S16" i="1"/>
  <c r="R16" i="1"/>
  <c r="Q16" i="1"/>
</calcChain>
</file>

<file path=xl/sharedStrings.xml><?xml version="1.0" encoding="utf-8"?>
<sst xmlns="http://schemas.openxmlformats.org/spreadsheetml/2006/main" count="671" uniqueCount="409">
  <si>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</si>
  <si>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</si>
  <si>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</si>
  <si>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</si>
  <si>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</si>
  <si>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</si>
  <si>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</si>
  <si>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</si>
  <si>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</si>
  <si>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</si>
  <si>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</si>
  <si>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</si>
  <si>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r>
      <rPr>
        <b/>
        <sz val="11"/>
        <color theme="1"/>
        <rFont val="Arial"/>
        <family val="2"/>
      </rPr>
      <t>IMSMA:</t>
    </r>
    <r>
      <rPr>
        <sz val="11"/>
        <color theme="1"/>
        <rFont val="Arial"/>
        <family val="2"/>
      </rPr>
      <t xml:space="preserve"> Índice del Manejo Sustentable del Medio Ambiente. </t>
    </r>
  </si>
  <si>
    <t>Bienal</t>
  </si>
  <si>
    <t>ND</t>
  </si>
  <si>
    <t>PRESUPUESTO ANUAL AUTORIZADO</t>
  </si>
  <si>
    <t>PLANEACIÓN TRIMESTRAL DE EJECUCIÓN DEL PRESUPUESTO</t>
  </si>
  <si>
    <t>EJECUCIÓN  DEL PRESUPUESTO AUTORIZADO</t>
  </si>
  <si>
    <t>AVANCE TRIMESTRAL EN LA EJECUCIÓN DEL PRESUPUESTO</t>
  </si>
  <si>
    <t>AVANCE ACUMULADO ANUAL DE LA  EJECUCIÓN DEL PRESUPUESTO</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</si>
  <si>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Puntaje</t>
    </r>
  </si>
  <si>
    <t>SEGUIMIENTO DE AVANCE EN CUMPLIMIENTO DE METAS Y OBJETIVOS 2023</t>
  </si>
  <si>
    <t>META ALCANZADA 2023</t>
  </si>
  <si>
    <t>SEGUIMIENTO A LA EJECUCIÓN DEL PRESUPUESTO AUTORIZADO</t>
  </si>
  <si>
    <t>UNIDAD ADMINISTRATIVA</t>
  </si>
  <si>
    <t>JUSTIFICACION TRIMESTRAL Y ANUAL DE AVANCE DE RESULTADOS 2023</t>
  </si>
  <si>
    <t>TRIMESTRE 1 2023</t>
  </si>
  <si>
    <t>TRIMESTRE 2 2023</t>
  </si>
  <si>
    <t>TRIMESTRE 3 2023</t>
  </si>
  <si>
    <t>TRIMESTRE 4 2023</t>
  </si>
  <si>
    <t>META PROGRAMADA 2023</t>
  </si>
  <si>
    <r>
      <rPr>
        <b/>
        <sz val="11"/>
        <color theme="1"/>
        <rFont val="Arial"/>
        <family val="2"/>
      </rPr>
      <t>Meta Trimestral</t>
    </r>
    <r>
      <rPr>
        <sz val="11"/>
        <color theme="1"/>
        <rFont val="Arial"/>
        <family val="2"/>
      </rPr>
      <t xml:space="preserve">: El Instituto Mexicano para la Competitividad A. C. IMCO actualiza y publica los índices y subíndices cada dos años. El índice obtuvo 47 puntos en 2022.
</t>
    </r>
    <r>
      <rPr>
        <b/>
        <sz val="11"/>
        <color theme="1"/>
        <rFont val="Arial"/>
        <family val="2"/>
      </rPr>
      <t>Meta Anual</t>
    </r>
    <r>
      <rPr>
        <sz val="11"/>
        <color theme="1"/>
        <rFont val="Arial"/>
        <family val="2"/>
      </rPr>
      <t>: El avance anual se mantiene igual al avance trimestral ya que es un indicador ascendente regular no acumulativo.</t>
    </r>
  </si>
  <si>
    <t>AVANCE EN CUMPLIMIENTO DE METAS TRIMESTRAL Y ANUAL ACUMULADO 2023</t>
  </si>
  <si>
    <t>REVISÓ
Mtro. Enrique E. Encalada Sánchez
Dirección de Planeación de la DGPM</t>
  </si>
  <si>
    <t>PORCENTAJE DE AVANCE TRIMESTRAL ACUMULADO 2023</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</si>
  <si>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</si>
  <si>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</si>
  <si>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</si>
  <si>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</si>
  <si>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JUSTIFICACION TRIMESTRAL DE AVANCE DE RESULTADOS 2023</t>
  </si>
  <si>
    <t>Trimestral</t>
  </si>
  <si>
    <t>Actividad</t>
  </si>
  <si>
    <r>
      <rPr>
        <b/>
        <sz val="11"/>
        <color theme="1"/>
        <rFont val="Arial"/>
        <family val="2"/>
      </rPr>
      <t>3.12.1.1.1.1</t>
    </r>
    <r>
      <rPr>
        <sz val="11"/>
        <color theme="1"/>
        <rFont val="Arial"/>
        <family val="2"/>
      </rPr>
      <t xml:space="preserve"> Implementación de estrategias en la planeación presupuestaria de actividades administrativas y operativas.</t>
    </r>
  </si>
  <si>
    <r>
      <rPr>
        <b/>
        <sz val="11"/>
        <color theme="1"/>
        <rFont val="Arial"/>
        <family val="2"/>
      </rPr>
      <t>3.12.1.1.1.4</t>
    </r>
    <r>
      <rPr>
        <sz val="11"/>
        <color theme="1"/>
        <rFont val="Arial"/>
        <family val="2"/>
      </rPr>
      <t xml:space="preserve"> Atención a las solicitudes ciudadanas para el mantenimiento de la infraestructura urbana y para la creación de la obra pública municipal.</t>
    </r>
  </si>
  <si>
    <r>
      <rPr>
        <b/>
        <sz val="11"/>
        <color theme="1"/>
        <rFont val="Arial"/>
        <family val="2"/>
      </rPr>
      <t>3.12.1.1.1.3</t>
    </r>
    <r>
      <rPr>
        <sz val="11"/>
        <color theme="1"/>
        <rFont val="Arial"/>
        <family val="2"/>
      </rPr>
      <t xml:space="preserve"> Representación y Asistencia a actividades programadas con dependencias gubernamentales (CAPA, CFE) y  sector privado.</t>
    </r>
  </si>
  <si>
    <r>
      <t xml:space="preserve">POSPS: </t>
    </r>
    <r>
      <rPr>
        <sz val="11"/>
        <color theme="1"/>
        <rFont val="Arial"/>
        <family val="2"/>
      </rPr>
      <t>Porcentaje de Obra y Servicios Públicos  supervisados.</t>
    </r>
  </si>
  <si>
    <r>
      <t xml:space="preserve">3.12.1.1  </t>
    </r>
    <r>
      <rPr>
        <sz val="11"/>
        <color theme="0"/>
        <rFont val="Arial"/>
        <family val="2"/>
      </rPr>
      <t>La población del Municipio de Benito Juárez reciben servicios públicos eficientes a través de la implementación de programas encaminados al mantenimiento  de la infraestructura urbana  y la creación de obra pública.</t>
    </r>
  </si>
  <si>
    <r>
      <t>POPR:</t>
    </r>
    <r>
      <rPr>
        <sz val="11"/>
        <color theme="0"/>
        <rFont val="Arial"/>
        <family val="2"/>
      </rPr>
      <t xml:space="preserve"> porcentaje de obras publicas realizadas.</t>
    </r>
  </si>
  <si>
    <r>
      <t xml:space="preserve">PPI: </t>
    </r>
    <r>
      <rPr>
        <sz val="11"/>
        <color theme="0"/>
        <rFont val="Arial"/>
        <family val="2"/>
      </rPr>
      <t>Porcentaje de programas Implementados.</t>
    </r>
  </si>
  <si>
    <r>
      <t xml:space="preserve">Unidad de medida del indicador:
</t>
    </r>
    <r>
      <rPr>
        <sz val="11"/>
        <color theme="0"/>
        <rFont val="Arial"/>
        <family val="2"/>
      </rPr>
      <t xml:space="preserve">Porcentaje. </t>
    </r>
    <r>
      <rPr>
        <b/>
        <sz val="11"/>
        <color theme="0"/>
        <rFont val="Arial"/>
        <family val="2"/>
      </rPr>
      <t xml:space="preserve">
Unidad de medida:
</t>
    </r>
    <r>
      <rPr>
        <sz val="11"/>
        <color theme="0"/>
        <rFont val="Arial"/>
        <family val="2"/>
      </rPr>
      <t>Obras.</t>
    </r>
  </si>
  <si>
    <r>
      <t xml:space="preserve">Unidad de medida del indicador:
</t>
    </r>
    <r>
      <rPr>
        <sz val="11"/>
        <color theme="0"/>
        <rFont val="Arial"/>
        <family val="2"/>
      </rPr>
      <t xml:space="preserve">Porcentaje. </t>
    </r>
    <r>
      <rPr>
        <b/>
        <sz val="11"/>
        <color theme="0"/>
        <rFont val="Arial"/>
        <family val="2"/>
      </rPr>
      <t xml:space="preserve">
Unidad de medida:
</t>
    </r>
    <r>
      <rPr>
        <sz val="11"/>
        <color theme="0"/>
        <rFont val="Arial"/>
        <family val="2"/>
      </rPr>
      <t>Programas.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</si>
  <si>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Obra y Servicios.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</si>
  <si>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Actividades.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</si>
  <si>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Obra Pública.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</si>
  <si>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Actividades.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</si>
  <si>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Solicitudes. </t>
    </r>
  </si>
  <si>
    <r>
      <rPr>
        <b/>
        <sz val="11"/>
        <color theme="1"/>
        <rFont val="Arial"/>
        <family val="2"/>
      </rPr>
      <t xml:space="preserve">Unidad de medida del indicador:R: </t>
    </r>
    <r>
      <rPr>
        <sz val="11"/>
        <color theme="1"/>
        <rFont val="Arial"/>
        <family val="2"/>
      </rPr>
      <t xml:space="preserve">
Porcentaje.
</t>
    </r>
    <r>
      <rPr>
        <b/>
        <sz val="11"/>
        <color theme="1"/>
        <rFont val="Arial"/>
        <family val="2"/>
      </rPr>
      <t>Unidad de medida:</t>
    </r>
    <r>
      <rPr>
        <sz val="11"/>
        <color theme="1"/>
        <rFont val="Arial"/>
        <family val="2"/>
      </rPr>
      <t xml:space="preserve">
Solicitudes.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</si>
  <si>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Permisos.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</si>
  <si>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Expedientes</t>
    </r>
  </si>
  <si>
    <r>
      <rPr>
        <b/>
        <sz val="11"/>
        <color theme="1"/>
        <rFont val="Arial"/>
        <family val="2"/>
      </rPr>
      <t>PAAO:</t>
    </r>
    <r>
      <rPr>
        <sz val="11"/>
        <color theme="1"/>
        <rFont val="Arial"/>
        <family val="2"/>
      </rPr>
      <t xml:space="preserve"> Porcentaje de Actividades Administrativas y de Operatividad realizadas.</t>
    </r>
  </si>
  <si>
    <r>
      <rPr>
        <b/>
        <sz val="11"/>
        <color theme="1"/>
        <rFont val="Arial"/>
        <family val="2"/>
      </rPr>
      <t xml:space="preserve">POPE: </t>
    </r>
    <r>
      <rPr>
        <sz val="11"/>
        <color theme="1"/>
        <rFont val="Arial"/>
        <family val="2"/>
      </rPr>
      <t>Porcentaje de Obra Pública entregada.</t>
    </r>
  </si>
  <si>
    <r>
      <rPr>
        <b/>
        <sz val="11"/>
        <color theme="1"/>
        <rFont val="Arial"/>
        <family val="2"/>
      </rPr>
      <t>PAAP:</t>
    </r>
    <r>
      <rPr>
        <sz val="11"/>
        <color theme="1"/>
        <rFont val="Arial"/>
        <family val="2"/>
      </rPr>
      <t xml:space="preserve"> Porcentaje de asistencia a actividades programadas.</t>
    </r>
  </si>
  <si>
    <r>
      <rPr>
        <b/>
        <sz val="11"/>
        <color theme="1"/>
        <rFont val="Arial"/>
        <family val="2"/>
      </rPr>
      <t>PSCA:</t>
    </r>
    <r>
      <rPr>
        <sz val="11"/>
        <color theme="1"/>
        <rFont val="Arial"/>
        <family val="2"/>
      </rPr>
      <t xml:space="preserve"> Porcentaje de Solicitudes Ciudadanas Atendidas.</t>
    </r>
  </si>
  <si>
    <r>
      <rPr>
        <b/>
        <sz val="11"/>
        <color theme="1"/>
        <rFont val="Arial"/>
        <family val="2"/>
      </rPr>
      <t>PSCC</t>
    </r>
    <r>
      <rPr>
        <sz val="11"/>
        <color theme="1"/>
        <rFont val="Arial"/>
        <family val="2"/>
      </rPr>
      <t>: Porcentaje de Solicitudes Ciudadanas Canalizadas.</t>
    </r>
  </si>
  <si>
    <r>
      <rPr>
        <b/>
        <sz val="11"/>
        <color theme="1"/>
        <rFont val="Arial"/>
        <family val="2"/>
      </rPr>
      <t>3.12.1.1.1.8</t>
    </r>
    <r>
      <rPr>
        <sz val="11"/>
        <color theme="1"/>
        <rFont val="Arial"/>
        <family val="2"/>
      </rPr>
      <t xml:space="preserve"> Difusión de actividades de los servicios públicos y entrega de obra pública. </t>
    </r>
  </si>
  <si>
    <r>
      <rPr>
        <b/>
        <sz val="11"/>
        <color theme="1"/>
        <rFont val="Arial"/>
        <family val="2"/>
      </rPr>
      <t>3.12.1.1.1.7</t>
    </r>
    <r>
      <rPr>
        <sz val="11"/>
        <color theme="1"/>
        <rFont val="Arial"/>
        <family val="2"/>
      </rPr>
      <t xml:space="preserve"> Realización del mantenimiento de las instalaciones de la coordinación administrativa, equipos utilitarios y herramientas. </t>
    </r>
  </si>
  <si>
    <r>
      <rPr>
        <b/>
        <sz val="11"/>
        <color theme="1"/>
        <rFont val="Arial"/>
        <family val="2"/>
      </rPr>
      <t>PSMR:</t>
    </r>
    <r>
      <rPr>
        <sz val="11"/>
        <color theme="1"/>
        <rFont val="Arial"/>
        <family val="2"/>
      </rPr>
      <t xml:space="preserve"> Porcentaje de solicitudes de mantenimiento realizadas.</t>
    </r>
  </si>
  <si>
    <r>
      <rPr>
        <b/>
        <sz val="11"/>
        <color theme="1"/>
        <rFont val="Arial"/>
        <family val="2"/>
      </rPr>
      <t>PER:</t>
    </r>
    <r>
      <rPr>
        <sz val="11"/>
        <color theme="1"/>
        <rFont val="Arial"/>
        <family val="2"/>
      </rPr>
      <t xml:space="preserve"> Porcentaje de expedientes resueltos. </t>
    </r>
  </si>
  <si>
    <r>
      <rPr>
        <b/>
        <sz val="11"/>
        <color theme="1"/>
        <rFont val="Arial"/>
        <family val="2"/>
      </rPr>
      <t>PPOPA</t>
    </r>
    <r>
      <rPr>
        <sz val="11"/>
        <color theme="1"/>
        <rFont val="Arial"/>
        <family val="2"/>
      </rPr>
      <t>: Porcentaje de Permisos de Obra Privada autorizados.</t>
    </r>
  </si>
  <si>
    <r>
      <rPr>
        <b/>
        <sz val="11"/>
        <color theme="1"/>
        <rFont val="Arial"/>
        <family val="2"/>
      </rPr>
      <t>3.12.1.1.1.5</t>
    </r>
    <r>
      <rPr>
        <sz val="11"/>
        <color theme="1"/>
        <rFont val="Arial"/>
        <family val="2"/>
      </rPr>
      <t xml:space="preserve"> Autorización de Permisos de obra privada en vía pública.</t>
    </r>
  </si>
  <si>
    <r>
      <t xml:space="preserve">3.12.1.1.1 </t>
    </r>
    <r>
      <rPr>
        <sz val="11"/>
        <color theme="1"/>
        <rFont val="Arial"/>
        <family val="2"/>
      </rPr>
      <t>Recorrido para supervisión de obra y servicios públicos.</t>
    </r>
  </si>
  <si>
    <t>PORCENTAJE DE AVANCE TRIMESTRAL 2023</t>
  </si>
  <si>
    <t>SECRETARÍA MUNICIPAL DE OBRAS PÚBLICAS Y SERVICIOS</t>
  </si>
  <si>
    <t xml:space="preserve"> Componente
(Dirección de Pozos y Limpieza de Playas)</t>
  </si>
  <si>
    <r>
      <t xml:space="preserve">3.12.1.1.5  </t>
    </r>
    <r>
      <rPr>
        <sz val="11"/>
        <color theme="1"/>
        <rFont val="Arial"/>
        <family val="2"/>
      </rPr>
      <t xml:space="preserve">Mantenimiento de pozos pluviales y limpieza de los accesos a playas públicas realizado. </t>
    </r>
  </si>
  <si>
    <r>
      <t xml:space="preserve">PMPPR: </t>
    </r>
    <r>
      <rPr>
        <sz val="11"/>
        <color theme="1"/>
        <rFont val="Arial"/>
        <family val="2"/>
      </rPr>
      <t xml:space="preserve">Porcentaje del mantenimiento de los pozos pluviales  realizado. </t>
    </r>
  </si>
  <si>
    <r>
      <t xml:space="preserve"> 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Pozos</t>
    </r>
  </si>
  <si>
    <r>
      <t>PMCPLR:</t>
    </r>
    <r>
      <rPr>
        <sz val="11"/>
        <color theme="1"/>
        <rFont val="Arial"/>
        <family val="2"/>
      </rPr>
      <t xml:space="preserve"> Porcentaje  de metros cuadrados de  playas limpias realizado.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</si>
  <si>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Metros cuadrados</t>
    </r>
  </si>
  <si>
    <r>
      <t xml:space="preserve">3.12.1.1.5.1 </t>
    </r>
    <r>
      <rPr>
        <sz val="11"/>
        <color theme="1"/>
        <rFont val="Arial"/>
        <family val="2"/>
      </rPr>
      <t xml:space="preserve">Restauración de  los pozos pluviales. </t>
    </r>
  </si>
  <si>
    <r>
      <t xml:space="preserve">PPPR: </t>
    </r>
    <r>
      <rPr>
        <sz val="11"/>
        <color theme="1"/>
        <rFont val="Arial"/>
        <family val="2"/>
      </rPr>
      <t>Porcentaje de los pozos pluviales restaurados.</t>
    </r>
  </si>
  <si>
    <t>Trimestral.</t>
  </si>
  <si>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Pozos Pluviales</t>
    </r>
  </si>
  <si>
    <r>
      <t xml:space="preserve">3.12.1.1.5.2 </t>
    </r>
    <r>
      <rPr>
        <sz val="11"/>
        <color theme="1"/>
        <rFont val="Arial"/>
        <family val="2"/>
      </rPr>
      <t>Realización de servicio de la limpieza del sistema  pluvial.</t>
    </r>
  </si>
  <si>
    <r>
      <t xml:space="preserve">PSLSDP: </t>
    </r>
    <r>
      <rPr>
        <sz val="11"/>
        <color theme="1"/>
        <rFont val="Arial"/>
        <family val="2"/>
      </rPr>
      <t xml:space="preserve">Porcentaje de servicio de  limpieza   del sistema pluvial. </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</si>
  <si>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Servicios</t>
    </r>
  </si>
  <si>
    <r>
      <t xml:space="preserve">PMMLIP: </t>
    </r>
    <r>
      <rPr>
        <sz val="11"/>
        <color theme="1"/>
        <rFont val="Arial"/>
        <family val="2"/>
      </rPr>
      <t>Porcentaje de limpieza de metros lineales de interconexion de pozos realizados.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</si>
  <si>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Metros lineales</t>
    </r>
  </si>
  <si>
    <r>
      <t xml:space="preserve">3.12.1.1.5.3 </t>
    </r>
    <r>
      <rPr>
        <sz val="11"/>
        <color theme="1"/>
        <rFont val="Arial"/>
        <family val="2"/>
      </rPr>
      <t xml:space="preserve">Gestión de recursos administrativos de la Dirección de pozos y limpieza de playas.  </t>
    </r>
  </si>
  <si>
    <r>
      <t xml:space="preserve">PRAG: </t>
    </r>
    <r>
      <rPr>
        <sz val="11"/>
        <color theme="1"/>
        <rFont val="Arial"/>
        <family val="2"/>
      </rPr>
      <t>Porcentaje de recursos  administrativos gestionados.</t>
    </r>
  </si>
  <si>
    <r>
      <t xml:space="preserve">Unidad de medida del indicador: 
</t>
    </r>
    <r>
      <rPr>
        <sz val="11"/>
        <rFont val="Arial"/>
        <family val="2"/>
      </rPr>
      <t>Porcentaje</t>
    </r>
    <r>
      <rPr>
        <b/>
        <sz val="11"/>
        <rFont val="Arial"/>
        <family val="2"/>
      </rPr>
      <t xml:space="preserve">
Unidad de medida: 
</t>
    </r>
    <r>
      <rPr>
        <sz val="11"/>
        <rFont val="Arial"/>
        <family val="2"/>
      </rPr>
      <t>Recursos</t>
    </r>
  </si>
  <si>
    <r>
      <t xml:space="preserve">3.12.1.1.5.4 </t>
    </r>
    <r>
      <rPr>
        <sz val="11"/>
        <color theme="1"/>
        <rFont val="Arial"/>
        <family val="2"/>
      </rPr>
      <t xml:space="preserve">Realización de servicio de limpieza de los  accesos a playas públicas. </t>
    </r>
  </si>
  <si>
    <r>
      <t xml:space="preserve">PKBRAPP: </t>
    </r>
    <r>
      <rPr>
        <sz val="11"/>
        <color theme="1"/>
        <rFont val="Arial"/>
        <family val="2"/>
      </rPr>
      <t xml:space="preserve">Porcentaje de Kilos de basura recolectado de los accesos a las playas públicas. </t>
    </r>
  </si>
  <si>
    <r>
      <t xml:space="preserve">Unidad de medida del indicador: 
</t>
    </r>
    <r>
      <rPr>
        <sz val="11"/>
        <rFont val="Arial"/>
        <family val="2"/>
      </rPr>
      <t>Porcentaje</t>
    </r>
    <r>
      <rPr>
        <b/>
        <sz val="11"/>
        <rFont val="Arial"/>
        <family val="2"/>
      </rPr>
      <t xml:space="preserve">
Unidad de medida: 
</t>
    </r>
    <r>
      <rPr>
        <sz val="11"/>
        <rFont val="Arial"/>
        <family val="2"/>
      </rPr>
      <t>Kilogramos</t>
    </r>
  </si>
  <si>
    <r>
      <t xml:space="preserve">PMCSPMRAPP: </t>
    </r>
    <r>
      <rPr>
        <sz val="11"/>
        <color theme="1"/>
        <rFont val="Arial"/>
        <family val="2"/>
      </rPr>
      <t xml:space="preserve">Porcentaje de metros cubicos de sargazo y pasto marino retirado de los accesos  a las playas publicas.  </t>
    </r>
  </si>
  <si>
    <r>
      <t xml:space="preserve">Unidad de medida del indicador: 
</t>
    </r>
    <r>
      <rPr>
        <sz val="11"/>
        <rFont val="Arial"/>
        <family val="2"/>
      </rPr>
      <t>Porcentaje</t>
    </r>
    <r>
      <rPr>
        <b/>
        <sz val="11"/>
        <rFont val="Arial"/>
        <family val="2"/>
      </rPr>
      <t xml:space="preserve">
Unidad de medida: 
</t>
    </r>
    <r>
      <rPr>
        <sz val="11"/>
        <rFont val="Arial"/>
        <family val="2"/>
      </rPr>
      <t xml:space="preserve">Metros cubicos </t>
    </r>
  </si>
  <si>
    <r>
      <t>3.12.1.1.5.5</t>
    </r>
    <r>
      <rPr>
        <sz val="11"/>
        <color theme="1"/>
        <rFont val="Arial"/>
        <family val="2"/>
      </rPr>
      <t xml:space="preserve"> Implementación del mantenimiento de parque vehicular, equipo menor y maquinaria pesada.</t>
    </r>
  </si>
  <si>
    <r>
      <rPr>
        <b/>
        <sz val="11"/>
        <color theme="1"/>
        <rFont val="Arial"/>
        <family val="2"/>
      </rPr>
      <t>PMPVEMMP:</t>
    </r>
    <r>
      <rPr>
        <sz val="11"/>
        <color theme="1"/>
        <rFont val="Arial"/>
        <family val="2"/>
      </rPr>
      <t xml:space="preserve"> Porcentaje de mantenimiento de parque vehicular, equipo menor y maquinaria pesada de la Dirección de pozos y Limpieza de playas. </t>
    </r>
  </si>
  <si>
    <t xml:space="preserve"> Trimestral.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</si>
  <si>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Mantenimientos</t>
    </r>
  </si>
  <si>
    <r>
      <t xml:space="preserve">3.12.1.1.9 </t>
    </r>
    <r>
      <rPr>
        <sz val="11"/>
        <color theme="1"/>
        <rFont val="Arial"/>
        <family val="2"/>
      </rPr>
      <t>Mantenimiento a los vehículos adscritos a la Secretaría Municipal de Obras Públicas y Servicios</t>
    </r>
    <r>
      <rPr>
        <b/>
        <sz val="11"/>
        <color theme="1"/>
        <rFont val="Arial"/>
        <family val="2"/>
      </rPr>
      <t>.</t>
    </r>
  </si>
  <si>
    <r>
      <t xml:space="preserve">PVR: </t>
    </r>
    <r>
      <rPr>
        <sz val="11"/>
        <color theme="1"/>
        <rFont val="Arial"/>
        <family val="2"/>
      </rPr>
      <t>Porcentaje de vehículos reparados.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</si>
  <si>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Vehículos</t>
    </r>
  </si>
  <si>
    <r>
      <t>3.12.1.1.9.1</t>
    </r>
    <r>
      <rPr>
        <sz val="11"/>
        <color theme="1"/>
        <rFont val="Arial"/>
        <family val="2"/>
      </rPr>
      <t xml:space="preserve"> Proporción del servicio mecánico del parque vehicular .</t>
    </r>
  </si>
  <si>
    <r>
      <rPr>
        <b/>
        <sz val="11"/>
        <color theme="1"/>
        <rFont val="Arial"/>
        <family val="2"/>
      </rPr>
      <t xml:space="preserve">PSMP: </t>
    </r>
    <r>
      <rPr>
        <sz val="11"/>
        <color theme="1"/>
        <rFont val="Arial"/>
        <family val="2"/>
      </rPr>
      <t>Porcentaje de servicio mecánico proporcionado.</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</si>
  <si>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Servicios mecanicos</t>
    </r>
  </si>
  <si>
    <r>
      <t xml:space="preserve">3.12.1.1.9.2 </t>
    </r>
    <r>
      <rPr>
        <sz val="11"/>
        <color theme="1"/>
        <rFont val="Arial"/>
        <family val="2"/>
      </rPr>
      <t>Reparación y mantenimiento general al parque vehicular del H. Ayuntamiento de Benito Juárez.</t>
    </r>
  </si>
  <si>
    <r>
      <rPr>
        <b/>
        <sz val="11"/>
        <color theme="1"/>
        <rFont val="Arial"/>
        <family val="2"/>
      </rPr>
      <t>PSVR:</t>
    </r>
    <r>
      <rPr>
        <sz val="11"/>
        <color theme="1"/>
        <rFont val="Arial"/>
        <family val="2"/>
      </rPr>
      <t xml:space="preserve"> Porcentaje de servicios de vehículos realizados.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</si>
  <si>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Ordenes de servicio</t>
    </r>
  </si>
  <si>
    <r>
      <t xml:space="preserve">3.12.1.1.9.3 </t>
    </r>
    <r>
      <rPr>
        <sz val="11"/>
        <color theme="1"/>
        <rFont val="Arial"/>
        <family val="2"/>
      </rPr>
      <t xml:space="preserve">Mantenimiento de las  instalaciones de la Dirección del Taller Municipal para el buen funcionamiento en el cumplimiento de la prestación del servicio. </t>
    </r>
  </si>
  <si>
    <r>
      <rPr>
        <b/>
        <sz val="11"/>
        <color theme="1"/>
        <rFont val="Arial"/>
        <family val="2"/>
      </rPr>
      <t xml:space="preserve">PSMITOD: </t>
    </r>
    <r>
      <rPr>
        <sz val="11"/>
        <color theme="1"/>
        <rFont val="Arial"/>
        <family val="2"/>
      </rPr>
      <t>Porcentaje de servicios de mantenimiento de las instalaciones del taller y oficinas deterioradas.</t>
    </r>
  </si>
  <si>
    <t>Componente
( Dirección de Taller Municipal)</t>
  </si>
  <si>
    <t>Componente
(Secretaría Municipal de Obras Públicas y Servicios)</t>
  </si>
  <si>
    <t>Propósito
(Secretaría Municipal de Obras Públicas y Servicios)</t>
  </si>
  <si>
    <r>
      <rPr>
        <b/>
        <sz val="11"/>
        <color theme="1"/>
        <rFont val="Arial"/>
        <family val="2"/>
      </rPr>
      <t>Justificacion Trimestral:</t>
    </r>
    <r>
      <rPr>
        <sz val="11"/>
        <color theme="1"/>
        <rFont val="Arial"/>
        <family val="2"/>
      </rPr>
      <t xml:space="preserve"> La meta alcanzada del 1 Enero al 31 de Marzo 2023, fue de un 91.27 % ya que la medición es trimestral, se alcanzo la meta derivado a se realizo el mantenimiento preventivo y  se esta realizando el trabajo operativo de manera normal en la diferentes direcciones </t>
    </r>
  </si>
  <si>
    <r>
      <rPr>
        <b/>
        <sz val="11"/>
        <color theme="1"/>
        <rFont val="Arial"/>
        <family val="2"/>
      </rPr>
      <t>Justificacion Trimestral:</t>
    </r>
    <r>
      <rPr>
        <sz val="11"/>
        <color theme="1"/>
        <rFont val="Arial"/>
        <family val="2"/>
      </rPr>
      <t xml:space="preserve"> La meta alcanzada del 1 Enero al 31 de Marzo 2023, fue de un 76.06% ya que la medición es trimestral,no se cumplio la meta derivado a que por falta de presupuesto no se realizo el mantenimiento preventivo direcciones</t>
    </r>
  </si>
  <si>
    <r>
      <rPr>
        <b/>
        <sz val="11"/>
        <color theme="1"/>
        <rFont val="Arial"/>
        <family val="2"/>
      </rPr>
      <t>Justificacion Trimestral:</t>
    </r>
    <r>
      <rPr>
        <sz val="11"/>
        <color theme="1"/>
        <rFont val="Arial"/>
        <family val="2"/>
      </rPr>
      <t xml:space="preserve"> La meta alcanzada del  1  Enero al 31 de Marzo 2023, fue de  un 35.86% ya que la medición es trimestral, no se llego a la meta programada derivado a que las direcciones no estan contando con presupuesto por lo cual no solicitan dictamenes para las reparaciones correspondientes</t>
    </r>
  </si>
  <si>
    <r>
      <rPr>
        <b/>
        <sz val="11"/>
        <color theme="1"/>
        <rFont val="Arial"/>
        <family val="2"/>
      </rPr>
      <t>Justificacion Trimestral:</t>
    </r>
    <r>
      <rPr>
        <sz val="11"/>
        <color theme="1"/>
        <rFont val="Arial"/>
        <family val="2"/>
      </rPr>
      <t xml:space="preserve"> La meta alcanzada del 1 de Marzo al 31de Marzo de 2023, fue de un 15.15% ya que la medición es trimestral, no se cumplio la meta a que no se han realizado las requisiciones correspondientes para poder dar el mantenimiento a instalaciones</t>
    </r>
  </si>
  <si>
    <t>AUTORIZÓ
Ing. Salvador Diego Alarcón
Secretaría Municipal de Obras Públicas Y servicios</t>
  </si>
  <si>
    <r>
      <rPr>
        <b/>
        <sz val="11"/>
        <color theme="1"/>
        <rFont val="Arial"/>
        <family val="2"/>
      </rPr>
      <t>3.12.1.1.1.2</t>
    </r>
    <r>
      <rPr>
        <sz val="11"/>
        <color theme="1"/>
        <rFont val="Arial"/>
        <family val="2"/>
      </rPr>
      <t xml:space="preserve"> Entrega de Obra Pública en coordinación con las dependencias municipales.</t>
    </r>
  </si>
  <si>
    <r>
      <rPr>
        <b/>
        <sz val="11"/>
        <color theme="1"/>
        <rFont val="Arial"/>
        <family val="2"/>
      </rPr>
      <t>3.12.1.1.1.6</t>
    </r>
    <r>
      <rPr>
        <sz val="11"/>
        <color theme="1"/>
        <rFont val="Arial"/>
        <family val="2"/>
      </rPr>
      <t xml:space="preserve"> Resolución  de recursos de revisión, desahogo de pruebas y alegatos en  audiencias. </t>
    </r>
  </si>
  <si>
    <t>Componente
(Dirección General Servicios Públicos)</t>
  </si>
  <si>
    <r>
      <rPr>
        <b/>
        <sz val="11"/>
        <color theme="1"/>
        <rFont val="Arial"/>
        <family val="2"/>
      </rPr>
      <t>3.12.1.1.2</t>
    </r>
    <r>
      <rPr>
        <sz val="11"/>
        <color theme="1"/>
        <rFont val="Arial"/>
        <family val="2"/>
      </rPr>
      <t xml:space="preserve"> Servicios de mantenimiento y conservación a la infraestructura urbana del municipio realizados.</t>
    </r>
  </si>
  <si>
    <r>
      <rPr>
        <b/>
        <sz val="11"/>
        <color theme="1"/>
        <rFont val="Arial"/>
        <family val="2"/>
      </rPr>
      <t>3.12.1.1.2.1</t>
    </r>
    <r>
      <rPr>
        <sz val="11"/>
        <color theme="1"/>
        <rFont val="Arial"/>
        <family val="2"/>
      </rPr>
      <t xml:space="preserve"> Ejecución de programas, acciones y medidas  para la operación y buen funcionamiento de los servicios públicos. </t>
    </r>
  </si>
  <si>
    <r>
      <rPr>
        <b/>
        <sz val="11"/>
        <color theme="1"/>
        <rFont val="Arial"/>
        <family val="2"/>
      </rPr>
      <t xml:space="preserve">3.12.1.1.2.2 </t>
    </r>
    <r>
      <rPr>
        <sz val="11"/>
        <color theme="1"/>
        <rFont val="Arial"/>
        <family val="2"/>
      </rPr>
      <t xml:space="preserve">Tramitación de recursos necesarios para la operación y buen funcionamiento de los programas de servicios públicos. </t>
    </r>
  </si>
  <si>
    <r>
      <rPr>
        <b/>
        <sz val="11"/>
        <color theme="1"/>
        <rFont val="Arial"/>
        <family val="2"/>
      </rPr>
      <t>3.12.1.1.2.3</t>
    </r>
    <r>
      <rPr>
        <sz val="11"/>
        <color theme="1"/>
        <rFont val="Arial"/>
        <family val="2"/>
      </rPr>
      <t xml:space="preserve"> Atención a las solicitudes de ciudadanas mediante reporta y aporta.</t>
    </r>
  </si>
  <si>
    <r>
      <rPr>
        <b/>
        <sz val="11"/>
        <color theme="1"/>
        <rFont val="Arial"/>
        <family val="2"/>
      </rPr>
      <t>3.12.1.1.2.4</t>
    </r>
    <r>
      <rPr>
        <sz val="11"/>
        <color theme="1"/>
        <rFont val="Arial"/>
        <family val="2"/>
      </rPr>
      <t xml:space="preserve"> Inspección de establecimientos que cumplen con las normativas establecidas en el regalmento de la Dirección de Servicios Públicos.</t>
    </r>
  </si>
  <si>
    <r>
      <rPr>
        <b/>
        <sz val="11"/>
        <color theme="1"/>
        <rFont val="Arial"/>
        <family val="2"/>
      </rPr>
      <t>PASRP:</t>
    </r>
    <r>
      <rPr>
        <sz val="11"/>
        <color theme="1"/>
        <rFont val="Arial"/>
        <family val="2"/>
      </rPr>
      <t xml:space="preserve"> Porcentaje de programas de servicios públicos realizados.</t>
    </r>
  </si>
  <si>
    <r>
      <rPr>
        <b/>
        <sz val="11"/>
        <color theme="1"/>
        <rFont val="Arial"/>
        <family val="2"/>
      </rPr>
      <t>PEI:</t>
    </r>
    <r>
      <rPr>
        <sz val="11"/>
        <color theme="1"/>
        <rFont val="Arial"/>
        <family val="2"/>
      </rPr>
      <t xml:space="preserve"> Porcentaje de establecimientos supervisados.</t>
    </r>
  </si>
  <si>
    <r>
      <rPr>
        <b/>
        <sz val="11"/>
        <color theme="1"/>
        <rFont val="Arial"/>
        <family val="2"/>
      </rPr>
      <t>PSCA:</t>
    </r>
    <r>
      <rPr>
        <sz val="11"/>
        <color theme="1"/>
        <rFont val="Arial"/>
        <family val="2"/>
      </rPr>
      <t xml:space="preserve"> Porcentaje de solicitudes ciudadanas atendidas.</t>
    </r>
  </si>
  <si>
    <r>
      <rPr>
        <b/>
        <sz val="11"/>
        <color theme="1"/>
        <rFont val="Arial"/>
        <family val="2"/>
      </rPr>
      <t>PTRN:</t>
    </r>
    <r>
      <rPr>
        <sz val="11"/>
        <color theme="1"/>
        <rFont val="Arial"/>
        <family val="2"/>
      </rPr>
      <t xml:space="preserve"> Porcentaje de trámites de recursos necesarios. </t>
    </r>
  </si>
  <si>
    <r>
      <rPr>
        <b/>
        <sz val="11"/>
        <color theme="1"/>
        <rFont val="Arial"/>
        <family val="2"/>
      </rPr>
      <t>PARSP</t>
    </r>
    <r>
      <rPr>
        <sz val="11"/>
        <color theme="1"/>
        <rFont val="Arial"/>
        <family val="2"/>
      </rPr>
      <t>:Porcentaje de actividades realizadas de Servicios públicos.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</si>
  <si>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Programas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</si>
  <si>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Actividades. </t>
    </r>
  </si>
  <si>
    <r>
      <rPr>
        <b/>
        <sz val="11"/>
        <color theme="1"/>
        <rFont val="Arial"/>
        <family val="2"/>
      </rPr>
      <t xml:space="preserve">Unidad de medida del indicado: </t>
    </r>
    <r>
      <rPr>
        <sz val="11"/>
        <color theme="1"/>
        <rFont val="Arial"/>
        <family val="2"/>
      </rPr>
      <t xml:space="preserve"> 
Porcentaje.                         
</t>
    </r>
    <r>
      <rPr>
        <b/>
        <sz val="11"/>
        <color theme="1"/>
        <rFont val="Arial"/>
        <family val="2"/>
      </rPr>
      <t xml:space="preserve">Unidad de medida:  </t>
    </r>
    <r>
      <rPr>
        <sz val="11"/>
        <color theme="1"/>
        <rFont val="Arial"/>
        <family val="2"/>
      </rPr>
      <t xml:space="preserve">
Tramites.</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</si>
  <si>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Solicitudes.</t>
    </r>
  </si>
  <si>
    <r>
      <rPr>
        <b/>
        <sz val="11"/>
        <color theme="1"/>
        <rFont val="Arial"/>
        <family val="2"/>
      </rPr>
      <t>Unidad de medida del indicado:</t>
    </r>
    <r>
      <rPr>
        <sz val="11"/>
        <color theme="1"/>
        <rFont val="Arial"/>
        <family val="2"/>
      </rPr>
      <t xml:space="preserve">  
Porcentaje.
</t>
    </r>
    <r>
      <rPr>
        <b/>
        <sz val="11"/>
        <color theme="1"/>
        <rFont val="Arial"/>
        <family val="2"/>
      </rPr>
      <t xml:space="preserve">Unidad de medida:
</t>
    </r>
    <r>
      <rPr>
        <sz val="11"/>
        <color theme="1"/>
        <rFont val="Arial"/>
        <family val="2"/>
      </rPr>
      <t>Establecimientos.</t>
    </r>
  </si>
  <si>
    <r>
      <rPr>
        <b/>
        <sz val="11"/>
        <color theme="1"/>
        <rFont val="Arial"/>
        <family val="2"/>
      </rPr>
      <t>Justificación Trimestral:</t>
    </r>
    <r>
      <rPr>
        <sz val="11"/>
        <color theme="1"/>
        <rFont val="Arial"/>
        <family val="2"/>
      </rPr>
      <t xml:space="preserve">Se logró el avance de la Tramitación de recursos necesarios para la operación y buen funcionamiento de los programas de servicios públicos </t>
    </r>
  </si>
  <si>
    <r>
      <rPr>
        <b/>
        <sz val="11"/>
        <color theme="1"/>
        <rFont val="Arial"/>
        <family val="2"/>
      </rPr>
      <t>Justificación Trimestral:</t>
    </r>
    <r>
      <rPr>
        <sz val="11"/>
        <color theme="1"/>
        <rFont val="Arial"/>
        <family val="2"/>
      </rPr>
      <t xml:space="preserve"> Se logró un gran avance  al cumplir con la meta  programada del trimestre en la ejecución de programas, acciones y medidas  para la operación y buen funcionamiento de los servicios públicos.</t>
    </r>
  </si>
  <si>
    <r>
      <rPr>
        <b/>
        <sz val="11"/>
        <color theme="1"/>
        <rFont val="Arial"/>
        <family val="2"/>
      </rPr>
      <t>Justificación Trimestral:</t>
    </r>
    <r>
      <rPr>
        <sz val="11"/>
        <color theme="1"/>
        <rFont val="Arial"/>
        <family val="2"/>
      </rPr>
      <t xml:space="preserve"> Se logró un gran  avance de la Tramitación de recursos necesarios para la operación y buen funcionamiento de los programas de servicios públicos </t>
    </r>
  </si>
  <si>
    <r>
      <rPr>
        <b/>
        <sz val="11"/>
        <color theme="1"/>
        <rFont val="Arial"/>
        <family val="2"/>
      </rPr>
      <t>Justificación Trimestral:</t>
    </r>
    <r>
      <rPr>
        <sz val="11"/>
        <color theme="1"/>
        <rFont val="Arial"/>
        <family val="2"/>
      </rPr>
      <t xml:space="preserve"> Se logró un avancede Atención a las solicitudes de ciudadanas mediante reporta y aporta.</t>
    </r>
  </si>
  <si>
    <r>
      <rPr>
        <b/>
        <sz val="11"/>
        <color theme="1"/>
        <rFont val="Arial"/>
        <family val="2"/>
      </rPr>
      <t>Justificación Trimestral:</t>
    </r>
    <r>
      <rPr>
        <sz val="11"/>
        <color theme="1"/>
        <rFont val="Arial"/>
        <family val="2"/>
      </rPr>
      <t xml:space="preserve"> Se logró un avance Atención a las solicitudes de ciudadanas mediante reporta y aporta. de la Inspección de Establecimientos debido a que el personal se enfoco a apoyo de brigadas</t>
    </r>
  </si>
  <si>
    <t>Secretaría Municipal de Obras Públicas y Servicios</t>
  </si>
  <si>
    <t>Dirección General Servicios Públicos</t>
  </si>
  <si>
    <t xml:space="preserve">Dirección de Taller Municipal </t>
  </si>
  <si>
    <t>Dirección de Alumbrado Público</t>
  </si>
  <si>
    <t>Dirección de Bacheo y Pipas</t>
  </si>
  <si>
    <t xml:space="preserve">Dirección de Pozos y Limpieza de Playas </t>
  </si>
  <si>
    <t xml:space="preserve">Dirección de Parques y Áreas Jardinadas </t>
  </si>
  <si>
    <t xml:space="preserve">Dirección de Atención a Demandas Emergentes </t>
  </si>
  <si>
    <t xml:space="preserve">Dirección de Supervisión del Sistema de Limpia </t>
  </si>
  <si>
    <t xml:space="preserve">Dirección General Obras Públicas </t>
  </si>
  <si>
    <t xml:space="preserve">Dirección de Proyectos </t>
  </si>
  <si>
    <t xml:space="preserve">Dirección de Licitaciones y Contratos </t>
  </si>
  <si>
    <t xml:space="preserve">Dirección de Construcción </t>
  </si>
  <si>
    <t>Componente
(Dirección de Alumbrado Público)</t>
  </si>
  <si>
    <r>
      <rPr>
        <b/>
        <sz val="11"/>
        <color theme="1"/>
        <rFont val="Arial"/>
        <family val="2"/>
      </rPr>
      <t>3.12.1.1.3</t>
    </r>
    <r>
      <rPr>
        <sz val="11"/>
        <color theme="1"/>
        <rFont val="Arial"/>
        <family val="2"/>
      </rPr>
      <t xml:space="preserve"> Alumbrado Público del H. Ayuntamiento de Benito Juárez mejorado.</t>
    </r>
  </si>
  <si>
    <r>
      <rPr>
        <b/>
        <sz val="11"/>
        <color theme="1"/>
        <rFont val="Arial"/>
        <family val="2"/>
      </rPr>
      <t>3.12.1.1.3.1</t>
    </r>
    <r>
      <rPr>
        <sz val="11"/>
        <color theme="1"/>
        <rFont val="Arial"/>
        <family val="2"/>
      </rPr>
      <t xml:space="preserve"> Supervisión del sistema de Alumbrado Público a  la empresa Optima Energía.</t>
    </r>
  </si>
  <si>
    <r>
      <rPr>
        <b/>
        <sz val="11"/>
        <color theme="1"/>
        <rFont val="Arial"/>
        <family val="2"/>
      </rPr>
      <t>3.12.1.1.3.2</t>
    </r>
    <r>
      <rPr>
        <sz val="11"/>
        <color theme="1"/>
        <rFont val="Arial"/>
        <family val="2"/>
      </rPr>
      <t xml:space="preserve"> Supervisión de Reportes Ciudadanos del sistema de Alumbrado Público.</t>
    </r>
  </si>
  <si>
    <r>
      <rPr>
        <b/>
        <sz val="11"/>
        <color theme="1"/>
        <rFont val="Arial"/>
        <family val="2"/>
      </rPr>
      <t>3.12.1.1.3.3</t>
    </r>
    <r>
      <rPr>
        <sz val="11"/>
        <color theme="1"/>
        <rFont val="Arial"/>
        <family val="2"/>
      </rPr>
      <t xml:space="preserve"> Realización del Censo del sistema de alumbrado público del Municipio de Benito Juárez.</t>
    </r>
  </si>
  <si>
    <r>
      <rPr>
        <b/>
        <sz val="11"/>
        <color theme="1"/>
        <rFont val="Arial"/>
        <family val="2"/>
      </rPr>
      <t xml:space="preserve">3.12.1.1.3.7 </t>
    </r>
    <r>
      <rPr>
        <sz val="11"/>
        <color theme="1"/>
        <rFont val="Arial"/>
        <family val="2"/>
      </rPr>
      <t>Proyección de infraestructura eléctrica en el Municipio de Benito Juárez.</t>
    </r>
  </si>
  <si>
    <r>
      <rPr>
        <b/>
        <sz val="11"/>
        <color theme="1"/>
        <rFont val="Arial"/>
        <family val="2"/>
      </rPr>
      <t>3.12.1.1.3.6</t>
    </r>
    <r>
      <rPr>
        <sz val="11"/>
        <color theme="1"/>
        <rFont val="Arial"/>
        <family val="2"/>
      </rPr>
      <t xml:space="preserve"> Verificación del sistema de alumbrado público que cumplan con las especificaciones establecidas para la entrega y Recepción de fraccionamientos nuevos en el Municipio de Benito Juárez.</t>
    </r>
  </si>
  <si>
    <r>
      <rPr>
        <b/>
        <sz val="11"/>
        <color theme="1"/>
        <rFont val="Arial"/>
        <family val="2"/>
      </rPr>
      <t>3.12.1.1.3.5</t>
    </r>
    <r>
      <rPr>
        <sz val="11"/>
        <color theme="1"/>
        <rFont val="Arial"/>
        <family val="2"/>
      </rPr>
      <t xml:space="preserve"> Rehabilitación y Mantenimiento de los postes.</t>
    </r>
  </si>
  <si>
    <r>
      <rPr>
        <b/>
        <sz val="11"/>
        <color theme="1"/>
        <rFont val="Arial"/>
        <family val="2"/>
      </rPr>
      <t>PAPM:</t>
    </r>
    <r>
      <rPr>
        <sz val="11"/>
        <color theme="1"/>
        <rFont val="Arial"/>
        <family val="2"/>
      </rPr>
      <t xml:space="preserve"> Porcentaje del Alumbrado Público Mejorado.</t>
    </r>
  </si>
  <si>
    <r>
      <rPr>
        <b/>
        <sz val="11"/>
        <color theme="1"/>
        <rFont val="Arial"/>
        <family val="2"/>
      </rPr>
      <t>3.12.1.1.3.4</t>
    </r>
    <r>
      <rPr>
        <sz val="11"/>
        <color theme="1"/>
        <rFont val="Arial"/>
        <family val="2"/>
      </rPr>
      <t xml:space="preserve"> Reparación y mantenimiento de las luminarias tipo Reflector en existencia.</t>
    </r>
  </si>
  <si>
    <r>
      <rPr>
        <b/>
        <sz val="11"/>
        <color theme="1"/>
        <rFont val="Arial"/>
        <family val="2"/>
      </rPr>
      <t>PSAPR:</t>
    </r>
    <r>
      <rPr>
        <sz val="11"/>
        <color theme="1"/>
        <rFont val="Arial"/>
        <family val="2"/>
      </rPr>
      <t xml:space="preserve"> Porcentaje de supervisiones del sistema de alumbrado público realizadas.</t>
    </r>
  </si>
  <si>
    <r>
      <rPr>
        <b/>
        <sz val="11"/>
        <color theme="1"/>
        <rFont val="Arial"/>
        <family val="2"/>
      </rPr>
      <t>PRCA:</t>
    </r>
    <r>
      <rPr>
        <sz val="11"/>
        <color theme="1"/>
        <rFont val="Arial"/>
        <family val="2"/>
      </rPr>
      <t xml:space="preserve"> Porcentaje de Reportes ciudadanos del sistema de alumbrado público atendidos.</t>
    </r>
  </si>
  <si>
    <r>
      <rPr>
        <b/>
        <sz val="11"/>
        <color theme="1"/>
        <rFont val="Arial"/>
        <family val="2"/>
      </rPr>
      <t xml:space="preserve">PCSAR: </t>
    </r>
    <r>
      <rPr>
        <sz val="11"/>
        <color theme="1"/>
        <rFont val="Arial"/>
        <family val="2"/>
      </rPr>
      <t>Porcentaje de censo del sistema de alumbrado público realizado.</t>
    </r>
  </si>
  <si>
    <r>
      <rPr>
        <b/>
        <sz val="11"/>
        <color theme="1"/>
        <rFont val="Arial"/>
        <family val="2"/>
      </rPr>
      <t>PLR:</t>
    </r>
    <r>
      <rPr>
        <sz val="11"/>
        <color theme="1"/>
        <rFont val="Arial"/>
        <family val="2"/>
      </rPr>
      <t xml:space="preserve"> Porcentaje de Luminarias Reparadas.</t>
    </r>
  </si>
  <si>
    <r>
      <rPr>
        <b/>
        <sz val="11"/>
        <color theme="1"/>
        <rFont val="Arial"/>
        <family val="2"/>
      </rPr>
      <t>PPR:</t>
    </r>
    <r>
      <rPr>
        <sz val="11"/>
        <color theme="1"/>
        <rFont val="Arial"/>
        <family val="2"/>
      </rPr>
      <t xml:space="preserve"> Porcentaje de Postes Rehabilitados.</t>
    </r>
  </si>
  <si>
    <r>
      <rPr>
        <b/>
        <sz val="11"/>
        <color theme="1"/>
        <rFont val="Arial"/>
        <family val="2"/>
      </rPr>
      <t>PAPEF:</t>
    </r>
    <r>
      <rPr>
        <sz val="11"/>
        <color theme="1"/>
        <rFont val="Arial"/>
        <family val="2"/>
      </rPr>
      <t xml:space="preserve"> Porcentaje de alumbrado público entregado en fraccionamientos.</t>
    </r>
  </si>
  <si>
    <r>
      <rPr>
        <b/>
        <sz val="11"/>
        <color theme="1"/>
        <rFont val="Arial"/>
        <family val="2"/>
      </rPr>
      <t>PIEP:</t>
    </r>
    <r>
      <rPr>
        <sz val="11"/>
        <color theme="1"/>
        <rFont val="Arial"/>
        <family val="2"/>
      </rPr>
      <t xml:space="preserve"> Porcentaje de infraestructura eléctrica Proyectada.</t>
    </r>
  </si>
  <si>
    <r>
      <rPr>
        <b/>
        <sz val="11"/>
        <color theme="1"/>
        <rFont val="Arial"/>
        <family val="2"/>
      </rPr>
      <t xml:space="preserve">Justificación Trimestral: </t>
    </r>
    <r>
      <rPr>
        <sz val="11"/>
        <color theme="1"/>
        <rFont val="Arial"/>
        <family val="2"/>
      </rPr>
      <t xml:space="preserve">En la Dirección de Alumbrado  público se continuará con la Modernización del Sistema de Alumbrado público a tecnoligía Led, con esta acción  se mejora el Alumbrado Público. Obteniendo en este primer trimestre  un incremento de  49.80 % de la meta planeada.          </t>
    </r>
  </si>
  <si>
    <r>
      <rPr>
        <b/>
        <sz val="11"/>
        <color theme="1"/>
        <rFont val="Arial"/>
        <family val="2"/>
      </rPr>
      <t>Justificación Trimestral:</t>
    </r>
    <r>
      <rPr>
        <sz val="11"/>
        <color theme="1"/>
        <rFont val="Arial"/>
        <family val="2"/>
      </rPr>
      <t xml:space="preserve"> En la Dirección de Alumbrado  público se continua con la  supervisión del sistema del alumbrado público, reduciendo las fallas presentadas en el mismo. Registrandose en proporción a la meta planeada en el  primer trimestre un porcentaje  del   63.96%.                 </t>
    </r>
  </si>
  <si>
    <r>
      <rPr>
        <b/>
        <sz val="11"/>
        <color theme="1"/>
        <rFont val="Arial"/>
        <family val="2"/>
      </rPr>
      <t>Justificación Trimestral:</t>
    </r>
    <r>
      <rPr>
        <sz val="11"/>
        <color theme="1"/>
        <rFont val="Arial"/>
        <family val="2"/>
      </rPr>
      <t xml:space="preserve"> En la Dirección de Alumbrado  público se continua con la  supervisión de los reportes  ciudadanos  del sistema del alumbrado público, presentando un avance del 63.33% en proporción a la meta planeada en  el primer trimestre.                                                                                                                                               </t>
    </r>
  </si>
  <si>
    <r>
      <rPr>
        <b/>
        <sz val="11"/>
        <color theme="1"/>
        <rFont val="Arial"/>
        <family val="2"/>
      </rPr>
      <t>Justificación Trimestral:</t>
    </r>
    <r>
      <rPr>
        <sz val="11"/>
        <color theme="1"/>
        <rFont val="Arial"/>
        <family val="2"/>
      </rPr>
      <t xml:space="preserve"> En la Dirección de Alumbrado  público se realiza en censo del sistema del alumbrado público, cumpliendo con las metas planeadas y presentando un avance del 93.20%  en proporción a la meta planeada del primer trimestre.                                                 </t>
    </r>
  </si>
  <si>
    <r>
      <rPr>
        <b/>
        <sz val="11"/>
        <color theme="1"/>
        <rFont val="Arial"/>
        <family val="2"/>
      </rPr>
      <t>Justificación Trimestral:</t>
    </r>
    <r>
      <rPr>
        <sz val="11"/>
        <color theme="1"/>
        <rFont val="Arial"/>
        <family val="2"/>
      </rPr>
      <t xml:space="preserve"> El sistema del alumbrado público se esta modernizando con luminarias leds por lo que la rehabilitación y mantenimiento  de luminarias  tipo reflectores no se logro el avance  en proporción a la meta planeada en el primer trimestre.                                    </t>
    </r>
  </si>
  <si>
    <r>
      <rPr>
        <b/>
        <sz val="11"/>
        <color theme="1"/>
        <rFont val="Arial"/>
        <family val="2"/>
      </rPr>
      <t xml:space="preserve">Justificación Trimestral: </t>
    </r>
    <r>
      <rPr>
        <sz val="11"/>
        <color theme="1"/>
        <rFont val="Arial"/>
        <family val="2"/>
      </rPr>
      <t xml:space="preserve">En la Dirección de Alumbrado  público se continua con la rehabilitación y mantenimiento de postes del sistema del alumbrado público. Por lo que  logro en relación a  la meta planeada para el primer trimestre un  74.00%.    </t>
    </r>
  </si>
  <si>
    <r>
      <rPr>
        <b/>
        <sz val="11"/>
        <color theme="1"/>
        <rFont val="Arial"/>
        <family val="2"/>
      </rPr>
      <t>Justificación Trimestral:</t>
    </r>
    <r>
      <rPr>
        <sz val="11"/>
        <color theme="1"/>
        <rFont val="Arial"/>
        <family val="2"/>
      </rPr>
      <t xml:space="preserve"> En la Dirección de Alumbrado  público se continua con los trabajos establecidos para la entrega recepción de fraccionamientos en relación al  sistema del alumbrado público.Por lo que  se logro un 100.00% en relación a  la meta planeada para el primer trimestre.                   </t>
    </r>
  </si>
  <si>
    <r>
      <rPr>
        <b/>
        <sz val="11"/>
        <color theme="1"/>
        <rFont val="Arial"/>
        <family val="2"/>
      </rPr>
      <t>Justificación Trimestral:</t>
    </r>
    <r>
      <rPr>
        <sz val="11"/>
        <color theme="1"/>
        <rFont val="Arial"/>
        <family val="2"/>
      </rPr>
      <t xml:space="preserve"> En la Dirección de Alumbrado  público se continua con la proyección  de la infraestructura eléctrica, logrando un 100% en relación a  la meta planeada para el primer trimestre.                                                                                                                          </t>
    </r>
  </si>
  <si>
    <t>Componente
( Dirección de Bacheo y Pipas )</t>
  </si>
  <si>
    <r>
      <t xml:space="preserve">3.12.1.1.4 </t>
    </r>
    <r>
      <rPr>
        <sz val="11"/>
        <color theme="1"/>
        <rFont val="Arial"/>
        <family val="2"/>
      </rPr>
      <t xml:space="preserve">Bacheo de vialidades y suministro de agua potable proporcionados. </t>
    </r>
  </si>
  <si>
    <r>
      <t>PM2VB: P</t>
    </r>
    <r>
      <rPr>
        <sz val="11"/>
        <color theme="1"/>
        <rFont val="Arial"/>
        <family val="2"/>
      </rPr>
      <t>orcentaje de m2 de vialidades bacheadas.</t>
    </r>
  </si>
  <si>
    <r>
      <t xml:space="preserve">PLAPP: </t>
    </r>
    <r>
      <rPr>
        <sz val="11"/>
        <color theme="1"/>
        <rFont val="Arial"/>
        <family val="2"/>
      </rPr>
      <t>Porcentaje de Litros de Agua Potable Proporcionada.</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</si>
  <si>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Litros de agua potable</t>
    </r>
  </si>
  <si>
    <r>
      <t xml:space="preserve">3.12.1.1.4.1 </t>
    </r>
    <r>
      <rPr>
        <sz val="11"/>
        <color theme="1"/>
        <rFont val="Arial"/>
        <family val="2"/>
      </rPr>
      <t>Atención a las solicitudes de servicio recepcionados mediante llamadas telefonicas y redes sociales concluidas.</t>
    </r>
  </si>
  <si>
    <r>
      <t xml:space="preserve">PSSA: </t>
    </r>
    <r>
      <rPr>
        <sz val="11"/>
        <color theme="1"/>
        <rFont val="Arial"/>
        <family val="2"/>
      </rPr>
      <t>Porcentaje de solicitudes de servicio Atendidas.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</si>
  <si>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Solicitudes</t>
    </r>
  </si>
  <si>
    <r>
      <t xml:space="preserve">3.12.1.1.4.2 </t>
    </r>
    <r>
      <rPr>
        <sz val="11"/>
        <color theme="1"/>
        <rFont val="Arial"/>
        <family val="2"/>
      </rPr>
      <t>Recepción de obras de vialidades.</t>
    </r>
  </si>
  <si>
    <r>
      <t xml:space="preserve">PROV: </t>
    </r>
    <r>
      <rPr>
        <sz val="11"/>
        <color theme="1"/>
        <rFont val="Arial"/>
        <family val="2"/>
      </rPr>
      <t>Porcentaje de Recepción de Obras de vialidades.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</si>
  <si>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Obras.</t>
    </r>
  </si>
  <si>
    <r>
      <t xml:space="preserve">3.12.1.1.4.3 </t>
    </r>
    <r>
      <rPr>
        <sz val="11"/>
        <color theme="1"/>
        <rFont val="Arial"/>
        <family val="2"/>
      </rPr>
      <t xml:space="preserve">Implementación del mantenimiento preventivo y correctivo del parque vehicular, parque de maquinaria y equipo menor.  </t>
    </r>
  </si>
  <si>
    <r>
      <t xml:space="preserve">PVO: </t>
    </r>
    <r>
      <rPr>
        <sz val="11"/>
        <color theme="1"/>
        <rFont val="Arial"/>
        <family val="2"/>
      </rPr>
      <t>Porcentaje de Vehículos Operando.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</si>
  <si>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Vehículos.
</t>
    </r>
  </si>
  <si>
    <r>
      <t xml:space="preserve">PPMO: </t>
    </r>
    <r>
      <rPr>
        <sz val="11"/>
        <color theme="1"/>
        <rFont val="Arial"/>
        <family val="2"/>
      </rPr>
      <t>Porcentaje del Parque de Maquinaria Operando.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</si>
  <si>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 xml:space="preserve">Maquinaria </t>
    </r>
  </si>
  <si>
    <r>
      <t xml:space="preserve">PEMO: </t>
    </r>
    <r>
      <rPr>
        <sz val="11"/>
        <color theme="1"/>
        <rFont val="Arial"/>
        <family val="2"/>
      </rPr>
      <t>Porcentaje de Equipo Menor Operando.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</si>
  <si>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Equipo menor.</t>
    </r>
  </si>
  <si>
    <r>
      <t xml:space="preserve">3.12.1.1.4.4 </t>
    </r>
    <r>
      <rPr>
        <sz val="11"/>
        <color theme="1"/>
        <rFont val="Arial"/>
        <family val="2"/>
      </rPr>
      <t xml:space="preserve">Mantenimiento de las  instalaciones, optimizando el buen funcionamiento para el cumplimiento de las prestaciones del servicio. </t>
    </r>
  </si>
  <si>
    <r>
      <t xml:space="preserve">PAMID: </t>
    </r>
    <r>
      <rPr>
        <sz val="11"/>
        <color theme="1"/>
        <rFont val="Arial"/>
        <family val="2"/>
      </rPr>
      <t>Porcentaje de actividades de Mantenimiento de las Instalaciones Deterioradas.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</si>
  <si>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Mantenimiento.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</si>
  <si>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Luminarias.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</si>
  <si>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Reportes.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</si>
  <si>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t>
    </r>
    <r>
      <rPr>
        <sz val="11"/>
        <color theme="1"/>
        <rFont val="Arial"/>
        <family val="2"/>
      </rPr>
      <t xml:space="preserve">
Supervisión.</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</si>
  <si>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Censo.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</si>
  <si>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Luminarias.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</si>
  <si>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Postes.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</si>
  <si>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Alumbrado.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</si>
  <si>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Proyección de Infraestructura.</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</si>
  <si>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M2 de vialidades.</t>
    </r>
  </si>
  <si>
    <r>
      <rPr>
        <b/>
        <sz val="11"/>
        <color theme="1"/>
        <rFont val="Arial"/>
        <family val="2"/>
      </rPr>
      <t xml:space="preserve">Justificación Trimestral: </t>
    </r>
    <r>
      <rPr>
        <sz val="11"/>
        <color theme="1"/>
        <rFont val="Arial"/>
        <family val="2"/>
      </rPr>
      <t xml:space="preserve">1 de Enero al 31 de Marzo 2023, fue de un 100%.
</t>
    </r>
  </si>
  <si>
    <r>
      <rPr>
        <b/>
        <sz val="11"/>
        <color theme="1"/>
        <rFont val="Arial"/>
        <family val="2"/>
      </rPr>
      <t>Justificación Trimestral:</t>
    </r>
    <r>
      <rPr>
        <sz val="11"/>
        <color theme="1"/>
        <rFont val="Arial"/>
        <family val="2"/>
      </rPr>
      <t xml:space="preserve">  1 de Enero al 31 de Marzo 2023, fue de un 50% debido a que la medicion es trimestral </t>
    </r>
  </si>
  <si>
    <r>
      <rPr>
        <b/>
        <sz val="11"/>
        <color theme="1"/>
        <rFont val="Arial"/>
        <family val="2"/>
      </rPr>
      <t>Justificación Trimestral:</t>
    </r>
    <r>
      <rPr>
        <sz val="11"/>
        <color theme="1"/>
        <rFont val="Arial"/>
        <family val="2"/>
      </rPr>
      <t xml:space="preserve">  1 de Enero al 31 de Marzo 2023, fue de un 100% 
</t>
    </r>
  </si>
  <si>
    <r>
      <rPr>
        <b/>
        <sz val="11"/>
        <color theme="1"/>
        <rFont val="Arial"/>
        <family val="2"/>
      </rPr>
      <t>Justificación Trimestral:</t>
    </r>
    <r>
      <rPr>
        <sz val="11"/>
        <color theme="1"/>
        <rFont val="Arial"/>
        <family val="2"/>
      </rPr>
      <t xml:space="preserve"> 1 de Enero al 31 de Marzo 2023, fue de un 50% debido a que la medicion es trimestral.
</t>
    </r>
  </si>
  <si>
    <r>
      <rPr>
        <b/>
        <sz val="11"/>
        <color theme="1"/>
        <rFont val="Arial"/>
        <family val="2"/>
      </rPr>
      <t>Justificación Trimestral:</t>
    </r>
    <r>
      <rPr>
        <sz val="11"/>
        <color theme="1"/>
        <rFont val="Arial"/>
        <family val="2"/>
      </rPr>
      <t xml:space="preserve"> La meta alcanzada del 1 de Enero al 31 de Marzo 2023, fue de un 0% ya que este trimestre no tuvimos alguna recepcion de obra </t>
    </r>
  </si>
  <si>
    <r>
      <rPr>
        <b/>
        <sz val="11"/>
        <color theme="1"/>
        <rFont val="Arial"/>
        <family val="2"/>
      </rPr>
      <t>Justificación Trimestral:</t>
    </r>
    <r>
      <rPr>
        <sz val="11"/>
        <color theme="1"/>
        <rFont val="Arial"/>
        <family val="2"/>
      </rPr>
      <t xml:space="preserve"> La meta alcanzada de  1 de Enero al 31 de Marzo 2023, fue de un 78.38%  ya que la medición es trimestral</t>
    </r>
  </si>
  <si>
    <r>
      <rPr>
        <b/>
        <sz val="11"/>
        <color theme="1"/>
        <rFont val="Arial"/>
        <family val="2"/>
      </rPr>
      <t>Justificación Trimestral:</t>
    </r>
    <r>
      <rPr>
        <sz val="11"/>
        <color theme="1"/>
        <rFont val="Arial"/>
        <family val="2"/>
      </rPr>
      <t xml:space="preserve"> La meta alcanzada del 1 de Enero al 31 de Marzo 2023, fue de un 22.27 % ya que la medición es trimestral, y por condiciones climáticas no se obtuvo el 100% que se esperaba.</t>
    </r>
  </si>
  <si>
    <r>
      <rPr>
        <b/>
        <sz val="11"/>
        <color theme="1"/>
        <rFont val="Arial"/>
        <family val="2"/>
      </rPr>
      <t>Justificación Trimestral:</t>
    </r>
    <r>
      <rPr>
        <sz val="11"/>
        <color theme="1"/>
        <rFont val="Arial"/>
        <family val="2"/>
      </rPr>
      <t xml:space="preserve"> La meta alcanzada del  1 de Enero al 31 de Marzo 2023, fue de un 459.60 %, este incremento se obtuvo en virtud de que la demanda del servicio de agua potable en las colonias irregulares es mayor derivado al aunmento de poblacion, asi mismo se cuenta con el parque vehicular en optimas condiciones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</si>
  <si>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t>
    </r>
  </si>
  <si>
    <t>Componente
(Dirección de Parques y Áreas Jardinadas)</t>
  </si>
  <si>
    <r>
      <t xml:space="preserve">3.12.1.1.6  </t>
    </r>
    <r>
      <rPr>
        <sz val="11"/>
        <color indexed="8"/>
        <rFont val="Arial"/>
        <family val="2"/>
      </rPr>
      <t>Mantenimiento de la Infraestructura de parques y jardines del municipio de Benito Juárez atendido.</t>
    </r>
  </si>
  <si>
    <r>
      <t xml:space="preserve">PSMIPJR: </t>
    </r>
    <r>
      <rPr>
        <sz val="11"/>
        <color indexed="8"/>
        <rFont val="Arial"/>
        <family val="2"/>
      </rPr>
      <t>Porcentaje servicios de mantenimiento a la infraestructura  de parques y jardines realizados</t>
    </r>
    <r>
      <rPr>
        <b/>
        <sz val="11"/>
        <color indexed="8"/>
        <rFont val="Arial"/>
        <family val="2"/>
      </rPr>
      <t>.</t>
    </r>
  </si>
  <si>
    <r>
      <t xml:space="preserve">Unidad de medida del indicador: 
</t>
    </r>
    <r>
      <rPr>
        <sz val="11"/>
        <color indexed="8"/>
        <rFont val="Arial"/>
        <family val="2"/>
      </rPr>
      <t xml:space="preserve">Porcentaje   </t>
    </r>
    <r>
      <rPr>
        <b/>
        <sz val="11"/>
        <color indexed="8"/>
        <rFont val="Arial"/>
        <family val="2"/>
      </rPr>
      <t xml:space="preserve">                                                                                  
Unidad de medida: 
</t>
    </r>
    <r>
      <rPr>
        <sz val="11"/>
        <color indexed="8"/>
        <rFont val="Arial"/>
        <family val="2"/>
      </rPr>
      <t>Servicios</t>
    </r>
  </si>
  <si>
    <r>
      <t xml:space="preserve">3.12.1.1.6.1 </t>
    </r>
    <r>
      <rPr>
        <sz val="11"/>
        <color indexed="8"/>
        <rFont val="Arial"/>
        <family val="2"/>
      </rPr>
      <t>Realización de servicios de limpieza a espacios públicos y parques.</t>
    </r>
  </si>
  <si>
    <r>
      <t xml:space="preserve">PSLPEPR: </t>
    </r>
    <r>
      <rPr>
        <sz val="11"/>
        <color indexed="8"/>
        <rFont val="Arial"/>
        <family val="2"/>
      </rPr>
      <t>Porcentaje de  servicios de limpieza a parques y espacios públicos realizados.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</si>
  <si>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Servicios</t>
    </r>
  </si>
  <si>
    <r>
      <t xml:space="preserve">3.12.1.1.6.2 </t>
    </r>
    <r>
      <rPr>
        <sz val="11"/>
        <color indexed="8"/>
        <rFont val="Arial"/>
        <family val="2"/>
      </rPr>
      <t xml:space="preserve"> Realización del programa de sembrado de plantas de ornato y forestal para la infraestructura y buena imagen en parques y camellones</t>
    </r>
    <r>
      <rPr>
        <b/>
        <sz val="11"/>
        <color indexed="8"/>
        <rFont val="Arial"/>
        <family val="2"/>
      </rPr>
      <t>.</t>
    </r>
  </si>
  <si>
    <r>
      <t xml:space="preserve">PPOS: </t>
    </r>
    <r>
      <rPr>
        <sz val="11"/>
        <color indexed="8"/>
        <rFont val="Arial"/>
        <family val="2"/>
      </rPr>
      <t>Porcentaje plantas de ornato sembradas</t>
    </r>
    <r>
      <rPr>
        <b/>
        <sz val="11"/>
        <color indexed="8"/>
        <rFont val="Arial"/>
        <family val="2"/>
      </rPr>
      <t>.</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</si>
  <si>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Plantas de ornato</t>
    </r>
  </si>
  <si>
    <r>
      <t xml:space="preserve">3.12.1.1.6.3 </t>
    </r>
    <r>
      <rPr>
        <sz val="11"/>
        <color indexed="8"/>
        <rFont val="Arial"/>
        <family val="2"/>
      </rPr>
      <t xml:space="preserve">Realización del programa en acondicionamiento, equipamiento y pintado de fuentes y monumentos. </t>
    </r>
  </si>
  <si>
    <r>
      <t xml:space="preserve">PAAEPFM: </t>
    </r>
    <r>
      <rPr>
        <sz val="11"/>
        <color indexed="8"/>
        <rFont val="Arial"/>
        <family val="2"/>
      </rPr>
      <t xml:space="preserve">Porcentaje  de avance en  acondicionamiento, equipamiento y pintado de fuentes y monumentos.  </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</si>
  <si>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Fuentes y monumentos</t>
    </r>
  </si>
  <si>
    <r>
      <t xml:space="preserve">3.12.1.1.6.4 </t>
    </r>
    <r>
      <rPr>
        <sz val="11"/>
        <color indexed="8"/>
        <rFont val="Arial"/>
        <family val="2"/>
      </rPr>
      <t>Restauración de juegos infantiles y aparatos de ejercicio beneficiando a la población del municipio de Benito Juárez.</t>
    </r>
  </si>
  <si>
    <r>
      <t xml:space="preserve">PJIAER: </t>
    </r>
    <r>
      <rPr>
        <sz val="11"/>
        <color indexed="8"/>
        <rFont val="Arial"/>
        <family val="2"/>
      </rPr>
      <t>Porcentaje de juegos infantiles y aparatos de ejercitadores restaurados.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</si>
  <si>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Juegos y ejercitadores</t>
    </r>
  </si>
  <si>
    <r>
      <t xml:space="preserve">3.12.1.1.6.5 </t>
    </r>
    <r>
      <rPr>
        <sz val="11"/>
        <color indexed="8"/>
        <rFont val="Arial"/>
        <family val="2"/>
      </rPr>
      <t>Realización del mantenimiento preventivo y correctivo del parque vehicular.</t>
    </r>
  </si>
  <si>
    <r>
      <t xml:space="preserve">PMPV: </t>
    </r>
    <r>
      <rPr>
        <sz val="11"/>
        <color indexed="8"/>
        <rFont val="Arial"/>
        <family val="2"/>
      </rPr>
      <t>Porcentaje de mantenimiento del parque vehicular.</t>
    </r>
  </si>
  <si>
    <r>
      <t xml:space="preserve">3.12.1.1.6.6 </t>
    </r>
    <r>
      <rPr>
        <sz val="11"/>
        <color indexed="8"/>
        <rFont val="Arial"/>
        <family val="2"/>
      </rPr>
      <t>Realización del mantenimiento preventivo y correctivo de maquinaria menor.</t>
    </r>
  </si>
  <si>
    <r>
      <t xml:space="preserve">PMMM: </t>
    </r>
    <r>
      <rPr>
        <sz val="11"/>
        <color indexed="8"/>
        <rFont val="Arial"/>
        <family val="2"/>
      </rPr>
      <t xml:space="preserve">Porcentaje de mantenimiento a maquinaria menor. </t>
    </r>
  </si>
  <si>
    <r>
      <t xml:space="preserve">3.12.1.1.6.7 </t>
    </r>
    <r>
      <rPr>
        <sz val="11"/>
        <color indexed="8"/>
        <rFont val="Arial"/>
        <family val="2"/>
      </rPr>
      <t>Reparación de guarniciones en áreas de espacios publicos.</t>
    </r>
  </si>
  <si>
    <r>
      <t xml:space="preserve">PMLRG: </t>
    </r>
    <r>
      <rPr>
        <sz val="11"/>
        <color indexed="8"/>
        <rFont val="Arial"/>
        <family val="2"/>
      </rPr>
      <t>Porcentaje de metros lineales de reparación  en guarniciones.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</si>
  <si>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Metros lineales</t>
    </r>
  </si>
  <si>
    <r>
      <t xml:space="preserve">3.12.1.1.6.8 </t>
    </r>
    <r>
      <rPr>
        <sz val="11"/>
        <color indexed="8"/>
        <rFont val="Arial"/>
        <family val="2"/>
      </rPr>
      <t>Reparacion de estructuras de concreto en  areas de espacios publicos.</t>
    </r>
  </si>
  <si>
    <r>
      <t xml:space="preserve">PMCREC: </t>
    </r>
    <r>
      <rPr>
        <sz val="11"/>
        <color indexed="8"/>
        <rFont val="Arial"/>
        <family val="2"/>
      </rPr>
      <t>Porcentaje de  de metros cuadrados  de reparacion de estructuras de concreto.</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</si>
  <si>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Metros cuadrados</t>
    </r>
  </si>
  <si>
    <r>
      <rPr>
        <b/>
        <sz val="11"/>
        <color indexed="8"/>
        <rFont val="Arial"/>
        <family val="2"/>
      </rPr>
      <t>Justificación Trimestral:</t>
    </r>
    <r>
      <rPr>
        <sz val="11"/>
        <color indexed="8"/>
        <rFont val="Arial"/>
        <family val="2"/>
      </rPr>
      <t xml:space="preserve"> Debido a la falta de adquisicion de material de pintura durante este trimestre, se realizo un avance del  60.78%  del mantenimiento programado para esta actividad.
</t>
    </r>
    <r>
      <rPr>
        <b/>
        <sz val="11"/>
        <color indexed="8"/>
        <rFont val="Arial"/>
        <family val="2"/>
      </rPr>
      <t/>
    </r>
  </si>
  <si>
    <r>
      <rPr>
        <b/>
        <sz val="11"/>
        <color indexed="8"/>
        <rFont val="Arial"/>
        <family val="2"/>
      </rPr>
      <t>Justificación Trimestra</t>
    </r>
    <r>
      <rPr>
        <sz val="11"/>
        <color indexed="8"/>
        <rFont val="Arial"/>
        <family val="2"/>
      </rPr>
      <t xml:space="preserve">l: Se logro un avance del 109.91% del programado para esta actividad , donde es atendido de forma continua solicitudes de ciudadanos mendiante el programa de "REPORTA Y APORTA"  
</t>
    </r>
    <r>
      <rPr>
        <b/>
        <sz val="11"/>
        <color indexed="8"/>
        <rFont val="Arial"/>
        <family val="2"/>
      </rPr>
      <t/>
    </r>
  </si>
  <si>
    <r>
      <rPr>
        <b/>
        <sz val="11"/>
        <color indexed="8"/>
        <rFont val="Arial"/>
        <family val="2"/>
      </rPr>
      <t xml:space="preserve">Justificación Trimestral: </t>
    </r>
    <r>
      <rPr>
        <sz val="11"/>
        <color indexed="8"/>
        <rFont val="Arial"/>
        <family val="2"/>
      </rPr>
      <t xml:space="preserve">Debido a la falta de adquisición de material de pintura durante este trimestre  se logro un avance del 25.00%,  por ese motivo  no se realizó el mantenimiento programado de esta actividad.
</t>
    </r>
    <r>
      <rPr>
        <b/>
        <sz val="11"/>
        <color indexed="8"/>
        <rFont val="Arial"/>
        <family val="2"/>
      </rPr>
      <t/>
    </r>
  </si>
  <si>
    <r>
      <rPr>
        <b/>
        <sz val="11"/>
        <color indexed="8"/>
        <rFont val="Arial"/>
        <family val="2"/>
      </rPr>
      <t xml:space="preserve">Justificación Trimestral: </t>
    </r>
    <r>
      <rPr>
        <sz val="11"/>
        <color indexed="8"/>
        <rFont val="Arial"/>
        <family val="2"/>
      </rPr>
      <t xml:space="preserve">Se logro una meta del  173.97% para este trimestre, rebasandolo la meta programada debido a las solicitudes realizadas mediante el programa " REPORTA Y APORTA" y a los eventos de Presidencia, las cuales son atendidas  para la restauración de juegos infantiles y aparatos de ejercicio
</t>
    </r>
  </si>
  <si>
    <r>
      <rPr>
        <b/>
        <sz val="11"/>
        <color indexed="8"/>
        <rFont val="Arial"/>
        <family val="2"/>
      </rPr>
      <t>Justificación Trimestral</t>
    </r>
    <r>
      <rPr>
        <sz val="11"/>
        <color indexed="8"/>
        <rFont val="Arial"/>
        <family val="2"/>
      </rPr>
      <t xml:space="preserve">: Se logro una meta del 100.00% y de esta manera alcanzar la meta programa para el mantenimiento preventivo del parque vehicular.
 </t>
    </r>
    <r>
      <rPr>
        <b/>
        <sz val="11"/>
        <color indexed="8"/>
        <rFont val="Arial"/>
        <family val="2"/>
      </rPr>
      <t/>
    </r>
  </si>
  <si>
    <r>
      <rPr>
        <b/>
        <sz val="11"/>
        <color indexed="8"/>
        <rFont val="Arial"/>
        <family val="2"/>
      </rPr>
      <t>Justificación Trimestral:</t>
    </r>
    <r>
      <rPr>
        <sz val="11"/>
        <color indexed="8"/>
        <rFont val="Arial"/>
        <family val="2"/>
      </rPr>
      <t xml:space="preserve">  Se logro una meta del 55.88 % para el mantenimiento de maquinaria menor, esto debido a la falta de adquisición de refacciones, razon por la cual no se alcanzo la meta del 100% para el mantenimiento preventivo de las desbrozadoras, motosierras, podadoras, etc.
</t>
    </r>
  </si>
  <si>
    <r>
      <rPr>
        <b/>
        <sz val="11"/>
        <color indexed="8"/>
        <rFont val="Arial"/>
        <family val="2"/>
      </rPr>
      <t>Justificación Trimestral:</t>
    </r>
    <r>
      <rPr>
        <sz val="11"/>
        <color indexed="8"/>
        <rFont val="Arial"/>
        <family val="2"/>
      </rPr>
      <t xml:space="preserve">  Debido a la falta de adquisición de material  de construcción, no se represento avance alguno, motivo por lo cual se decidio realizar el apoyo con el personal de construcción al mantenimiento de parques y áreas jardinadas, por ese motivo no se realizó el mantenimiento programado de esta actividad.
</t>
    </r>
    <r>
      <rPr>
        <b/>
        <sz val="11"/>
        <color indexed="8"/>
        <rFont val="Arial"/>
        <family val="2"/>
      </rPr>
      <t xml:space="preserve">
</t>
    </r>
  </si>
  <si>
    <r>
      <rPr>
        <b/>
        <sz val="11"/>
        <color indexed="8"/>
        <rFont val="Arial"/>
        <family val="2"/>
      </rPr>
      <t>Justificación Trimestral:</t>
    </r>
    <r>
      <rPr>
        <sz val="11"/>
        <color indexed="8"/>
        <rFont val="Arial"/>
        <family val="2"/>
      </rPr>
      <t xml:space="preserve">  Debido a la falta de adquisición de material  para la siembra de plantas de ornato, por ese motivo no se represento avance alguno de lo programado para esta actividad.
</t>
    </r>
    <r>
      <rPr>
        <b/>
        <sz val="11"/>
        <color indexed="8"/>
        <rFont val="Arial"/>
        <family val="2"/>
      </rPr>
      <t/>
    </r>
  </si>
  <si>
    <r>
      <t>3.12.1.1.7</t>
    </r>
    <r>
      <rPr>
        <sz val="11"/>
        <color theme="1"/>
        <rFont val="Arial"/>
        <family val="2"/>
      </rPr>
      <t xml:space="preserve"> Demandas Emergentes Atendidas</t>
    </r>
  </si>
  <si>
    <r>
      <t xml:space="preserve">PDEA: </t>
    </r>
    <r>
      <rPr>
        <sz val="11"/>
        <color theme="1"/>
        <rFont val="Arial"/>
        <family val="2"/>
      </rPr>
      <t>Porcentaje de demandas emergentes atendidas</t>
    </r>
    <r>
      <rPr>
        <b/>
        <sz val="11"/>
        <color theme="1"/>
        <rFont val="Arial"/>
        <family val="2"/>
      </rPr>
      <t>.</t>
    </r>
  </si>
  <si>
    <r>
      <t xml:space="preserve">3.12.1.1.7.1 </t>
    </r>
    <r>
      <rPr>
        <sz val="11"/>
        <color theme="1"/>
        <rFont val="Arial"/>
        <family val="2"/>
      </rPr>
      <t>Gestión de recursos administrativos de contratos y arrendamientos de la Dirección de Atención a Demandas Emergentes.</t>
    </r>
  </si>
  <si>
    <r>
      <t xml:space="preserve">PRAG: </t>
    </r>
    <r>
      <rPr>
        <sz val="11"/>
        <color theme="1"/>
        <rFont val="Arial"/>
        <family val="2"/>
      </rPr>
      <t>Porcentaje de Recursos  Administrativos de contratos y arrendamientos Gestionados.</t>
    </r>
  </si>
  <si>
    <r>
      <t xml:space="preserve">3.12.1.1.7.2  </t>
    </r>
    <r>
      <rPr>
        <sz val="11"/>
        <color theme="1"/>
        <rFont val="Arial"/>
        <family val="2"/>
      </rPr>
      <t>Realizar el Barrido y  limpieza  de calles y avenidas de la ciudad.</t>
    </r>
  </si>
  <si>
    <r>
      <t>PKLCAL:</t>
    </r>
    <r>
      <rPr>
        <sz val="11"/>
        <color theme="1"/>
        <rFont val="Arial"/>
        <family val="2"/>
      </rPr>
      <t xml:space="preserve"> Porcentaje  de Kilomestros Lineales de Calles y Avenidas Limpios.</t>
    </r>
  </si>
  <si>
    <r>
      <t xml:space="preserve">3.12.1.1.7.3 </t>
    </r>
    <r>
      <rPr>
        <sz val="11"/>
        <color theme="1"/>
        <rFont val="Arial"/>
        <family val="2"/>
      </rPr>
      <t>Realizar el Chapeo, poda, deshierbe, desgajo en areas verdes y áreas comunes.</t>
    </r>
  </si>
  <si>
    <r>
      <t xml:space="preserve">PMCAVACA: </t>
    </r>
    <r>
      <rPr>
        <sz val="11"/>
        <color theme="1"/>
        <rFont val="Arial"/>
        <family val="2"/>
      </rPr>
      <t>Porcentaje de Metros Cuadrados de Areas Verdes y Areas Comunes Atendidos.</t>
    </r>
  </si>
  <si>
    <r>
      <t xml:space="preserve">3.12.1.1.7.4 </t>
    </r>
    <r>
      <rPr>
        <sz val="11"/>
        <color theme="1"/>
        <rFont val="Arial"/>
        <family val="2"/>
      </rPr>
      <t>Retiro de los desechos sólidos y vegetales de basureros clandestinos.</t>
    </r>
  </si>
  <si>
    <r>
      <t xml:space="preserve">PTRDSVBC: </t>
    </r>
    <r>
      <rPr>
        <sz val="11"/>
        <color theme="1"/>
        <rFont val="Arial"/>
        <family val="2"/>
      </rPr>
      <t>Porcentaje de Tonelaje de Retiro de Desechos Sólidos y Vegetales de Basureros Clandestinos.</t>
    </r>
  </si>
  <si>
    <r>
      <t xml:space="preserve">3.12.1.1.7.5 </t>
    </r>
    <r>
      <rPr>
        <sz val="11"/>
        <color theme="1"/>
        <rFont val="Arial"/>
        <family val="2"/>
      </rPr>
      <t>Rescate de espacios públicos.</t>
    </r>
  </si>
  <si>
    <r>
      <t xml:space="preserve">PEPR: </t>
    </r>
    <r>
      <rPr>
        <sz val="11"/>
        <color theme="1"/>
        <rFont val="Arial"/>
        <family val="2"/>
      </rPr>
      <t>Porcentaje de Espacios Públicos Rescatados.</t>
    </r>
  </si>
  <si>
    <r>
      <t xml:space="preserve">3.12.1.1.7.6 </t>
    </r>
    <r>
      <rPr>
        <sz val="11"/>
        <color theme="1"/>
        <rFont val="Arial"/>
        <family val="2"/>
      </rPr>
      <t>Rastreo de terracerías para vialidades en zonas irregulares.</t>
    </r>
  </si>
  <si>
    <r>
      <t xml:space="preserve">PMCTVR: </t>
    </r>
    <r>
      <rPr>
        <sz val="11"/>
        <color theme="1"/>
        <rFont val="Arial"/>
        <family val="2"/>
      </rPr>
      <t>Porcentaje de Metros Cuadrados  de Terracerias para Vialidades Rastreados.</t>
    </r>
  </si>
  <si>
    <r>
      <t xml:space="preserve">3.12.1.1.7.7 </t>
    </r>
    <r>
      <rPr>
        <sz val="11"/>
        <color theme="1"/>
        <rFont val="Arial"/>
        <family val="2"/>
      </rPr>
      <t>Mantenimiento de parque vehicular.</t>
    </r>
  </si>
  <si>
    <r>
      <t xml:space="preserve">PPVA: </t>
    </r>
    <r>
      <rPr>
        <sz val="11"/>
        <color theme="1"/>
        <rFont val="Arial"/>
        <family val="2"/>
      </rPr>
      <t>Porcentaje  de Parque Vehicular Atendidos.</t>
    </r>
  </si>
  <si>
    <r>
      <t xml:space="preserve">3.12.1.1.7.8  </t>
    </r>
    <r>
      <rPr>
        <sz val="11"/>
        <color theme="1"/>
        <rFont val="Arial"/>
        <family val="2"/>
      </rPr>
      <t>Mantenimiento de maquinaria pesada.</t>
    </r>
  </si>
  <si>
    <r>
      <t xml:space="preserve">PMPA: </t>
    </r>
    <r>
      <rPr>
        <sz val="11"/>
        <color theme="1"/>
        <rFont val="Arial"/>
        <family val="2"/>
      </rPr>
      <t>Porcentaje de Maquinaria Pesada Atendidos.</t>
    </r>
  </si>
  <si>
    <r>
      <t xml:space="preserve">3.12.1.1.7.9 </t>
    </r>
    <r>
      <rPr>
        <sz val="11"/>
        <color theme="1"/>
        <rFont val="Arial"/>
        <family val="2"/>
      </rPr>
      <t>Mantenimiento de equipo menor.</t>
    </r>
  </si>
  <si>
    <r>
      <t xml:space="preserve">PEMA: </t>
    </r>
    <r>
      <rPr>
        <sz val="11"/>
        <color theme="1"/>
        <rFont val="Arial"/>
        <family val="2"/>
      </rPr>
      <t>Porcentaje de  Equipo Menor Atendido.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</si>
  <si>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Actividades.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</si>
  <si>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
Recursos Administrativos.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</si>
  <si>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Kilometros Lineales.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</si>
  <si>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Metros cuadrados.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</si>
  <si>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Toneladas.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</si>
  <si>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Espacios Públicos.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</si>
  <si>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Vehiculos.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</si>
  <si>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Maquinaria Pesada.</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</si>
  <si>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Equipo Menor.</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</si>
  <si>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M2 de Terraceria.</t>
    </r>
  </si>
  <si>
    <t>Componente
(Dirección de Atención a Demandas Emergentes)</t>
  </si>
  <si>
    <r>
      <rPr>
        <b/>
        <sz val="11"/>
        <color theme="1"/>
        <rFont val="Arial"/>
        <family val="2"/>
      </rPr>
      <t>Justificacion Trimestral</t>
    </r>
    <r>
      <rPr>
        <sz val="11"/>
        <color theme="1"/>
        <rFont val="Arial"/>
        <family val="2"/>
      </rPr>
      <t xml:space="preserve">: La meta alcanzada del 01 de enero al 31 de Marzo 2023, Se logro un avance del 168% partiendo de la meta planeada, el cual es mayor a lo planeado ya que los reportes de la ciudadania estan en aumento debido a los cambios climatologicos y al incremento de espacios publicos y obras.       </t>
    </r>
  </si>
  <si>
    <r>
      <rPr>
        <b/>
        <sz val="11"/>
        <color theme="1"/>
        <rFont val="Arial"/>
        <family val="2"/>
      </rPr>
      <t>Justificacion Trimestral:</t>
    </r>
    <r>
      <rPr>
        <sz val="11"/>
        <color theme="1"/>
        <rFont val="Arial"/>
        <family val="2"/>
      </rPr>
      <t xml:space="preserve"> La meta alcanzada del 01 de enero al 31 de Marzo 2023, Se logro un avance del 61.11% partiendo de la meta planeada. el cual se encuentra en el rango de acuerdo alo planeado.</t>
    </r>
  </si>
  <si>
    <r>
      <rPr>
        <b/>
        <sz val="11"/>
        <color theme="1"/>
        <rFont val="Arial"/>
        <family val="2"/>
      </rPr>
      <t>Justificacion  Trimestral:</t>
    </r>
    <r>
      <rPr>
        <sz val="11"/>
        <color theme="1"/>
        <rFont val="Arial"/>
        <family val="2"/>
      </rPr>
      <t xml:space="preserve"> La meta alcanzada del 01 de Enero al 31 de Marzo 2023, Se logro un avance del 64.53% partiendo de la meta planeada, es una cifra aceptable de acuerdo a lo planeado, ya que debido al Covid 19 el personal es muy vulnerable</t>
    </r>
  </si>
  <si>
    <r>
      <rPr>
        <b/>
        <sz val="11"/>
        <color theme="1"/>
        <rFont val="Arial"/>
        <family val="2"/>
      </rPr>
      <t>Justificacion Trimestral</t>
    </r>
    <r>
      <rPr>
        <sz val="11"/>
        <color theme="1"/>
        <rFont val="Arial"/>
        <family val="2"/>
      </rPr>
      <t xml:space="preserve">: La meta alcanzada del 01 de Enero al 31 de Marzo 2023, Se logro un avance del 116.87% partiendo de la meta planeada. se mantiene un procentaje casi del 100% de lo planeado ya que se trata de atender todos los reportes de la ciudadania .  </t>
    </r>
  </si>
  <si>
    <r>
      <rPr>
        <b/>
        <sz val="11"/>
        <color theme="1"/>
        <rFont val="Arial"/>
        <family val="2"/>
      </rPr>
      <t>Justificacion Trimestral</t>
    </r>
    <r>
      <rPr>
        <sz val="11"/>
        <color theme="1"/>
        <rFont val="Arial"/>
        <family val="2"/>
      </rPr>
      <t xml:space="preserve">: La meta alcanzada del 01 de Enero al 31 de Marzo 2023, Se logro un avance del 122.31% partiendo de la meta planeada. debido a la alza de los reportes de la ciudadania y se prioriza dichos reportes para disminuir la delincuencia en zonas inseguras y minimizar zonas de alto riesgo para la salud de mujeres y niños. Al igual a los programas de descacharrizacion que promada la Presidencia Municipal   </t>
    </r>
  </si>
  <si>
    <r>
      <rPr>
        <b/>
        <sz val="11"/>
        <color theme="1"/>
        <rFont val="Arial"/>
        <family val="2"/>
      </rPr>
      <t>Justificacion Trimestral</t>
    </r>
    <r>
      <rPr>
        <sz val="11"/>
        <color theme="1"/>
        <rFont val="Arial"/>
        <family val="2"/>
      </rPr>
      <t xml:space="preserve">: La meta alcanzada del 01 de Enero al 31 de Marzo 2023, Se logro un avance del 44.20% partiendo de la meta planeada.debido ala alza de reportes por parte de la ciudadania , se priorizan de acuerdo alos riesgos sanitarios , violencia hacia las muejres y niños por zonas inseguras.   </t>
    </r>
  </si>
  <si>
    <r>
      <rPr>
        <b/>
        <sz val="11"/>
        <color theme="1"/>
        <rFont val="Arial"/>
        <family val="2"/>
      </rPr>
      <t>Justificacion Trimestral</t>
    </r>
    <r>
      <rPr>
        <sz val="11"/>
        <color theme="1"/>
        <rFont val="Arial"/>
        <family val="2"/>
      </rPr>
      <t xml:space="preserve">:  La meta alcanzada del 01 de Enero al 31 de Marzo 2023, Se logro un avance del 59.21% partiendo de la meta planeada. Debido ala contingencia de playas con el tema de sargazos , se utilizan las maquinarias para recoleccion de las mismas.   </t>
    </r>
  </si>
  <si>
    <r>
      <rPr>
        <b/>
        <sz val="11"/>
        <color theme="1"/>
        <rFont val="Arial"/>
        <family val="2"/>
      </rPr>
      <t>Justificacion Trimestral</t>
    </r>
    <r>
      <rPr>
        <sz val="11"/>
        <color theme="1"/>
        <rFont val="Arial"/>
        <family val="2"/>
      </rPr>
      <t xml:space="preserve">: La meta alcanzada del 01 de Enero al  al 31 de Marzo 2023, Se logro un avance del 66.67% partiendo de la meta planeada. debido ala demanda de la operatividad se han solicitado constantemente mantenimiento vehicular. </t>
    </r>
  </si>
  <si>
    <r>
      <rPr>
        <b/>
        <sz val="11"/>
        <color theme="1"/>
        <rFont val="Arial"/>
        <family val="2"/>
      </rPr>
      <t>Justificacion Trimestral</t>
    </r>
    <r>
      <rPr>
        <sz val="11"/>
        <color theme="1"/>
        <rFont val="Arial"/>
        <family val="2"/>
      </rPr>
      <t xml:space="preserve">: La meta alcanzada del 01 de Enero al 31 de Marzo 2023, Se logro un avance del 71.43% partiendo de la meta planeada.debido ala demanda de la operatividad se han solicitado constantemente mantenimiento del maquinaria pesada  </t>
    </r>
  </si>
  <si>
    <r>
      <rPr>
        <b/>
        <sz val="11"/>
        <color theme="1"/>
        <rFont val="Arial"/>
        <family val="2"/>
      </rPr>
      <t>Justificacion Trimestral</t>
    </r>
    <r>
      <rPr>
        <sz val="11"/>
        <color theme="1"/>
        <rFont val="Arial"/>
        <family val="2"/>
      </rPr>
      <t xml:space="preserve">: La meta alcanzada del 01 de Enero al 31 de Marzo 2023, Se logro un avance del 96.25% partiendo de la meta planeada.debido ala demanda de reportes y la operatividad de la direccion se han solicitado constantemente el mantenimiento de la maquinaria menor.     </t>
    </r>
  </si>
  <si>
    <t>Componente
(Dirección de Supervisión de Sistema de Limpia)</t>
  </si>
  <si>
    <r>
      <rPr>
        <b/>
        <sz val="11"/>
        <color theme="1"/>
        <rFont val="Arial Nova Cond"/>
        <family val="2"/>
      </rPr>
      <t>3.03.1.1.10</t>
    </r>
    <r>
      <rPr>
        <sz val="11"/>
        <color theme="1"/>
        <rFont val="Arial Nova Cond"/>
        <family val="2"/>
      </rPr>
      <t xml:space="preserve"> Programa de infraestructura básica urbana, mejoramiento de imagen y obras públicas dignas, sustentables e inclusivas ejercidos por la Direccion General de Obras Públicas.</t>
    </r>
  </si>
  <si>
    <r>
      <rPr>
        <b/>
        <sz val="11"/>
        <color theme="1"/>
        <rFont val="Arial Nova Cond"/>
        <family val="2"/>
      </rPr>
      <t xml:space="preserve">POE: </t>
    </r>
    <r>
      <rPr>
        <sz val="11"/>
        <color theme="1"/>
        <rFont val="Arial Nova Cond"/>
        <family val="2"/>
      </rPr>
      <t>Porcentaje de Obras Ejercidas</t>
    </r>
  </si>
  <si>
    <r>
      <rPr>
        <b/>
        <sz val="11"/>
        <color theme="1"/>
        <rFont val="Arial Nova Cond"/>
        <family val="2"/>
      </rPr>
      <t>3.03.1.1.10.1</t>
    </r>
    <r>
      <rPr>
        <sz val="11"/>
        <color theme="1"/>
        <rFont val="Arial Nova Cond"/>
        <family val="2"/>
      </rPr>
      <t xml:space="preserve">  Obras de urbanización para una óptima movilidad urbana motorizada y no motorizada, con un enfoque sustentable, inclusiva y de mejoramiento de imagen urbana.</t>
    </r>
  </si>
  <si>
    <r>
      <rPr>
        <b/>
        <sz val="11"/>
        <color theme="1"/>
        <rFont val="Arial Nova Cond"/>
        <family val="2"/>
      </rPr>
      <t xml:space="preserve">POUOM: </t>
    </r>
    <r>
      <rPr>
        <sz val="11"/>
        <color theme="1"/>
        <rFont val="Arial Nova Cond"/>
        <family val="2"/>
      </rPr>
      <t>Porcentaje de Obras de Urbanización para Optima Movilidad</t>
    </r>
  </si>
  <si>
    <r>
      <rPr>
        <b/>
        <sz val="11"/>
        <color theme="1"/>
        <rFont val="Arial Nova Cond"/>
        <family val="2"/>
      </rPr>
      <t>3.03.1.1.10.2</t>
    </r>
    <r>
      <rPr>
        <sz val="11"/>
        <color theme="1"/>
        <rFont val="Arial Nova Cond"/>
        <family val="2"/>
      </rPr>
      <t xml:space="preserve">  Obras para servicios básicos en zonas de rezago de alta prioridad y de saneamiento ambiental para una Municipio sustentable.</t>
    </r>
  </si>
  <si>
    <r>
      <rPr>
        <b/>
        <sz val="11"/>
        <color theme="1"/>
        <rFont val="Arial Nova Cond"/>
        <family val="2"/>
      </rPr>
      <t>POSBSA:</t>
    </r>
    <r>
      <rPr>
        <sz val="11"/>
        <color theme="1"/>
        <rFont val="Arial Nova Cond"/>
        <family val="2"/>
      </rPr>
      <t xml:space="preserve"> Porcentaje de obras para servicios básicos y de saneamiento ambiental.</t>
    </r>
  </si>
  <si>
    <r>
      <rPr>
        <b/>
        <sz val="11"/>
        <color theme="1"/>
        <rFont val="Arial Nova Cond"/>
        <family val="2"/>
      </rPr>
      <t>3.03.1.1.10.3</t>
    </r>
    <r>
      <rPr>
        <sz val="11"/>
        <color theme="1"/>
        <rFont val="Arial Nova Cond"/>
        <family val="2"/>
      </rPr>
      <t xml:space="preserve"> Obras para mejoramiento integral de espacios públicos, recreativos, obras de fomento al deporte y al entorno de la infraestructura educativa para impulsar el desarrollo integral de la juventud y mitigación del vandalismo en el Municipio de Benito Juarez.</t>
    </r>
  </si>
  <si>
    <r>
      <rPr>
        <b/>
        <sz val="11"/>
        <color theme="1"/>
        <rFont val="Arial Nova Cond"/>
        <family val="2"/>
      </rPr>
      <t>POMIEP:</t>
    </r>
    <r>
      <rPr>
        <sz val="11"/>
        <color theme="1"/>
        <rFont val="Arial Nova Cond"/>
        <family val="2"/>
      </rPr>
      <t xml:space="preserve"> Porcentaje de Obras de Mejoramiento Integral de Espacios Públicos.</t>
    </r>
  </si>
  <si>
    <r>
      <rPr>
        <b/>
        <sz val="11"/>
        <color theme="1"/>
        <rFont val="Arial Nova Cond"/>
        <family val="2"/>
      </rPr>
      <t xml:space="preserve">3.03.1.1.10.4 </t>
    </r>
    <r>
      <rPr>
        <sz val="11"/>
        <color theme="1"/>
        <rFont val="Arial Nova Cond"/>
        <family val="2"/>
      </rPr>
      <t xml:space="preserve">Obras en inmuebles públicos municipales que contribuyen a la mejora continua de la atención a la ciudadanía del Municipio de Benito Juarez. </t>
    </r>
  </si>
  <si>
    <r>
      <rPr>
        <b/>
        <sz val="11"/>
        <color theme="1"/>
        <rFont val="Arial Nova Cond"/>
        <family val="2"/>
      </rPr>
      <t>POIPM:</t>
    </r>
    <r>
      <rPr>
        <sz val="11"/>
        <color theme="1"/>
        <rFont val="Arial Nova Cond"/>
        <family val="2"/>
      </rPr>
      <t xml:space="preserve"> Porcentaje de Obras en Inmuebles Públicos Municipales.</t>
    </r>
  </si>
  <si>
    <r>
      <rPr>
        <b/>
        <sz val="11"/>
        <color theme="1"/>
        <rFont val="Arial Nova Cond"/>
        <family val="2"/>
      </rPr>
      <t>3.03.1.1.10.5</t>
    </r>
    <r>
      <rPr>
        <sz val="11"/>
        <color theme="1"/>
        <rFont val="Arial Nova Cond"/>
        <family val="2"/>
      </rPr>
      <t xml:space="preserve">  Gestion de Reparaciones y Mantenimiento del Parque Vehicular.</t>
    </r>
  </si>
  <si>
    <r>
      <rPr>
        <b/>
        <sz val="11"/>
        <color theme="1"/>
        <rFont val="Arial Nova Cond"/>
        <family val="2"/>
      </rPr>
      <t xml:space="preserve">PRMPV: </t>
    </r>
    <r>
      <rPr>
        <sz val="11"/>
        <color theme="1"/>
        <rFont val="Arial Nova Cond"/>
        <family val="2"/>
      </rPr>
      <t>Porcentaje de Reparación y Mantenimiento al parque vehicular</t>
    </r>
  </si>
  <si>
    <r>
      <rPr>
        <b/>
        <sz val="11"/>
        <color theme="1"/>
        <rFont val="Arial Nova Cond"/>
        <family val="2"/>
      </rPr>
      <t>3.03.1.1.10.6</t>
    </r>
    <r>
      <rPr>
        <sz val="11"/>
        <color theme="1"/>
        <rFont val="Arial Nova Cond"/>
        <family val="2"/>
      </rPr>
      <t xml:space="preserve"> Arrendamientos de las Oficinas Laborales que ocupan la Dirección General y  las Direcciones de Area</t>
    </r>
  </si>
  <si>
    <r>
      <rPr>
        <b/>
        <sz val="11"/>
        <color theme="1"/>
        <rFont val="Arial Nova Cond"/>
        <family val="2"/>
      </rPr>
      <t xml:space="preserve">PAOL: </t>
    </r>
    <r>
      <rPr>
        <sz val="11"/>
        <color theme="1"/>
        <rFont val="Arial Nova Cond"/>
        <family val="2"/>
      </rPr>
      <t>Porcentaje de Arrendamientos de Oficinas Laborables</t>
    </r>
  </si>
  <si>
    <r>
      <rPr>
        <b/>
        <sz val="11"/>
        <color theme="1"/>
        <rFont val="Arial Nova Cond"/>
        <family val="2"/>
      </rPr>
      <t xml:space="preserve">3.03.1.1.10.7 </t>
    </r>
    <r>
      <rPr>
        <sz val="11"/>
        <color theme="1"/>
        <rFont val="Arial Nova Cond"/>
        <family val="2"/>
      </rPr>
      <t>Equipamiento al Personal de las áreas de obras públicas para un mejor desempeño de sus labores</t>
    </r>
  </si>
  <si>
    <r>
      <rPr>
        <b/>
        <sz val="11"/>
        <color theme="1"/>
        <rFont val="Arial Nova Cond"/>
        <family val="2"/>
      </rPr>
      <t>PEP:</t>
    </r>
    <r>
      <rPr>
        <sz val="11"/>
        <color theme="1"/>
        <rFont val="Arial Nova Cond"/>
        <family val="2"/>
      </rPr>
      <t xml:space="preserve"> Porcentaje de Equipamiento de Personal</t>
    </r>
  </si>
  <si>
    <t>Componente
Dirección de Proyectos</t>
  </si>
  <si>
    <r>
      <rPr>
        <b/>
        <sz val="11"/>
        <color theme="1"/>
        <rFont val="Arial Nova Cond"/>
        <family val="2"/>
      </rPr>
      <t xml:space="preserve">3.03.1.1.11 </t>
    </r>
    <r>
      <rPr>
        <sz val="11"/>
        <color theme="1"/>
        <rFont val="Arial Nova Cond"/>
        <family val="2"/>
      </rPr>
      <t xml:space="preserve"> Expedientes tecnicos que garanticen la correcta gestión de los recursos publicos en materia de obra.</t>
    </r>
  </si>
  <si>
    <r>
      <rPr>
        <b/>
        <sz val="11"/>
        <color theme="1"/>
        <rFont val="Arial Nova Cond"/>
        <family val="2"/>
      </rPr>
      <t xml:space="preserve">PETO: </t>
    </r>
    <r>
      <rPr>
        <sz val="11"/>
        <color theme="1"/>
        <rFont val="Arial Nova Cond"/>
        <family val="2"/>
      </rPr>
      <t>Porcentaje de Expedientes Técnicos de Obra.</t>
    </r>
  </si>
  <si>
    <r>
      <rPr>
        <b/>
        <sz val="11"/>
        <color theme="1"/>
        <rFont val="Arial Nova Cond"/>
        <family val="2"/>
      </rPr>
      <t xml:space="preserve">3.03.1.1.11.1 </t>
    </r>
    <r>
      <rPr>
        <sz val="11"/>
        <color theme="1"/>
        <rFont val="Arial Nova Cond"/>
        <family val="2"/>
      </rPr>
      <t>Gestion de Tramites en Materia de Impacto Ambiental ante la Secretaria Municipal de Ecologia y Desarrollo Urbano, Secretaria de Medio Ambiente del Estado de Quintana Roo y la Secretaría de Medio Ambiente y Recursos Naturales, de las Obras proyectadas.</t>
    </r>
  </si>
  <si>
    <r>
      <rPr>
        <b/>
        <sz val="11"/>
        <color theme="1"/>
        <rFont val="Arial Nova Cond"/>
        <family val="2"/>
      </rPr>
      <t>PGTMIAETE:</t>
    </r>
    <r>
      <rPr>
        <sz val="11"/>
        <color theme="1"/>
        <rFont val="Arial Nova Cond"/>
        <family val="2"/>
      </rPr>
      <t xml:space="preserve"> Porcentaje Gestion de Tramites en Materia de Impacto Ambiental para los Expedientes Técnicos Elaborados.</t>
    </r>
  </si>
  <si>
    <r>
      <rPr>
        <b/>
        <sz val="11"/>
        <color theme="1"/>
        <rFont val="Arial Nova Cond"/>
        <family val="2"/>
      </rPr>
      <t xml:space="preserve">3.03.1.1.11.2 </t>
    </r>
    <r>
      <rPr>
        <sz val="11"/>
        <color theme="1"/>
        <rFont val="Arial Nova Cond"/>
        <family val="2"/>
      </rPr>
      <t>Gestion de Tramites de Factibilidad de Servicios ante la Comision de Agua Potable y Alcantarillado del Estado de Quintana Roo, Aguakan, la Comision Nacional del Agua y la Comision Federal de Electricidad,  de las Obras proyectadas.</t>
    </r>
  </si>
  <si>
    <r>
      <rPr>
        <b/>
        <sz val="11"/>
        <color theme="1"/>
        <rFont val="Arial Nova Cond"/>
        <family val="2"/>
      </rPr>
      <t>PGTFSETE:</t>
    </r>
    <r>
      <rPr>
        <sz val="11"/>
        <color theme="1"/>
        <rFont val="Arial Nova Cond"/>
        <family val="2"/>
      </rPr>
      <t xml:space="preserve"> Porcentaje Gestion de Tramites de Factibilidad de Servicios para los Expedientes Técnicos Elaborados.</t>
    </r>
  </si>
  <si>
    <r>
      <rPr>
        <b/>
        <sz val="11"/>
        <color theme="1"/>
        <rFont val="Arial Nova Cond"/>
        <family val="2"/>
      </rPr>
      <t>3.03.1.1.11.3</t>
    </r>
    <r>
      <rPr>
        <sz val="11"/>
        <color theme="1"/>
        <rFont val="Arial Nova Cond"/>
        <family val="2"/>
      </rPr>
      <t xml:space="preserve"> Gestion de Licencias de Construccion ante la Direccion General de Desarrollo Urbano de las Obras proyectadas.</t>
    </r>
  </si>
  <si>
    <r>
      <rPr>
        <b/>
        <sz val="11"/>
        <color theme="1"/>
        <rFont val="Arial Nova Cond"/>
        <family val="2"/>
      </rPr>
      <t>PGLCETE:</t>
    </r>
    <r>
      <rPr>
        <sz val="11"/>
        <color theme="1"/>
        <rFont val="Arial Nova Cond"/>
        <family val="2"/>
      </rPr>
      <t xml:space="preserve"> Porcentaje Gestion de Licencias de Construccion para los Expedientes Técnicos Elaborados.</t>
    </r>
  </si>
  <si>
    <t>Componente
Dirección de Licitaciones y Contratos</t>
  </si>
  <si>
    <r>
      <rPr>
        <b/>
        <sz val="11"/>
        <color theme="1"/>
        <rFont val="Arial Nova Cond"/>
        <family val="2"/>
      </rPr>
      <t>3.03.1.1.12</t>
    </r>
    <r>
      <rPr>
        <sz val="11"/>
        <color theme="1"/>
        <rFont val="Arial Nova Cond"/>
        <family val="2"/>
      </rPr>
      <t xml:space="preserve"> Contratos de obra pública o servicios relacionados con las Mismas</t>
    </r>
  </si>
  <si>
    <r>
      <rPr>
        <b/>
        <sz val="11"/>
        <color theme="1"/>
        <rFont val="Arial Nova Cond"/>
        <family val="2"/>
      </rPr>
      <t xml:space="preserve">PCR: </t>
    </r>
    <r>
      <rPr>
        <sz val="11"/>
        <color theme="1"/>
        <rFont val="Arial Nova Cond"/>
        <family val="2"/>
      </rPr>
      <t xml:space="preserve"> Porcentaje de contratos de obra publica realizados</t>
    </r>
  </si>
  <si>
    <r>
      <rPr>
        <b/>
        <sz val="11"/>
        <color theme="1"/>
        <rFont val="Arial Nova Cond"/>
        <family val="2"/>
      </rPr>
      <t xml:space="preserve">3.03.1.1.12.1 </t>
    </r>
    <r>
      <rPr>
        <sz val="11"/>
        <color theme="1"/>
        <rFont val="Arial Nova Cond"/>
        <family val="2"/>
      </rPr>
      <t xml:space="preserve"> Proyección de Procedimientos de Adjudicacion de Obras Publicas en beneficio de los benitojuarences</t>
    </r>
  </si>
  <si>
    <r>
      <rPr>
        <b/>
        <sz val="11"/>
        <color theme="1"/>
        <rFont val="Arial Nova Cond"/>
        <family val="2"/>
      </rPr>
      <t>PPAOPP:</t>
    </r>
    <r>
      <rPr>
        <sz val="11"/>
        <color theme="1"/>
        <rFont val="Arial Nova Cond"/>
        <family val="2"/>
      </rPr>
      <t xml:space="preserve"> Porcentaje  de los Procedimientos de Adjudicacion de Obras Públicas Proyectadas en beneficio de los benitojuarences</t>
    </r>
  </si>
  <si>
    <t>Componente
Dirección de Construcción</t>
  </si>
  <si>
    <r>
      <rPr>
        <b/>
        <sz val="11"/>
        <color theme="1"/>
        <rFont val="Arial Nova Cond"/>
        <family val="2"/>
      </rPr>
      <t>3.03.1.1.13</t>
    </r>
    <r>
      <rPr>
        <sz val="11"/>
        <color theme="1"/>
        <rFont val="Arial Nova Cond"/>
        <family val="2"/>
      </rPr>
      <t xml:space="preserve">  Obras publicas  contratadas y ejecutadas en beneficio de los benitojuarences</t>
    </r>
  </si>
  <si>
    <r>
      <rPr>
        <b/>
        <sz val="11"/>
        <color theme="1"/>
        <rFont val="Arial Nova Cond"/>
        <family val="2"/>
      </rPr>
      <t xml:space="preserve">PIEOPC: </t>
    </r>
    <r>
      <rPr>
        <sz val="11"/>
        <color theme="1"/>
        <rFont val="Arial Nova Cond"/>
        <family val="2"/>
      </rPr>
      <t>Porcentaje  Inicio de Ejecucion de las Obras Públicas Contratadas</t>
    </r>
  </si>
  <si>
    <r>
      <rPr>
        <b/>
        <sz val="11"/>
        <color theme="1"/>
        <rFont val="Arial Nova Cond"/>
        <family val="2"/>
      </rPr>
      <t xml:space="preserve">3.03.1.1.13.1 </t>
    </r>
    <r>
      <rPr>
        <sz val="11"/>
        <color theme="1"/>
        <rFont val="Arial Nova Cond"/>
        <family val="2"/>
      </rPr>
      <t xml:space="preserve">Supervision  del avance físico de las obras publicas de acuerdo al calendario. </t>
    </r>
  </si>
  <si>
    <r>
      <rPr>
        <b/>
        <sz val="11"/>
        <color theme="1"/>
        <rFont val="Arial Nova Cond"/>
        <family val="2"/>
      </rPr>
      <t xml:space="preserve">PISAFOPE: </t>
    </r>
    <r>
      <rPr>
        <sz val="11"/>
        <color theme="1"/>
        <rFont val="Arial Nova Cond"/>
        <family val="2"/>
      </rPr>
      <t>Porcentaje de informes de supervision de avance físico de las obras publicas en ejecucion</t>
    </r>
  </si>
  <si>
    <t>Componente
Dirección de Control y Seguimiento de Obra</t>
  </si>
  <si>
    <r>
      <rPr>
        <b/>
        <sz val="11"/>
        <color theme="1"/>
        <rFont val="Arial Nova Cond"/>
        <family val="2"/>
      </rPr>
      <t xml:space="preserve">3.03.1.1.14 </t>
    </r>
    <r>
      <rPr>
        <sz val="11"/>
        <color theme="1"/>
        <rFont val="Arial Nova Cond"/>
        <family val="2"/>
      </rPr>
      <t xml:space="preserve"> Obras publicas  facturadas y ejecutadas en beneficio de los benitojuarences</t>
    </r>
  </si>
  <si>
    <r>
      <rPr>
        <b/>
        <sz val="11"/>
        <color theme="1"/>
        <rFont val="Arial Nova Cond"/>
        <family val="2"/>
      </rPr>
      <t>PFOPE:</t>
    </r>
    <r>
      <rPr>
        <sz val="11"/>
        <color theme="1"/>
        <rFont val="Arial Nova Cond"/>
        <family val="2"/>
      </rPr>
      <t xml:space="preserve"> Promedio de Facturacion de las obras pública ejecutadas</t>
    </r>
  </si>
  <si>
    <r>
      <rPr>
        <b/>
        <sz val="11"/>
        <color theme="1"/>
        <rFont val="Arial Nova Cond"/>
        <family val="2"/>
      </rPr>
      <t>3.03.1.14.1</t>
    </r>
    <r>
      <rPr>
        <sz val="11"/>
        <color theme="1"/>
        <rFont val="Arial Nova Cond"/>
        <family val="2"/>
      </rPr>
      <t xml:space="preserve"> Gestión del avance financiero de las obras publicas 
 </t>
    </r>
  </si>
  <si>
    <r>
      <rPr>
        <b/>
        <sz val="11"/>
        <color theme="1"/>
        <rFont val="Arial Nova Cond"/>
        <family val="2"/>
      </rPr>
      <t xml:space="preserve">PGEAFIN: </t>
    </r>
    <r>
      <rPr>
        <sz val="11"/>
        <color theme="1"/>
        <rFont val="Arial Nova Cond"/>
        <family val="2"/>
      </rPr>
      <t>Promedio de la gestion del avance financiero de las obras públicas</t>
    </r>
  </si>
  <si>
    <t>Componente
(Dirección General de Obras Públicas)</t>
  </si>
  <si>
    <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Servicio de mantenimiento</t>
    </r>
  </si>
  <si>
    <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</si>
  <si>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</si>
  <si>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</si>
  <si>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Dictamenes</t>
    </r>
  </si>
  <si>
    <t>Unidad de medida del indicador: 
Porcentaje
Unidad de medida: 
Equipamiento</t>
  </si>
  <si>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Oficinas Arrendadas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</si>
  <si>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Experientes Tecnicos de Obra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</si>
  <si>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Tramites en Materia de Impacto Ambiental</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</si>
  <si>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Tramites de Factibilidad de Servicios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</si>
  <si>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Gestiones de Licencias de Construccion</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</si>
  <si>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Contratos de Obra Publica</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</si>
  <si>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Procedimientos de Adjudicacion de Obras  Pùblicas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</si>
  <si>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Actas de Inicio de Obra Publica</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</si>
  <si>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Informes de supervision de avance fisico.</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</si>
  <si>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 xml:space="preserve">Facturas de obras  Públicas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</si>
  <si>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Gestion de tramites de pago de estimaciones.</t>
    </r>
  </si>
  <si>
    <r>
      <t xml:space="preserve">3.12.1.1.8 </t>
    </r>
    <r>
      <rPr>
        <sz val="11"/>
        <color theme="1"/>
        <rFont val="Arial"/>
        <family val="2"/>
      </rPr>
      <t xml:space="preserve"> Recolección, manejo integral y disposición final de residuos sólidos supervisados.</t>
    </r>
  </si>
  <si>
    <r>
      <t xml:space="preserve">PSR: </t>
    </r>
    <r>
      <rPr>
        <sz val="11"/>
        <color theme="1"/>
        <rFont val="Arial"/>
        <family val="2"/>
      </rPr>
      <t>Porcentaje de supervisiones realizadas.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</si>
  <si>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Supervisiones. </t>
    </r>
  </si>
  <si>
    <r>
      <t xml:space="preserve">3.12.1.1.8.1 </t>
    </r>
    <r>
      <rPr>
        <sz val="11"/>
        <color theme="1"/>
        <rFont val="Arial"/>
        <family val="2"/>
      </rPr>
      <t xml:space="preserve"> Análisis de los resultados de las encuestas aplicadas a la población para identificar los aspectos suceptibles de mejora del servicio prestado por SIRESOL.</t>
    </r>
  </si>
  <si>
    <r>
      <rPr>
        <b/>
        <sz val="11"/>
        <color theme="1"/>
        <rFont val="Arial"/>
        <family val="2"/>
      </rPr>
      <t>PER:</t>
    </r>
    <r>
      <rPr>
        <sz val="11"/>
        <color theme="1"/>
        <rFont val="Arial"/>
        <family val="2"/>
      </rPr>
      <t xml:space="preserve"> Porcentaje de encuestas realizadas.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</si>
  <si>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Encuestas. </t>
    </r>
  </si>
  <si>
    <r>
      <t xml:space="preserve">3.12.1.1.8.2 </t>
    </r>
    <r>
      <rPr>
        <sz val="11"/>
        <color theme="1"/>
        <rFont val="Arial"/>
        <family val="2"/>
      </rPr>
      <t>Supervisión constante y eficiente de las rutas diarias del servicio prestado por SIRESOL.</t>
    </r>
  </si>
  <si>
    <r>
      <rPr>
        <b/>
        <sz val="11"/>
        <color theme="1"/>
        <rFont val="Arial"/>
        <family val="2"/>
      </rPr>
      <t>PSRRRS</t>
    </r>
    <r>
      <rPr>
        <sz val="11"/>
        <color theme="1"/>
        <rFont val="Arial"/>
        <family val="2"/>
      </rPr>
      <t>: Porcentaje de supervision de las rutas de recoleccion de residuos solidos.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</si>
  <si>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Rutas.</t>
    </r>
  </si>
  <si>
    <r>
      <t xml:space="preserve">3.12.1.1.8.3  </t>
    </r>
    <r>
      <rPr>
        <sz val="11"/>
        <color theme="1"/>
        <rFont val="Arial"/>
        <family val="2"/>
      </rPr>
      <t>Supervisión de la disposición final de los residuos sólidos.</t>
    </r>
  </si>
  <si>
    <r>
      <rPr>
        <b/>
        <sz val="11"/>
        <color theme="1"/>
        <rFont val="Arial"/>
        <family val="2"/>
      </rPr>
      <t>PTRDF</t>
    </r>
    <r>
      <rPr>
        <sz val="11"/>
        <color theme="1"/>
        <rFont val="Arial"/>
        <family val="2"/>
      </rPr>
      <t>: Porcentaje de tonelaje de residuos que recibe el sitio de disposicion final.</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</si>
  <si>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Tonelaje.</t>
    </r>
  </si>
  <si>
    <r>
      <t xml:space="preserve">3.12.1.1.8.4 </t>
    </r>
    <r>
      <rPr>
        <sz val="11"/>
        <color theme="1"/>
        <rFont val="Arial"/>
        <family val="2"/>
      </rPr>
      <t>Supervisión de basureros clandestinos, ejecutando la eliminación de manera oportuna.</t>
    </r>
  </si>
  <si>
    <r>
      <rPr>
        <b/>
        <sz val="11"/>
        <color theme="1"/>
        <rFont val="Arial"/>
        <family val="2"/>
      </rPr>
      <t>PBCSE</t>
    </r>
    <r>
      <rPr>
        <sz val="11"/>
        <color theme="1"/>
        <rFont val="Arial"/>
        <family val="2"/>
      </rPr>
      <t>: Porcentaje de basureros clandestinos supervisados y eliminados.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</si>
  <si>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Supervision.</t>
    </r>
  </si>
  <si>
    <r>
      <t xml:space="preserve">3.12.1.1.8.5 </t>
    </r>
    <r>
      <rPr>
        <sz val="11"/>
        <color theme="1"/>
        <rFont val="Arial"/>
        <family val="2"/>
      </rPr>
      <t xml:space="preserve">Mantenimiento preventivo del parque vehicular. </t>
    </r>
  </si>
  <si>
    <r>
      <rPr>
        <b/>
        <sz val="11"/>
        <color theme="1"/>
        <rFont val="Arial"/>
        <family val="2"/>
      </rPr>
      <t>PMPVSL:</t>
    </r>
    <r>
      <rPr>
        <sz val="11"/>
        <color theme="1"/>
        <rFont val="Arial"/>
        <family val="2"/>
      </rPr>
      <t xml:space="preserve"> Porcentaje de mantenimiento de parque vehicular de la direccion de Supervision de sistema de limpia.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</si>
  <si>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Mantenimiento. </t>
    </r>
  </si>
  <si>
    <r>
      <rPr>
        <b/>
        <sz val="11"/>
        <color theme="1"/>
        <rFont val="Arial"/>
        <family val="2"/>
      </rPr>
      <t>Justificacion Trimestral:</t>
    </r>
    <r>
      <rPr>
        <sz val="11"/>
        <color theme="1"/>
        <rFont val="Arial"/>
        <family val="2"/>
      </rPr>
      <t xml:space="preserve">Se cumple la meta trimestral ya que se realizo lo programado.
</t>
    </r>
    <r>
      <rPr>
        <b/>
        <sz val="11"/>
        <color theme="1"/>
        <rFont val="Arial"/>
        <family val="2"/>
      </rPr>
      <t/>
    </r>
  </si>
  <si>
    <r>
      <rPr>
        <b/>
        <sz val="11"/>
        <color theme="1"/>
        <rFont val="Arial"/>
        <family val="2"/>
      </rPr>
      <t>Justificacion Trimestral:</t>
    </r>
    <r>
      <rPr>
        <sz val="11"/>
        <color theme="1"/>
        <rFont val="Arial"/>
        <family val="2"/>
      </rPr>
      <t>Se cumple la meta trimestral ya que se realizo lo programado.</t>
    </r>
  </si>
  <si>
    <r>
      <rPr>
        <b/>
        <sz val="11"/>
        <color theme="1"/>
        <rFont val="Arial"/>
        <family val="2"/>
      </rPr>
      <t>Justificacion Trimestral:</t>
    </r>
    <r>
      <rPr>
        <sz val="11"/>
        <color theme="1"/>
        <rFont val="Arial"/>
        <family val="2"/>
      </rPr>
      <t xml:space="preserve">Se cumple la meta trimestral ya que se realizo lo programado.
</t>
    </r>
  </si>
  <si>
    <r>
      <rPr>
        <b/>
        <sz val="11"/>
        <color theme="1"/>
        <rFont val="Arial"/>
        <family val="2"/>
      </rPr>
      <t>Justificacion Trimestral:</t>
    </r>
    <r>
      <rPr>
        <sz val="11"/>
        <color theme="1"/>
        <rFont val="Arial"/>
        <family val="2"/>
      </rPr>
      <t xml:space="preserve"> La meta alcanzada del 1 Enero al 31 de Marzo 2023, fue de un 101.44% ya que la medición es trimestral, se logro mas del 100% ya que la poblacion a participado mas en encuestas para saber la opinion sobre el servicio de recoleccion de residuos solidos que se realiza en el municipio.</t>
    </r>
  </si>
  <si>
    <r>
      <rPr>
        <b/>
        <sz val="11"/>
        <color theme="1"/>
        <rFont val="Arial"/>
        <family val="2"/>
      </rPr>
      <t>Justificacion Trimestral:</t>
    </r>
    <r>
      <rPr>
        <sz val="11"/>
        <color theme="1"/>
        <rFont val="Arial"/>
        <family val="2"/>
      </rPr>
      <t xml:space="preserve"> La meta alcanzada del 1 Enero al 31 de Marzo 2023, fue de un 109.80%  ya que la medición es trimestral, y llego  a mas del 100%  ya que los recorridos de rutas han aunmentado.</t>
    </r>
  </si>
  <si>
    <r>
      <rPr>
        <b/>
        <sz val="11"/>
        <color theme="1"/>
        <rFont val="Arial"/>
        <family val="2"/>
      </rPr>
      <t>Justificacion Trimestral:</t>
    </r>
    <r>
      <rPr>
        <sz val="11"/>
        <color theme="1"/>
        <rFont val="Arial"/>
        <family val="2"/>
      </rPr>
      <t xml:space="preserve"> La meta alcanzada del 01 Enero al 31 de Marzo 2023, fue de un 103.14% ya que la medición es trimestral, y se rebaso más del 100%  ya que al crecer la ciudad la cantidad de desecho de residuos solidos  aumenta.</t>
    </r>
  </si>
  <si>
    <r>
      <rPr>
        <b/>
        <sz val="11"/>
        <color theme="1"/>
        <rFont val="Arial"/>
        <family val="2"/>
      </rPr>
      <t>Justificacion Trimestral:</t>
    </r>
    <r>
      <rPr>
        <sz val="11"/>
        <color theme="1"/>
        <rFont val="Arial"/>
        <family val="2"/>
      </rPr>
      <t xml:space="preserve">  La meta alcanzada del 01 Enero al 31 de Marzo 2023, fue de un 76.47% ya que la medición es trimestral, y no se logro el  100% ya que al crecer la ciudad la cantidad de clandestinos aumenta, haciendo que su erradicacion sea un poco mas tardada.</t>
    </r>
  </si>
  <si>
    <r>
      <rPr>
        <b/>
        <sz val="11"/>
        <color theme="1"/>
        <rFont val="Arial"/>
        <family val="2"/>
      </rPr>
      <t xml:space="preserve">Justificacion Trimestral: </t>
    </r>
    <r>
      <rPr>
        <sz val="11"/>
        <color theme="1"/>
        <rFont val="Arial"/>
        <family val="2"/>
      </rPr>
      <t xml:space="preserve"> La meta alcanzada del 01 Enero al 31 de Marzo 2023, fue de un 100% ya que la medición es trimestral, se logro el 100% ya que por cuestiones de programas de descacharrizacion  los vehiculos estuvieron en operatividad.</t>
    </r>
  </si>
  <si>
    <t>Dirección de Control y Seguimiento</t>
  </si>
  <si>
    <r>
      <rPr>
        <b/>
        <sz val="11"/>
        <color theme="1"/>
        <rFont val="Arial"/>
        <family val="2"/>
      </rPr>
      <t>Justificacion Trimestral:</t>
    </r>
    <r>
      <rPr>
        <sz val="11"/>
        <color theme="1"/>
        <rFont val="Arial"/>
        <family val="2"/>
      </rPr>
      <t xml:space="preserve"> Se logró realizar 624 desazolves de los 630  programados en el primer trimestre, alcanzando la meta  en semáforo verde con un 99.05% realizado.                                                      </t>
    </r>
  </si>
  <si>
    <r>
      <rPr>
        <b/>
        <sz val="11"/>
        <color theme="1"/>
        <rFont val="Arial"/>
        <family val="2"/>
      </rPr>
      <t>Justificacion Trimestral:</t>
    </r>
    <r>
      <rPr>
        <sz val="11"/>
        <color theme="1"/>
        <rFont val="Arial"/>
        <family val="2"/>
      </rPr>
      <t xml:space="preserve"> Se logró realizar la limpieza de 4,446,407 M2 de playas, de los  5,075,000 M2  programados en el primer trimestre, alcanzando la meta en semáforo verde con un 87.61% realizado.                                               </t>
    </r>
  </si>
  <si>
    <r>
      <t>Justificacion Trimestral:</t>
    </r>
    <r>
      <rPr>
        <sz val="11"/>
        <color theme="1"/>
        <rFont val="Arial"/>
        <family val="2"/>
      </rPr>
      <t xml:space="preserve"> Se logró realizar 14 restauraciones de los 50 programados en el primer trimestre, quedando en semáforo critico con un 28.00% de lo planeado, no se cumplió con el objetivo debido a la falta de materiales de construcción que se requieren.   </t>
    </r>
  </si>
  <si>
    <r>
      <t xml:space="preserve">Justificacion Trimestral: </t>
    </r>
    <r>
      <rPr>
        <sz val="11"/>
        <color theme="1"/>
        <rFont val="Arial"/>
        <family val="2"/>
      </rPr>
      <t>se logró realizar la limpieza de 2,878.00 limpiezas de pozos pluviales, de los 5,375 programados en el primer trimestre, alcanzando un 53.54.00% de lo planeado, se alcanzo llegar al semáforo amarillo debido a que no se a activado la contingencia de lluvias.</t>
    </r>
  </si>
  <si>
    <r>
      <t xml:space="preserve">Justificacion Trimestral: </t>
    </r>
    <r>
      <rPr>
        <sz val="11"/>
        <color theme="1"/>
        <rFont val="Arial"/>
        <family val="2"/>
      </rPr>
      <t xml:space="preserve">Se logró  realizar limpieza de 774 ML de interconexión de los 675 ML programados, rebasando con un 114.67%  logrando mantenerse en el semáforo verde  en el primer trimestre.                                        </t>
    </r>
    <r>
      <rPr>
        <b/>
        <sz val="11"/>
        <color theme="1"/>
        <rFont val="Arial"/>
        <family val="2"/>
      </rPr>
      <t xml:space="preserve">      </t>
    </r>
  </si>
  <si>
    <r>
      <t xml:space="preserve">Justificacion Trimestral: </t>
    </r>
    <r>
      <rPr>
        <sz val="11"/>
        <color theme="1"/>
        <rFont val="Arial"/>
        <family val="2"/>
      </rPr>
      <t xml:space="preserve">Se logró realizar 5 movimientos de recurso de los 7 programados, alcanzando la meta con el 71.43% de lo planeado manteniendose en el semáforo verde en el primer trimestre.             </t>
    </r>
  </si>
  <si>
    <r>
      <t>Justificacion Trimestral:</t>
    </r>
    <r>
      <rPr>
        <sz val="11"/>
        <color theme="1"/>
        <rFont val="Arial"/>
        <family val="2"/>
      </rPr>
      <t xml:space="preserve"> Se logró realizar el retiro de  81,872 Kg de basura  de los 150,750 Kg  programados en el primer trimestre, alcanzando un 54.31.00% de lo planeado, se alcanzo llegar al semáforo amarillo debido a que encuentran en temporada baja por la falta de visitantes en las playas publicas. </t>
    </r>
    <r>
      <rPr>
        <b/>
        <sz val="11"/>
        <color theme="1"/>
        <rFont val="Arial"/>
        <family val="2"/>
      </rPr>
      <t xml:space="preserve">                       </t>
    </r>
  </si>
  <si>
    <r>
      <t xml:space="preserve">Justificacion Trimestral: </t>
    </r>
    <r>
      <rPr>
        <sz val="11"/>
        <color theme="1"/>
        <rFont val="Arial"/>
        <family val="2"/>
      </rPr>
      <t xml:space="preserve">Se logró realizar el retiro de 2,129 m3 de sargazo y pasto marino de las playas, de los 4,300 m3 programados en el primer trimestre alcanzando un 49.51% quedando en el semáforo critico, debido a que no ha llegado la temporada de recale de sargazo en las orillas de las playas.  </t>
    </r>
  </si>
  <si>
    <r>
      <t xml:space="preserve">Justificacion Trimestral: </t>
    </r>
    <r>
      <rPr>
        <sz val="11"/>
        <color theme="1"/>
        <rFont val="Arial"/>
        <family val="2"/>
      </rPr>
      <t xml:space="preserve">Se logró  realizar 8   mantenimientos de los 7 programados en el primer trimestre rebasando el porcentaje en  un 114.29%  logrando mantenerse en el semáforo verde en el primer trimestre.    </t>
    </r>
    <r>
      <rPr>
        <b/>
        <sz val="11"/>
        <color theme="1"/>
        <rFont val="Arial"/>
        <family val="2"/>
      </rPr>
      <t xml:space="preserve">                                   </t>
    </r>
  </si>
  <si>
    <r>
      <rPr>
        <b/>
        <sz val="11"/>
        <color theme="1"/>
        <rFont val="Arial"/>
        <family val="2"/>
      </rPr>
      <t xml:space="preserve">3.12.1 </t>
    </r>
    <r>
      <rPr>
        <sz val="11"/>
        <color theme="1"/>
        <rFont val="Arial"/>
        <family val="2"/>
      </rPr>
      <t xml:space="preserve">Contribuir a garantizar la preservación de la riqueza natural única que tiene nuestro municipio mediante un crecimiento ordenado, sostenible y con responsabilidad compartida mediante la implementación de programas encaminados al mantenimiento de la infraestructura  urbana y la creación de obra pública.    </t>
    </r>
    <r>
      <rPr>
        <b/>
        <sz val="11"/>
        <color theme="1"/>
        <rFont val="Arial"/>
        <family val="2"/>
      </rPr>
      <t xml:space="preserve">                </t>
    </r>
  </si>
  <si>
    <t>Derivado a que no encuetra aperturado el sistema OPERGOB, no se puede observar el monto total ejercido durante el primer trimestre 2023</t>
  </si>
  <si>
    <r>
      <rPr>
        <b/>
        <sz val="11"/>
        <color theme="1"/>
        <rFont val="Arial"/>
        <family val="2"/>
      </rPr>
      <t>Justificación Trimestral:</t>
    </r>
    <r>
      <rPr>
        <sz val="11"/>
        <color theme="1"/>
        <rFont val="Arial"/>
        <family val="2"/>
      </rPr>
      <t xml:space="preserve"> Derivado de las gestiones y operatividad de brigadas por parte del personal se cumplio con el objetivo planteado durante el primer trimestre del ejercio 2023.</t>
    </r>
  </si>
  <si>
    <r>
      <rPr>
        <b/>
        <sz val="11"/>
        <color theme="1"/>
        <rFont val="Arial"/>
        <family val="2"/>
      </rPr>
      <t>Justificación Trimestral:</t>
    </r>
    <r>
      <rPr>
        <sz val="11"/>
        <color theme="1"/>
        <rFont val="Arial"/>
        <family val="2"/>
      </rPr>
      <t xml:space="preserve"> Durante el primer trimestre no se programo obra pública en el municpio.</t>
    </r>
  </si>
  <si>
    <r>
      <rPr>
        <b/>
        <sz val="11"/>
        <color theme="1"/>
        <rFont val="Arial"/>
        <family val="2"/>
      </rPr>
      <t>Justificación Trimestra:</t>
    </r>
    <r>
      <rPr>
        <sz val="11"/>
        <color theme="1"/>
        <rFont val="Arial"/>
        <family val="2"/>
      </rPr>
      <t xml:space="preserve"> De acuerdo a que el personal se encuentra en brigadas de atención a la ciudadanía,  no se realizaron las supervisiones programadas.</t>
    </r>
  </si>
  <si>
    <r>
      <rPr>
        <b/>
        <sz val="11"/>
        <color theme="1"/>
        <rFont val="Arial"/>
        <family val="2"/>
      </rPr>
      <t>Justificación Trimestral:</t>
    </r>
    <r>
      <rPr>
        <sz val="11"/>
        <color theme="1"/>
        <rFont val="Arial"/>
        <family val="2"/>
      </rPr>
      <t xml:space="preserve"> Se logró el avance planteado debido a que se aplicaron las estrategias presupuestarias en tiempo y forma ente las dependencias correspondientes.</t>
    </r>
  </si>
  <si>
    <r>
      <rPr>
        <b/>
        <sz val="11"/>
        <color theme="1"/>
        <rFont val="Arial"/>
        <family val="2"/>
      </rPr>
      <t>Justificación Trimestral:</t>
    </r>
    <r>
      <rPr>
        <sz val="11"/>
        <color theme="1"/>
        <rFont val="Arial"/>
        <family val="2"/>
      </rPr>
      <t xml:space="preserve"> No se logró un avance derivado a que no se realizo la entrega de obra pública de acuerdo a lo planeado. </t>
    </r>
  </si>
  <si>
    <r>
      <rPr>
        <b/>
        <sz val="11"/>
        <color theme="1"/>
        <rFont val="Arial"/>
        <family val="2"/>
      </rPr>
      <t xml:space="preserve">Justificación  Trimestral: </t>
    </r>
    <r>
      <rPr>
        <sz val="11"/>
        <color theme="1"/>
        <rFont val="Arial"/>
        <family val="2"/>
      </rPr>
      <t>No se logro la meta establecida debido que las Dependencias Gubernamentales no programaron actividades o eventos.</t>
    </r>
  </si>
  <si>
    <r>
      <rPr>
        <b/>
        <sz val="11"/>
        <color theme="1"/>
        <rFont val="Arial"/>
        <family val="2"/>
      </rPr>
      <t>Justificación Trimestral:</t>
    </r>
    <r>
      <rPr>
        <sz val="11"/>
        <color theme="1"/>
        <rFont val="Arial"/>
        <family val="2"/>
      </rPr>
      <t xml:space="preserve"> Se logró el avance planeado al cumplir con la meta  programada del trimestre en Atención a las solicitudes ciudadanas canalizadas para el mantenimiento de la infraestructura urbana y para la creación de la obra pública municipal para el mantenimiento de la infraestructura urbana y para la creación de la obra pública municipal.</t>
    </r>
  </si>
  <si>
    <r>
      <rPr>
        <b/>
        <sz val="11"/>
        <color theme="1"/>
        <rFont val="Arial"/>
        <family val="2"/>
      </rPr>
      <t>Justificación Trimestral:</t>
    </r>
    <r>
      <rPr>
        <sz val="11"/>
        <color theme="1"/>
        <rFont val="Arial"/>
        <family val="2"/>
      </rPr>
      <t xml:space="preserve"> Se logró la meta planeada debido a la alta demanda de la ciudadanía e instuciones privadas para la autorización de Obra Pública.</t>
    </r>
  </si>
  <si>
    <r>
      <rPr>
        <b/>
        <sz val="11"/>
        <color theme="1"/>
        <rFont val="Arial"/>
        <family val="2"/>
      </rPr>
      <t>Justificación Trimestral:</t>
    </r>
    <r>
      <rPr>
        <sz val="11"/>
        <color theme="1"/>
        <rFont val="Arial"/>
        <family val="2"/>
      </rPr>
      <t xml:space="preserve"> Durante el primer trimestre no se abrieron nuevos expedientes para la realización de audiencias.</t>
    </r>
  </si>
  <si>
    <r>
      <rPr>
        <b/>
        <sz val="11"/>
        <color theme="1"/>
        <rFont val="Arial"/>
        <family val="2"/>
      </rPr>
      <t>Justificación Trimestral:</t>
    </r>
    <r>
      <rPr>
        <sz val="11"/>
        <color theme="1"/>
        <rFont val="Arial"/>
        <family val="2"/>
      </rPr>
      <t xml:space="preserve"> Se logró un avance del 100.00% en el mantenimiento de las instalaciones de la coordinación administrativa, equipos utilitarios y herramientas, debido a que se gestionaron los tramites necesarios para la expedición de los dictamenes en tiempo y forma.</t>
    </r>
  </si>
  <si>
    <r>
      <rPr>
        <b/>
        <sz val="11"/>
        <color theme="1"/>
        <rFont val="Arial"/>
        <family val="2"/>
      </rPr>
      <t>Justificación Trimestral:</t>
    </r>
    <r>
      <rPr>
        <sz val="11"/>
        <color theme="1"/>
        <rFont val="Arial"/>
        <family val="2"/>
      </rPr>
      <t xml:space="preserve"> En virtud de la operatividad del personal de la Coordinación de Difusión, en la cual se dan a conocer a la ciudadanía las actividades que se llevan a cabo, así como atender las solictudes que surgan en los encuentros vecinales se cumplio con elobjetivo programado.</t>
    </r>
  </si>
  <si>
    <t xml:space="preserve"> E-PPA 3.12 PROGRAMA DE INFRAESTRUCTURA BÁSICA URBANA, MEJORAMIENTO DE IMAGEN, SERVICIOS PÚBLICOS Y OBRAS PÚBLICAS DIGNAS, SUSTENTABLES E INCLUSIVAS</t>
  </si>
  <si>
    <t>ANUAL</t>
  </si>
  <si>
    <r>
      <rPr>
        <b/>
        <sz val="11"/>
        <color theme="1"/>
        <rFont val="Arial"/>
        <family val="2"/>
      </rPr>
      <t>PASOPD</t>
    </r>
    <r>
      <rPr>
        <sz val="11"/>
        <color theme="1"/>
        <rFont val="Arial"/>
        <family val="2"/>
      </rPr>
      <t>: Porcentaje de actividades de servicios y obra pública difundidas.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</si>
  <si>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Actividades Difundidas.</t>
    </r>
  </si>
  <si>
    <t>Dervivado a que no se encuetra aperturado el sistema OPERGOB, no se puede verificar el presupuesto ejercido del primer trimestre del ejercicio 2023</t>
  </si>
  <si>
    <t xml:space="preserve">ELABORÓ
C. Oscar Alfredo Velazquez Lemus
Coordinación Administrativa de la Secretaría Municipal de Obras Públicas y Servicios </t>
  </si>
  <si>
    <r>
      <rPr>
        <b/>
        <sz val="11"/>
        <color theme="1"/>
        <rFont val="Arial"/>
        <family val="2"/>
      </rPr>
      <t>Justificacion Trimestral:</t>
    </r>
    <r>
      <rPr>
        <sz val="11"/>
        <color theme="1"/>
        <rFont val="Arial"/>
        <family val="2"/>
      </rPr>
      <t xml:space="preserve"> La meta alcanzada del 01 Enero al 31 de Marzo 2023, fue de un 81.63% ya que la medición es trimestral, y por condiciones climáticas no se obtuvo el 100% que se esperaba.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</si>
</sst>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00"/>
  </numFmts>
  <fonts count="21"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color theme="0"/>
      <name val="Calibri"/>
      <family val="2"/>
      <scheme val="minor"/>
    </font>
    <font>
      <sz val="11"/>
      <color theme="0"/>
      <name val="Arial"/>
      <family val="2"/>
    </font>
    <font>
      <sz val="11"/>
      <color indexed="8"/>
      <name val="Arial"/>
      <family val="2"/>
    </font>
    <font>
      <b/>
      <sz val="11"/>
      <color indexed="8"/>
      <name val="Arial"/>
      <family val="2"/>
    </font>
    <font>
      <sz val="12"/>
      <color theme="1"/>
      <name val="Arial"/>
      <family val="2"/>
    </font>
    <font>
      <b/>
      <sz val="11"/>
      <color theme="1"/>
      <name val="Arial Nova Cond"/>
      <family val="2"/>
    </font>
    <font>
      <sz val="11"/>
      <color theme="1"/>
      <name val="Arial Nova Cond"/>
      <family val="2"/>
    </font>
    <font>
      <b/>
      <sz val="14"/>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theme="7" tint="0.59999389629810485"/>
        <bgColor rgb="FF000000"/>
      </patternFill>
    </fill>
  </fills>
  <borders count="106">
    <border>
      <left/>
      <right/>
      <top/>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style="thin">
        <color rgb="FF000000"/>
      </left>
      <right/>
      <top style="thin">
        <color rgb="FF000000"/>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thin">
        <color indexed="64"/>
      </top>
      <bottom/>
      <diagonal/>
    </border>
    <border>
      <left style="medium">
        <color indexed="64"/>
      </left>
      <right style="dashed">
        <color theme="1"/>
      </right>
      <top style="thin">
        <color indexed="64"/>
      </top>
      <bottom/>
      <diagonal/>
    </border>
    <border>
      <left style="dashed">
        <color theme="1"/>
      </left>
      <right style="dashed">
        <color theme="1"/>
      </right>
      <top style="thin">
        <color indexed="64"/>
      </top>
      <bottom style="dashed">
        <color theme="1"/>
      </bottom>
      <diagonal/>
    </border>
    <border>
      <left style="dashed">
        <color theme="1"/>
      </left>
      <right/>
      <top style="thin">
        <color indexed="64"/>
      </top>
      <bottom style="dashed">
        <color theme="1"/>
      </bottom>
      <diagonal/>
    </border>
    <border>
      <left style="medium">
        <color indexed="64"/>
      </left>
      <right style="dotted">
        <color indexed="64"/>
      </right>
      <top style="thin">
        <color indexed="64"/>
      </top>
      <bottom style="dotted">
        <color indexed="64"/>
      </bottom>
      <diagonal/>
    </border>
    <border>
      <left style="dashed">
        <color theme="1"/>
      </left>
      <right/>
      <top style="thin">
        <color indexed="64"/>
      </top>
      <bottom style="dotted">
        <color theme="1"/>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rgb="FF000000"/>
      </left>
      <right style="thin">
        <color rgb="FF000000"/>
      </right>
      <top/>
      <bottom style="thin">
        <color indexed="64"/>
      </bottom>
      <diagonal/>
    </border>
    <border>
      <left style="medium">
        <color indexed="64"/>
      </left>
      <right style="thin">
        <color rgb="FF000000"/>
      </right>
      <top/>
      <bottom style="thin">
        <color indexed="64"/>
      </bottom>
      <diagonal/>
    </border>
    <border>
      <left/>
      <right style="dotted">
        <color indexed="64"/>
      </right>
      <top style="medium">
        <color indexed="64"/>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dashed">
        <color theme="1"/>
      </right>
      <top style="dashed">
        <color theme="1"/>
      </top>
      <bottom/>
      <diagonal/>
    </border>
    <border>
      <left style="medium">
        <color indexed="64"/>
      </left>
      <right style="dashed">
        <color theme="1"/>
      </right>
      <top/>
      <bottom style="dashed">
        <color theme="1"/>
      </bottom>
      <diagonal/>
    </border>
    <border>
      <left style="dashed">
        <color theme="1"/>
      </left>
      <right style="dashed">
        <color theme="1"/>
      </right>
      <top style="dashed">
        <color theme="1"/>
      </top>
      <bottom/>
      <diagonal/>
    </border>
    <border>
      <left style="dashed">
        <color theme="1"/>
      </left>
      <right style="dashed">
        <color theme="1"/>
      </right>
      <top/>
      <bottom style="dashed">
        <color theme="1"/>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otted">
        <color indexed="64"/>
      </top>
      <bottom/>
      <diagonal/>
    </border>
    <border>
      <left style="medium">
        <color indexed="64"/>
      </left>
      <right style="dotted">
        <color indexed="64"/>
      </right>
      <top style="dashed">
        <color theme="1"/>
      </top>
      <bottom style="dashed">
        <color theme="1"/>
      </bottom>
      <diagonal/>
    </border>
    <border>
      <left style="medium">
        <color indexed="64"/>
      </left>
      <right/>
      <top/>
      <bottom style="dotted">
        <color indexed="64"/>
      </bottom>
      <diagonal/>
    </border>
    <border>
      <left style="dashed">
        <color theme="1"/>
      </left>
      <right style="medium">
        <color indexed="64"/>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theme="1"/>
      </right>
      <top/>
      <bottom/>
      <diagonal/>
    </border>
    <border>
      <left style="dashed">
        <color theme="1"/>
      </left>
      <right style="dashed">
        <color theme="1"/>
      </right>
      <top/>
      <bottom/>
      <diagonal/>
    </border>
    <border>
      <left/>
      <right style="dashed">
        <color theme="1"/>
      </right>
      <top style="dashed">
        <color theme="1"/>
      </top>
      <bottom style="dashed">
        <color theme="1"/>
      </bottom>
      <diagonal/>
    </border>
    <border>
      <left/>
      <right style="dashed">
        <color theme="1"/>
      </right>
      <top style="dashed">
        <color theme="1"/>
      </top>
      <bottom style="thin">
        <color indexed="64"/>
      </bottom>
      <diagonal/>
    </border>
    <border>
      <left/>
      <right style="medium">
        <color indexed="64"/>
      </right>
      <top style="medium">
        <color indexed="64"/>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dashed">
        <color theme="1"/>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dotted">
        <color indexed="64"/>
      </right>
      <top style="thin">
        <color indexed="64"/>
      </top>
      <bottom style="dotted">
        <color indexed="64"/>
      </bottom>
      <diagonal/>
    </border>
    <border>
      <left/>
      <right style="dashed">
        <color theme="1"/>
      </right>
      <top style="dashed">
        <color theme="1"/>
      </top>
      <bottom/>
      <diagonal/>
    </border>
    <border>
      <left/>
      <right style="dashed">
        <color theme="1"/>
      </right>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diagonal/>
    </border>
    <border>
      <left style="medium">
        <color indexed="64"/>
      </left>
      <right style="medium">
        <color indexed="64"/>
      </right>
      <top style="thin">
        <color indexed="64"/>
      </top>
      <bottom style="dashed">
        <color theme="1"/>
      </bottom>
      <diagonal/>
    </border>
    <border>
      <left style="medium">
        <color indexed="64"/>
      </left>
      <right style="medium">
        <color indexed="64"/>
      </right>
      <top style="thin">
        <color indexed="64"/>
      </top>
      <bottom style="medium">
        <color indexed="64"/>
      </bottom>
      <diagonal/>
    </border>
    <border>
      <left style="medium">
        <color indexed="64"/>
      </left>
      <right style="dashed">
        <color theme="1"/>
      </right>
      <top/>
      <bottom style="medium">
        <color indexed="64"/>
      </bottom>
      <diagonal/>
    </border>
    <border>
      <left style="dashed">
        <color theme="1"/>
      </left>
      <right style="dashed">
        <color theme="1"/>
      </right>
      <top/>
      <bottom style="medium">
        <color indexed="64"/>
      </bottom>
      <diagonal/>
    </border>
    <border>
      <left style="dashed">
        <color theme="1"/>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9" fontId="8" fillId="0" borderId="0" applyFont="0" applyFill="0" applyBorder="0" applyAlignment="0" applyProtection="0"/>
    <xf numFmtId="44" fontId="8" fillId="0" borderId="0" applyFont="0" applyFill="0" applyBorder="0" applyAlignment="0" applyProtection="0"/>
  </cellStyleXfs>
  <cellXfs count="240">
    <xf numFmtId="0" fontId="0" fillId="0" borderId="0" xfId="0"/>
    <xf numFmtId="0" fontId="1" fillId="2"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5" fillId="6" borderId="2"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4" fillId="7" borderId="2" xfId="0" applyFont="1" applyFill="1" applyBorder="1" applyAlignment="1">
      <alignment horizontal="justify" vertical="center" wrapText="1"/>
    </xf>
    <xf numFmtId="0" fontId="4" fillId="7" borderId="2" xfId="0" applyFont="1" applyFill="1" applyBorder="1" applyAlignment="1">
      <alignment horizontal="left" vertical="center" wrapText="1"/>
    </xf>
    <xf numFmtId="0" fontId="3" fillId="3" borderId="2" xfId="0" applyFont="1" applyFill="1" applyBorder="1" applyAlignment="1">
      <alignment horizontal="justify" vertical="center" wrapText="1"/>
    </xf>
    <xf numFmtId="0" fontId="1" fillId="3"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left" vertical="center" wrapText="1"/>
    </xf>
    <xf numFmtId="9" fontId="3" fillId="7" borderId="24" xfId="1" applyFont="1" applyFill="1" applyBorder="1" applyAlignment="1">
      <alignment horizontal="center" vertical="center" wrapText="1"/>
    </xf>
    <xf numFmtId="165" fontId="7" fillId="3" borderId="24" xfId="0" applyNumberFormat="1" applyFont="1" applyFill="1" applyBorder="1" applyAlignment="1">
      <alignment horizontal="center" vertical="center" wrapText="1"/>
    </xf>
    <xf numFmtId="165" fontId="3" fillId="7" borderId="25" xfId="0" applyNumberFormat="1"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4" fillId="3" borderId="27" xfId="0" applyFont="1" applyFill="1" applyBorder="1" applyAlignment="1">
      <alignment horizontal="justify" vertical="center" wrapText="1"/>
    </xf>
    <xf numFmtId="0" fontId="3" fillId="3" borderId="27" xfId="0" applyFont="1" applyFill="1" applyBorder="1" applyAlignment="1">
      <alignment horizontal="justify" vertical="center" wrapText="1"/>
    </xf>
    <xf numFmtId="0" fontId="2" fillId="3" borderId="19" xfId="0" applyFont="1" applyFill="1" applyBorder="1" applyAlignment="1">
      <alignment horizontal="center" vertical="center" wrapText="1"/>
    </xf>
    <xf numFmtId="1" fontId="7" fillId="3" borderId="22" xfId="1" applyNumberFormat="1" applyFont="1" applyFill="1" applyBorder="1" applyAlignment="1">
      <alignment horizontal="center" vertical="center" wrapText="1"/>
    </xf>
    <xf numFmtId="1" fontId="3" fillId="7" borderId="23" xfId="1" applyNumberFormat="1" applyFont="1" applyFill="1" applyBorder="1" applyAlignment="1">
      <alignment horizontal="center" vertical="center" wrapText="1"/>
    </xf>
    <xf numFmtId="1" fontId="3" fillId="3" borderId="24" xfId="1" applyNumberFormat="1" applyFont="1" applyFill="1" applyBorder="1" applyAlignment="1">
      <alignment horizontal="center" vertical="center" wrapText="1"/>
    </xf>
    <xf numFmtId="0" fontId="3" fillId="3" borderId="18" xfId="0" applyFont="1" applyFill="1" applyBorder="1" applyAlignment="1">
      <alignment horizontal="justify" vertical="center" wrapText="1"/>
    </xf>
    <xf numFmtId="2" fontId="6" fillId="6" borderId="16" xfId="0" applyNumberFormat="1" applyFont="1" applyFill="1" applyBorder="1" applyAlignment="1">
      <alignment vertical="center" wrapText="1"/>
    </xf>
    <xf numFmtId="2" fontId="6" fillId="6" borderId="17" xfId="0" applyNumberFormat="1" applyFont="1" applyFill="1" applyBorder="1" applyAlignment="1">
      <alignment vertical="center" wrapText="1"/>
    </xf>
    <xf numFmtId="0" fontId="4" fillId="3" borderId="30" xfId="0" applyFont="1" applyFill="1" applyBorder="1" applyAlignment="1">
      <alignment horizontal="center" vertical="center" wrapText="1"/>
    </xf>
    <xf numFmtId="164" fontId="4" fillId="3" borderId="34" xfId="0" applyNumberFormat="1" applyFont="1" applyFill="1" applyBorder="1" applyAlignment="1">
      <alignment horizontal="center" vertical="center" wrapText="1"/>
    </xf>
    <xf numFmtId="0" fontId="3" fillId="0" borderId="35" xfId="0" applyFont="1" applyBorder="1" applyAlignment="1">
      <alignment horizontal="center" vertical="center" wrapText="1"/>
    </xf>
    <xf numFmtId="164" fontId="7" fillId="3" borderId="36" xfId="2" applyNumberFormat="1" applyFont="1" applyFill="1" applyBorder="1" applyAlignment="1">
      <alignment horizontal="center" vertical="center" wrapText="1"/>
    </xf>
    <xf numFmtId="164" fontId="4" fillId="3" borderId="37" xfId="0" applyNumberFormat="1" applyFont="1" applyFill="1" applyBorder="1" applyAlignment="1">
      <alignment horizontal="center" vertical="center" wrapText="1"/>
    </xf>
    <xf numFmtId="0" fontId="3" fillId="0" borderId="37" xfId="0" applyFont="1" applyBorder="1" applyAlignment="1">
      <alignment horizontal="center" vertical="center" wrapText="1"/>
    </xf>
    <xf numFmtId="0" fontId="7" fillId="3" borderId="9" xfId="0" applyFont="1" applyFill="1" applyBorder="1" applyAlignment="1">
      <alignment horizontal="center" vertical="center" wrapText="1"/>
    </xf>
    <xf numFmtId="2" fontId="3" fillId="7" borderId="31"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3" fillId="3" borderId="20" xfId="0" applyFont="1" applyFill="1" applyBorder="1" applyAlignment="1">
      <alignment horizontal="justify" vertical="center" wrapText="1"/>
    </xf>
    <xf numFmtId="0" fontId="3" fillId="7" borderId="34" xfId="0" applyFont="1" applyFill="1" applyBorder="1" applyAlignment="1">
      <alignment horizontal="justify" vertical="center" wrapText="1"/>
    </xf>
    <xf numFmtId="3" fontId="3" fillId="2" borderId="42"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43" xfId="0" applyNumberFormat="1" applyFont="1" applyFill="1" applyBorder="1" applyAlignment="1">
      <alignment horizontal="center" vertical="center" wrapText="1"/>
    </xf>
    <xf numFmtId="10" fontId="0" fillId="4" borderId="44" xfId="0" applyNumberFormat="1" applyFill="1" applyBorder="1" applyAlignment="1">
      <alignment horizontal="center" vertical="center" wrapText="1"/>
    </xf>
    <xf numFmtId="10" fontId="0" fillId="4" borderId="45" xfId="0" applyNumberFormat="1" applyFill="1" applyBorder="1" applyAlignment="1">
      <alignment horizontal="center" vertical="center" wrapText="1"/>
    </xf>
    <xf numFmtId="3" fontId="3" fillId="2" borderId="47" xfId="0" applyNumberFormat="1" applyFont="1" applyFill="1" applyBorder="1" applyAlignment="1">
      <alignment horizontal="center" vertical="center" wrapText="1"/>
    </xf>
    <xf numFmtId="3" fontId="3" fillId="2" borderId="27" xfId="0" applyNumberFormat="1" applyFont="1" applyFill="1" applyBorder="1" applyAlignment="1">
      <alignment horizontal="center" vertical="center" wrapText="1"/>
    </xf>
    <xf numFmtId="3" fontId="3" fillId="2" borderId="28" xfId="0" applyNumberFormat="1" applyFont="1" applyFill="1" applyBorder="1" applyAlignment="1">
      <alignment horizontal="center" vertical="center" wrapText="1"/>
    </xf>
    <xf numFmtId="3" fontId="3" fillId="2" borderId="48" xfId="0" applyNumberFormat="1" applyFont="1" applyFill="1" applyBorder="1" applyAlignment="1">
      <alignment horizontal="center" vertical="center" wrapText="1"/>
    </xf>
    <xf numFmtId="44" fontId="3" fillId="2" borderId="51" xfId="2" applyFont="1" applyFill="1" applyBorder="1" applyAlignment="1">
      <alignment horizontal="center" vertical="center" wrapText="1"/>
    </xf>
    <xf numFmtId="44" fontId="3" fillId="2" borderId="52" xfId="2" applyFont="1" applyFill="1" applyBorder="1" applyAlignment="1">
      <alignment horizontal="center" vertical="center" wrapText="1"/>
    </xf>
    <xf numFmtId="44" fontId="3" fillId="2" borderId="53" xfId="2" applyFont="1" applyFill="1" applyBorder="1" applyAlignment="1">
      <alignment horizontal="center" vertical="center" wrapText="1"/>
    </xf>
    <xf numFmtId="44" fontId="3" fillId="2" borderId="54" xfId="2" applyFont="1" applyFill="1" applyBorder="1" applyAlignment="1">
      <alignment horizontal="center" vertical="center" wrapText="1"/>
    </xf>
    <xf numFmtId="44" fontId="3" fillId="2" borderId="55" xfId="2"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44" fontId="3" fillId="2" borderId="26" xfId="2" applyFont="1" applyFill="1" applyBorder="1" applyAlignment="1">
      <alignment horizontal="center" vertical="center" wrapText="1"/>
    </xf>
    <xf numFmtId="44" fontId="3" fillId="2" borderId="27" xfId="2" applyFont="1" applyFill="1" applyBorder="1" applyAlignment="1">
      <alignment horizontal="center" vertical="center" wrapText="1"/>
    </xf>
    <xf numFmtId="44" fontId="3" fillId="2" borderId="48" xfId="2" applyFont="1" applyFill="1" applyBorder="1" applyAlignment="1">
      <alignment horizontal="center" vertical="center" wrapText="1"/>
    </xf>
    <xf numFmtId="44" fontId="3" fillId="2" borderId="56" xfId="2" applyFont="1" applyFill="1" applyBorder="1" applyAlignment="1">
      <alignment horizontal="center" vertical="center" wrapText="1"/>
    </xf>
    <xf numFmtId="44" fontId="3" fillId="2" borderId="57" xfId="2" applyFont="1" applyFill="1" applyBorder="1" applyAlignment="1">
      <alignment horizontal="center" vertical="center" wrapText="1"/>
    </xf>
    <xf numFmtId="3" fontId="3" fillId="2" borderId="49" xfId="0" applyNumberFormat="1" applyFont="1" applyFill="1" applyBorder="1" applyAlignment="1">
      <alignment horizontal="center" vertical="center" wrapText="1"/>
    </xf>
    <xf numFmtId="3" fontId="3" fillId="2" borderId="50" xfId="0" applyNumberFormat="1" applyFont="1" applyFill="1" applyBorder="1" applyAlignment="1">
      <alignment horizontal="center" vertical="center" wrapText="1"/>
    </xf>
    <xf numFmtId="3" fontId="3" fillId="2" borderId="58" xfId="0" applyNumberFormat="1" applyFont="1" applyFill="1" applyBorder="1" applyAlignment="1">
      <alignment horizontal="center" vertical="center" wrapText="1"/>
    </xf>
    <xf numFmtId="3" fontId="3" fillId="2" borderId="59" xfId="0" applyNumberFormat="1"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10" fontId="0" fillId="4" borderId="46" xfId="0" applyNumberFormat="1" applyFill="1" applyBorder="1" applyAlignment="1">
      <alignment horizontal="center" vertical="center" wrapText="1"/>
    </xf>
    <xf numFmtId="3" fontId="3" fillId="8" borderId="42" xfId="0" applyNumberFormat="1" applyFont="1" applyFill="1" applyBorder="1" applyAlignment="1">
      <alignment horizontal="center" vertical="center" wrapText="1"/>
    </xf>
    <xf numFmtId="3" fontId="3" fillId="8" borderId="2" xfId="0" applyNumberFormat="1" applyFont="1" applyFill="1" applyBorder="1" applyAlignment="1">
      <alignment horizontal="center" vertical="center" wrapText="1"/>
    </xf>
    <xf numFmtId="3" fontId="3" fillId="8" borderId="12" xfId="0" applyNumberFormat="1" applyFont="1" applyFill="1" applyBorder="1" applyAlignment="1">
      <alignment horizontal="center" vertical="center" wrapText="1"/>
    </xf>
    <xf numFmtId="3" fontId="3" fillId="8" borderId="43" xfId="0" applyNumberFormat="1" applyFont="1" applyFill="1" applyBorder="1" applyAlignment="1">
      <alignment horizontal="center" vertical="center" wrapText="1"/>
    </xf>
    <xf numFmtId="10" fontId="0" fillId="4" borderId="62" xfId="0" applyNumberFormat="1" applyFill="1" applyBorder="1" applyAlignment="1">
      <alignment horizontal="center" vertical="center" wrapText="1"/>
    </xf>
    <xf numFmtId="10" fontId="0" fillId="11" borderId="62" xfId="0" applyNumberFormat="1" applyFill="1" applyBorder="1" applyAlignment="1">
      <alignment horizontal="center" vertical="center" wrapText="1"/>
    </xf>
    <xf numFmtId="10" fontId="0" fillId="11" borderId="46" xfId="0" applyNumberFormat="1" applyFill="1" applyBorder="1" applyAlignment="1">
      <alignment horizontal="center" vertical="center" wrapText="1"/>
    </xf>
    <xf numFmtId="10" fontId="0" fillId="11" borderId="44" xfId="0" applyNumberFormat="1" applyFill="1" applyBorder="1" applyAlignment="1">
      <alignment horizontal="center" vertical="center" wrapText="1"/>
    </xf>
    <xf numFmtId="0" fontId="5" fillId="8" borderId="63" xfId="0" applyFont="1" applyFill="1" applyBorder="1" applyAlignment="1">
      <alignment horizontal="center" vertical="center" wrapText="1"/>
    </xf>
    <xf numFmtId="0" fontId="3" fillId="9" borderId="35" xfId="0" applyFont="1" applyFill="1" applyBorder="1" applyAlignment="1">
      <alignment horizontal="justify" vertical="center" wrapText="1"/>
    </xf>
    <xf numFmtId="0" fontId="4" fillId="3" borderId="66" xfId="0" applyFont="1" applyFill="1" applyBorder="1" applyAlignment="1">
      <alignment horizontal="justify" vertical="center" wrapText="1"/>
    </xf>
    <xf numFmtId="0" fontId="3" fillId="3" borderId="66" xfId="0" applyFont="1" applyFill="1" applyBorder="1" applyAlignment="1">
      <alignment horizontal="justify" vertical="center" wrapText="1"/>
    </xf>
    <xf numFmtId="0" fontId="3" fillId="3" borderId="68" xfId="0" applyFont="1" applyFill="1" applyBorder="1" applyAlignment="1">
      <alignment horizontal="left" vertical="center" wrapText="1"/>
    </xf>
    <xf numFmtId="3" fontId="3" fillId="2" borderId="69" xfId="0" applyNumberFormat="1" applyFont="1" applyFill="1" applyBorder="1" applyAlignment="1">
      <alignment horizontal="center" vertical="center" wrapText="1"/>
    </xf>
    <xf numFmtId="3" fontId="3" fillId="2" borderId="66" xfId="0" applyNumberFormat="1" applyFont="1" applyFill="1" applyBorder="1" applyAlignment="1">
      <alignment horizontal="center" vertical="center" wrapText="1"/>
    </xf>
    <xf numFmtId="3" fontId="3" fillId="2" borderId="68" xfId="0" applyNumberFormat="1" applyFont="1" applyFill="1" applyBorder="1" applyAlignment="1">
      <alignment horizontal="center" vertical="center" wrapText="1"/>
    </xf>
    <xf numFmtId="3" fontId="3" fillId="2" borderId="70" xfId="0" applyNumberFormat="1" applyFont="1" applyFill="1" applyBorder="1" applyAlignment="1">
      <alignment horizontal="center" vertical="center" wrapText="1"/>
    </xf>
    <xf numFmtId="0" fontId="4" fillId="7"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4" fillId="7" borderId="12" xfId="0" applyFont="1" applyFill="1" applyBorder="1" applyAlignment="1">
      <alignment horizontal="left" vertical="center" wrapText="1"/>
    </xf>
    <xf numFmtId="0" fontId="4" fillId="3" borderId="72" xfId="0" applyFont="1" applyFill="1" applyBorder="1" applyAlignment="1">
      <alignment horizontal="center" vertical="center" wrapText="1"/>
    </xf>
    <xf numFmtId="0" fontId="4" fillId="3" borderId="21" xfId="0" applyFont="1" applyFill="1" applyBorder="1" applyAlignment="1">
      <alignment horizontal="left" vertical="center" wrapText="1"/>
    </xf>
    <xf numFmtId="0" fontId="1" fillId="3" borderId="21" xfId="0" applyFont="1" applyFill="1" applyBorder="1" applyAlignment="1">
      <alignment horizontal="left" vertical="center" wrapText="1"/>
    </xf>
    <xf numFmtId="0" fontId="4" fillId="3" borderId="2" xfId="0" applyFont="1" applyFill="1" applyBorder="1" applyAlignment="1">
      <alignment horizontal="justify" vertical="center" wrapText="1"/>
    </xf>
    <xf numFmtId="0" fontId="3" fillId="7" borderId="2" xfId="0" applyFont="1" applyFill="1" applyBorder="1" applyAlignment="1">
      <alignment horizontal="justify" vertical="center" wrapText="1"/>
    </xf>
    <xf numFmtId="0" fontId="3" fillId="7" borderId="2" xfId="0" applyFont="1" applyFill="1" applyBorder="1" applyAlignment="1">
      <alignment horizontal="left" vertical="center" wrapText="1"/>
    </xf>
    <xf numFmtId="0" fontId="3" fillId="3" borderId="71" xfId="0" applyFont="1" applyFill="1" applyBorder="1" applyAlignment="1">
      <alignment horizontal="justify" vertical="center" wrapText="1"/>
    </xf>
    <xf numFmtId="0" fontId="4" fillId="3" borderId="73" xfId="0" applyFont="1" applyFill="1" applyBorder="1" applyAlignment="1">
      <alignment horizontal="center" vertical="center" wrapText="1"/>
    </xf>
    <xf numFmtId="164" fontId="4" fillId="3" borderId="35" xfId="0" applyNumberFormat="1" applyFont="1" applyFill="1" applyBorder="1" applyAlignment="1">
      <alignment horizontal="center" vertical="center" wrapText="1"/>
    </xf>
    <xf numFmtId="44" fontId="3" fillId="2" borderId="65" xfId="2" applyFont="1" applyFill="1" applyBorder="1" applyAlignment="1">
      <alignment horizontal="center" vertical="center" wrapText="1"/>
    </xf>
    <xf numFmtId="44" fontId="3" fillId="2" borderId="67" xfId="2" applyFont="1" applyFill="1" applyBorder="1" applyAlignment="1">
      <alignment horizontal="center" vertical="center" wrapText="1"/>
    </xf>
    <xf numFmtId="44" fontId="3" fillId="2" borderId="74" xfId="2" applyFont="1" applyFill="1" applyBorder="1" applyAlignment="1">
      <alignment horizontal="center" vertical="center" wrapText="1"/>
    </xf>
    <xf numFmtId="44" fontId="3" fillId="2" borderId="75" xfId="2" applyFont="1" applyFill="1" applyBorder="1" applyAlignment="1">
      <alignment horizontal="center" vertical="center" wrapText="1"/>
    </xf>
    <xf numFmtId="44" fontId="3" fillId="2" borderId="76" xfId="2" applyFont="1" applyFill="1" applyBorder="1" applyAlignment="1">
      <alignment horizontal="center" vertical="center" wrapText="1"/>
    </xf>
    <xf numFmtId="3" fontId="3" fillId="2" borderId="77" xfId="0" applyNumberFormat="1" applyFont="1" applyFill="1" applyBorder="1" applyAlignment="1">
      <alignment horizontal="center" vertical="center" wrapText="1"/>
    </xf>
    <xf numFmtId="3" fontId="3" fillId="2" borderId="78" xfId="0" applyNumberFormat="1" applyFont="1" applyFill="1" applyBorder="1" applyAlignment="1">
      <alignment horizontal="center" vertical="center" wrapText="1"/>
    </xf>
    <xf numFmtId="0" fontId="3" fillId="7" borderId="12" xfId="0" applyFont="1" applyFill="1" applyBorder="1" applyAlignment="1">
      <alignment horizontal="left" vertical="center" wrapText="1"/>
    </xf>
    <xf numFmtId="0" fontId="4" fillId="3" borderId="3" xfId="0" applyFont="1" applyFill="1" applyBorder="1" applyAlignment="1">
      <alignment horizontal="justify" vertical="center" wrapText="1"/>
    </xf>
    <xf numFmtId="0" fontId="3" fillId="7" borderId="29" xfId="0" applyFont="1" applyFill="1" applyBorder="1" applyAlignment="1">
      <alignment horizontal="justify" vertical="center" wrapText="1"/>
    </xf>
    <xf numFmtId="3" fontId="3" fillId="2" borderId="81" xfId="0" applyNumberFormat="1" applyFont="1" applyFill="1" applyBorder="1" applyAlignment="1">
      <alignment horizontal="center" vertical="center" wrapText="1"/>
    </xf>
    <xf numFmtId="0" fontId="3" fillId="3" borderId="27" xfId="0" applyFont="1" applyFill="1" applyBorder="1" applyAlignment="1">
      <alignment horizontal="center" vertical="center" wrapText="1"/>
    </xf>
    <xf numFmtId="0" fontId="4" fillId="3" borderId="68" xfId="0" applyFont="1" applyFill="1" applyBorder="1" applyAlignment="1">
      <alignment horizontal="left" vertical="center" wrapText="1"/>
    </xf>
    <xf numFmtId="3" fontId="3" fillId="2" borderId="82" xfId="0" applyNumberFormat="1" applyFont="1" applyFill="1" applyBorder="1" applyAlignment="1">
      <alignment horizontal="center" vertical="center" wrapText="1"/>
    </xf>
    <xf numFmtId="3" fontId="17" fillId="2" borderId="42" xfId="0" applyNumberFormat="1" applyFont="1" applyFill="1" applyBorder="1" applyAlignment="1">
      <alignment horizontal="center" vertical="center" wrapText="1"/>
    </xf>
    <xf numFmtId="3" fontId="17" fillId="2" borderId="2" xfId="0" applyNumberFormat="1" applyFont="1" applyFill="1" applyBorder="1" applyAlignment="1">
      <alignment horizontal="center" vertical="center" wrapText="1"/>
    </xf>
    <xf numFmtId="3" fontId="17" fillId="2" borderId="12" xfId="0" applyNumberFormat="1" applyFont="1" applyFill="1" applyBorder="1" applyAlignment="1">
      <alignment horizontal="center" vertical="center" wrapText="1"/>
    </xf>
    <xf numFmtId="3" fontId="17" fillId="2" borderId="69" xfId="0" applyNumberFormat="1" applyFont="1" applyFill="1" applyBorder="1" applyAlignment="1">
      <alignment horizontal="center" vertical="center" wrapText="1"/>
    </xf>
    <xf numFmtId="3" fontId="17" fillId="2" borderId="66" xfId="0" applyNumberFormat="1" applyFont="1" applyFill="1" applyBorder="1" applyAlignment="1">
      <alignment horizontal="center" vertical="center" wrapText="1"/>
    </xf>
    <xf numFmtId="3" fontId="17" fillId="2" borderId="68" xfId="0" applyNumberFormat="1" applyFont="1" applyFill="1" applyBorder="1" applyAlignment="1">
      <alignment horizontal="center" vertical="center" wrapText="1"/>
    </xf>
    <xf numFmtId="0" fontId="18" fillId="7" borderId="12" xfId="0" applyFont="1" applyFill="1" applyBorder="1" applyAlignment="1">
      <alignment horizontal="left" vertical="center" wrapText="1"/>
    </xf>
    <xf numFmtId="0" fontId="18" fillId="3" borderId="21" xfId="0" applyFont="1" applyFill="1" applyBorder="1" applyAlignment="1">
      <alignment horizontal="left" vertical="center" wrapText="1"/>
    </xf>
    <xf numFmtId="0" fontId="4" fillId="7" borderId="12" xfId="0" applyFont="1" applyFill="1" applyBorder="1" applyAlignment="1">
      <alignment horizontal="justify" vertical="center" wrapText="1"/>
    </xf>
    <xf numFmtId="10" fontId="13" fillId="12" borderId="77" xfId="0" applyNumberFormat="1" applyFont="1" applyFill="1" applyBorder="1" applyAlignment="1">
      <alignment horizontal="center" vertical="center"/>
    </xf>
    <xf numFmtId="0" fontId="4" fillId="3" borderId="26" xfId="0" applyFont="1" applyFill="1" applyBorder="1" applyAlignment="1">
      <alignment horizontal="center" vertical="center" wrapText="1"/>
    </xf>
    <xf numFmtId="0" fontId="18" fillId="3" borderId="88" xfId="0" applyFont="1" applyFill="1" applyBorder="1" applyAlignment="1">
      <alignment horizontal="left" vertical="center" wrapText="1"/>
    </xf>
    <xf numFmtId="10" fontId="0" fillId="11" borderId="50" xfId="0" applyNumberFormat="1" applyFill="1" applyBorder="1" applyAlignment="1">
      <alignment horizontal="center" vertical="center" wrapText="1"/>
    </xf>
    <xf numFmtId="10" fontId="0" fillId="11" borderId="89" xfId="0" applyNumberFormat="1" applyFill="1" applyBorder="1" applyAlignment="1">
      <alignment horizontal="center" vertical="center" wrapText="1"/>
    </xf>
    <xf numFmtId="0" fontId="3" fillId="3" borderId="37" xfId="0" applyFont="1" applyFill="1" applyBorder="1" applyAlignment="1">
      <alignment horizontal="justify" vertical="center" wrapText="1"/>
    </xf>
    <xf numFmtId="0" fontId="4" fillId="3" borderId="29" xfId="0" applyFont="1" applyFill="1" applyBorder="1" applyAlignment="1">
      <alignment horizontal="justify" vertical="center" wrapText="1"/>
    </xf>
    <xf numFmtId="0" fontId="3" fillId="3" borderId="29" xfId="0" applyFont="1" applyFill="1" applyBorder="1" applyAlignment="1">
      <alignment horizontal="justify" vertical="center" wrapText="1"/>
    </xf>
    <xf numFmtId="0" fontId="3" fillId="0" borderId="35" xfId="0" applyFont="1" applyBorder="1" applyAlignment="1">
      <alignment horizontal="justify" vertical="center" wrapText="1"/>
    </xf>
    <xf numFmtId="0" fontId="3" fillId="6" borderId="29" xfId="0" applyFont="1" applyFill="1" applyBorder="1" applyAlignment="1">
      <alignment horizontal="justify" vertical="center" wrapText="1"/>
    </xf>
    <xf numFmtId="2" fontId="6" fillId="6" borderId="91" xfId="0" applyNumberFormat="1" applyFont="1" applyFill="1" applyBorder="1" applyAlignment="1">
      <alignment vertical="center" wrapText="1"/>
    </xf>
    <xf numFmtId="0" fontId="20" fillId="13" borderId="31" xfId="0" applyFont="1" applyFill="1" applyBorder="1" applyAlignment="1">
      <alignment horizontal="center" vertical="center" wrapText="1"/>
    </xf>
    <xf numFmtId="0" fontId="3" fillId="7" borderId="34" xfId="0" applyFont="1" applyFill="1" applyBorder="1" applyAlignment="1">
      <alignment horizontal="center" vertical="center" wrapText="1"/>
    </xf>
    <xf numFmtId="0" fontId="4" fillId="3" borderId="12" xfId="0" applyFont="1" applyFill="1" applyBorder="1" applyAlignment="1">
      <alignment horizontal="left" vertical="center" wrapText="1"/>
    </xf>
    <xf numFmtId="1" fontId="7" fillId="3" borderId="92" xfId="1" applyNumberFormat="1" applyFont="1" applyFill="1" applyBorder="1" applyAlignment="1">
      <alignment horizontal="center" vertical="center" wrapText="1"/>
    </xf>
    <xf numFmtId="3" fontId="3" fillId="8" borderId="81" xfId="0" applyNumberFormat="1" applyFont="1" applyFill="1" applyBorder="1" applyAlignment="1">
      <alignment horizontal="center" vertical="center" wrapText="1"/>
    </xf>
    <xf numFmtId="3" fontId="3" fillId="2" borderId="93" xfId="0" applyNumberFormat="1" applyFont="1" applyFill="1" applyBorder="1" applyAlignment="1">
      <alignment horizontal="center" vertical="center" wrapText="1"/>
    </xf>
    <xf numFmtId="3" fontId="3" fillId="2" borderId="94" xfId="0" applyNumberFormat="1" applyFont="1" applyFill="1" applyBorder="1" applyAlignment="1">
      <alignment horizontal="center" vertical="center" wrapText="1"/>
    </xf>
    <xf numFmtId="3" fontId="17" fillId="2" borderId="81" xfId="0" applyNumberFormat="1" applyFont="1" applyFill="1" applyBorder="1" applyAlignment="1">
      <alignment horizontal="center" vertical="center" wrapText="1"/>
    </xf>
    <xf numFmtId="3" fontId="17" fillId="2" borderId="93" xfId="0" applyNumberFormat="1" applyFont="1" applyFill="1" applyBorder="1" applyAlignment="1">
      <alignment horizontal="center" vertical="center" wrapText="1"/>
    </xf>
    <xf numFmtId="3" fontId="3" fillId="2" borderId="95" xfId="0" applyNumberFormat="1" applyFont="1" applyFill="1" applyBorder="1" applyAlignment="1">
      <alignment horizontal="center" vertical="center" wrapText="1"/>
    </xf>
    <xf numFmtId="0" fontId="5" fillId="8" borderId="96" xfId="0" applyFont="1" applyFill="1" applyBorder="1" applyAlignment="1">
      <alignment horizontal="center" vertical="center" wrapText="1"/>
    </xf>
    <xf numFmtId="3" fontId="5" fillId="6" borderId="97" xfId="0" applyNumberFormat="1" applyFont="1" applyFill="1" applyBorder="1" applyAlignment="1">
      <alignment horizontal="center" vertical="center" wrapText="1"/>
    </xf>
    <xf numFmtId="0" fontId="4" fillId="7" borderId="97" xfId="0" applyFont="1" applyFill="1" applyBorder="1" applyAlignment="1">
      <alignment horizontal="center" vertical="center" wrapText="1"/>
    </xf>
    <xf numFmtId="0" fontId="4" fillId="3" borderId="97" xfId="0" applyFont="1" applyFill="1" applyBorder="1" applyAlignment="1">
      <alignment horizontal="center" vertical="center" wrapText="1"/>
    </xf>
    <xf numFmtId="0" fontId="4" fillId="3" borderId="98" xfId="0" applyFont="1" applyFill="1" applyBorder="1" applyAlignment="1">
      <alignment horizontal="center" vertical="center" wrapText="1"/>
    </xf>
    <xf numFmtId="0" fontId="4" fillId="3" borderId="99" xfId="0" applyFont="1" applyFill="1" applyBorder="1" applyAlignment="1">
      <alignment horizontal="center" vertical="center" wrapText="1"/>
    </xf>
    <xf numFmtId="0" fontId="1" fillId="3" borderId="99" xfId="0" applyFont="1" applyFill="1" applyBorder="1" applyAlignment="1">
      <alignment horizontal="center" vertical="center" wrapText="1"/>
    </xf>
    <xf numFmtId="0" fontId="18" fillId="7" borderId="97" xfId="0" applyFont="1" applyFill="1" applyBorder="1" applyAlignment="1">
      <alignment horizontal="center" vertical="center" wrapText="1"/>
    </xf>
    <xf numFmtId="0" fontId="18" fillId="3" borderId="99" xfId="0" applyFont="1" applyFill="1" applyBorder="1" applyAlignment="1">
      <alignment horizontal="center" vertical="center" wrapText="1"/>
    </xf>
    <xf numFmtId="0" fontId="18" fillId="3" borderId="100"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11" xfId="0" applyFont="1" applyFill="1" applyBorder="1" applyAlignment="1">
      <alignment horizontal="center" vertical="center" wrapText="1"/>
    </xf>
    <xf numFmtId="2" fontId="5" fillId="6" borderId="15" xfId="0" applyNumberFormat="1" applyFont="1" applyFill="1" applyBorder="1" applyAlignment="1">
      <alignment horizontal="center" vertical="center" wrapText="1"/>
    </xf>
    <xf numFmtId="2" fontId="5" fillId="6" borderId="14" xfId="0" applyNumberFormat="1" applyFont="1" applyFill="1" applyBorder="1" applyAlignment="1">
      <alignment horizontal="center" vertical="center" wrapText="1"/>
    </xf>
    <xf numFmtId="3" fontId="4" fillId="3" borderId="97" xfId="0" applyNumberFormat="1" applyFont="1" applyFill="1" applyBorder="1" applyAlignment="1">
      <alignment horizontal="center" vertical="center" wrapText="1"/>
    </xf>
    <xf numFmtId="3" fontId="4" fillId="3" borderId="98" xfId="0" applyNumberFormat="1" applyFont="1" applyFill="1" applyBorder="1" applyAlignment="1">
      <alignment horizontal="center" vertical="center" wrapText="1"/>
    </xf>
    <xf numFmtId="3" fontId="18" fillId="7" borderId="97" xfId="0" applyNumberFormat="1" applyFont="1" applyFill="1" applyBorder="1" applyAlignment="1">
      <alignment horizontal="center" vertical="center" wrapText="1"/>
    </xf>
    <xf numFmtId="0" fontId="4" fillId="3" borderId="16" xfId="0" applyFont="1" applyFill="1" applyBorder="1" applyAlignment="1">
      <alignment horizontal="center" vertical="center" wrapText="1"/>
    </xf>
    <xf numFmtId="164" fontId="4" fillId="3" borderId="14" xfId="0" applyNumberFormat="1" applyFont="1" applyFill="1" applyBorder="1" applyAlignment="1">
      <alignment horizontal="center" vertical="center" wrapText="1"/>
    </xf>
    <xf numFmtId="44" fontId="3" fillId="2" borderId="101" xfId="2" applyFont="1" applyFill="1" applyBorder="1" applyAlignment="1">
      <alignment horizontal="center" vertical="center" wrapText="1"/>
    </xf>
    <xf numFmtId="44" fontId="3" fillId="2" borderId="102" xfId="2" applyFont="1" applyFill="1" applyBorder="1" applyAlignment="1">
      <alignment horizontal="center" vertical="center" wrapText="1"/>
    </xf>
    <xf numFmtId="44" fontId="3" fillId="2" borderId="103" xfId="2" applyFont="1" applyFill="1" applyBorder="1" applyAlignment="1">
      <alignment horizontal="center" vertical="center" wrapText="1"/>
    </xf>
    <xf numFmtId="10" fontId="0" fillId="4" borderId="89" xfId="0" applyNumberFormat="1" applyFill="1" applyBorder="1" applyAlignment="1">
      <alignment horizontal="center" vertical="center" wrapText="1"/>
    </xf>
    <xf numFmtId="3" fontId="3" fillId="2" borderId="104" xfId="0" applyNumberFormat="1" applyFont="1" applyFill="1" applyBorder="1" applyAlignment="1">
      <alignment horizontal="center" vertical="center" wrapText="1"/>
    </xf>
    <xf numFmtId="3" fontId="3" fillId="2" borderId="105" xfId="0" applyNumberFormat="1" applyFont="1" applyFill="1" applyBorder="1" applyAlignment="1">
      <alignment horizontal="center" vertical="center" wrapText="1"/>
    </xf>
    <xf numFmtId="10" fontId="0" fillId="4" borderId="49" xfId="0" applyNumberFormat="1" applyFill="1" applyBorder="1" applyAlignment="1">
      <alignment horizontal="center" vertical="center" wrapText="1"/>
    </xf>
    <xf numFmtId="0" fontId="3" fillId="0" borderId="14" xfId="0" applyFont="1" applyBorder="1" applyAlignment="1">
      <alignment horizontal="justify" vertical="center" wrapText="1"/>
    </xf>
    <xf numFmtId="0" fontId="9" fillId="0" borderId="41" xfId="0" applyFont="1" applyBorder="1" applyAlignment="1">
      <alignment horizontal="center" vertical="top" wrapText="1"/>
    </xf>
    <xf numFmtId="0" fontId="9" fillId="0" borderId="41" xfId="0" applyFont="1" applyBorder="1" applyAlignment="1">
      <alignment horizontal="center" vertical="top"/>
    </xf>
    <xf numFmtId="0" fontId="9" fillId="0" borderId="41" xfId="0" applyFont="1" applyBorder="1" applyAlignment="1">
      <alignment horizontal="center" vertical="center" wrapText="1"/>
    </xf>
    <xf numFmtId="0" fontId="9" fillId="0" borderId="41" xfId="0" applyFont="1" applyBorder="1" applyAlignment="1">
      <alignment horizontal="center" vertical="center"/>
    </xf>
    <xf numFmtId="0" fontId="4" fillId="3" borderId="64" xfId="0" applyFont="1" applyFill="1" applyBorder="1" applyAlignment="1">
      <alignment horizontal="center" vertical="center" wrapText="1"/>
    </xf>
    <xf numFmtId="0" fontId="4" fillId="3" borderId="65" xfId="0" applyFont="1" applyFill="1" applyBorder="1" applyAlignment="1">
      <alignment horizontal="center" vertical="center" wrapText="1"/>
    </xf>
    <xf numFmtId="0" fontId="4" fillId="3" borderId="66" xfId="0" applyFont="1" applyFill="1" applyBorder="1" applyAlignment="1">
      <alignment horizontal="justify" vertical="center" wrapText="1"/>
    </xf>
    <xf numFmtId="0" fontId="4" fillId="3" borderId="67" xfId="0" applyFont="1" applyFill="1" applyBorder="1" applyAlignment="1">
      <alignment horizontal="justify" vertical="center" wrapText="1"/>
    </xf>
    <xf numFmtId="0" fontId="5" fillId="8" borderId="60" xfId="0" applyFont="1" applyFill="1" applyBorder="1" applyAlignment="1">
      <alignment horizontal="center" vertical="center" wrapText="1"/>
    </xf>
    <xf numFmtId="0" fontId="5" fillId="8" borderId="61" xfId="0" applyFont="1" applyFill="1" applyBorder="1" applyAlignment="1">
      <alignment horizontal="center" vertical="center" wrapText="1"/>
    </xf>
    <xf numFmtId="0" fontId="4" fillId="6" borderId="64" xfId="0" applyFont="1" applyFill="1" applyBorder="1" applyAlignment="1">
      <alignment horizontal="center" vertical="center" wrapText="1"/>
    </xf>
    <xf numFmtId="0" fontId="4" fillId="6" borderId="65" xfId="0" applyFont="1" applyFill="1" applyBorder="1" applyAlignment="1">
      <alignment horizontal="center" vertical="center" wrapText="1"/>
    </xf>
    <xf numFmtId="0" fontId="10" fillId="5" borderId="85"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5" fillId="6" borderId="66" xfId="0" applyFont="1" applyFill="1" applyBorder="1" applyAlignment="1">
      <alignment horizontal="justify" vertical="center" wrapText="1"/>
    </xf>
    <xf numFmtId="0" fontId="5" fillId="6" borderId="67" xfId="0" applyFont="1" applyFill="1" applyBorder="1" applyAlignment="1">
      <alignment horizontal="justify" vertical="center" wrapText="1"/>
    </xf>
    <xf numFmtId="0" fontId="3" fillId="3" borderId="66" xfId="0" applyFont="1" applyFill="1" applyBorder="1" applyAlignment="1">
      <alignment horizontal="justify" vertical="center" wrapText="1"/>
    </xf>
    <xf numFmtId="0" fontId="3" fillId="3" borderId="67" xfId="0" applyFont="1" applyFill="1" applyBorder="1" applyAlignment="1">
      <alignment horizontal="justify" vertical="center" wrapText="1"/>
    </xf>
    <xf numFmtId="0" fontId="4" fillId="7" borderId="64" xfId="0" applyFont="1" applyFill="1" applyBorder="1" applyAlignment="1">
      <alignment horizontal="center" vertical="center" wrapText="1"/>
    </xf>
    <xf numFmtId="0" fontId="4" fillId="7" borderId="65" xfId="0" applyFont="1" applyFill="1" applyBorder="1" applyAlignment="1">
      <alignment horizontal="center" vertical="center" wrapText="1"/>
    </xf>
    <xf numFmtId="0" fontId="4" fillId="7" borderId="66" xfId="0" applyFont="1" applyFill="1" applyBorder="1" applyAlignment="1">
      <alignment horizontal="justify" vertical="center" wrapText="1"/>
    </xf>
    <xf numFmtId="0" fontId="4" fillId="7" borderId="67" xfId="0" applyFont="1" applyFill="1" applyBorder="1" applyAlignment="1">
      <alignment horizontal="justify" vertical="center" wrapText="1"/>
    </xf>
    <xf numFmtId="0" fontId="4" fillId="3" borderId="79" xfId="0" applyFont="1" applyFill="1" applyBorder="1" applyAlignment="1">
      <alignment horizontal="center" vertical="center" wrapText="1"/>
    </xf>
    <xf numFmtId="0" fontId="4" fillId="3" borderId="80" xfId="0" applyFont="1" applyFill="1" applyBorder="1" applyAlignment="1">
      <alignment horizontal="justify" vertical="center"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5" borderId="9"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11" xfId="0" applyFont="1" applyFill="1" applyBorder="1" applyAlignment="1">
      <alignment horizontal="center" vertical="center"/>
    </xf>
    <xf numFmtId="2" fontId="10" fillId="6" borderId="9" xfId="0" applyNumberFormat="1" applyFont="1" applyFill="1" applyBorder="1" applyAlignment="1">
      <alignment horizontal="center" vertical="center" wrapText="1"/>
    </xf>
    <xf numFmtId="2" fontId="10" fillId="6" borderId="10" xfId="0" applyNumberFormat="1" applyFont="1" applyFill="1" applyBorder="1" applyAlignment="1">
      <alignment horizontal="center" vertical="center" wrapText="1"/>
    </xf>
    <xf numFmtId="2" fontId="10" fillId="6" borderId="11" xfId="0" applyNumberFormat="1"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0" fillId="5" borderId="84" xfId="0" applyFont="1" applyFill="1" applyBorder="1" applyAlignment="1">
      <alignment horizontal="center" vertical="center" wrapText="1"/>
    </xf>
    <xf numFmtId="0" fontId="10" fillId="5" borderId="39" xfId="0" applyFont="1" applyFill="1" applyBorder="1" applyAlignment="1">
      <alignment horizontal="center" vertical="center" wrapText="1"/>
    </xf>
    <xf numFmtId="2" fontId="6" fillId="6" borderId="13" xfId="0" applyNumberFormat="1" applyFont="1" applyFill="1" applyBorder="1" applyAlignment="1">
      <alignment horizontal="center" vertical="center" wrapText="1"/>
    </xf>
    <xf numFmtId="2" fontId="6" fillId="6" borderId="5" xfId="0" applyNumberFormat="1" applyFont="1" applyFill="1" applyBorder="1" applyAlignment="1">
      <alignment horizontal="center" vertical="center" wrapText="1"/>
    </xf>
    <xf numFmtId="2" fontId="6" fillId="6" borderId="83" xfId="0" applyNumberFormat="1" applyFont="1" applyFill="1" applyBorder="1" applyAlignment="1">
      <alignment horizontal="center" vertical="center" wrapText="1"/>
    </xf>
    <xf numFmtId="2" fontId="6" fillId="6" borderId="32"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2" fontId="6" fillId="6" borderId="90" xfId="0" applyNumberFormat="1" applyFont="1" applyFill="1" applyBorder="1" applyAlignment="1">
      <alignment horizontal="center" vertical="center" wrapText="1"/>
    </xf>
    <xf numFmtId="0" fontId="10" fillId="5" borderId="86" xfId="0" applyFont="1" applyFill="1" applyBorder="1" applyAlignment="1">
      <alignment horizontal="center" vertical="center" wrapText="1"/>
    </xf>
    <xf numFmtId="0" fontId="10" fillId="5" borderId="8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2" fontId="4" fillId="7" borderId="15" xfId="0" applyNumberFormat="1" applyFont="1" applyFill="1" applyBorder="1" applyAlignment="1">
      <alignment horizontal="center" vertical="center" wrapText="1"/>
    </xf>
    <xf numFmtId="2" fontId="4" fillId="7" borderId="14"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2" fontId="5" fillId="6" borderId="10" xfId="0" applyNumberFormat="1" applyFont="1" applyFill="1" applyBorder="1" applyAlignment="1">
      <alignment horizontal="center" vertical="center" wrapText="1"/>
    </xf>
    <xf numFmtId="2" fontId="5" fillId="6" borderId="11" xfId="0" applyNumberFormat="1" applyFont="1" applyFill="1" applyBorder="1" applyAlignment="1">
      <alignment horizontal="center" vertical="center" wrapText="1"/>
    </xf>
    <xf numFmtId="0" fontId="0" fillId="0" borderId="0" xfId="0" applyAlignment="1">
      <alignment horizontal="justify" vertical="center" wrapText="1"/>
    </xf>
    <xf numFmtId="0" fontId="5" fillId="8" borderId="9" xfId="0" applyFont="1" applyFill="1" applyBorder="1" applyAlignment="1">
      <alignment horizontal="center" vertical="center" wrapText="1"/>
    </xf>
    <xf numFmtId="0" fontId="5" fillId="8" borderId="11" xfId="0" applyFont="1" applyFill="1" applyBorder="1" applyAlignment="1">
      <alignment horizontal="center" vertical="center" wrapText="1"/>
    </xf>
    <xf numFmtId="2" fontId="5" fillId="6" borderId="40" xfId="0" applyNumberFormat="1" applyFont="1" applyFill="1" applyBorder="1" applyAlignment="1">
      <alignment horizontal="center" vertical="center" wrapText="1"/>
    </xf>
    <xf numFmtId="2" fontId="5" fillId="6" borderId="33" xfId="0" applyNumberFormat="1" applyFont="1" applyFill="1" applyBorder="1" applyAlignment="1">
      <alignment horizontal="center" vertical="center" wrapText="1"/>
    </xf>
    <xf numFmtId="2" fontId="5" fillId="6" borderId="15" xfId="0" applyNumberFormat="1" applyFont="1" applyFill="1" applyBorder="1" applyAlignment="1">
      <alignment horizontal="center" vertical="center" wrapText="1"/>
    </xf>
    <xf numFmtId="2" fontId="5" fillId="6" borderId="14" xfId="0" applyNumberFormat="1" applyFont="1" applyFill="1" applyBorder="1" applyAlignment="1">
      <alignment horizontal="center" vertical="center" wrapText="1"/>
    </xf>
  </cellXfs>
  <cellStyles count="3">
    <cellStyle name="Moneda" xfId="2" builtinId="4"/>
    <cellStyle name="Normal" xfId="0" builtinId="0"/>
    <cellStyle name="Porcentaje" xfId="1" builtinId="5"/>
  </cellStyles>
  <dxfs count="64">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206088</xdr:colOff>
      <xdr:row>3</xdr:row>
      <xdr:rowOff>128932</xdr:rowOff>
    </xdr:from>
    <xdr:to>
      <xdr:col>2</xdr:col>
      <xdr:colOff>2098369</xdr:colOff>
      <xdr:row>6</xdr:row>
      <xdr:rowOff>187324</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8088" y="719482"/>
          <a:ext cx="3187681" cy="2001492"/>
        </a:xfrm>
        <a:prstGeom prst="rect">
          <a:avLst/>
        </a:prstGeom>
      </xdr:spPr>
    </xdr:pic>
    <xdr:clientData/>
  </xdr:twoCellAnchor>
  <xdr:twoCellAnchor editAs="oneCell">
    <xdr:from>
      <xdr:col>2</xdr:col>
      <xdr:colOff>2362201</xdr:colOff>
      <xdr:row>3</xdr:row>
      <xdr:rowOff>99492</xdr:rowOff>
    </xdr:from>
    <xdr:to>
      <xdr:col>3</xdr:col>
      <xdr:colOff>1977457</xdr:colOff>
      <xdr:row>6</xdr:row>
      <xdr:rowOff>195823</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19601" y="690042"/>
          <a:ext cx="2015556" cy="2039431"/>
        </a:xfrm>
        <a:prstGeom prst="rect">
          <a:avLst/>
        </a:prstGeom>
      </xdr:spPr>
    </xdr:pic>
    <xdr:clientData/>
  </xdr:twoCellAnchor>
  <xdr:twoCellAnchor>
    <xdr:from>
      <xdr:col>20</xdr:col>
      <xdr:colOff>1123950</xdr:colOff>
      <xdr:row>3</xdr:row>
      <xdr:rowOff>285750</xdr:rowOff>
    </xdr:from>
    <xdr:to>
      <xdr:col>23</xdr:col>
      <xdr:colOff>468086</xdr:colOff>
      <xdr:row>5</xdr:row>
      <xdr:rowOff>742950</xdr:rowOff>
    </xdr:to>
    <xdr:grpSp>
      <xdr:nvGrpSpPr>
        <xdr:cNvPr id="2" name="Grupo 1">
          <a:extLst>
            <a:ext uri="{FF2B5EF4-FFF2-40B4-BE49-F238E27FC236}">
              <a16:creationId xmlns:a16="http://schemas.microsoft.com/office/drawing/2014/main" id="{6108B623-F551-4FC0-8F85-FF547C655BEA}"/>
            </a:ext>
          </a:extLst>
        </xdr:cNvPr>
        <xdr:cNvGrpSpPr/>
      </xdr:nvGrpSpPr>
      <xdr:grpSpPr>
        <a:xfrm>
          <a:off x="28635325" y="873125"/>
          <a:ext cx="5884636" cy="1631950"/>
          <a:chOff x="849770" y="262723"/>
          <a:chExt cx="3552811" cy="1623224"/>
        </a:xfrm>
      </xdr:grpSpPr>
      <xdr:pic>
        <xdr:nvPicPr>
          <xdr:cNvPr id="6" name="Imagen 5">
            <a:extLst>
              <a:ext uri="{FF2B5EF4-FFF2-40B4-BE49-F238E27FC236}">
                <a16:creationId xmlns:a16="http://schemas.microsoft.com/office/drawing/2014/main" id="{43DB05D8-4F2D-D6AC-80D6-6D5E329F72E9}"/>
              </a:ext>
            </a:extLst>
          </xdr:cNvPr>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849770" y="262723"/>
            <a:ext cx="1121665" cy="1623224"/>
          </a:xfrm>
          <a:prstGeom prst="rect">
            <a:avLst/>
          </a:prstGeom>
        </xdr:spPr>
      </xdr:pic>
      <xdr:cxnSp macro="">
        <xdr:nvCxnSpPr>
          <xdr:cNvPr id="7" name="Conector recto 6">
            <a:extLst>
              <a:ext uri="{FF2B5EF4-FFF2-40B4-BE49-F238E27FC236}">
                <a16:creationId xmlns:a16="http://schemas.microsoft.com/office/drawing/2014/main" id="{97C24225-507C-BDED-8624-A2AF80926AE5}"/>
              </a:ext>
            </a:extLst>
          </xdr:cNvPr>
          <xdr:cNvCxnSpPr>
            <a:cxnSpLocks/>
          </xdr:cNvCxnSpPr>
        </xdr:nvCxnSpPr>
        <xdr:spPr>
          <a:xfrm>
            <a:off x="1971435" y="449238"/>
            <a:ext cx="0" cy="1278153"/>
          </a:xfrm>
          <a:prstGeom prst="line">
            <a:avLst/>
          </a:prstGeom>
          <a:noFill/>
          <a:ln w="9525" cap="flat" cmpd="sng" algn="ctr">
            <a:solidFill>
              <a:srgbClr val="969696"/>
            </a:solidFill>
            <a:prstDash val="solid"/>
            <a:miter lim="800000"/>
          </a:ln>
          <a:effectLst/>
        </xdr:spPr>
      </xdr:cxnSp>
      <xdr:sp macro="" textlink="">
        <xdr:nvSpPr>
          <xdr:cNvPr id="8" name="CuadroTexto 9">
            <a:extLst>
              <a:ext uri="{FF2B5EF4-FFF2-40B4-BE49-F238E27FC236}">
                <a16:creationId xmlns:a16="http://schemas.microsoft.com/office/drawing/2014/main" id="{927BAEA6-584B-3232-B24A-E3526AE7AA51}"/>
              </a:ext>
            </a:extLst>
          </xdr:cNvPr>
          <xdr:cNvSpPr txBox="1"/>
        </xdr:nvSpPr>
        <xdr:spPr>
          <a:xfrm>
            <a:off x="1971435" y="384600"/>
            <a:ext cx="2431146" cy="1342791"/>
          </a:xfrm>
          <a:prstGeom prst="rect">
            <a:avLst/>
          </a:prstGeom>
          <a:noFill/>
        </xdr:spPr>
        <xdr:txBody>
          <a:bodyPr wrap="square" rtlCol="0">
            <a:noAutofit/>
          </a:bodyPr>
          <a:lstStyle/>
          <a:p>
            <a:r>
              <a:rPr lang="es-MX" sz="2800" kern="1200">
                <a:solidFill>
                  <a:srgbClr val="000000"/>
                </a:solidFill>
                <a:effectLst/>
                <a:latin typeface="Calibri" panose="020F0502020204030204" pitchFamily="34" charset="0"/>
                <a:ea typeface="Times New Roman" panose="02020603050405020304" pitchFamily="18" charset="0"/>
              </a:rPr>
              <a:t>SECRETARÍA MUNICIPAL </a:t>
            </a:r>
            <a:endParaRPr lang="es-MX" sz="1100">
              <a:effectLst/>
              <a:latin typeface="Times New Roman" panose="02020603050405020304" pitchFamily="18" charset="0"/>
              <a:ea typeface="Times New Roman" panose="02020603050405020304" pitchFamily="18" charset="0"/>
            </a:endParaRPr>
          </a:p>
          <a:p>
            <a:r>
              <a:rPr lang="es-MX" sz="2800" b="1" kern="1200">
                <a:solidFill>
                  <a:srgbClr val="000000"/>
                </a:solidFill>
                <a:effectLst/>
                <a:latin typeface="Calibri" panose="020F0502020204030204" pitchFamily="34" charset="0"/>
                <a:ea typeface="Times New Roman" panose="02020603050405020304" pitchFamily="18" charset="0"/>
              </a:rPr>
              <a:t>DE OBRAS PÚBLICAS Y</a:t>
            </a:r>
            <a:endParaRPr lang="es-MX" sz="1100">
              <a:effectLst/>
              <a:latin typeface="Times New Roman" panose="02020603050405020304" pitchFamily="18" charset="0"/>
              <a:ea typeface="Times New Roman" panose="02020603050405020304" pitchFamily="18" charset="0"/>
            </a:endParaRPr>
          </a:p>
          <a:p>
            <a:r>
              <a:rPr lang="es-MX" sz="2800" b="1" kern="1200">
                <a:solidFill>
                  <a:srgbClr val="000000"/>
                </a:solidFill>
                <a:effectLst/>
                <a:latin typeface="Calibri" panose="020F0502020204030204" pitchFamily="34" charset="0"/>
                <a:ea typeface="Times New Roman" panose="02020603050405020304" pitchFamily="18" charset="0"/>
              </a:rPr>
              <a:t>SERVICIOS </a:t>
            </a:r>
            <a:endParaRPr lang="es-MX" sz="1100">
              <a:effectLst/>
              <a:latin typeface="Times New Roman" panose="02020603050405020304" pitchFamily="18" charset="0"/>
              <a:ea typeface="Times New Roman" panose="02020603050405020304" pitchFamily="18" charset="0"/>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W131"/>
  <sheetViews>
    <sheetView tabSelected="1" view="pageBreakPreview" topLeftCell="A77" zoomScale="60" zoomScaleNormal="80" zoomScalePageLayoutView="30" workbookViewId="0">
      <selection activeCell="B78" sqref="B78"/>
    </sheetView>
  </sheetViews>
  <sheetFormatPr baseColWidth="10" defaultColWidth="11.42578125" defaultRowHeight="15" x14ac:dyDescent="0.25"/>
  <cols>
    <col min="2" max="2" width="19.28515625" customWidth="1"/>
    <col min="3" max="3" width="35.85546875" customWidth="1"/>
    <col min="4" max="6" width="31.42578125" customWidth="1"/>
    <col min="7" max="7" width="21.140625" customWidth="1"/>
    <col min="8" max="8" width="17.5703125" customWidth="1"/>
    <col min="9" max="9" width="17.85546875" customWidth="1"/>
    <col min="10" max="10" width="20" customWidth="1"/>
    <col min="11" max="15" width="16.85546875" customWidth="1"/>
    <col min="16" max="22" width="18.140625" customWidth="1"/>
    <col min="23" max="23" width="61.85546875" customWidth="1"/>
  </cols>
  <sheetData>
    <row r="3" spans="2:23" ht="15.75" thickBot="1" x14ac:dyDescent="0.3"/>
    <row r="4" spans="2:23" ht="63" customHeight="1" x14ac:dyDescent="0.25">
      <c r="E4" s="213" t="s">
        <v>21</v>
      </c>
      <c r="F4" s="214"/>
      <c r="G4" s="214"/>
      <c r="H4" s="214"/>
      <c r="I4" s="214"/>
      <c r="J4" s="214"/>
      <c r="K4" s="214"/>
      <c r="L4" s="214"/>
      <c r="M4" s="214"/>
      <c r="N4" s="214"/>
      <c r="O4" s="214"/>
      <c r="P4" s="214"/>
      <c r="Q4" s="214"/>
      <c r="R4" s="214"/>
      <c r="S4" s="215"/>
    </row>
    <row r="5" spans="2:23" ht="30" customHeight="1" x14ac:dyDescent="0.25">
      <c r="E5" s="216" t="s">
        <v>0</v>
      </c>
      <c r="F5" s="217"/>
      <c r="G5" s="217"/>
      <c r="H5" s="217"/>
      <c r="I5" s="217"/>
      <c r="J5" s="217"/>
      <c r="K5" s="217"/>
      <c r="L5" s="217"/>
      <c r="M5" s="217"/>
      <c r="N5" s="217"/>
      <c r="O5" s="217"/>
      <c r="P5" s="217"/>
      <c r="Q5" s="217"/>
      <c r="R5" s="217"/>
      <c r="S5" s="218"/>
    </row>
    <row r="6" spans="2:23" ht="60" customHeight="1" x14ac:dyDescent="0.25">
      <c r="E6" s="216" t="s">
        <v>402</v>
      </c>
      <c r="F6" s="217"/>
      <c r="G6" s="217"/>
      <c r="H6" s="217"/>
      <c r="I6" s="217"/>
      <c r="J6" s="217"/>
      <c r="K6" s="217"/>
      <c r="L6" s="217"/>
      <c r="M6" s="217"/>
      <c r="N6" s="217"/>
      <c r="O6" s="217"/>
      <c r="P6" s="217"/>
      <c r="Q6" s="217"/>
      <c r="R6" s="217"/>
      <c r="S6" s="218"/>
    </row>
    <row r="7" spans="2:23" ht="26.25" customHeight="1" x14ac:dyDescent="0.25">
      <c r="E7" s="216" t="s">
        <v>72</v>
      </c>
      <c r="F7" s="217"/>
      <c r="G7" s="217"/>
      <c r="H7" s="217"/>
      <c r="I7" s="217"/>
      <c r="J7" s="217"/>
      <c r="K7" s="217"/>
      <c r="L7" s="217"/>
      <c r="M7" s="217"/>
      <c r="N7" s="217"/>
      <c r="O7" s="217"/>
      <c r="P7" s="217"/>
      <c r="Q7" s="217"/>
      <c r="R7" s="217"/>
      <c r="S7" s="218"/>
    </row>
    <row r="8" spans="2:23" ht="15.75" customHeight="1" thickBot="1" x14ac:dyDescent="0.3">
      <c r="E8" s="27"/>
      <c r="F8" s="28"/>
      <c r="G8" s="28"/>
      <c r="H8" s="28"/>
      <c r="I8" s="28"/>
      <c r="J8" s="28"/>
      <c r="K8" s="28"/>
      <c r="L8" s="28"/>
      <c r="M8" s="28"/>
      <c r="N8" s="28"/>
      <c r="O8" s="28"/>
      <c r="P8" s="28"/>
      <c r="Q8" s="28"/>
      <c r="R8" s="28"/>
      <c r="S8" s="139"/>
    </row>
    <row r="11" spans="2:23" ht="9" customHeight="1" thickBot="1" x14ac:dyDescent="0.3"/>
    <row r="12" spans="2:23" ht="26.25" customHeight="1" thickBot="1" x14ac:dyDescent="0.3">
      <c r="G12" s="206" t="s">
        <v>32</v>
      </c>
      <c r="H12" s="207"/>
      <c r="I12" s="207"/>
      <c r="J12" s="207"/>
      <c r="K12" s="207"/>
      <c r="L12" s="207"/>
      <c r="M12" s="207"/>
      <c r="N12" s="207"/>
      <c r="O12" s="207"/>
      <c r="P12" s="207"/>
      <c r="Q12" s="207"/>
      <c r="R12" s="207"/>
      <c r="S12" s="207"/>
      <c r="T12" s="207"/>
      <c r="U12" s="207"/>
      <c r="V12" s="208"/>
    </row>
    <row r="13" spans="2:23" ht="57" customHeight="1" thickBot="1" x14ac:dyDescent="0.3">
      <c r="B13" s="211" t="s">
        <v>1</v>
      </c>
      <c r="C13" s="189" t="s">
        <v>2</v>
      </c>
      <c r="D13" s="219" t="s">
        <v>3</v>
      </c>
      <c r="E13" s="220"/>
      <c r="F13" s="220"/>
      <c r="G13" s="203" t="s">
        <v>30</v>
      </c>
      <c r="H13" s="204"/>
      <c r="I13" s="204"/>
      <c r="J13" s="204"/>
      <c r="K13" s="205"/>
      <c r="L13" s="221" t="s">
        <v>22</v>
      </c>
      <c r="M13" s="222"/>
      <c r="N13" s="222"/>
      <c r="O13" s="223"/>
      <c r="P13" s="224" t="s">
        <v>71</v>
      </c>
      <c r="Q13" s="201"/>
      <c r="R13" s="201"/>
      <c r="S13" s="202"/>
      <c r="T13" s="201" t="s">
        <v>34</v>
      </c>
      <c r="U13" s="201"/>
      <c r="V13" s="202"/>
      <c r="W13" s="209" t="s">
        <v>39</v>
      </c>
    </row>
    <row r="14" spans="2:23" ht="143.25" customHeight="1" thickBot="1" x14ac:dyDescent="0.3">
      <c r="B14" s="212"/>
      <c r="C14" s="190"/>
      <c r="D14" s="38" t="s">
        <v>4</v>
      </c>
      <c r="E14" s="38" t="s">
        <v>5</v>
      </c>
      <c r="F14" s="39" t="s">
        <v>6</v>
      </c>
      <c r="G14" s="140" t="s">
        <v>403</v>
      </c>
      <c r="H14" s="10" t="s">
        <v>7</v>
      </c>
      <c r="I14" s="11" t="s">
        <v>8</v>
      </c>
      <c r="J14" s="2" t="s">
        <v>9</v>
      </c>
      <c r="K14" s="12" t="s">
        <v>10</v>
      </c>
      <c r="L14" s="10" t="s">
        <v>7</v>
      </c>
      <c r="M14" s="11" t="s">
        <v>8</v>
      </c>
      <c r="N14" s="2" t="s">
        <v>9</v>
      </c>
      <c r="O14" s="12" t="s">
        <v>10</v>
      </c>
      <c r="P14" s="1" t="s">
        <v>7</v>
      </c>
      <c r="Q14" s="18" t="s">
        <v>8</v>
      </c>
      <c r="R14" s="3" t="s">
        <v>9</v>
      </c>
      <c r="S14" s="19" t="s">
        <v>10</v>
      </c>
      <c r="T14" s="18" t="s">
        <v>8</v>
      </c>
      <c r="U14" s="3" t="s">
        <v>9</v>
      </c>
      <c r="V14" s="19" t="s">
        <v>10</v>
      </c>
      <c r="W14" s="210"/>
    </row>
    <row r="15" spans="2:23" ht="165.75" customHeight="1" x14ac:dyDescent="0.25">
      <c r="B15" s="22" t="s">
        <v>11</v>
      </c>
      <c r="C15" s="26" t="s">
        <v>389</v>
      </c>
      <c r="D15" s="40" t="s">
        <v>12</v>
      </c>
      <c r="E15" s="13" t="s">
        <v>13</v>
      </c>
      <c r="F15" s="14" t="s">
        <v>20</v>
      </c>
      <c r="G15" s="141">
        <v>54</v>
      </c>
      <c r="H15" s="143">
        <v>54</v>
      </c>
      <c r="I15" s="24">
        <v>54</v>
      </c>
      <c r="J15" s="25">
        <v>54</v>
      </c>
      <c r="K15" s="24">
        <v>54</v>
      </c>
      <c r="L15" s="23">
        <v>47</v>
      </c>
      <c r="M15" s="15" t="s">
        <v>14</v>
      </c>
      <c r="N15" s="16" t="s">
        <v>14</v>
      </c>
      <c r="O15" s="17" t="s">
        <v>14</v>
      </c>
      <c r="P15" s="47">
        <f t="shared" ref="P15:P16" si="0">IFERROR(L15/H15,"NO APLICA")</f>
        <v>0.87037037037037035</v>
      </c>
      <c r="Q15" s="79"/>
      <c r="R15" s="79"/>
      <c r="S15" s="80"/>
      <c r="T15" s="78"/>
      <c r="U15" s="79"/>
      <c r="V15" s="80"/>
      <c r="W15" s="41" t="s">
        <v>31</v>
      </c>
    </row>
    <row r="16" spans="2:23" ht="23.45" hidden="1" customHeight="1" x14ac:dyDescent="0.25">
      <c r="B16" s="185"/>
      <c r="C16" s="186"/>
      <c r="D16" s="186"/>
      <c r="E16" s="186"/>
      <c r="F16" s="186"/>
      <c r="G16" s="150"/>
      <c r="H16" s="144"/>
      <c r="I16" s="74"/>
      <c r="J16" s="74"/>
      <c r="K16" s="75"/>
      <c r="L16" s="73"/>
      <c r="M16" s="74"/>
      <c r="N16" s="74"/>
      <c r="O16" s="76"/>
      <c r="P16" s="47" t="str">
        <f t="shared" si="0"/>
        <v>NO APLICA</v>
      </c>
      <c r="Q16" s="72" t="str">
        <f t="shared" ref="P16:S31" si="1">IFERROR((M16/I16),"100%")</f>
        <v>100%</v>
      </c>
      <c r="R16" s="72" t="str">
        <f t="shared" si="1"/>
        <v>100%</v>
      </c>
      <c r="S16" s="46" t="str">
        <f t="shared" si="1"/>
        <v>100%</v>
      </c>
      <c r="T16" s="78"/>
      <c r="U16" s="79"/>
      <c r="V16" s="80"/>
      <c r="W16" s="82"/>
    </row>
    <row r="17" spans="2:23" ht="114" customHeight="1" x14ac:dyDescent="0.25">
      <c r="B17" s="187" t="s">
        <v>113</v>
      </c>
      <c r="C17" s="191" t="s">
        <v>46</v>
      </c>
      <c r="D17" s="4" t="s">
        <v>47</v>
      </c>
      <c r="E17" s="94" t="s">
        <v>40</v>
      </c>
      <c r="F17" s="5" t="s">
        <v>49</v>
      </c>
      <c r="G17" s="151">
        <f>SUM(H17:K17)</f>
        <v>48</v>
      </c>
      <c r="H17" s="144"/>
      <c r="I17" s="74">
        <v>17</v>
      </c>
      <c r="J17" s="74">
        <v>23</v>
      </c>
      <c r="K17" s="75">
        <v>8</v>
      </c>
      <c r="L17" s="73"/>
      <c r="M17" s="74"/>
      <c r="N17" s="74"/>
      <c r="O17" s="76"/>
      <c r="P17" s="77" t="str">
        <f t="shared" si="1"/>
        <v>100%</v>
      </c>
      <c r="Q17" s="79"/>
      <c r="R17" s="79"/>
      <c r="S17" s="80"/>
      <c r="T17" s="78"/>
      <c r="U17" s="79"/>
      <c r="V17" s="80"/>
      <c r="W17" s="138" t="s">
        <v>392</v>
      </c>
    </row>
    <row r="18" spans="2:23" ht="114" customHeight="1" x14ac:dyDescent="0.25">
      <c r="B18" s="188"/>
      <c r="C18" s="192"/>
      <c r="D18" s="4" t="s">
        <v>48</v>
      </c>
      <c r="E18" s="94" t="s">
        <v>40</v>
      </c>
      <c r="F18" s="5" t="s">
        <v>50</v>
      </c>
      <c r="G18" s="151">
        <f t="shared" ref="G18:G81" si="2">SUM(H18:K18)</f>
        <v>29</v>
      </c>
      <c r="H18" s="144">
        <v>6</v>
      </c>
      <c r="I18" s="74">
        <v>6</v>
      </c>
      <c r="J18" s="74">
        <v>7</v>
      </c>
      <c r="K18" s="75">
        <v>10</v>
      </c>
      <c r="L18" s="73">
        <v>6</v>
      </c>
      <c r="M18" s="74"/>
      <c r="N18" s="74"/>
      <c r="O18" s="76"/>
      <c r="P18" s="77">
        <f t="shared" si="1"/>
        <v>1</v>
      </c>
      <c r="Q18" s="79"/>
      <c r="R18" s="79"/>
      <c r="S18" s="80"/>
      <c r="T18" s="78"/>
      <c r="U18" s="79"/>
      <c r="V18" s="80"/>
      <c r="W18" s="138" t="s">
        <v>391</v>
      </c>
    </row>
    <row r="19" spans="2:23" ht="120" customHeight="1" x14ac:dyDescent="0.25">
      <c r="B19" s="90" t="s">
        <v>112</v>
      </c>
      <c r="C19" s="7" t="s">
        <v>70</v>
      </c>
      <c r="D19" s="8" t="s">
        <v>45</v>
      </c>
      <c r="E19" s="95" t="s">
        <v>40</v>
      </c>
      <c r="F19" s="96" t="s">
        <v>51</v>
      </c>
      <c r="G19" s="152">
        <f t="shared" si="2"/>
        <v>133</v>
      </c>
      <c r="H19" s="116">
        <v>30</v>
      </c>
      <c r="I19" s="43">
        <v>32</v>
      </c>
      <c r="J19" s="43">
        <v>34</v>
      </c>
      <c r="K19" s="44">
        <v>37</v>
      </c>
      <c r="L19" s="42">
        <v>4</v>
      </c>
      <c r="M19" s="43"/>
      <c r="N19" s="43"/>
      <c r="O19" s="45"/>
      <c r="P19" s="77">
        <f t="shared" si="1"/>
        <v>0.13333333333333333</v>
      </c>
      <c r="Q19" s="79"/>
      <c r="R19" s="79"/>
      <c r="S19" s="80"/>
      <c r="T19" s="78"/>
      <c r="U19" s="79"/>
      <c r="V19" s="80"/>
      <c r="W19" s="115" t="s">
        <v>393</v>
      </c>
    </row>
    <row r="20" spans="2:23" ht="114.75" customHeight="1" x14ac:dyDescent="0.25">
      <c r="B20" s="93" t="s">
        <v>41</v>
      </c>
      <c r="C20" s="9" t="s">
        <v>42</v>
      </c>
      <c r="D20" s="9" t="s">
        <v>59</v>
      </c>
      <c r="E20" s="91" t="s">
        <v>40</v>
      </c>
      <c r="F20" s="6" t="s">
        <v>52</v>
      </c>
      <c r="G20" s="164">
        <f>SUM(H20:K20)</f>
        <v>36</v>
      </c>
      <c r="H20" s="116">
        <v>8</v>
      </c>
      <c r="I20" s="43">
        <v>8</v>
      </c>
      <c r="J20" s="43">
        <v>10</v>
      </c>
      <c r="K20" s="44">
        <v>10</v>
      </c>
      <c r="L20" s="42">
        <v>1</v>
      </c>
      <c r="M20" s="43"/>
      <c r="N20" s="43"/>
      <c r="O20" s="45"/>
      <c r="P20" s="77">
        <f t="shared" si="1"/>
        <v>0.125</v>
      </c>
      <c r="Q20" s="79"/>
      <c r="R20" s="79"/>
      <c r="S20" s="80"/>
      <c r="T20" s="78"/>
      <c r="U20" s="79"/>
      <c r="V20" s="80"/>
      <c r="W20" s="136" t="s">
        <v>394</v>
      </c>
    </row>
    <row r="21" spans="2:23" ht="114.75" customHeight="1" x14ac:dyDescent="0.25">
      <c r="B21" s="93" t="s">
        <v>41</v>
      </c>
      <c r="C21" s="84" t="s">
        <v>119</v>
      </c>
      <c r="D21" s="84" t="s">
        <v>60</v>
      </c>
      <c r="E21" s="92" t="s">
        <v>40</v>
      </c>
      <c r="F21" s="85" t="s">
        <v>53</v>
      </c>
      <c r="G21" s="165">
        <f>SUM(H21:K21)</f>
        <v>31</v>
      </c>
      <c r="H21" s="145">
        <v>6</v>
      </c>
      <c r="I21" s="87">
        <v>7</v>
      </c>
      <c r="J21" s="87">
        <v>8</v>
      </c>
      <c r="K21" s="88">
        <v>10</v>
      </c>
      <c r="L21" s="86"/>
      <c r="M21" s="87"/>
      <c r="N21" s="87"/>
      <c r="O21" s="89"/>
      <c r="P21" s="77">
        <f t="shared" si="1"/>
        <v>0</v>
      </c>
      <c r="Q21" s="79"/>
      <c r="R21" s="79"/>
      <c r="S21" s="80"/>
      <c r="T21" s="78"/>
      <c r="U21" s="79"/>
      <c r="V21" s="80"/>
      <c r="W21" s="103" t="s">
        <v>395</v>
      </c>
    </row>
    <row r="22" spans="2:23" ht="114.75" customHeight="1" x14ac:dyDescent="0.25">
      <c r="B22" s="93" t="s">
        <v>41</v>
      </c>
      <c r="C22" s="84" t="s">
        <v>44</v>
      </c>
      <c r="D22" s="84" t="s">
        <v>61</v>
      </c>
      <c r="E22" s="92" t="s">
        <v>40</v>
      </c>
      <c r="F22" s="85" t="s">
        <v>54</v>
      </c>
      <c r="G22" s="154">
        <f t="shared" si="2"/>
        <v>14</v>
      </c>
      <c r="H22" s="145">
        <v>2</v>
      </c>
      <c r="I22" s="87">
        <v>3</v>
      </c>
      <c r="J22" s="87">
        <v>4</v>
      </c>
      <c r="K22" s="88">
        <v>5</v>
      </c>
      <c r="L22" s="86"/>
      <c r="M22" s="87"/>
      <c r="N22" s="87"/>
      <c r="O22" s="89"/>
      <c r="P22" s="77">
        <f t="shared" si="1"/>
        <v>0</v>
      </c>
      <c r="Q22" s="79"/>
      <c r="R22" s="79"/>
      <c r="S22" s="80"/>
      <c r="T22" s="78"/>
      <c r="U22" s="79"/>
      <c r="V22" s="80"/>
      <c r="W22" s="103" t="s">
        <v>396</v>
      </c>
    </row>
    <row r="23" spans="2:23" ht="114.75" customHeight="1" x14ac:dyDescent="0.25">
      <c r="B23" s="93" t="s">
        <v>41</v>
      </c>
      <c r="C23" s="193" t="s">
        <v>43</v>
      </c>
      <c r="D23" s="84" t="s">
        <v>62</v>
      </c>
      <c r="E23" s="92" t="s">
        <v>40</v>
      </c>
      <c r="F23" s="85" t="s">
        <v>55</v>
      </c>
      <c r="G23" s="154">
        <f t="shared" si="2"/>
        <v>525</v>
      </c>
      <c r="H23" s="145">
        <v>150</v>
      </c>
      <c r="I23" s="87">
        <v>125</v>
      </c>
      <c r="J23" s="87">
        <v>125</v>
      </c>
      <c r="K23" s="88">
        <v>125</v>
      </c>
      <c r="L23" s="86">
        <v>150</v>
      </c>
      <c r="M23" s="87"/>
      <c r="N23" s="87"/>
      <c r="O23" s="89"/>
      <c r="P23" s="77">
        <f t="shared" si="1"/>
        <v>1</v>
      </c>
      <c r="Q23" s="79"/>
      <c r="R23" s="79"/>
      <c r="S23" s="80"/>
      <c r="T23" s="78"/>
      <c r="U23" s="79"/>
      <c r="V23" s="80"/>
      <c r="W23" s="103" t="s">
        <v>397</v>
      </c>
    </row>
    <row r="24" spans="2:23" ht="114.75" customHeight="1" x14ac:dyDescent="0.25">
      <c r="B24" s="93" t="s">
        <v>41</v>
      </c>
      <c r="C24" s="194"/>
      <c r="D24" s="84" t="s">
        <v>63</v>
      </c>
      <c r="E24" s="92" t="s">
        <v>40</v>
      </c>
      <c r="F24" s="85" t="s">
        <v>56</v>
      </c>
      <c r="G24" s="154">
        <f t="shared" si="2"/>
        <v>525</v>
      </c>
      <c r="H24" s="145">
        <v>150</v>
      </c>
      <c r="I24" s="87">
        <v>125</v>
      </c>
      <c r="J24" s="87">
        <v>125</v>
      </c>
      <c r="K24" s="88">
        <v>125</v>
      </c>
      <c r="L24" s="86">
        <v>150</v>
      </c>
      <c r="M24" s="87"/>
      <c r="N24" s="87"/>
      <c r="O24" s="89"/>
      <c r="P24" s="77">
        <f t="shared" si="1"/>
        <v>1</v>
      </c>
      <c r="Q24" s="79"/>
      <c r="R24" s="79"/>
      <c r="S24" s="80"/>
      <c r="T24" s="78"/>
      <c r="U24" s="79"/>
      <c r="V24" s="80"/>
      <c r="W24" s="103" t="s">
        <v>397</v>
      </c>
    </row>
    <row r="25" spans="2:23" ht="114.75" customHeight="1" x14ac:dyDescent="0.25">
      <c r="B25" s="93" t="s">
        <v>41</v>
      </c>
      <c r="C25" s="84" t="s">
        <v>69</v>
      </c>
      <c r="D25" s="84" t="s">
        <v>68</v>
      </c>
      <c r="E25" s="92" t="s">
        <v>40</v>
      </c>
      <c r="F25" s="85" t="s">
        <v>57</v>
      </c>
      <c r="G25" s="154">
        <f t="shared" si="2"/>
        <v>135</v>
      </c>
      <c r="H25" s="145">
        <v>31</v>
      </c>
      <c r="I25" s="87">
        <v>33</v>
      </c>
      <c r="J25" s="87">
        <v>33</v>
      </c>
      <c r="K25" s="88">
        <v>38</v>
      </c>
      <c r="L25" s="86">
        <v>79</v>
      </c>
      <c r="M25" s="87"/>
      <c r="N25" s="87"/>
      <c r="O25" s="89"/>
      <c r="P25" s="77">
        <f t="shared" si="1"/>
        <v>2.5483870967741935</v>
      </c>
      <c r="Q25" s="79"/>
      <c r="R25" s="79"/>
      <c r="S25" s="80"/>
      <c r="T25" s="78"/>
      <c r="U25" s="79"/>
      <c r="V25" s="80"/>
      <c r="W25" s="103" t="s">
        <v>398</v>
      </c>
    </row>
    <row r="26" spans="2:23" ht="114.75" customHeight="1" x14ac:dyDescent="0.25">
      <c r="B26" s="93" t="s">
        <v>41</v>
      </c>
      <c r="C26" s="84" t="s">
        <v>120</v>
      </c>
      <c r="D26" s="84" t="s">
        <v>67</v>
      </c>
      <c r="E26" s="92" t="s">
        <v>40</v>
      </c>
      <c r="F26" s="85" t="s">
        <v>58</v>
      </c>
      <c r="G26" s="154">
        <f t="shared" si="2"/>
        <v>14</v>
      </c>
      <c r="H26" s="145">
        <v>3</v>
      </c>
      <c r="I26" s="87">
        <v>3</v>
      </c>
      <c r="J26" s="87">
        <v>4</v>
      </c>
      <c r="K26" s="88">
        <v>4</v>
      </c>
      <c r="L26" s="86"/>
      <c r="M26" s="87"/>
      <c r="N26" s="87"/>
      <c r="O26" s="89"/>
      <c r="P26" s="77">
        <f t="shared" si="1"/>
        <v>0</v>
      </c>
      <c r="Q26" s="79"/>
      <c r="R26" s="79"/>
      <c r="S26" s="80"/>
      <c r="T26" s="78"/>
      <c r="U26" s="79"/>
      <c r="V26" s="80"/>
      <c r="W26" s="103" t="s">
        <v>399</v>
      </c>
    </row>
    <row r="27" spans="2:23" ht="114.75" customHeight="1" x14ac:dyDescent="0.25">
      <c r="B27" s="93" t="s">
        <v>41</v>
      </c>
      <c r="C27" s="84" t="s">
        <v>65</v>
      </c>
      <c r="D27" s="84" t="s">
        <v>66</v>
      </c>
      <c r="E27" s="92" t="s">
        <v>40</v>
      </c>
      <c r="F27" s="85" t="s">
        <v>218</v>
      </c>
      <c r="G27" s="154">
        <f t="shared" si="2"/>
        <v>24</v>
      </c>
      <c r="H27" s="145">
        <v>5</v>
      </c>
      <c r="I27" s="87">
        <v>5</v>
      </c>
      <c r="J27" s="87">
        <v>6</v>
      </c>
      <c r="K27" s="88">
        <v>8</v>
      </c>
      <c r="L27" s="86">
        <v>5</v>
      </c>
      <c r="M27" s="87"/>
      <c r="N27" s="87"/>
      <c r="O27" s="89"/>
      <c r="P27" s="77">
        <f t="shared" si="1"/>
        <v>1</v>
      </c>
      <c r="Q27" s="79"/>
      <c r="R27" s="79"/>
      <c r="S27" s="80"/>
      <c r="T27" s="78"/>
      <c r="U27" s="79"/>
      <c r="V27" s="80"/>
      <c r="W27" s="103" t="s">
        <v>400</v>
      </c>
    </row>
    <row r="28" spans="2:23" ht="114.75" customHeight="1" x14ac:dyDescent="0.25">
      <c r="B28" s="93" t="s">
        <v>41</v>
      </c>
      <c r="C28" s="84" t="s">
        <v>64</v>
      </c>
      <c r="D28" s="84" t="s">
        <v>404</v>
      </c>
      <c r="E28" s="92" t="s">
        <v>40</v>
      </c>
      <c r="F28" s="85" t="s">
        <v>405</v>
      </c>
      <c r="G28" s="154">
        <f t="shared" si="2"/>
        <v>52</v>
      </c>
      <c r="H28" s="145">
        <v>13</v>
      </c>
      <c r="I28" s="87">
        <v>13</v>
      </c>
      <c r="J28" s="87">
        <v>13</v>
      </c>
      <c r="K28" s="88">
        <v>13</v>
      </c>
      <c r="L28" s="86">
        <v>13</v>
      </c>
      <c r="M28" s="87"/>
      <c r="N28" s="87"/>
      <c r="O28" s="89"/>
      <c r="P28" s="77">
        <f t="shared" si="1"/>
        <v>1</v>
      </c>
      <c r="Q28" s="79"/>
      <c r="R28" s="79"/>
      <c r="S28" s="80"/>
      <c r="T28" s="78"/>
      <c r="U28" s="79"/>
      <c r="V28" s="80"/>
      <c r="W28" s="103" t="s">
        <v>401</v>
      </c>
    </row>
    <row r="29" spans="2:23" ht="96.75" customHeight="1" x14ac:dyDescent="0.25">
      <c r="B29" s="90" t="s">
        <v>121</v>
      </c>
      <c r="C29" s="101" t="s">
        <v>122</v>
      </c>
      <c r="D29" s="102" t="s">
        <v>127</v>
      </c>
      <c r="E29" s="95" t="s">
        <v>81</v>
      </c>
      <c r="F29" s="96" t="s">
        <v>132</v>
      </c>
      <c r="G29" s="152">
        <f t="shared" si="2"/>
        <v>29</v>
      </c>
      <c r="H29" s="116">
        <v>5</v>
      </c>
      <c r="I29" s="43">
        <v>8</v>
      </c>
      <c r="J29" s="43">
        <v>8</v>
      </c>
      <c r="K29" s="44">
        <v>8</v>
      </c>
      <c r="L29" s="86">
        <v>5</v>
      </c>
      <c r="M29" s="87"/>
      <c r="N29" s="87"/>
      <c r="O29" s="89"/>
      <c r="P29" s="77">
        <f t="shared" si="1"/>
        <v>1</v>
      </c>
      <c r="Q29" s="79"/>
      <c r="R29" s="79"/>
      <c r="S29" s="80"/>
      <c r="T29" s="78"/>
      <c r="U29" s="79"/>
      <c r="V29" s="80"/>
      <c r="W29" s="115" t="s">
        <v>137</v>
      </c>
    </row>
    <row r="30" spans="2:23" ht="96.75" customHeight="1" x14ac:dyDescent="0.25">
      <c r="B30" s="93" t="s">
        <v>41</v>
      </c>
      <c r="C30" s="9" t="s">
        <v>123</v>
      </c>
      <c r="D30" s="9" t="s">
        <v>131</v>
      </c>
      <c r="E30" s="91" t="s">
        <v>81</v>
      </c>
      <c r="F30" s="14" t="s">
        <v>133</v>
      </c>
      <c r="G30" s="155">
        <f t="shared" si="2"/>
        <v>121</v>
      </c>
      <c r="H30" s="116">
        <v>25</v>
      </c>
      <c r="I30" s="43">
        <v>29</v>
      </c>
      <c r="J30" s="43">
        <v>29</v>
      </c>
      <c r="K30" s="44">
        <v>38</v>
      </c>
      <c r="L30" s="86">
        <v>24</v>
      </c>
      <c r="M30" s="87"/>
      <c r="N30" s="87"/>
      <c r="O30" s="89"/>
      <c r="P30" s="77">
        <f t="shared" si="1"/>
        <v>0.96</v>
      </c>
      <c r="Q30" s="79"/>
      <c r="R30" s="79"/>
      <c r="S30" s="80"/>
      <c r="T30" s="78"/>
      <c r="U30" s="79"/>
      <c r="V30" s="80"/>
      <c r="W30" s="103" t="s">
        <v>138</v>
      </c>
    </row>
    <row r="31" spans="2:23" ht="96.75" customHeight="1" x14ac:dyDescent="0.25">
      <c r="B31" s="93" t="s">
        <v>41</v>
      </c>
      <c r="C31" s="9" t="s">
        <v>124</v>
      </c>
      <c r="D31" s="9" t="s">
        <v>130</v>
      </c>
      <c r="E31" s="91" t="s">
        <v>81</v>
      </c>
      <c r="F31" s="6" t="s">
        <v>134</v>
      </c>
      <c r="G31" s="153">
        <f t="shared" si="2"/>
        <v>73</v>
      </c>
      <c r="H31" s="116">
        <v>15</v>
      </c>
      <c r="I31" s="43">
        <v>18</v>
      </c>
      <c r="J31" s="43">
        <v>18</v>
      </c>
      <c r="K31" s="44">
        <v>22</v>
      </c>
      <c r="L31" s="86">
        <v>12</v>
      </c>
      <c r="M31" s="87"/>
      <c r="N31" s="87"/>
      <c r="O31" s="89"/>
      <c r="P31" s="77">
        <f t="shared" si="1"/>
        <v>0.8</v>
      </c>
      <c r="Q31" s="79"/>
      <c r="R31" s="79"/>
      <c r="S31" s="80"/>
      <c r="T31" s="78"/>
      <c r="U31" s="79"/>
      <c r="V31" s="80"/>
      <c r="W31" s="103" t="s">
        <v>139</v>
      </c>
    </row>
    <row r="32" spans="2:23" ht="96.75" customHeight="1" x14ac:dyDescent="0.25">
      <c r="B32" s="93" t="s">
        <v>41</v>
      </c>
      <c r="C32" s="9" t="s">
        <v>125</v>
      </c>
      <c r="D32" s="9" t="s">
        <v>129</v>
      </c>
      <c r="E32" s="91" t="s">
        <v>81</v>
      </c>
      <c r="F32" s="6" t="s">
        <v>135</v>
      </c>
      <c r="G32" s="153">
        <f t="shared" si="2"/>
        <v>4826</v>
      </c>
      <c r="H32" s="116">
        <v>1200</v>
      </c>
      <c r="I32" s="43">
        <v>1206</v>
      </c>
      <c r="J32" s="43">
        <v>1206</v>
      </c>
      <c r="K32" s="44">
        <v>1214</v>
      </c>
      <c r="L32" s="86">
        <v>1601</v>
      </c>
      <c r="M32" s="87"/>
      <c r="N32" s="87"/>
      <c r="O32" s="89"/>
      <c r="P32" s="77">
        <f t="shared" ref="P32:P95" si="3">IFERROR((L32/H32),"100%")</f>
        <v>1.3341666666666667</v>
      </c>
      <c r="Q32" s="79"/>
      <c r="R32" s="79"/>
      <c r="S32" s="80"/>
      <c r="T32" s="78"/>
      <c r="U32" s="79"/>
      <c r="V32" s="80"/>
      <c r="W32" s="103" t="s">
        <v>140</v>
      </c>
    </row>
    <row r="33" spans="2:23" ht="96.75" customHeight="1" x14ac:dyDescent="0.25">
      <c r="B33" s="93" t="s">
        <v>41</v>
      </c>
      <c r="C33" s="84" t="s">
        <v>126</v>
      </c>
      <c r="D33" s="84" t="s">
        <v>128</v>
      </c>
      <c r="E33" s="91" t="s">
        <v>81</v>
      </c>
      <c r="F33" s="6" t="s">
        <v>136</v>
      </c>
      <c r="G33" s="153">
        <f t="shared" si="2"/>
        <v>726</v>
      </c>
      <c r="H33" s="116">
        <v>160</v>
      </c>
      <c r="I33" s="43">
        <v>188</v>
      </c>
      <c r="J33" s="43">
        <v>188</v>
      </c>
      <c r="K33" s="44">
        <v>190</v>
      </c>
      <c r="L33" s="86">
        <v>62</v>
      </c>
      <c r="M33" s="87"/>
      <c r="N33" s="87"/>
      <c r="O33" s="89"/>
      <c r="P33" s="77">
        <f t="shared" si="3"/>
        <v>0.38750000000000001</v>
      </c>
      <c r="Q33" s="79"/>
      <c r="R33" s="79"/>
      <c r="S33" s="80"/>
      <c r="T33" s="78"/>
      <c r="U33" s="79"/>
      <c r="V33" s="80"/>
      <c r="W33" s="103" t="s">
        <v>141</v>
      </c>
    </row>
    <row r="34" spans="2:23" ht="93.75" customHeight="1" x14ac:dyDescent="0.25">
      <c r="B34" s="90" t="s">
        <v>155</v>
      </c>
      <c r="C34" s="101" t="s">
        <v>156</v>
      </c>
      <c r="D34" s="102" t="s">
        <v>163</v>
      </c>
      <c r="E34" s="95" t="s">
        <v>81</v>
      </c>
      <c r="F34" s="113" t="s">
        <v>201</v>
      </c>
      <c r="G34" s="152">
        <f t="shared" si="2"/>
        <v>14532</v>
      </c>
      <c r="H34" s="116">
        <v>3440</v>
      </c>
      <c r="I34" s="43">
        <v>3826</v>
      </c>
      <c r="J34" s="43">
        <v>3826</v>
      </c>
      <c r="K34" s="44">
        <v>3440</v>
      </c>
      <c r="L34" s="86">
        <v>1713</v>
      </c>
      <c r="M34" s="87"/>
      <c r="N34" s="87"/>
      <c r="O34" s="89"/>
      <c r="P34" s="77">
        <f t="shared" si="3"/>
        <v>0.49796511627906975</v>
      </c>
      <c r="Q34" s="79"/>
      <c r="R34" s="79"/>
      <c r="S34" s="80"/>
      <c r="T34" s="78"/>
      <c r="U34" s="79"/>
      <c r="V34" s="80"/>
      <c r="W34" s="115" t="s">
        <v>172</v>
      </c>
    </row>
    <row r="35" spans="2:23" ht="93.75" customHeight="1" x14ac:dyDescent="0.25">
      <c r="B35" s="93" t="s">
        <v>41</v>
      </c>
      <c r="C35" s="9" t="s">
        <v>157</v>
      </c>
      <c r="D35" s="9" t="s">
        <v>165</v>
      </c>
      <c r="E35" s="91" t="s">
        <v>81</v>
      </c>
      <c r="F35" s="6" t="s">
        <v>202</v>
      </c>
      <c r="G35" s="153">
        <f t="shared" si="2"/>
        <v>14553</v>
      </c>
      <c r="H35" s="116">
        <v>3493</v>
      </c>
      <c r="I35" s="43">
        <v>3784</v>
      </c>
      <c r="J35" s="43">
        <v>3783</v>
      </c>
      <c r="K35" s="44">
        <v>3493</v>
      </c>
      <c r="L35" s="86">
        <v>2234</v>
      </c>
      <c r="M35" s="87"/>
      <c r="N35" s="87"/>
      <c r="O35" s="89"/>
      <c r="P35" s="77">
        <f t="shared" si="3"/>
        <v>0.63956484397366165</v>
      </c>
      <c r="Q35" s="79"/>
      <c r="R35" s="79"/>
      <c r="S35" s="80"/>
      <c r="T35" s="78"/>
      <c r="U35" s="79"/>
      <c r="V35" s="80"/>
      <c r="W35" s="103" t="s">
        <v>173</v>
      </c>
    </row>
    <row r="36" spans="2:23" ht="93.75" customHeight="1" x14ac:dyDescent="0.25">
      <c r="B36" s="93" t="s">
        <v>41</v>
      </c>
      <c r="C36" s="9" t="s">
        <v>158</v>
      </c>
      <c r="D36" s="9" t="s">
        <v>166</v>
      </c>
      <c r="E36" s="91" t="s">
        <v>81</v>
      </c>
      <c r="F36" s="6" t="s">
        <v>203</v>
      </c>
      <c r="G36" s="153">
        <f t="shared" si="2"/>
        <v>12568</v>
      </c>
      <c r="H36" s="116">
        <v>3016</v>
      </c>
      <c r="I36" s="43">
        <v>3268</v>
      </c>
      <c r="J36" s="43">
        <v>3268</v>
      </c>
      <c r="K36" s="44">
        <v>3016</v>
      </c>
      <c r="L36" s="86">
        <v>1910</v>
      </c>
      <c r="M36" s="87"/>
      <c r="N36" s="87"/>
      <c r="O36" s="89"/>
      <c r="P36" s="77">
        <f t="shared" si="3"/>
        <v>0.63328912466843501</v>
      </c>
      <c r="Q36" s="79"/>
      <c r="R36" s="79"/>
      <c r="S36" s="80"/>
      <c r="T36" s="78"/>
      <c r="U36" s="79"/>
      <c r="V36" s="80"/>
      <c r="W36" s="103" t="s">
        <v>174</v>
      </c>
    </row>
    <row r="37" spans="2:23" ht="93.75" customHeight="1" x14ac:dyDescent="0.25">
      <c r="B37" s="93" t="s">
        <v>41</v>
      </c>
      <c r="C37" s="9" t="s">
        <v>159</v>
      </c>
      <c r="D37" s="9" t="s">
        <v>167</v>
      </c>
      <c r="E37" s="91" t="s">
        <v>81</v>
      </c>
      <c r="F37" s="6" t="s">
        <v>204</v>
      </c>
      <c r="G37" s="153">
        <f t="shared" si="2"/>
        <v>73618</v>
      </c>
      <c r="H37" s="116">
        <v>17668</v>
      </c>
      <c r="I37" s="43">
        <v>19141</v>
      </c>
      <c r="J37" s="43">
        <v>19141</v>
      </c>
      <c r="K37" s="44">
        <v>17668</v>
      </c>
      <c r="L37" s="86">
        <v>16467</v>
      </c>
      <c r="M37" s="87"/>
      <c r="N37" s="87"/>
      <c r="O37" s="89"/>
      <c r="P37" s="77">
        <f t="shared" si="3"/>
        <v>0.93202399818881598</v>
      </c>
      <c r="Q37" s="79"/>
      <c r="R37" s="79"/>
      <c r="S37" s="80"/>
      <c r="T37" s="78"/>
      <c r="U37" s="79"/>
      <c r="V37" s="80"/>
      <c r="W37" s="103" t="s">
        <v>175</v>
      </c>
    </row>
    <row r="38" spans="2:23" ht="93.75" customHeight="1" x14ac:dyDescent="0.25">
      <c r="B38" s="93" t="s">
        <v>41</v>
      </c>
      <c r="C38" s="9" t="s">
        <v>164</v>
      </c>
      <c r="D38" s="9" t="s">
        <v>168</v>
      </c>
      <c r="E38" s="91" t="s">
        <v>81</v>
      </c>
      <c r="F38" s="6" t="s">
        <v>205</v>
      </c>
      <c r="G38" s="153">
        <f t="shared" si="2"/>
        <v>307</v>
      </c>
      <c r="H38" s="116">
        <v>74</v>
      </c>
      <c r="I38" s="43">
        <v>80</v>
      </c>
      <c r="J38" s="43">
        <v>79</v>
      </c>
      <c r="K38" s="44">
        <v>74</v>
      </c>
      <c r="L38" s="86">
        <v>5</v>
      </c>
      <c r="M38" s="87"/>
      <c r="N38" s="87"/>
      <c r="O38" s="89"/>
      <c r="P38" s="77">
        <f t="shared" si="3"/>
        <v>6.7567567567567571E-2</v>
      </c>
      <c r="Q38" s="79"/>
      <c r="R38" s="79"/>
      <c r="S38" s="80"/>
      <c r="T38" s="78"/>
      <c r="U38" s="79"/>
      <c r="V38" s="80"/>
      <c r="W38" s="103" t="s">
        <v>176</v>
      </c>
    </row>
    <row r="39" spans="2:23" ht="93.75" customHeight="1" x14ac:dyDescent="0.25">
      <c r="B39" s="93" t="s">
        <v>41</v>
      </c>
      <c r="C39" s="9" t="s">
        <v>162</v>
      </c>
      <c r="D39" s="9" t="s">
        <v>169</v>
      </c>
      <c r="E39" s="91" t="s">
        <v>81</v>
      </c>
      <c r="F39" s="6" t="s">
        <v>206</v>
      </c>
      <c r="G39" s="153">
        <f t="shared" si="2"/>
        <v>200</v>
      </c>
      <c r="H39" s="116">
        <v>50</v>
      </c>
      <c r="I39" s="43">
        <v>50</v>
      </c>
      <c r="J39" s="43">
        <v>50</v>
      </c>
      <c r="K39" s="44">
        <v>50</v>
      </c>
      <c r="L39" s="86">
        <v>37</v>
      </c>
      <c r="M39" s="87"/>
      <c r="N39" s="87"/>
      <c r="O39" s="89"/>
      <c r="P39" s="77">
        <f t="shared" si="3"/>
        <v>0.74</v>
      </c>
      <c r="Q39" s="79"/>
      <c r="R39" s="79"/>
      <c r="S39" s="80"/>
      <c r="T39" s="78"/>
      <c r="U39" s="79"/>
      <c r="V39" s="80"/>
      <c r="W39" s="103" t="s">
        <v>177</v>
      </c>
    </row>
    <row r="40" spans="2:23" ht="93.75" customHeight="1" x14ac:dyDescent="0.25">
      <c r="B40" s="93" t="s">
        <v>41</v>
      </c>
      <c r="C40" s="9" t="s">
        <v>161</v>
      </c>
      <c r="D40" s="9" t="s">
        <v>170</v>
      </c>
      <c r="E40" s="91" t="s">
        <v>81</v>
      </c>
      <c r="F40" s="6" t="s">
        <v>207</v>
      </c>
      <c r="G40" s="153">
        <f t="shared" si="2"/>
        <v>85</v>
      </c>
      <c r="H40" s="116">
        <v>21</v>
      </c>
      <c r="I40" s="43">
        <v>22</v>
      </c>
      <c r="J40" s="43">
        <v>21</v>
      </c>
      <c r="K40" s="44">
        <v>21</v>
      </c>
      <c r="L40" s="86">
        <v>21</v>
      </c>
      <c r="M40" s="87"/>
      <c r="N40" s="87"/>
      <c r="O40" s="89"/>
      <c r="P40" s="77">
        <f t="shared" si="3"/>
        <v>1</v>
      </c>
      <c r="Q40" s="79"/>
      <c r="R40" s="79"/>
      <c r="S40" s="80"/>
      <c r="T40" s="78"/>
      <c r="U40" s="79"/>
      <c r="V40" s="80"/>
      <c r="W40" s="103" t="s">
        <v>178</v>
      </c>
    </row>
    <row r="41" spans="2:23" ht="93.75" customHeight="1" x14ac:dyDescent="0.25">
      <c r="B41" s="93" t="s">
        <v>41</v>
      </c>
      <c r="C41" s="9" t="s">
        <v>160</v>
      </c>
      <c r="D41" s="9" t="s">
        <v>171</v>
      </c>
      <c r="E41" s="91" t="s">
        <v>81</v>
      </c>
      <c r="F41" s="6" t="s">
        <v>208</v>
      </c>
      <c r="G41" s="153">
        <f t="shared" si="2"/>
        <v>36</v>
      </c>
      <c r="H41" s="116">
        <v>9</v>
      </c>
      <c r="I41" s="43">
        <v>9</v>
      </c>
      <c r="J41" s="43">
        <v>9</v>
      </c>
      <c r="K41" s="44">
        <v>9</v>
      </c>
      <c r="L41" s="86">
        <v>9</v>
      </c>
      <c r="M41" s="87"/>
      <c r="N41" s="87"/>
      <c r="O41" s="89"/>
      <c r="P41" s="77">
        <f t="shared" si="3"/>
        <v>1</v>
      </c>
      <c r="Q41" s="79"/>
      <c r="R41" s="79"/>
      <c r="S41" s="80"/>
      <c r="T41" s="78"/>
      <c r="U41" s="79"/>
      <c r="V41" s="80"/>
      <c r="W41" s="103" t="s">
        <v>179</v>
      </c>
    </row>
    <row r="42" spans="2:23" ht="105" customHeight="1" x14ac:dyDescent="0.25">
      <c r="B42" s="195" t="s">
        <v>180</v>
      </c>
      <c r="C42" s="197" t="s">
        <v>181</v>
      </c>
      <c r="D42" s="7" t="s">
        <v>182</v>
      </c>
      <c r="E42" s="95" t="s">
        <v>40</v>
      </c>
      <c r="F42" s="96" t="s">
        <v>209</v>
      </c>
      <c r="G42" s="152">
        <f t="shared" si="2"/>
        <v>184595</v>
      </c>
      <c r="H42" s="116">
        <v>46149</v>
      </c>
      <c r="I42" s="43">
        <v>46149</v>
      </c>
      <c r="J42" s="43">
        <v>46149</v>
      </c>
      <c r="K42" s="45">
        <v>46148</v>
      </c>
      <c r="L42" s="86">
        <v>10279</v>
      </c>
      <c r="M42" s="87"/>
      <c r="N42" s="87"/>
      <c r="O42" s="89"/>
      <c r="P42" s="77">
        <f t="shared" si="3"/>
        <v>0.22273505384732065</v>
      </c>
      <c r="Q42" s="79"/>
      <c r="R42" s="79"/>
      <c r="S42" s="80"/>
      <c r="T42" s="78"/>
      <c r="U42" s="79"/>
      <c r="V42" s="80"/>
      <c r="W42" s="103" t="s">
        <v>216</v>
      </c>
    </row>
    <row r="43" spans="2:23" ht="105" customHeight="1" x14ac:dyDescent="0.25">
      <c r="B43" s="196"/>
      <c r="C43" s="198"/>
      <c r="D43" s="7" t="s">
        <v>183</v>
      </c>
      <c r="E43" s="95" t="s">
        <v>40</v>
      </c>
      <c r="F43" s="96" t="s">
        <v>184</v>
      </c>
      <c r="G43" s="152">
        <f t="shared" si="2"/>
        <v>5126179</v>
      </c>
      <c r="H43" s="116">
        <v>1281545</v>
      </c>
      <c r="I43" s="43">
        <v>1281545</v>
      </c>
      <c r="J43" s="43">
        <v>1281545</v>
      </c>
      <c r="K43" s="45">
        <v>1281544</v>
      </c>
      <c r="L43" s="86">
        <v>5890000</v>
      </c>
      <c r="M43" s="87"/>
      <c r="N43" s="87"/>
      <c r="O43" s="89"/>
      <c r="P43" s="77">
        <f t="shared" si="3"/>
        <v>4.5960149663101957</v>
      </c>
      <c r="Q43" s="79"/>
      <c r="R43" s="79"/>
      <c r="S43" s="80"/>
      <c r="T43" s="78"/>
      <c r="U43" s="79"/>
      <c r="V43" s="80"/>
      <c r="W43" s="103" t="s">
        <v>217</v>
      </c>
    </row>
    <row r="44" spans="2:23" ht="105" customHeight="1" x14ac:dyDescent="0.25">
      <c r="B44" s="93" t="s">
        <v>41</v>
      </c>
      <c r="C44" s="100" t="s">
        <v>185</v>
      </c>
      <c r="D44" s="100" t="s">
        <v>186</v>
      </c>
      <c r="E44" s="91" t="s">
        <v>40</v>
      </c>
      <c r="F44" s="142" t="s">
        <v>187</v>
      </c>
      <c r="G44" s="153">
        <f t="shared" si="2"/>
        <v>444</v>
      </c>
      <c r="H44" s="116">
        <v>111</v>
      </c>
      <c r="I44" s="43">
        <v>111</v>
      </c>
      <c r="J44" s="43">
        <v>111</v>
      </c>
      <c r="K44" s="45">
        <v>111</v>
      </c>
      <c r="L44" s="86">
        <v>87</v>
      </c>
      <c r="M44" s="87"/>
      <c r="N44" s="87"/>
      <c r="O44" s="89"/>
      <c r="P44" s="77">
        <f t="shared" si="3"/>
        <v>0.78378378378378377</v>
      </c>
      <c r="Q44" s="79"/>
      <c r="R44" s="79"/>
      <c r="S44" s="80"/>
      <c r="T44" s="78"/>
      <c r="U44" s="79"/>
      <c r="V44" s="80"/>
      <c r="W44" s="103" t="s">
        <v>215</v>
      </c>
    </row>
    <row r="45" spans="2:23" ht="105" customHeight="1" x14ac:dyDescent="0.25">
      <c r="B45" s="93" t="s">
        <v>41</v>
      </c>
      <c r="C45" s="100" t="s">
        <v>188</v>
      </c>
      <c r="D45" s="100" t="s">
        <v>189</v>
      </c>
      <c r="E45" s="91" t="s">
        <v>40</v>
      </c>
      <c r="F45" s="142" t="s">
        <v>190</v>
      </c>
      <c r="G45" s="153">
        <f t="shared" si="2"/>
        <v>5</v>
      </c>
      <c r="H45" s="116">
        <v>1</v>
      </c>
      <c r="I45" s="43">
        <v>1</v>
      </c>
      <c r="J45" s="43">
        <v>2</v>
      </c>
      <c r="K45" s="45">
        <v>1</v>
      </c>
      <c r="L45" s="86"/>
      <c r="M45" s="87"/>
      <c r="N45" s="87"/>
      <c r="O45" s="89"/>
      <c r="P45" s="77">
        <f t="shared" si="3"/>
        <v>0</v>
      </c>
      <c r="Q45" s="79"/>
      <c r="R45" s="79"/>
      <c r="S45" s="80"/>
      <c r="T45" s="78"/>
      <c r="U45" s="79"/>
      <c r="V45" s="80"/>
      <c r="W45" s="103" t="s">
        <v>214</v>
      </c>
    </row>
    <row r="46" spans="2:23" ht="105" customHeight="1" x14ac:dyDescent="0.25">
      <c r="B46" s="181" t="s">
        <v>41</v>
      </c>
      <c r="C46" s="183" t="s">
        <v>191</v>
      </c>
      <c r="D46" s="100" t="s">
        <v>192</v>
      </c>
      <c r="E46" s="91" t="s">
        <v>40</v>
      </c>
      <c r="F46" s="142" t="s">
        <v>193</v>
      </c>
      <c r="G46" s="153">
        <f t="shared" si="2"/>
        <v>6</v>
      </c>
      <c r="H46" s="116">
        <v>2</v>
      </c>
      <c r="I46" s="43">
        <v>1</v>
      </c>
      <c r="J46" s="43">
        <v>2</v>
      </c>
      <c r="K46" s="45">
        <v>1</v>
      </c>
      <c r="L46" s="86">
        <v>1</v>
      </c>
      <c r="M46" s="87"/>
      <c r="N46" s="87"/>
      <c r="O46" s="89"/>
      <c r="P46" s="77">
        <f t="shared" si="3"/>
        <v>0.5</v>
      </c>
      <c r="Q46" s="79"/>
      <c r="R46" s="79"/>
      <c r="S46" s="80"/>
      <c r="T46" s="78"/>
      <c r="U46" s="79"/>
      <c r="V46" s="80"/>
      <c r="W46" s="103" t="s">
        <v>213</v>
      </c>
    </row>
    <row r="47" spans="2:23" ht="105" customHeight="1" x14ac:dyDescent="0.25">
      <c r="B47" s="199"/>
      <c r="C47" s="200"/>
      <c r="D47" s="100" t="s">
        <v>194</v>
      </c>
      <c r="E47" s="91" t="s">
        <v>40</v>
      </c>
      <c r="F47" s="142" t="s">
        <v>195</v>
      </c>
      <c r="G47" s="153">
        <f t="shared" si="2"/>
        <v>3</v>
      </c>
      <c r="H47" s="116">
        <v>1</v>
      </c>
      <c r="I47" s="43">
        <v>1</v>
      </c>
      <c r="J47" s="43">
        <v>1</v>
      </c>
      <c r="K47" s="45"/>
      <c r="L47" s="86">
        <v>1</v>
      </c>
      <c r="M47" s="87"/>
      <c r="N47" s="87"/>
      <c r="O47" s="89"/>
      <c r="P47" s="77">
        <f t="shared" si="3"/>
        <v>1</v>
      </c>
      <c r="Q47" s="79"/>
      <c r="R47" s="79"/>
      <c r="S47" s="80"/>
      <c r="T47" s="78"/>
      <c r="U47" s="79"/>
      <c r="V47" s="80"/>
      <c r="W47" s="103" t="s">
        <v>212</v>
      </c>
    </row>
    <row r="48" spans="2:23" ht="105" customHeight="1" x14ac:dyDescent="0.25">
      <c r="B48" s="182"/>
      <c r="C48" s="184"/>
      <c r="D48" s="100" t="s">
        <v>196</v>
      </c>
      <c r="E48" s="91" t="s">
        <v>40</v>
      </c>
      <c r="F48" s="142" t="s">
        <v>197</v>
      </c>
      <c r="G48" s="153">
        <f t="shared" si="2"/>
        <v>9</v>
      </c>
      <c r="H48" s="116">
        <v>2</v>
      </c>
      <c r="I48" s="43">
        <v>3</v>
      </c>
      <c r="J48" s="43">
        <v>2</v>
      </c>
      <c r="K48" s="45">
        <v>2</v>
      </c>
      <c r="L48" s="86">
        <v>1</v>
      </c>
      <c r="M48" s="87"/>
      <c r="N48" s="87"/>
      <c r="O48" s="89"/>
      <c r="P48" s="77">
        <f t="shared" si="3"/>
        <v>0.5</v>
      </c>
      <c r="Q48" s="79"/>
      <c r="R48" s="79"/>
      <c r="S48" s="80"/>
      <c r="T48" s="78"/>
      <c r="U48" s="79"/>
      <c r="V48" s="80"/>
      <c r="W48" s="103" t="s">
        <v>211</v>
      </c>
    </row>
    <row r="49" spans="2:23" ht="105" customHeight="1" x14ac:dyDescent="0.25">
      <c r="B49" s="93" t="s">
        <v>41</v>
      </c>
      <c r="C49" s="114" t="s">
        <v>198</v>
      </c>
      <c r="D49" s="100" t="s">
        <v>199</v>
      </c>
      <c r="E49" s="91" t="s">
        <v>40</v>
      </c>
      <c r="F49" s="6" t="s">
        <v>200</v>
      </c>
      <c r="G49" s="153">
        <f t="shared" si="2"/>
        <v>6</v>
      </c>
      <c r="H49" s="116">
        <v>1</v>
      </c>
      <c r="I49" s="43">
        <v>2</v>
      </c>
      <c r="J49" s="43">
        <v>2</v>
      </c>
      <c r="K49" s="45">
        <v>1</v>
      </c>
      <c r="L49" s="86">
        <v>1</v>
      </c>
      <c r="M49" s="87"/>
      <c r="N49" s="87"/>
      <c r="O49" s="89"/>
      <c r="P49" s="77">
        <f t="shared" si="3"/>
        <v>1</v>
      </c>
      <c r="Q49" s="79"/>
      <c r="R49" s="79"/>
      <c r="S49" s="80"/>
      <c r="T49" s="78"/>
      <c r="U49" s="79"/>
      <c r="V49" s="80"/>
      <c r="W49" s="103" t="s">
        <v>210</v>
      </c>
    </row>
    <row r="50" spans="2:23" ht="96.75" customHeight="1" x14ac:dyDescent="0.25">
      <c r="B50" s="195" t="s">
        <v>73</v>
      </c>
      <c r="C50" s="197" t="s">
        <v>74</v>
      </c>
      <c r="D50" s="7" t="s">
        <v>75</v>
      </c>
      <c r="E50" s="95" t="s">
        <v>40</v>
      </c>
      <c r="F50" s="96" t="s">
        <v>76</v>
      </c>
      <c r="G50" s="152">
        <f t="shared" si="2"/>
        <v>2640</v>
      </c>
      <c r="H50" s="116">
        <v>630</v>
      </c>
      <c r="I50" s="43">
        <v>670</v>
      </c>
      <c r="J50" s="43">
        <v>680</v>
      </c>
      <c r="K50" s="44">
        <v>660</v>
      </c>
      <c r="L50" s="42">
        <v>624</v>
      </c>
      <c r="M50" s="87"/>
      <c r="N50" s="87"/>
      <c r="O50" s="89"/>
      <c r="P50" s="77">
        <f t="shared" si="3"/>
        <v>0.99047619047619051</v>
      </c>
      <c r="Q50" s="79"/>
      <c r="R50" s="79"/>
      <c r="S50" s="80"/>
      <c r="T50" s="78"/>
      <c r="U50" s="79"/>
      <c r="V50" s="80"/>
      <c r="W50" s="115" t="s">
        <v>380</v>
      </c>
    </row>
    <row r="51" spans="2:23" ht="96.75" customHeight="1" x14ac:dyDescent="0.25">
      <c r="B51" s="196"/>
      <c r="C51" s="198"/>
      <c r="D51" s="7" t="s">
        <v>77</v>
      </c>
      <c r="E51" s="95" t="s">
        <v>40</v>
      </c>
      <c r="F51" s="96" t="s">
        <v>78</v>
      </c>
      <c r="G51" s="152">
        <f t="shared" si="2"/>
        <v>20300000</v>
      </c>
      <c r="H51" s="116">
        <v>5075000</v>
      </c>
      <c r="I51" s="43">
        <v>5075000</v>
      </c>
      <c r="J51" s="43">
        <v>5075000</v>
      </c>
      <c r="K51" s="44">
        <v>5075000</v>
      </c>
      <c r="L51" s="42">
        <v>4446407</v>
      </c>
      <c r="M51" s="87"/>
      <c r="N51" s="87"/>
      <c r="O51" s="89"/>
      <c r="P51" s="77">
        <f t="shared" si="3"/>
        <v>0.87613931034482762</v>
      </c>
      <c r="Q51" s="79"/>
      <c r="R51" s="79"/>
      <c r="S51" s="80"/>
      <c r="T51" s="78"/>
      <c r="U51" s="79"/>
      <c r="V51" s="80"/>
      <c r="W51" s="115" t="s">
        <v>381</v>
      </c>
    </row>
    <row r="52" spans="2:23" ht="96.75" customHeight="1" x14ac:dyDescent="0.25">
      <c r="B52" s="97" t="s">
        <v>41</v>
      </c>
      <c r="C52" s="100" t="s">
        <v>79</v>
      </c>
      <c r="D52" s="100" t="s">
        <v>80</v>
      </c>
      <c r="E52" s="92" t="s">
        <v>81</v>
      </c>
      <c r="F52" s="98" t="s">
        <v>82</v>
      </c>
      <c r="G52" s="155">
        <f t="shared" si="2"/>
        <v>200</v>
      </c>
      <c r="H52" s="116">
        <v>50</v>
      </c>
      <c r="I52" s="43">
        <v>50</v>
      </c>
      <c r="J52" s="43">
        <v>50</v>
      </c>
      <c r="K52" s="44">
        <v>50</v>
      </c>
      <c r="L52" s="42">
        <v>14</v>
      </c>
      <c r="M52" s="87"/>
      <c r="N52" s="87"/>
      <c r="O52" s="89"/>
      <c r="P52" s="77">
        <f t="shared" si="3"/>
        <v>0.28000000000000003</v>
      </c>
      <c r="Q52" s="79"/>
      <c r="R52" s="79"/>
      <c r="S52" s="80"/>
      <c r="T52" s="78"/>
      <c r="U52" s="79"/>
      <c r="V52" s="80"/>
      <c r="W52" s="135" t="s">
        <v>382</v>
      </c>
    </row>
    <row r="53" spans="2:23" ht="96.75" customHeight="1" x14ac:dyDescent="0.25">
      <c r="B53" s="181" t="s">
        <v>41</v>
      </c>
      <c r="C53" s="183" t="s">
        <v>83</v>
      </c>
      <c r="D53" s="100" t="s">
        <v>84</v>
      </c>
      <c r="E53" s="92" t="s">
        <v>81</v>
      </c>
      <c r="F53" s="98" t="s">
        <v>85</v>
      </c>
      <c r="G53" s="155">
        <f t="shared" si="2"/>
        <v>21500</v>
      </c>
      <c r="H53" s="116">
        <v>5375</v>
      </c>
      <c r="I53" s="43">
        <v>5375</v>
      </c>
      <c r="J53" s="43">
        <v>5375</v>
      </c>
      <c r="K53" s="44">
        <v>5375</v>
      </c>
      <c r="L53" s="42">
        <v>2878</v>
      </c>
      <c r="M53" s="87"/>
      <c r="N53" s="87"/>
      <c r="O53" s="89"/>
      <c r="P53" s="77">
        <f t="shared" si="3"/>
        <v>0.53544186046511633</v>
      </c>
      <c r="Q53" s="79"/>
      <c r="R53" s="79"/>
      <c r="S53" s="80"/>
      <c r="T53" s="78"/>
      <c r="U53" s="79"/>
      <c r="V53" s="80"/>
      <c r="W53" s="135" t="s">
        <v>383</v>
      </c>
    </row>
    <row r="54" spans="2:23" ht="96.75" customHeight="1" x14ac:dyDescent="0.25">
      <c r="B54" s="182"/>
      <c r="C54" s="184"/>
      <c r="D54" s="100" t="s">
        <v>86</v>
      </c>
      <c r="E54" s="92" t="s">
        <v>81</v>
      </c>
      <c r="F54" s="98" t="s">
        <v>87</v>
      </c>
      <c r="G54" s="155">
        <f t="shared" si="2"/>
        <v>3300</v>
      </c>
      <c r="H54" s="116">
        <v>675</v>
      </c>
      <c r="I54" s="43">
        <v>875</v>
      </c>
      <c r="J54" s="43">
        <v>875</v>
      </c>
      <c r="K54" s="44">
        <v>875</v>
      </c>
      <c r="L54" s="42">
        <v>774</v>
      </c>
      <c r="M54" s="87"/>
      <c r="N54" s="87"/>
      <c r="O54" s="89"/>
      <c r="P54" s="77">
        <f t="shared" si="3"/>
        <v>1.1466666666666667</v>
      </c>
      <c r="Q54" s="79"/>
      <c r="R54" s="79"/>
      <c r="S54" s="80"/>
      <c r="T54" s="78"/>
      <c r="U54" s="79"/>
      <c r="V54" s="80"/>
      <c r="W54" s="135" t="s">
        <v>384</v>
      </c>
    </row>
    <row r="55" spans="2:23" ht="96.75" customHeight="1" x14ac:dyDescent="0.25">
      <c r="B55" s="97" t="s">
        <v>41</v>
      </c>
      <c r="C55" s="100" t="s">
        <v>88</v>
      </c>
      <c r="D55" s="100" t="s">
        <v>89</v>
      </c>
      <c r="E55" s="92" t="s">
        <v>81</v>
      </c>
      <c r="F55" s="99" t="s">
        <v>90</v>
      </c>
      <c r="G55" s="156">
        <f t="shared" si="2"/>
        <v>35</v>
      </c>
      <c r="H55" s="116">
        <v>7</v>
      </c>
      <c r="I55" s="43">
        <v>11</v>
      </c>
      <c r="J55" s="43">
        <v>9</v>
      </c>
      <c r="K55" s="44">
        <v>8</v>
      </c>
      <c r="L55" s="42">
        <v>5</v>
      </c>
      <c r="M55" s="87"/>
      <c r="N55" s="87"/>
      <c r="O55" s="89"/>
      <c r="P55" s="77">
        <f t="shared" si="3"/>
        <v>0.7142857142857143</v>
      </c>
      <c r="Q55" s="79"/>
      <c r="R55" s="79"/>
      <c r="S55" s="80"/>
      <c r="T55" s="78"/>
      <c r="U55" s="79"/>
      <c r="V55" s="80"/>
      <c r="W55" s="135" t="s">
        <v>385</v>
      </c>
    </row>
    <row r="56" spans="2:23" ht="96.75" customHeight="1" x14ac:dyDescent="0.25">
      <c r="B56" s="181" t="s">
        <v>41</v>
      </c>
      <c r="C56" s="183" t="s">
        <v>91</v>
      </c>
      <c r="D56" s="83" t="s">
        <v>92</v>
      </c>
      <c r="E56" s="92" t="s">
        <v>81</v>
      </c>
      <c r="F56" s="99" t="s">
        <v>93</v>
      </c>
      <c r="G56" s="156">
        <f t="shared" si="2"/>
        <v>603000</v>
      </c>
      <c r="H56" s="116">
        <v>150750</v>
      </c>
      <c r="I56" s="43">
        <v>150750</v>
      </c>
      <c r="J56" s="43">
        <v>150750</v>
      </c>
      <c r="K56" s="44">
        <v>150750</v>
      </c>
      <c r="L56" s="42">
        <v>81872</v>
      </c>
      <c r="M56" s="87"/>
      <c r="N56" s="87"/>
      <c r="O56" s="89"/>
      <c r="P56" s="77">
        <f t="shared" si="3"/>
        <v>0.54309784411276951</v>
      </c>
      <c r="Q56" s="79"/>
      <c r="R56" s="79"/>
      <c r="S56" s="80"/>
      <c r="T56" s="78"/>
      <c r="U56" s="79"/>
      <c r="V56" s="80"/>
      <c r="W56" s="135" t="s">
        <v>386</v>
      </c>
    </row>
    <row r="57" spans="2:23" ht="96.75" customHeight="1" x14ac:dyDescent="0.25">
      <c r="B57" s="182"/>
      <c r="C57" s="184"/>
      <c r="D57" s="83" t="s">
        <v>94</v>
      </c>
      <c r="E57" s="92" t="s">
        <v>81</v>
      </c>
      <c r="F57" s="99" t="s">
        <v>95</v>
      </c>
      <c r="G57" s="156">
        <f t="shared" si="2"/>
        <v>17700</v>
      </c>
      <c r="H57" s="116">
        <v>4300</v>
      </c>
      <c r="I57" s="43">
        <v>4600</v>
      </c>
      <c r="J57" s="43">
        <v>4600</v>
      </c>
      <c r="K57" s="44">
        <v>4200</v>
      </c>
      <c r="L57" s="42">
        <v>2129</v>
      </c>
      <c r="M57" s="87"/>
      <c r="N57" s="87"/>
      <c r="O57" s="89"/>
      <c r="P57" s="77">
        <f t="shared" si="3"/>
        <v>0.49511627906976746</v>
      </c>
      <c r="Q57" s="79"/>
      <c r="R57" s="79"/>
      <c r="S57" s="80"/>
      <c r="T57" s="78"/>
      <c r="U57" s="79"/>
      <c r="V57" s="80"/>
      <c r="W57" s="135" t="s">
        <v>387</v>
      </c>
    </row>
    <row r="58" spans="2:23" ht="96.75" customHeight="1" x14ac:dyDescent="0.25">
      <c r="B58" s="97" t="s">
        <v>41</v>
      </c>
      <c r="C58" s="100" t="s">
        <v>96</v>
      </c>
      <c r="D58" s="100" t="s">
        <v>97</v>
      </c>
      <c r="E58" s="92" t="s">
        <v>98</v>
      </c>
      <c r="F58" s="99" t="s">
        <v>99</v>
      </c>
      <c r="G58" s="156">
        <f t="shared" si="2"/>
        <v>35</v>
      </c>
      <c r="H58" s="116">
        <v>7</v>
      </c>
      <c r="I58" s="43">
        <v>10</v>
      </c>
      <c r="J58" s="43">
        <v>11</v>
      </c>
      <c r="K58" s="44">
        <v>7</v>
      </c>
      <c r="L58" s="42">
        <v>8</v>
      </c>
      <c r="M58" s="87"/>
      <c r="N58" s="87"/>
      <c r="O58" s="89"/>
      <c r="P58" s="77">
        <f t="shared" si="3"/>
        <v>1.1428571428571428</v>
      </c>
      <c r="Q58" s="79"/>
      <c r="R58" s="79"/>
      <c r="S58" s="80"/>
      <c r="T58" s="78"/>
      <c r="U58" s="79"/>
      <c r="V58" s="80"/>
      <c r="W58" s="135" t="s">
        <v>388</v>
      </c>
    </row>
    <row r="59" spans="2:23" ht="138" customHeight="1" x14ac:dyDescent="0.25">
      <c r="B59" s="90" t="s">
        <v>219</v>
      </c>
      <c r="C59" s="7" t="s">
        <v>220</v>
      </c>
      <c r="D59" s="7" t="s">
        <v>221</v>
      </c>
      <c r="E59" s="95" t="s">
        <v>81</v>
      </c>
      <c r="F59" s="96" t="s">
        <v>222</v>
      </c>
      <c r="G59" s="152">
        <f t="shared" si="2"/>
        <v>385</v>
      </c>
      <c r="H59" s="116">
        <v>102</v>
      </c>
      <c r="I59" s="43">
        <v>102</v>
      </c>
      <c r="J59" s="43">
        <v>80</v>
      </c>
      <c r="K59" s="44">
        <v>101</v>
      </c>
      <c r="L59" s="86">
        <v>62</v>
      </c>
      <c r="M59" s="87"/>
      <c r="N59" s="87"/>
      <c r="O59" s="89"/>
      <c r="P59" s="77">
        <f t="shared" si="3"/>
        <v>0.60784313725490191</v>
      </c>
      <c r="Q59" s="79"/>
      <c r="R59" s="79"/>
      <c r="S59" s="80"/>
      <c r="T59" s="78"/>
      <c r="U59" s="79"/>
      <c r="V59" s="80"/>
      <c r="W59" s="115" t="s">
        <v>245</v>
      </c>
    </row>
    <row r="60" spans="2:23" ht="138" customHeight="1" x14ac:dyDescent="0.25">
      <c r="B60" s="97" t="s">
        <v>41</v>
      </c>
      <c r="C60" s="83" t="s">
        <v>223</v>
      </c>
      <c r="D60" s="83" t="s">
        <v>224</v>
      </c>
      <c r="E60" s="92" t="s">
        <v>81</v>
      </c>
      <c r="F60" s="98" t="s">
        <v>225</v>
      </c>
      <c r="G60" s="155">
        <f t="shared" si="2"/>
        <v>2260</v>
      </c>
      <c r="H60" s="116">
        <v>565</v>
      </c>
      <c r="I60" s="43">
        <v>565</v>
      </c>
      <c r="J60" s="43">
        <v>565</v>
      </c>
      <c r="K60" s="44">
        <v>565</v>
      </c>
      <c r="L60" s="86">
        <v>621</v>
      </c>
      <c r="M60" s="87"/>
      <c r="N60" s="87"/>
      <c r="O60" s="89"/>
      <c r="P60" s="77">
        <f t="shared" si="3"/>
        <v>1.0991150442477877</v>
      </c>
      <c r="Q60" s="79"/>
      <c r="R60" s="79"/>
      <c r="S60" s="80"/>
      <c r="T60" s="78"/>
      <c r="U60" s="79"/>
      <c r="V60" s="80"/>
      <c r="W60" s="103" t="s">
        <v>246</v>
      </c>
    </row>
    <row r="61" spans="2:23" ht="138" customHeight="1" x14ac:dyDescent="0.25">
      <c r="B61" s="97" t="s">
        <v>41</v>
      </c>
      <c r="C61" s="83" t="s">
        <v>226</v>
      </c>
      <c r="D61" s="83" t="s">
        <v>227</v>
      </c>
      <c r="E61" s="92" t="s">
        <v>81</v>
      </c>
      <c r="F61" s="98" t="s">
        <v>228</v>
      </c>
      <c r="G61" s="155">
        <f t="shared" si="2"/>
        <v>1600</v>
      </c>
      <c r="H61" s="116">
        <v>400</v>
      </c>
      <c r="I61" s="43">
        <v>400</v>
      </c>
      <c r="J61" s="43">
        <v>400</v>
      </c>
      <c r="K61" s="44">
        <v>400</v>
      </c>
      <c r="L61" s="86"/>
      <c r="M61" s="87"/>
      <c r="N61" s="87"/>
      <c r="O61" s="89"/>
      <c r="P61" s="77">
        <f t="shared" si="3"/>
        <v>0</v>
      </c>
      <c r="Q61" s="79"/>
      <c r="R61" s="79"/>
      <c r="S61" s="80"/>
      <c r="T61" s="78"/>
      <c r="U61" s="79"/>
      <c r="V61" s="80"/>
      <c r="W61" s="103" t="s">
        <v>252</v>
      </c>
    </row>
    <row r="62" spans="2:23" ht="138" customHeight="1" x14ac:dyDescent="0.25">
      <c r="B62" s="97" t="s">
        <v>41</v>
      </c>
      <c r="C62" s="83" t="s">
        <v>229</v>
      </c>
      <c r="D62" s="83" t="s">
        <v>230</v>
      </c>
      <c r="E62" s="92" t="s">
        <v>81</v>
      </c>
      <c r="F62" s="98" t="s">
        <v>231</v>
      </c>
      <c r="G62" s="155">
        <f t="shared" si="2"/>
        <v>14</v>
      </c>
      <c r="H62" s="116">
        <v>4</v>
      </c>
      <c r="I62" s="43">
        <v>4</v>
      </c>
      <c r="J62" s="43">
        <v>2</v>
      </c>
      <c r="K62" s="44">
        <v>4</v>
      </c>
      <c r="L62" s="86">
        <v>1</v>
      </c>
      <c r="M62" s="87"/>
      <c r="N62" s="87"/>
      <c r="O62" s="89"/>
      <c r="P62" s="77">
        <f t="shared" si="3"/>
        <v>0.25</v>
      </c>
      <c r="Q62" s="79"/>
      <c r="R62" s="79"/>
      <c r="S62" s="80"/>
      <c r="T62" s="78"/>
      <c r="U62" s="79"/>
      <c r="V62" s="80"/>
      <c r="W62" s="103" t="s">
        <v>247</v>
      </c>
    </row>
    <row r="63" spans="2:23" ht="138" customHeight="1" x14ac:dyDescent="0.25">
      <c r="B63" s="97" t="s">
        <v>41</v>
      </c>
      <c r="C63" s="83" t="s">
        <v>232</v>
      </c>
      <c r="D63" s="83" t="s">
        <v>233</v>
      </c>
      <c r="E63" s="92" t="s">
        <v>81</v>
      </c>
      <c r="F63" s="98" t="s">
        <v>234</v>
      </c>
      <c r="G63" s="155">
        <f t="shared" si="2"/>
        <v>1350</v>
      </c>
      <c r="H63" s="116">
        <v>365</v>
      </c>
      <c r="I63" s="43">
        <v>365</v>
      </c>
      <c r="J63" s="43">
        <v>280</v>
      </c>
      <c r="K63" s="44">
        <v>340</v>
      </c>
      <c r="L63" s="86">
        <v>635</v>
      </c>
      <c r="M63" s="87"/>
      <c r="N63" s="87"/>
      <c r="O63" s="89"/>
      <c r="P63" s="77">
        <f t="shared" si="3"/>
        <v>1.7397260273972603</v>
      </c>
      <c r="Q63" s="79"/>
      <c r="R63" s="79"/>
      <c r="S63" s="80"/>
      <c r="T63" s="78"/>
      <c r="U63" s="79"/>
      <c r="V63" s="80"/>
      <c r="W63" s="103" t="s">
        <v>248</v>
      </c>
    </row>
    <row r="64" spans="2:23" ht="138" customHeight="1" x14ac:dyDescent="0.25">
      <c r="B64" s="97" t="s">
        <v>41</v>
      </c>
      <c r="C64" s="83" t="s">
        <v>235</v>
      </c>
      <c r="D64" s="83" t="s">
        <v>236</v>
      </c>
      <c r="E64" s="92" t="s">
        <v>81</v>
      </c>
      <c r="F64" s="98" t="s">
        <v>225</v>
      </c>
      <c r="G64" s="155">
        <f t="shared" si="2"/>
        <v>26</v>
      </c>
      <c r="H64" s="116">
        <v>7</v>
      </c>
      <c r="I64" s="43">
        <v>6</v>
      </c>
      <c r="J64" s="43">
        <v>7</v>
      </c>
      <c r="K64" s="44">
        <v>6</v>
      </c>
      <c r="L64" s="86">
        <v>7</v>
      </c>
      <c r="M64" s="87"/>
      <c r="N64" s="87"/>
      <c r="O64" s="89"/>
      <c r="P64" s="77">
        <f t="shared" si="3"/>
        <v>1</v>
      </c>
      <c r="Q64" s="79"/>
      <c r="R64" s="79"/>
      <c r="S64" s="80"/>
      <c r="T64" s="78"/>
      <c r="U64" s="79"/>
      <c r="V64" s="80"/>
      <c r="W64" s="103" t="s">
        <v>249</v>
      </c>
    </row>
    <row r="65" spans="2:23" ht="138" customHeight="1" x14ac:dyDescent="0.25">
      <c r="B65" s="97" t="s">
        <v>41</v>
      </c>
      <c r="C65" s="83" t="s">
        <v>237</v>
      </c>
      <c r="D65" s="83" t="s">
        <v>238</v>
      </c>
      <c r="E65" s="92" t="s">
        <v>81</v>
      </c>
      <c r="F65" s="98" t="s">
        <v>225</v>
      </c>
      <c r="G65" s="155">
        <f t="shared" si="2"/>
        <v>260</v>
      </c>
      <c r="H65" s="116">
        <v>68</v>
      </c>
      <c r="I65" s="43">
        <v>64</v>
      </c>
      <c r="J65" s="43">
        <v>64</v>
      </c>
      <c r="K65" s="44">
        <v>64</v>
      </c>
      <c r="L65" s="86">
        <v>38</v>
      </c>
      <c r="M65" s="87"/>
      <c r="N65" s="87"/>
      <c r="O65" s="89"/>
      <c r="P65" s="77">
        <f t="shared" si="3"/>
        <v>0.55882352941176472</v>
      </c>
      <c r="Q65" s="79"/>
      <c r="R65" s="79"/>
      <c r="S65" s="80"/>
      <c r="T65" s="78"/>
      <c r="U65" s="79"/>
      <c r="V65" s="80"/>
      <c r="W65" s="103" t="s">
        <v>250</v>
      </c>
    </row>
    <row r="66" spans="2:23" ht="138" customHeight="1" x14ac:dyDescent="0.25">
      <c r="B66" s="97" t="s">
        <v>41</v>
      </c>
      <c r="C66" s="83" t="s">
        <v>239</v>
      </c>
      <c r="D66" s="83" t="s">
        <v>240</v>
      </c>
      <c r="E66" s="92" t="s">
        <v>81</v>
      </c>
      <c r="F66" s="98" t="s">
        <v>241</v>
      </c>
      <c r="G66" s="155">
        <f t="shared" si="2"/>
        <v>150</v>
      </c>
      <c r="H66" s="116">
        <v>40</v>
      </c>
      <c r="I66" s="43">
        <v>50</v>
      </c>
      <c r="J66" s="43">
        <v>20</v>
      </c>
      <c r="K66" s="44">
        <v>40</v>
      </c>
      <c r="L66" s="86"/>
      <c r="M66" s="87"/>
      <c r="N66" s="87"/>
      <c r="O66" s="89"/>
      <c r="P66" s="77">
        <f t="shared" si="3"/>
        <v>0</v>
      </c>
      <c r="Q66" s="79"/>
      <c r="R66" s="79"/>
      <c r="S66" s="80"/>
      <c r="T66" s="78"/>
      <c r="U66" s="79"/>
      <c r="V66" s="80"/>
      <c r="W66" s="103" t="s">
        <v>251</v>
      </c>
    </row>
    <row r="67" spans="2:23" ht="138" customHeight="1" x14ac:dyDescent="0.25">
      <c r="B67" s="97" t="s">
        <v>41</v>
      </c>
      <c r="C67" s="83" t="s">
        <v>242</v>
      </c>
      <c r="D67" s="83" t="s">
        <v>243</v>
      </c>
      <c r="E67" s="92" t="s">
        <v>81</v>
      </c>
      <c r="F67" s="98" t="s">
        <v>244</v>
      </c>
      <c r="G67" s="155">
        <f t="shared" si="2"/>
        <v>150</v>
      </c>
      <c r="H67" s="116">
        <v>40</v>
      </c>
      <c r="I67" s="43">
        <v>50</v>
      </c>
      <c r="J67" s="43">
        <v>20</v>
      </c>
      <c r="K67" s="44">
        <v>40</v>
      </c>
      <c r="L67" s="86"/>
      <c r="M67" s="87"/>
      <c r="N67" s="87"/>
      <c r="O67" s="89"/>
      <c r="P67" s="77">
        <f t="shared" si="3"/>
        <v>0</v>
      </c>
      <c r="Q67" s="79"/>
      <c r="R67" s="79"/>
      <c r="S67" s="80"/>
      <c r="T67" s="78"/>
      <c r="U67" s="79"/>
      <c r="V67" s="80"/>
      <c r="W67" s="103" t="s">
        <v>251</v>
      </c>
    </row>
    <row r="68" spans="2:23" ht="169.5" customHeight="1" x14ac:dyDescent="0.25">
      <c r="B68" s="90" t="s">
        <v>283</v>
      </c>
      <c r="C68" s="7" t="s">
        <v>253</v>
      </c>
      <c r="D68" s="7" t="s">
        <v>254</v>
      </c>
      <c r="E68" s="95" t="s">
        <v>81</v>
      </c>
      <c r="F68" s="96" t="s">
        <v>273</v>
      </c>
      <c r="G68" s="152">
        <f t="shared" si="2"/>
        <v>1500</v>
      </c>
      <c r="H68" s="119">
        <v>375</v>
      </c>
      <c r="I68" s="43">
        <v>375</v>
      </c>
      <c r="J68" s="43">
        <v>375</v>
      </c>
      <c r="K68" s="44">
        <v>375</v>
      </c>
      <c r="L68" s="42">
        <v>630</v>
      </c>
      <c r="M68" s="87"/>
      <c r="N68" s="87"/>
      <c r="O68" s="89"/>
      <c r="P68" s="77">
        <f t="shared" si="3"/>
        <v>1.68</v>
      </c>
      <c r="Q68" s="79"/>
      <c r="R68" s="79"/>
      <c r="S68" s="80"/>
      <c r="T68" s="78"/>
      <c r="U68" s="79"/>
      <c r="V68" s="80"/>
      <c r="W68" s="115" t="s">
        <v>284</v>
      </c>
    </row>
    <row r="69" spans="2:23" ht="169.5" customHeight="1" x14ac:dyDescent="0.25">
      <c r="B69" s="97" t="s">
        <v>41</v>
      </c>
      <c r="C69" s="83" t="s">
        <v>255</v>
      </c>
      <c r="D69" s="83" t="s">
        <v>256</v>
      </c>
      <c r="E69" s="92" t="s">
        <v>81</v>
      </c>
      <c r="F69" s="118" t="s">
        <v>274</v>
      </c>
      <c r="G69" s="154">
        <f t="shared" si="2"/>
        <v>75</v>
      </c>
      <c r="H69" s="146">
        <v>18</v>
      </c>
      <c r="I69" s="43">
        <v>19</v>
      </c>
      <c r="J69" s="43">
        <v>20</v>
      </c>
      <c r="K69" s="44">
        <v>18</v>
      </c>
      <c r="L69" s="42">
        <v>11</v>
      </c>
      <c r="M69" s="87"/>
      <c r="N69" s="87"/>
      <c r="O69" s="89"/>
      <c r="P69" s="77">
        <f t="shared" si="3"/>
        <v>0.61111111111111116</v>
      </c>
      <c r="Q69" s="79"/>
      <c r="R69" s="79"/>
      <c r="S69" s="80"/>
      <c r="T69" s="78"/>
      <c r="U69" s="79"/>
      <c r="V69" s="80"/>
      <c r="W69" s="136" t="s">
        <v>285</v>
      </c>
    </row>
    <row r="70" spans="2:23" ht="169.5" customHeight="1" x14ac:dyDescent="0.25">
      <c r="B70" s="97" t="s">
        <v>41</v>
      </c>
      <c r="C70" s="83" t="s">
        <v>257</v>
      </c>
      <c r="D70" s="83" t="s">
        <v>258</v>
      </c>
      <c r="E70" s="92" t="s">
        <v>81</v>
      </c>
      <c r="F70" s="118" t="s">
        <v>275</v>
      </c>
      <c r="G70" s="154">
        <f t="shared" si="2"/>
        <v>24200</v>
      </c>
      <c r="H70" s="145">
        <v>6050</v>
      </c>
      <c r="I70" s="87">
        <v>6050</v>
      </c>
      <c r="J70" s="87">
        <v>6050</v>
      </c>
      <c r="K70" s="88">
        <v>6050</v>
      </c>
      <c r="L70" s="86">
        <v>3904</v>
      </c>
      <c r="M70" s="87"/>
      <c r="N70" s="87"/>
      <c r="O70" s="89"/>
      <c r="P70" s="77">
        <f t="shared" si="3"/>
        <v>0.64528925619834709</v>
      </c>
      <c r="Q70" s="79"/>
      <c r="R70" s="79"/>
      <c r="S70" s="80"/>
      <c r="T70" s="78"/>
      <c r="U70" s="79"/>
      <c r="V70" s="80"/>
      <c r="W70" s="103" t="s">
        <v>286</v>
      </c>
    </row>
    <row r="71" spans="2:23" ht="169.5" customHeight="1" x14ac:dyDescent="0.25">
      <c r="B71" s="97" t="s">
        <v>41</v>
      </c>
      <c r="C71" s="83" t="s">
        <v>259</v>
      </c>
      <c r="D71" s="83" t="s">
        <v>260</v>
      </c>
      <c r="E71" s="92" t="s">
        <v>81</v>
      </c>
      <c r="F71" s="118" t="s">
        <v>276</v>
      </c>
      <c r="G71" s="154">
        <f t="shared" si="2"/>
        <v>6171000</v>
      </c>
      <c r="H71" s="145">
        <v>1542750</v>
      </c>
      <c r="I71" s="87">
        <v>1542750</v>
      </c>
      <c r="J71" s="87">
        <v>1542750</v>
      </c>
      <c r="K71" s="88">
        <v>1542750</v>
      </c>
      <c r="L71" s="86">
        <v>1803075</v>
      </c>
      <c r="M71" s="87"/>
      <c r="N71" s="87"/>
      <c r="O71" s="89"/>
      <c r="P71" s="77">
        <f t="shared" si="3"/>
        <v>1.1687408847836656</v>
      </c>
      <c r="Q71" s="79"/>
      <c r="R71" s="79"/>
      <c r="S71" s="80"/>
      <c r="T71" s="78"/>
      <c r="U71" s="79"/>
      <c r="V71" s="80"/>
      <c r="W71" s="103" t="s">
        <v>287</v>
      </c>
    </row>
    <row r="72" spans="2:23" ht="169.5" customHeight="1" x14ac:dyDescent="0.25">
      <c r="B72" s="97" t="s">
        <v>41</v>
      </c>
      <c r="C72" s="83" t="s">
        <v>261</v>
      </c>
      <c r="D72" s="83" t="s">
        <v>262</v>
      </c>
      <c r="E72" s="92" t="s">
        <v>81</v>
      </c>
      <c r="F72" s="118" t="s">
        <v>277</v>
      </c>
      <c r="G72" s="154">
        <f t="shared" si="2"/>
        <v>8500</v>
      </c>
      <c r="H72" s="145">
        <v>2125</v>
      </c>
      <c r="I72" s="87">
        <v>2125</v>
      </c>
      <c r="J72" s="87">
        <v>2125</v>
      </c>
      <c r="K72" s="88">
        <v>2125</v>
      </c>
      <c r="L72" s="86">
        <v>2599</v>
      </c>
      <c r="M72" s="87"/>
      <c r="N72" s="87"/>
      <c r="O72" s="89"/>
      <c r="P72" s="77">
        <f t="shared" si="3"/>
        <v>1.2230588235294118</v>
      </c>
      <c r="Q72" s="79"/>
      <c r="R72" s="79"/>
      <c r="S72" s="80"/>
      <c r="T72" s="78"/>
      <c r="U72" s="79"/>
      <c r="V72" s="80"/>
      <c r="W72" s="103" t="s">
        <v>288</v>
      </c>
    </row>
    <row r="73" spans="2:23" ht="169.5" customHeight="1" x14ac:dyDescent="0.25">
      <c r="B73" s="97" t="s">
        <v>41</v>
      </c>
      <c r="C73" s="83" t="s">
        <v>263</v>
      </c>
      <c r="D73" s="83" t="s">
        <v>264</v>
      </c>
      <c r="E73" s="92" t="s">
        <v>81</v>
      </c>
      <c r="F73" s="118" t="s">
        <v>278</v>
      </c>
      <c r="G73" s="154">
        <f t="shared" si="2"/>
        <v>726</v>
      </c>
      <c r="H73" s="145">
        <v>181</v>
      </c>
      <c r="I73" s="87">
        <v>181</v>
      </c>
      <c r="J73" s="87">
        <v>182</v>
      </c>
      <c r="K73" s="88">
        <v>182</v>
      </c>
      <c r="L73" s="86">
        <v>80</v>
      </c>
      <c r="M73" s="87"/>
      <c r="N73" s="87"/>
      <c r="O73" s="89"/>
      <c r="P73" s="77">
        <f t="shared" si="3"/>
        <v>0.44198895027624308</v>
      </c>
      <c r="Q73" s="79"/>
      <c r="R73" s="79"/>
      <c r="S73" s="80"/>
      <c r="T73" s="78"/>
      <c r="U73" s="79"/>
      <c r="V73" s="80"/>
      <c r="W73" s="103" t="s">
        <v>289</v>
      </c>
    </row>
    <row r="74" spans="2:23" ht="169.5" customHeight="1" x14ac:dyDescent="0.25">
      <c r="B74" s="97" t="s">
        <v>41</v>
      </c>
      <c r="C74" s="83" t="s">
        <v>265</v>
      </c>
      <c r="D74" s="83" t="s">
        <v>266</v>
      </c>
      <c r="E74" s="92" t="s">
        <v>81</v>
      </c>
      <c r="F74" s="118" t="s">
        <v>282</v>
      </c>
      <c r="G74" s="154">
        <f t="shared" si="2"/>
        <v>1694000</v>
      </c>
      <c r="H74" s="145">
        <v>423500</v>
      </c>
      <c r="I74" s="87">
        <v>423500</v>
      </c>
      <c r="J74" s="87">
        <v>423500</v>
      </c>
      <c r="K74" s="88">
        <v>423500</v>
      </c>
      <c r="L74" s="86">
        <v>250758</v>
      </c>
      <c r="M74" s="87"/>
      <c r="N74" s="87"/>
      <c r="O74" s="89"/>
      <c r="P74" s="77">
        <f t="shared" si="3"/>
        <v>0.59210861865407316</v>
      </c>
      <c r="Q74" s="79"/>
      <c r="R74" s="79"/>
      <c r="S74" s="80"/>
      <c r="T74" s="78"/>
      <c r="U74" s="79"/>
      <c r="V74" s="80"/>
      <c r="W74" s="103" t="s">
        <v>290</v>
      </c>
    </row>
    <row r="75" spans="2:23" ht="169.5" customHeight="1" x14ac:dyDescent="0.25">
      <c r="B75" s="97" t="s">
        <v>41</v>
      </c>
      <c r="C75" s="83" t="s">
        <v>267</v>
      </c>
      <c r="D75" s="83" t="s">
        <v>268</v>
      </c>
      <c r="E75" s="92" t="s">
        <v>81</v>
      </c>
      <c r="F75" s="118" t="s">
        <v>279</v>
      </c>
      <c r="G75" s="154">
        <f t="shared" si="2"/>
        <v>73</v>
      </c>
      <c r="H75" s="145">
        <v>18</v>
      </c>
      <c r="I75" s="87">
        <v>19</v>
      </c>
      <c r="J75" s="87">
        <v>18</v>
      </c>
      <c r="K75" s="88">
        <v>18</v>
      </c>
      <c r="L75" s="86">
        <v>12</v>
      </c>
      <c r="M75" s="87"/>
      <c r="N75" s="87"/>
      <c r="O75" s="89"/>
      <c r="P75" s="77">
        <f t="shared" si="3"/>
        <v>0.66666666666666663</v>
      </c>
      <c r="Q75" s="79"/>
      <c r="R75" s="79"/>
      <c r="S75" s="80"/>
      <c r="T75" s="78"/>
      <c r="U75" s="79"/>
      <c r="V75" s="80"/>
      <c r="W75" s="103" t="s">
        <v>291</v>
      </c>
    </row>
    <row r="76" spans="2:23" ht="169.5" customHeight="1" x14ac:dyDescent="0.25">
      <c r="B76" s="97" t="s">
        <v>41</v>
      </c>
      <c r="C76" s="83" t="s">
        <v>269</v>
      </c>
      <c r="D76" s="83" t="s">
        <v>270</v>
      </c>
      <c r="E76" s="92" t="s">
        <v>81</v>
      </c>
      <c r="F76" s="118" t="s">
        <v>280</v>
      </c>
      <c r="G76" s="154">
        <f t="shared" si="2"/>
        <v>31</v>
      </c>
      <c r="H76" s="145">
        <v>7</v>
      </c>
      <c r="I76" s="87">
        <v>8</v>
      </c>
      <c r="J76" s="87">
        <v>8</v>
      </c>
      <c r="K76" s="88">
        <v>8</v>
      </c>
      <c r="L76" s="86">
        <v>5</v>
      </c>
      <c r="M76" s="87"/>
      <c r="N76" s="87"/>
      <c r="O76" s="89"/>
      <c r="P76" s="77">
        <f t="shared" si="3"/>
        <v>0.7142857142857143</v>
      </c>
      <c r="Q76" s="79"/>
      <c r="R76" s="79"/>
      <c r="S76" s="80"/>
      <c r="T76" s="78"/>
      <c r="U76" s="79"/>
      <c r="V76" s="80"/>
      <c r="W76" s="103" t="s">
        <v>292</v>
      </c>
    </row>
    <row r="77" spans="2:23" ht="169.5" customHeight="1" x14ac:dyDescent="0.25">
      <c r="B77" s="97" t="s">
        <v>41</v>
      </c>
      <c r="C77" s="83" t="s">
        <v>271</v>
      </c>
      <c r="D77" s="83" t="s">
        <v>272</v>
      </c>
      <c r="E77" s="92" t="s">
        <v>81</v>
      </c>
      <c r="F77" s="118" t="s">
        <v>281</v>
      </c>
      <c r="G77" s="154">
        <f t="shared" si="2"/>
        <v>320</v>
      </c>
      <c r="H77" s="145">
        <v>80</v>
      </c>
      <c r="I77" s="87">
        <v>80</v>
      </c>
      <c r="J77" s="87">
        <v>80</v>
      </c>
      <c r="K77" s="88">
        <v>80</v>
      </c>
      <c r="L77" s="86">
        <v>77</v>
      </c>
      <c r="M77" s="87"/>
      <c r="N77" s="87"/>
      <c r="O77" s="89"/>
      <c r="P77" s="77">
        <f t="shared" si="3"/>
        <v>0.96250000000000002</v>
      </c>
      <c r="Q77" s="79"/>
      <c r="R77" s="79"/>
      <c r="S77" s="80"/>
      <c r="T77" s="78"/>
      <c r="U77" s="79"/>
      <c r="V77" s="80"/>
      <c r="W77" s="103" t="s">
        <v>293</v>
      </c>
    </row>
    <row r="78" spans="2:23" ht="128.25" customHeight="1" x14ac:dyDescent="0.25">
      <c r="B78" s="90" t="s">
        <v>294</v>
      </c>
      <c r="C78" s="7" t="s">
        <v>353</v>
      </c>
      <c r="D78" s="8" t="s">
        <v>354</v>
      </c>
      <c r="E78" s="95" t="s">
        <v>40</v>
      </c>
      <c r="F78" s="128" t="s">
        <v>355</v>
      </c>
      <c r="G78" s="152">
        <f t="shared" si="2"/>
        <v>4914</v>
      </c>
      <c r="H78" s="147">
        <v>1225</v>
      </c>
      <c r="I78" s="121">
        <v>1225</v>
      </c>
      <c r="J78" s="121">
        <v>1239</v>
      </c>
      <c r="K78" s="122">
        <v>1225</v>
      </c>
      <c r="L78" s="120">
        <v>1000</v>
      </c>
      <c r="M78" s="87"/>
      <c r="N78" s="87"/>
      <c r="O78" s="89"/>
      <c r="P78" s="77">
        <f t="shared" si="3"/>
        <v>0.81632653061224492</v>
      </c>
      <c r="Q78" s="79"/>
      <c r="R78" s="79"/>
      <c r="S78" s="80"/>
      <c r="T78" s="78"/>
      <c r="U78" s="79"/>
      <c r="V78" s="80"/>
      <c r="W78" s="115" t="s">
        <v>408</v>
      </c>
    </row>
    <row r="79" spans="2:23" ht="128.25" customHeight="1" x14ac:dyDescent="0.25">
      <c r="B79" s="97" t="s">
        <v>41</v>
      </c>
      <c r="C79" s="100" t="s">
        <v>356</v>
      </c>
      <c r="D79" s="9" t="s">
        <v>357</v>
      </c>
      <c r="E79" s="91" t="s">
        <v>40</v>
      </c>
      <c r="F79" s="6" t="s">
        <v>358</v>
      </c>
      <c r="G79" s="153">
        <f t="shared" si="2"/>
        <v>18000</v>
      </c>
      <c r="H79" s="147">
        <v>4500</v>
      </c>
      <c r="I79" s="121">
        <v>4500</v>
      </c>
      <c r="J79" s="121">
        <v>4500</v>
      </c>
      <c r="K79" s="122">
        <v>4500</v>
      </c>
      <c r="L79" s="120">
        <v>4565</v>
      </c>
      <c r="M79" s="87"/>
      <c r="N79" s="87"/>
      <c r="O79" s="89"/>
      <c r="P79" s="77">
        <f t="shared" si="3"/>
        <v>1.0144444444444445</v>
      </c>
      <c r="Q79" s="79"/>
      <c r="R79" s="79"/>
      <c r="S79" s="80"/>
      <c r="T79" s="78"/>
      <c r="U79" s="79"/>
      <c r="V79" s="80"/>
      <c r="W79" s="136" t="s">
        <v>374</v>
      </c>
    </row>
    <row r="80" spans="2:23" ht="128.25" customHeight="1" x14ac:dyDescent="0.25">
      <c r="B80" s="97" t="s">
        <v>41</v>
      </c>
      <c r="C80" s="83" t="s">
        <v>359</v>
      </c>
      <c r="D80" s="84" t="s">
        <v>360</v>
      </c>
      <c r="E80" s="91" t="s">
        <v>40</v>
      </c>
      <c r="F80" s="85" t="s">
        <v>361</v>
      </c>
      <c r="G80" s="154">
        <f t="shared" si="2"/>
        <v>4000</v>
      </c>
      <c r="H80" s="148">
        <v>1000</v>
      </c>
      <c r="I80" s="124">
        <v>1000</v>
      </c>
      <c r="J80" s="124">
        <v>1000</v>
      </c>
      <c r="K80" s="125">
        <v>1000</v>
      </c>
      <c r="L80" s="123">
        <v>1098</v>
      </c>
      <c r="M80" s="87"/>
      <c r="N80" s="87"/>
      <c r="O80" s="89"/>
      <c r="P80" s="77">
        <f t="shared" si="3"/>
        <v>1.0980000000000001</v>
      </c>
      <c r="Q80" s="79"/>
      <c r="R80" s="79"/>
      <c r="S80" s="80"/>
      <c r="T80" s="78"/>
      <c r="U80" s="79"/>
      <c r="V80" s="80"/>
      <c r="W80" s="103" t="s">
        <v>375</v>
      </c>
    </row>
    <row r="81" spans="2:23" ht="128.25" customHeight="1" x14ac:dyDescent="0.25">
      <c r="B81" s="97" t="s">
        <v>41</v>
      </c>
      <c r="C81" s="83" t="s">
        <v>362</v>
      </c>
      <c r="D81" s="84" t="s">
        <v>363</v>
      </c>
      <c r="E81" s="92" t="s">
        <v>40</v>
      </c>
      <c r="F81" s="85" t="s">
        <v>364</v>
      </c>
      <c r="G81" s="154">
        <f t="shared" si="2"/>
        <v>346500</v>
      </c>
      <c r="H81" s="148">
        <v>86625</v>
      </c>
      <c r="I81" s="124">
        <v>86625</v>
      </c>
      <c r="J81" s="124">
        <v>86625</v>
      </c>
      <c r="K81" s="125">
        <v>86625</v>
      </c>
      <c r="L81" s="123">
        <v>89345</v>
      </c>
      <c r="M81" s="87"/>
      <c r="N81" s="87"/>
      <c r="O81" s="89"/>
      <c r="P81" s="77">
        <f t="shared" si="3"/>
        <v>1.0313997113997113</v>
      </c>
      <c r="Q81" s="79"/>
      <c r="R81" s="79"/>
      <c r="S81" s="80"/>
      <c r="T81" s="78"/>
      <c r="U81" s="79"/>
      <c r="V81" s="80"/>
      <c r="W81" s="103" t="s">
        <v>376</v>
      </c>
    </row>
    <row r="82" spans="2:23" ht="128.25" customHeight="1" x14ac:dyDescent="0.25">
      <c r="B82" s="97" t="s">
        <v>41</v>
      </c>
      <c r="C82" s="83" t="s">
        <v>365</v>
      </c>
      <c r="D82" s="84" t="s">
        <v>366</v>
      </c>
      <c r="E82" s="92" t="s">
        <v>40</v>
      </c>
      <c r="F82" s="85" t="s">
        <v>367</v>
      </c>
      <c r="G82" s="154">
        <f t="shared" ref="G82:G105" si="4">SUM(H82:K82)</f>
        <v>136</v>
      </c>
      <c r="H82" s="148">
        <v>34</v>
      </c>
      <c r="I82" s="124">
        <v>34</v>
      </c>
      <c r="J82" s="124">
        <v>34</v>
      </c>
      <c r="K82" s="125">
        <v>34</v>
      </c>
      <c r="L82" s="123">
        <v>26</v>
      </c>
      <c r="M82" s="87"/>
      <c r="N82" s="87"/>
      <c r="O82" s="89"/>
      <c r="P82" s="77">
        <f t="shared" si="3"/>
        <v>0.76470588235294112</v>
      </c>
      <c r="Q82" s="79"/>
      <c r="R82" s="79"/>
      <c r="S82" s="80"/>
      <c r="T82" s="78"/>
      <c r="U82" s="79"/>
      <c r="V82" s="80"/>
      <c r="W82" s="103" t="s">
        <v>377</v>
      </c>
    </row>
    <row r="83" spans="2:23" ht="128.25" customHeight="1" x14ac:dyDescent="0.25">
      <c r="B83" s="97" t="s">
        <v>41</v>
      </c>
      <c r="C83" s="83" t="s">
        <v>368</v>
      </c>
      <c r="D83" s="84" t="s">
        <v>369</v>
      </c>
      <c r="E83" s="92" t="s">
        <v>40</v>
      </c>
      <c r="F83" s="85" t="s">
        <v>370</v>
      </c>
      <c r="G83" s="154">
        <f t="shared" si="4"/>
        <v>16</v>
      </c>
      <c r="H83" s="148">
        <v>4</v>
      </c>
      <c r="I83" s="124">
        <v>4</v>
      </c>
      <c r="J83" s="124">
        <v>4</v>
      </c>
      <c r="K83" s="125">
        <v>4</v>
      </c>
      <c r="L83" s="123">
        <v>4</v>
      </c>
      <c r="M83" s="87"/>
      <c r="N83" s="87"/>
      <c r="O83" s="89"/>
      <c r="P83" s="77">
        <f t="shared" si="3"/>
        <v>1</v>
      </c>
      <c r="Q83" s="79"/>
      <c r="R83" s="79"/>
      <c r="S83" s="80"/>
      <c r="T83" s="78"/>
      <c r="U83" s="79"/>
      <c r="V83" s="80"/>
      <c r="W83" s="103" t="s">
        <v>378</v>
      </c>
    </row>
    <row r="84" spans="2:23" ht="96" customHeight="1" x14ac:dyDescent="0.25">
      <c r="B84" s="90" t="s">
        <v>111</v>
      </c>
      <c r="C84" s="7" t="s">
        <v>100</v>
      </c>
      <c r="D84" s="7" t="s">
        <v>101</v>
      </c>
      <c r="E84" s="95" t="s">
        <v>81</v>
      </c>
      <c r="F84" s="96" t="s">
        <v>102</v>
      </c>
      <c r="G84" s="152">
        <f t="shared" si="4"/>
        <v>1100</v>
      </c>
      <c r="H84" s="116">
        <v>275</v>
      </c>
      <c r="I84" s="43">
        <v>275</v>
      </c>
      <c r="J84" s="43">
        <v>275</v>
      </c>
      <c r="K84" s="44">
        <v>275</v>
      </c>
      <c r="L84" s="42">
        <v>251</v>
      </c>
      <c r="M84" s="87"/>
      <c r="N84" s="87"/>
      <c r="O84" s="89"/>
      <c r="P84" s="77">
        <f t="shared" si="3"/>
        <v>0.91272727272727272</v>
      </c>
      <c r="Q84" s="79"/>
      <c r="R84" s="79"/>
      <c r="S84" s="80"/>
      <c r="T84" s="78"/>
      <c r="U84" s="79"/>
      <c r="V84" s="80"/>
      <c r="W84" s="115" t="s">
        <v>114</v>
      </c>
    </row>
    <row r="85" spans="2:23" ht="96" customHeight="1" x14ac:dyDescent="0.25">
      <c r="B85" s="93" t="s">
        <v>41</v>
      </c>
      <c r="C85" s="100" t="s">
        <v>103</v>
      </c>
      <c r="D85" s="9" t="s">
        <v>104</v>
      </c>
      <c r="E85" s="91" t="s">
        <v>81</v>
      </c>
      <c r="F85" s="98" t="s">
        <v>105</v>
      </c>
      <c r="G85" s="155">
        <f t="shared" si="4"/>
        <v>1320</v>
      </c>
      <c r="H85" s="116">
        <v>330</v>
      </c>
      <c r="I85" s="43">
        <v>330</v>
      </c>
      <c r="J85" s="43">
        <v>330</v>
      </c>
      <c r="K85" s="44">
        <v>330</v>
      </c>
      <c r="L85" s="42">
        <v>251</v>
      </c>
      <c r="M85" s="87"/>
      <c r="N85" s="87"/>
      <c r="O85" s="89"/>
      <c r="P85" s="77">
        <f t="shared" si="3"/>
        <v>0.76060606060606062</v>
      </c>
      <c r="Q85" s="79"/>
      <c r="R85" s="79"/>
      <c r="S85" s="80"/>
      <c r="T85" s="78"/>
      <c r="U85" s="79"/>
      <c r="V85" s="80"/>
      <c r="W85" s="103" t="s">
        <v>115</v>
      </c>
    </row>
    <row r="86" spans="2:23" ht="96" customHeight="1" x14ac:dyDescent="0.25">
      <c r="B86" s="93" t="s">
        <v>41</v>
      </c>
      <c r="C86" s="100" t="s">
        <v>106</v>
      </c>
      <c r="D86" s="9" t="s">
        <v>107</v>
      </c>
      <c r="E86" s="91" t="s">
        <v>81</v>
      </c>
      <c r="F86" s="98" t="s">
        <v>108</v>
      </c>
      <c r="G86" s="155">
        <f t="shared" si="4"/>
        <v>792</v>
      </c>
      <c r="H86" s="116">
        <v>198</v>
      </c>
      <c r="I86" s="43">
        <v>198</v>
      </c>
      <c r="J86" s="43">
        <v>198</v>
      </c>
      <c r="K86" s="44">
        <v>198</v>
      </c>
      <c r="L86" s="42">
        <v>71</v>
      </c>
      <c r="M86" s="87"/>
      <c r="N86" s="87"/>
      <c r="O86" s="89"/>
      <c r="P86" s="77">
        <f t="shared" si="3"/>
        <v>0.35858585858585856</v>
      </c>
      <c r="Q86" s="79"/>
      <c r="R86" s="79"/>
      <c r="S86" s="80"/>
      <c r="T86" s="78"/>
      <c r="U86" s="79"/>
      <c r="V86" s="80"/>
      <c r="W86" s="103" t="s">
        <v>116</v>
      </c>
    </row>
    <row r="87" spans="2:23" ht="96" customHeight="1" x14ac:dyDescent="0.25">
      <c r="B87" s="93" t="s">
        <v>41</v>
      </c>
      <c r="C87" s="100" t="s">
        <v>109</v>
      </c>
      <c r="D87" s="9" t="s">
        <v>110</v>
      </c>
      <c r="E87" s="91" t="s">
        <v>81</v>
      </c>
      <c r="F87" s="98" t="s">
        <v>336</v>
      </c>
      <c r="G87" s="155">
        <f t="shared" si="4"/>
        <v>132</v>
      </c>
      <c r="H87" s="116">
        <v>33</v>
      </c>
      <c r="I87" s="43">
        <v>33</v>
      </c>
      <c r="J87" s="43">
        <v>33</v>
      </c>
      <c r="K87" s="44">
        <v>33</v>
      </c>
      <c r="L87" s="42">
        <v>5</v>
      </c>
      <c r="M87" s="87"/>
      <c r="N87" s="87"/>
      <c r="O87" s="89"/>
      <c r="P87" s="77">
        <f t="shared" si="3"/>
        <v>0.15151515151515152</v>
      </c>
      <c r="Q87" s="79"/>
      <c r="R87" s="79"/>
      <c r="S87" s="80"/>
      <c r="T87" s="78"/>
      <c r="U87" s="79"/>
      <c r="V87" s="80"/>
      <c r="W87" s="103" t="s">
        <v>117</v>
      </c>
    </row>
    <row r="88" spans="2:23" ht="105.75" customHeight="1" x14ac:dyDescent="0.25">
      <c r="B88" s="90" t="s">
        <v>335</v>
      </c>
      <c r="C88" s="7" t="s">
        <v>295</v>
      </c>
      <c r="D88" s="8" t="s">
        <v>296</v>
      </c>
      <c r="E88" s="95" t="s">
        <v>40</v>
      </c>
      <c r="F88" s="126" t="s">
        <v>337</v>
      </c>
      <c r="G88" s="166">
        <f>SUM(H88:K88)</f>
        <v>48</v>
      </c>
      <c r="H88" s="116"/>
      <c r="I88" s="43">
        <v>17</v>
      </c>
      <c r="J88" s="43">
        <v>23</v>
      </c>
      <c r="K88" s="44">
        <v>8</v>
      </c>
      <c r="L88" s="42"/>
      <c r="M88" s="87"/>
      <c r="N88" s="87"/>
      <c r="O88" s="89"/>
      <c r="P88" s="77" t="str">
        <f t="shared" si="3"/>
        <v>100%</v>
      </c>
      <c r="Q88" s="79"/>
      <c r="R88" s="79"/>
      <c r="S88" s="80"/>
      <c r="T88" s="78"/>
      <c r="U88" s="79"/>
      <c r="V88" s="80"/>
      <c r="W88" s="115" t="s">
        <v>371</v>
      </c>
    </row>
    <row r="89" spans="2:23" ht="105.75" customHeight="1" x14ac:dyDescent="0.25">
      <c r="B89" s="93" t="s">
        <v>41</v>
      </c>
      <c r="C89" s="100" t="s">
        <v>297</v>
      </c>
      <c r="D89" s="9" t="s">
        <v>298</v>
      </c>
      <c r="E89" s="91" t="s">
        <v>13</v>
      </c>
      <c r="F89" s="127" t="s">
        <v>337</v>
      </c>
      <c r="G89" s="158">
        <f t="shared" si="4"/>
        <v>27</v>
      </c>
      <c r="H89" s="116"/>
      <c r="I89" s="43">
        <v>8</v>
      </c>
      <c r="J89" s="43">
        <v>14</v>
      </c>
      <c r="K89" s="44">
        <v>5</v>
      </c>
      <c r="L89" s="42"/>
      <c r="M89" s="87"/>
      <c r="N89" s="87"/>
      <c r="O89" s="89"/>
      <c r="P89" s="77" t="str">
        <f t="shared" si="3"/>
        <v>100%</v>
      </c>
      <c r="Q89" s="79"/>
      <c r="R89" s="79"/>
      <c r="S89" s="80"/>
      <c r="T89" s="78"/>
      <c r="U89" s="79"/>
      <c r="V89" s="80"/>
      <c r="W89" s="103" t="s">
        <v>371</v>
      </c>
    </row>
    <row r="90" spans="2:23" ht="105.75" customHeight="1" x14ac:dyDescent="0.25">
      <c r="B90" s="93" t="s">
        <v>41</v>
      </c>
      <c r="C90" s="100" t="s">
        <v>299</v>
      </c>
      <c r="D90" s="9" t="s">
        <v>300</v>
      </c>
      <c r="E90" s="91" t="s">
        <v>13</v>
      </c>
      <c r="F90" s="127" t="s">
        <v>338</v>
      </c>
      <c r="G90" s="158">
        <f t="shared" si="4"/>
        <v>11</v>
      </c>
      <c r="H90" s="116"/>
      <c r="I90" s="43">
        <v>4</v>
      </c>
      <c r="J90" s="43">
        <v>5</v>
      </c>
      <c r="K90" s="44">
        <v>2</v>
      </c>
      <c r="L90" s="42"/>
      <c r="M90" s="87"/>
      <c r="N90" s="87"/>
      <c r="O90" s="89"/>
      <c r="P90" s="77" t="str">
        <f t="shared" si="3"/>
        <v>100%</v>
      </c>
      <c r="Q90" s="79"/>
      <c r="R90" s="79"/>
      <c r="S90" s="80"/>
      <c r="T90" s="78"/>
      <c r="U90" s="79"/>
      <c r="V90" s="80"/>
      <c r="W90" s="103" t="s">
        <v>371</v>
      </c>
    </row>
    <row r="91" spans="2:23" ht="105.75" customHeight="1" x14ac:dyDescent="0.25">
      <c r="B91" s="93" t="s">
        <v>41</v>
      </c>
      <c r="C91" s="100" t="s">
        <v>301</v>
      </c>
      <c r="D91" s="9" t="s">
        <v>302</v>
      </c>
      <c r="E91" s="91" t="s">
        <v>13</v>
      </c>
      <c r="F91" s="127" t="s">
        <v>338</v>
      </c>
      <c r="G91" s="158">
        <f t="shared" si="4"/>
        <v>5</v>
      </c>
      <c r="H91" s="116"/>
      <c r="I91" s="43">
        <v>2</v>
      </c>
      <c r="J91" s="43">
        <v>2</v>
      </c>
      <c r="K91" s="44">
        <v>1</v>
      </c>
      <c r="L91" s="42"/>
      <c r="M91" s="87"/>
      <c r="N91" s="87"/>
      <c r="O91" s="89"/>
      <c r="P91" s="77" t="str">
        <f t="shared" si="3"/>
        <v>100%</v>
      </c>
      <c r="Q91" s="79"/>
      <c r="R91" s="79"/>
      <c r="S91" s="80"/>
      <c r="T91" s="78"/>
      <c r="U91" s="79"/>
      <c r="V91" s="80"/>
      <c r="W91" s="103" t="s">
        <v>371</v>
      </c>
    </row>
    <row r="92" spans="2:23" ht="105.75" customHeight="1" x14ac:dyDescent="0.25">
      <c r="B92" s="93" t="s">
        <v>41</v>
      </c>
      <c r="C92" s="100" t="s">
        <v>303</v>
      </c>
      <c r="D92" s="9" t="s">
        <v>304</v>
      </c>
      <c r="E92" s="91" t="s">
        <v>13</v>
      </c>
      <c r="F92" s="127" t="s">
        <v>339</v>
      </c>
      <c r="G92" s="158">
        <f t="shared" si="4"/>
        <v>5</v>
      </c>
      <c r="H92" s="116"/>
      <c r="I92" s="43">
        <v>3</v>
      </c>
      <c r="J92" s="43">
        <v>2</v>
      </c>
      <c r="K92" s="44">
        <v>0</v>
      </c>
      <c r="L92" s="42"/>
      <c r="M92" s="87"/>
      <c r="N92" s="87"/>
      <c r="O92" s="89"/>
      <c r="P92" s="77" t="str">
        <f t="shared" si="3"/>
        <v>100%</v>
      </c>
      <c r="Q92" s="79"/>
      <c r="R92" s="79"/>
      <c r="S92" s="80"/>
      <c r="T92" s="78"/>
      <c r="U92" s="79"/>
      <c r="V92" s="80"/>
      <c r="W92" s="103" t="s">
        <v>371</v>
      </c>
    </row>
    <row r="93" spans="2:23" ht="105.75" customHeight="1" x14ac:dyDescent="0.25">
      <c r="B93" s="93" t="s">
        <v>41</v>
      </c>
      <c r="C93" s="100" t="s">
        <v>305</v>
      </c>
      <c r="D93" s="9" t="s">
        <v>306</v>
      </c>
      <c r="E93" s="91" t="s">
        <v>13</v>
      </c>
      <c r="F93" s="127" t="s">
        <v>340</v>
      </c>
      <c r="G93" s="158">
        <f t="shared" si="4"/>
        <v>44</v>
      </c>
      <c r="H93" s="116"/>
      <c r="I93" s="43">
        <v>5</v>
      </c>
      <c r="J93" s="43">
        <v>27</v>
      </c>
      <c r="K93" s="44">
        <v>12</v>
      </c>
      <c r="L93" s="42"/>
      <c r="M93" s="87"/>
      <c r="N93" s="87"/>
      <c r="O93" s="89"/>
      <c r="P93" s="77" t="str">
        <f t="shared" si="3"/>
        <v>100%</v>
      </c>
      <c r="Q93" s="79"/>
      <c r="R93" s="79"/>
      <c r="S93" s="80"/>
      <c r="T93" s="78"/>
      <c r="U93" s="79"/>
      <c r="V93" s="80"/>
      <c r="W93" s="103" t="s">
        <v>371</v>
      </c>
    </row>
    <row r="94" spans="2:23" ht="105.75" customHeight="1" x14ac:dyDescent="0.25">
      <c r="B94" s="93" t="s">
        <v>41</v>
      </c>
      <c r="C94" s="100" t="s">
        <v>307</v>
      </c>
      <c r="D94" s="9" t="s">
        <v>308</v>
      </c>
      <c r="E94" s="91" t="s">
        <v>13</v>
      </c>
      <c r="F94" s="127" t="s">
        <v>342</v>
      </c>
      <c r="G94" s="158">
        <f t="shared" si="4"/>
        <v>7</v>
      </c>
      <c r="H94" s="116">
        <v>2</v>
      </c>
      <c r="I94" s="43">
        <v>2</v>
      </c>
      <c r="J94" s="43">
        <v>2</v>
      </c>
      <c r="K94" s="44">
        <v>1</v>
      </c>
      <c r="L94" s="42">
        <v>2</v>
      </c>
      <c r="M94" s="87"/>
      <c r="N94" s="87"/>
      <c r="O94" s="89"/>
      <c r="P94" s="77">
        <f t="shared" si="3"/>
        <v>1</v>
      </c>
      <c r="Q94" s="79"/>
      <c r="R94" s="79"/>
      <c r="S94" s="80"/>
      <c r="T94" s="78"/>
      <c r="U94" s="79"/>
      <c r="V94" s="80"/>
      <c r="W94" s="103" t="s">
        <v>371</v>
      </c>
    </row>
    <row r="95" spans="2:23" ht="105.75" customHeight="1" x14ac:dyDescent="0.25">
      <c r="B95" s="93" t="s">
        <v>41</v>
      </c>
      <c r="C95" s="100" t="s">
        <v>309</v>
      </c>
      <c r="D95" s="9" t="s">
        <v>310</v>
      </c>
      <c r="E95" s="91" t="s">
        <v>13</v>
      </c>
      <c r="F95" s="127" t="s">
        <v>341</v>
      </c>
      <c r="G95" s="158">
        <f t="shared" si="4"/>
        <v>20</v>
      </c>
      <c r="H95" s="116"/>
      <c r="I95" s="43">
        <v>6</v>
      </c>
      <c r="J95" s="43">
        <v>7</v>
      </c>
      <c r="K95" s="44">
        <v>7</v>
      </c>
      <c r="L95" s="42"/>
      <c r="M95" s="87"/>
      <c r="N95" s="87"/>
      <c r="O95" s="89"/>
      <c r="P95" s="77" t="str">
        <f t="shared" si="3"/>
        <v>100%</v>
      </c>
      <c r="Q95" s="79"/>
      <c r="R95" s="79"/>
      <c r="S95" s="80"/>
      <c r="T95" s="78"/>
      <c r="U95" s="79"/>
      <c r="V95" s="80"/>
      <c r="W95" s="103" t="s">
        <v>372</v>
      </c>
    </row>
    <row r="96" spans="2:23" ht="119.25" customHeight="1" x14ac:dyDescent="0.25">
      <c r="B96" s="90" t="s">
        <v>311</v>
      </c>
      <c r="C96" s="7" t="s">
        <v>312</v>
      </c>
      <c r="D96" s="8" t="s">
        <v>313</v>
      </c>
      <c r="E96" s="95" t="s">
        <v>13</v>
      </c>
      <c r="F96" s="126" t="s">
        <v>343</v>
      </c>
      <c r="G96" s="157">
        <f t="shared" si="4"/>
        <v>48</v>
      </c>
      <c r="H96" s="116"/>
      <c r="I96" s="43">
        <v>36</v>
      </c>
      <c r="J96" s="43">
        <v>12</v>
      </c>
      <c r="K96" s="44"/>
      <c r="L96" s="42"/>
      <c r="M96" s="87"/>
      <c r="N96" s="87"/>
      <c r="O96" s="89"/>
      <c r="P96" s="77" t="str">
        <f t="shared" ref="P96:P105" si="5">IFERROR((L96/H96),"100%")</f>
        <v>100%</v>
      </c>
      <c r="Q96" s="79"/>
      <c r="R96" s="79"/>
      <c r="S96" s="80"/>
      <c r="T96" s="78"/>
      <c r="U96" s="79"/>
      <c r="V96" s="80"/>
      <c r="W96" s="115" t="s">
        <v>372</v>
      </c>
    </row>
    <row r="97" spans="2:23" ht="119.25" customHeight="1" x14ac:dyDescent="0.25">
      <c r="B97" s="93" t="s">
        <v>41</v>
      </c>
      <c r="C97" s="100" t="s">
        <v>314</v>
      </c>
      <c r="D97" s="9" t="s">
        <v>315</v>
      </c>
      <c r="E97" s="91" t="s">
        <v>13</v>
      </c>
      <c r="F97" s="127" t="s">
        <v>344</v>
      </c>
      <c r="G97" s="158">
        <f t="shared" si="4"/>
        <v>42</v>
      </c>
      <c r="H97" s="116"/>
      <c r="I97" s="43">
        <v>11</v>
      </c>
      <c r="J97" s="43">
        <v>28</v>
      </c>
      <c r="K97" s="44">
        <v>3</v>
      </c>
      <c r="L97" s="42"/>
      <c r="M97" s="87"/>
      <c r="N97" s="87"/>
      <c r="O97" s="89"/>
      <c r="P97" s="77" t="str">
        <f t="shared" si="5"/>
        <v>100%</v>
      </c>
      <c r="Q97" s="79"/>
      <c r="R97" s="79"/>
      <c r="S97" s="80"/>
      <c r="T97" s="78"/>
      <c r="U97" s="79"/>
      <c r="V97" s="80"/>
      <c r="W97" s="103" t="s">
        <v>371</v>
      </c>
    </row>
    <row r="98" spans="2:23" ht="119.25" customHeight="1" x14ac:dyDescent="0.25">
      <c r="B98" s="93" t="s">
        <v>41</v>
      </c>
      <c r="C98" s="100" t="s">
        <v>316</v>
      </c>
      <c r="D98" s="9" t="s">
        <v>317</v>
      </c>
      <c r="E98" s="91" t="s">
        <v>13</v>
      </c>
      <c r="F98" s="127" t="s">
        <v>345</v>
      </c>
      <c r="G98" s="158">
        <f t="shared" si="4"/>
        <v>6</v>
      </c>
      <c r="H98" s="116">
        <v>5</v>
      </c>
      <c r="I98" s="43">
        <v>1</v>
      </c>
      <c r="J98" s="43"/>
      <c r="K98" s="44"/>
      <c r="L98" s="42">
        <v>5</v>
      </c>
      <c r="M98" s="87"/>
      <c r="N98" s="87"/>
      <c r="O98" s="89"/>
      <c r="P98" s="77">
        <f t="shared" si="5"/>
        <v>1</v>
      </c>
      <c r="Q98" s="79"/>
      <c r="R98" s="79"/>
      <c r="S98" s="80"/>
      <c r="T98" s="78"/>
      <c r="U98" s="79"/>
      <c r="V98" s="80"/>
      <c r="W98" s="103" t="s">
        <v>371</v>
      </c>
    </row>
    <row r="99" spans="2:23" ht="119.25" customHeight="1" x14ac:dyDescent="0.25">
      <c r="B99" s="93" t="s">
        <v>41</v>
      </c>
      <c r="C99" s="100" t="s">
        <v>318</v>
      </c>
      <c r="D99" s="9" t="s">
        <v>319</v>
      </c>
      <c r="E99" s="91" t="s">
        <v>13</v>
      </c>
      <c r="F99" s="127" t="s">
        <v>346</v>
      </c>
      <c r="G99" s="158">
        <f t="shared" si="4"/>
        <v>48</v>
      </c>
      <c r="H99" s="116"/>
      <c r="I99" s="43">
        <v>36</v>
      </c>
      <c r="J99" s="43">
        <v>12</v>
      </c>
      <c r="K99" s="44"/>
      <c r="L99" s="42"/>
      <c r="M99" s="87"/>
      <c r="N99" s="87"/>
      <c r="O99" s="89"/>
      <c r="P99" s="77" t="str">
        <f t="shared" si="5"/>
        <v>100%</v>
      </c>
      <c r="Q99" s="79"/>
      <c r="R99" s="79"/>
      <c r="S99" s="80"/>
      <c r="T99" s="78"/>
      <c r="U99" s="79"/>
      <c r="V99" s="80"/>
      <c r="W99" s="103" t="s">
        <v>371</v>
      </c>
    </row>
    <row r="100" spans="2:23" ht="119.25" customHeight="1" x14ac:dyDescent="0.25">
      <c r="B100" s="90" t="s">
        <v>320</v>
      </c>
      <c r="C100" s="7" t="s">
        <v>321</v>
      </c>
      <c r="D100" s="8" t="s">
        <v>322</v>
      </c>
      <c r="E100" s="95" t="s">
        <v>13</v>
      </c>
      <c r="F100" s="126" t="s">
        <v>347</v>
      </c>
      <c r="G100" s="157">
        <f t="shared" si="4"/>
        <v>42</v>
      </c>
      <c r="H100" s="116"/>
      <c r="I100" s="43">
        <v>16</v>
      </c>
      <c r="J100" s="43">
        <v>21</v>
      </c>
      <c r="K100" s="44">
        <v>5</v>
      </c>
      <c r="L100" s="42"/>
      <c r="M100" s="87"/>
      <c r="N100" s="87"/>
      <c r="O100" s="89"/>
      <c r="P100" s="77" t="str">
        <f t="shared" si="5"/>
        <v>100%</v>
      </c>
      <c r="Q100" s="79"/>
      <c r="R100" s="79"/>
      <c r="S100" s="80"/>
      <c r="T100" s="78"/>
      <c r="U100" s="79"/>
      <c r="V100" s="80"/>
      <c r="W100" s="115" t="s">
        <v>371</v>
      </c>
    </row>
    <row r="101" spans="2:23" ht="119.25" customHeight="1" x14ac:dyDescent="0.25">
      <c r="B101" s="93" t="s">
        <v>41</v>
      </c>
      <c r="C101" s="100" t="s">
        <v>323</v>
      </c>
      <c r="D101" s="9" t="s">
        <v>324</v>
      </c>
      <c r="E101" s="91" t="s">
        <v>13</v>
      </c>
      <c r="F101" s="127" t="s">
        <v>348</v>
      </c>
      <c r="G101" s="158">
        <f t="shared" si="4"/>
        <v>42</v>
      </c>
      <c r="H101" s="116"/>
      <c r="I101" s="43">
        <v>19</v>
      </c>
      <c r="J101" s="43">
        <v>22</v>
      </c>
      <c r="K101" s="44">
        <v>1</v>
      </c>
      <c r="L101" s="42"/>
      <c r="M101" s="87"/>
      <c r="N101" s="87"/>
      <c r="O101" s="89"/>
      <c r="P101" s="77" t="str">
        <f t="shared" si="5"/>
        <v>100%</v>
      </c>
      <c r="Q101" s="79"/>
      <c r="R101" s="79"/>
      <c r="S101" s="80"/>
      <c r="T101" s="78"/>
      <c r="U101" s="79"/>
      <c r="V101" s="80"/>
      <c r="W101" s="103" t="s">
        <v>371</v>
      </c>
    </row>
    <row r="102" spans="2:23" ht="119.25" customHeight="1" x14ac:dyDescent="0.25">
      <c r="B102" s="90" t="s">
        <v>325</v>
      </c>
      <c r="C102" s="7" t="s">
        <v>326</v>
      </c>
      <c r="D102" s="8" t="s">
        <v>327</v>
      </c>
      <c r="E102" s="95" t="s">
        <v>13</v>
      </c>
      <c r="F102" s="126" t="s">
        <v>349</v>
      </c>
      <c r="G102" s="157">
        <f t="shared" si="4"/>
        <v>48</v>
      </c>
      <c r="H102" s="116"/>
      <c r="I102" s="43">
        <v>17</v>
      </c>
      <c r="J102" s="43">
        <v>23</v>
      </c>
      <c r="K102" s="44">
        <v>8</v>
      </c>
      <c r="L102" s="42"/>
      <c r="M102" s="87"/>
      <c r="N102" s="87"/>
      <c r="O102" s="89"/>
      <c r="P102" s="77" t="str">
        <f t="shared" si="5"/>
        <v>100%</v>
      </c>
      <c r="Q102" s="79"/>
      <c r="R102" s="79"/>
      <c r="S102" s="80"/>
      <c r="T102" s="78"/>
      <c r="U102" s="79"/>
      <c r="V102" s="80"/>
      <c r="W102" s="115" t="s">
        <v>373</v>
      </c>
    </row>
    <row r="103" spans="2:23" ht="119.25" customHeight="1" x14ac:dyDescent="0.25">
      <c r="B103" s="93" t="s">
        <v>41</v>
      </c>
      <c r="C103" s="100" t="s">
        <v>328</v>
      </c>
      <c r="D103" s="9" t="s">
        <v>329</v>
      </c>
      <c r="E103" s="91" t="s">
        <v>13</v>
      </c>
      <c r="F103" s="127" t="s">
        <v>350</v>
      </c>
      <c r="G103" s="158">
        <f t="shared" si="4"/>
        <v>125</v>
      </c>
      <c r="H103" s="116"/>
      <c r="I103" s="43">
        <v>23</v>
      </c>
      <c r="J103" s="43">
        <v>46</v>
      </c>
      <c r="K103" s="44">
        <v>56</v>
      </c>
      <c r="L103" s="42"/>
      <c r="M103" s="87"/>
      <c r="N103" s="87"/>
      <c r="O103" s="89"/>
      <c r="P103" s="77" t="str">
        <f t="shared" si="5"/>
        <v>100%</v>
      </c>
      <c r="Q103" s="79"/>
      <c r="R103" s="79"/>
      <c r="S103" s="80"/>
      <c r="T103" s="78"/>
      <c r="U103" s="79"/>
      <c r="V103" s="80"/>
      <c r="W103" s="103" t="s">
        <v>371</v>
      </c>
    </row>
    <row r="104" spans="2:23" ht="119.25" customHeight="1" x14ac:dyDescent="0.25">
      <c r="B104" s="90" t="s">
        <v>330</v>
      </c>
      <c r="C104" s="7" t="s">
        <v>331</v>
      </c>
      <c r="D104" s="8" t="s">
        <v>332</v>
      </c>
      <c r="E104" s="95" t="s">
        <v>13</v>
      </c>
      <c r="F104" s="126" t="s">
        <v>351</v>
      </c>
      <c r="G104" s="157">
        <f t="shared" si="4"/>
        <v>48</v>
      </c>
      <c r="H104" s="116"/>
      <c r="I104" s="43">
        <v>17</v>
      </c>
      <c r="J104" s="43">
        <v>23</v>
      </c>
      <c r="K104" s="44">
        <v>8</v>
      </c>
      <c r="L104" s="42"/>
      <c r="M104" s="87"/>
      <c r="N104" s="87"/>
      <c r="O104" s="89"/>
      <c r="P104" s="77" t="str">
        <f t="shared" si="5"/>
        <v>100%</v>
      </c>
      <c r="Q104" s="79"/>
      <c r="R104" s="79"/>
      <c r="S104" s="80"/>
      <c r="T104" s="78"/>
      <c r="U104" s="79"/>
      <c r="V104" s="80"/>
      <c r="W104" s="115" t="s">
        <v>371</v>
      </c>
    </row>
    <row r="105" spans="2:23" ht="119.25" customHeight="1" thickBot="1" x14ac:dyDescent="0.3">
      <c r="B105" s="130" t="s">
        <v>41</v>
      </c>
      <c r="C105" s="20" t="s">
        <v>333</v>
      </c>
      <c r="D105" s="21" t="s">
        <v>334</v>
      </c>
      <c r="E105" s="117" t="s">
        <v>13</v>
      </c>
      <c r="F105" s="131" t="s">
        <v>352</v>
      </c>
      <c r="G105" s="159">
        <f t="shared" si="4"/>
        <v>125</v>
      </c>
      <c r="H105" s="149"/>
      <c r="I105" s="49">
        <v>18</v>
      </c>
      <c r="J105" s="49">
        <v>44</v>
      </c>
      <c r="K105" s="50">
        <v>63</v>
      </c>
      <c r="L105" s="48"/>
      <c r="M105" s="49"/>
      <c r="N105" s="49"/>
      <c r="O105" s="51"/>
      <c r="P105" s="77" t="str">
        <f t="shared" si="5"/>
        <v>100%</v>
      </c>
      <c r="Q105" s="132"/>
      <c r="R105" s="132"/>
      <c r="S105" s="133"/>
      <c r="T105" s="132"/>
      <c r="U105" s="132"/>
      <c r="V105" s="133"/>
      <c r="W105" s="134" t="s">
        <v>371</v>
      </c>
    </row>
    <row r="106" spans="2:23" ht="18.75" x14ac:dyDescent="0.25">
      <c r="P106" s="129">
        <f>AVERAGE(P20:P28,P30,P30:P33,P35,P35:P41,P44:P49,P52:P58,P60:P67,P69:P77,P79:P83,P85:P87,P89:P95,P97:P100,P101,P103,P105)</f>
        <v>0.73001588981484145</v>
      </c>
      <c r="Q106" s="129" t="e">
        <f t="shared" ref="Q106:V106" si="6">AVERAGE(Q88:Q105)</f>
        <v>#DIV/0!</v>
      </c>
      <c r="R106" s="129" t="e">
        <f t="shared" si="6"/>
        <v>#DIV/0!</v>
      </c>
      <c r="S106" s="129" t="e">
        <f t="shared" si="6"/>
        <v>#DIV/0!</v>
      </c>
      <c r="T106" s="129" t="e">
        <f t="shared" si="6"/>
        <v>#DIV/0!</v>
      </c>
      <c r="U106" s="129" t="e">
        <f t="shared" si="6"/>
        <v>#DIV/0!</v>
      </c>
      <c r="V106" s="129" t="e">
        <f t="shared" si="6"/>
        <v>#DIV/0!</v>
      </c>
    </row>
    <row r="110" spans="2:23" ht="62.25" customHeight="1" x14ac:dyDescent="0.25">
      <c r="C110" s="179" t="s">
        <v>407</v>
      </c>
      <c r="D110" s="180"/>
      <c r="J110" s="177" t="s">
        <v>33</v>
      </c>
      <c r="K110" s="178"/>
      <c r="L110" s="178"/>
      <c r="M110" s="178"/>
      <c r="N110" s="178"/>
      <c r="O110" s="178"/>
      <c r="V110" s="179" t="s">
        <v>118</v>
      </c>
      <c r="W110" s="180"/>
    </row>
    <row r="113" spans="5:23" ht="15.75" thickBot="1" x14ac:dyDescent="0.3"/>
    <row r="114" spans="5:23" ht="60.75" customHeight="1" thickBot="1" x14ac:dyDescent="0.3">
      <c r="E114" s="225" t="s">
        <v>23</v>
      </c>
      <c r="F114" s="226"/>
      <c r="G114" s="226"/>
      <c r="H114" s="226"/>
      <c r="I114" s="226"/>
      <c r="J114" s="226"/>
      <c r="K114" s="226"/>
      <c r="L114" s="226"/>
      <c r="M114" s="226"/>
      <c r="N114" s="226"/>
      <c r="O114" s="226"/>
      <c r="P114" s="226"/>
      <c r="Q114" s="226"/>
      <c r="R114" s="226"/>
      <c r="S114" s="226"/>
      <c r="T114" s="226"/>
      <c r="U114" s="226"/>
      <c r="V114" s="226"/>
      <c r="W114" s="227"/>
    </row>
    <row r="115" spans="5:23" ht="30.75" customHeight="1" thickBot="1" x14ac:dyDescent="0.3">
      <c r="E115" s="228" t="s">
        <v>24</v>
      </c>
      <c r="F115" s="228" t="s">
        <v>15</v>
      </c>
      <c r="G115" s="225" t="s">
        <v>16</v>
      </c>
      <c r="H115" s="226"/>
      <c r="I115" s="226"/>
      <c r="J115" s="227"/>
      <c r="K115" s="230" t="s">
        <v>17</v>
      </c>
      <c r="L115" s="231"/>
      <c r="M115" s="231"/>
      <c r="N115" s="231"/>
      <c r="O115" s="230" t="s">
        <v>18</v>
      </c>
      <c r="P115" s="231"/>
      <c r="Q115" s="231"/>
      <c r="R115" s="232"/>
      <c r="S115" s="230" t="s">
        <v>19</v>
      </c>
      <c r="T115" s="231"/>
      <c r="U115" s="231"/>
      <c r="V115" s="232"/>
      <c r="W115" s="162" t="s">
        <v>25</v>
      </c>
    </row>
    <row r="116" spans="5:23" ht="33.75" customHeight="1" thickBot="1" x14ac:dyDescent="0.3">
      <c r="E116" s="229"/>
      <c r="F116" s="229"/>
      <c r="G116" s="35" t="s">
        <v>26</v>
      </c>
      <c r="H116" s="36" t="s">
        <v>27</v>
      </c>
      <c r="I116" s="37" t="s">
        <v>28</v>
      </c>
      <c r="J116" s="36" t="s">
        <v>29</v>
      </c>
      <c r="K116" s="35" t="s">
        <v>26</v>
      </c>
      <c r="L116" s="36" t="s">
        <v>27</v>
      </c>
      <c r="M116" s="37" t="s">
        <v>28</v>
      </c>
      <c r="N116" s="36" t="s">
        <v>29</v>
      </c>
      <c r="O116" s="35" t="s">
        <v>26</v>
      </c>
      <c r="P116" s="36" t="s">
        <v>27</v>
      </c>
      <c r="Q116" s="37" t="s">
        <v>28</v>
      </c>
      <c r="R116" s="36" t="s">
        <v>29</v>
      </c>
      <c r="S116" s="35" t="s">
        <v>26</v>
      </c>
      <c r="T116" s="36" t="s">
        <v>27</v>
      </c>
      <c r="U116" s="37" t="s">
        <v>28</v>
      </c>
      <c r="V116" s="36" t="s">
        <v>29</v>
      </c>
      <c r="W116" s="163"/>
    </row>
    <row r="117" spans="5:23" ht="13.5" hidden="1" customHeight="1" thickBot="1" x14ac:dyDescent="0.3">
      <c r="E117" s="160"/>
      <c r="F117" s="161"/>
      <c r="G117" s="73"/>
      <c r="H117" s="74"/>
      <c r="I117" s="74"/>
      <c r="J117" s="75"/>
      <c r="K117" s="73"/>
      <c r="L117" s="74"/>
      <c r="M117" s="74"/>
      <c r="N117" s="76"/>
      <c r="O117" s="77" t="str">
        <f t="shared" ref="O117:R117" si="7">IFERROR((K117/G117),"100%")</f>
        <v>100%</v>
      </c>
      <c r="P117" s="72" t="str">
        <f t="shared" si="7"/>
        <v>100%</v>
      </c>
      <c r="Q117" s="72" t="str">
        <f t="shared" si="7"/>
        <v>100%</v>
      </c>
      <c r="R117" s="46" t="str">
        <f t="shared" si="7"/>
        <v>100%</v>
      </c>
      <c r="S117" s="77" t="str">
        <f>IFERROR(((K117)/(G117)),"100%")</f>
        <v>100%</v>
      </c>
      <c r="T117" s="77" t="str">
        <f>IFERROR(((L117+M117)/(H117+I117)),"100%")</f>
        <v>100%</v>
      </c>
      <c r="U117" s="72" t="str">
        <f>IFERROR(((L117+M117+N117)/(H117+I117+J117)),"100%")</f>
        <v>100%</v>
      </c>
      <c r="V117" s="46" t="str">
        <f>IFERROR(((L117+M117+N117+O117)/(H117+I117+J117+K117)),"100%")</f>
        <v>100%</v>
      </c>
      <c r="W117" s="81"/>
    </row>
    <row r="118" spans="5:23" ht="45" customHeight="1" x14ac:dyDescent="0.25">
      <c r="E118" s="29" t="s">
        <v>142</v>
      </c>
      <c r="F118" s="30">
        <v>28494734</v>
      </c>
      <c r="G118" s="52">
        <v>8603188</v>
      </c>
      <c r="H118" s="53">
        <v>8249789</v>
      </c>
      <c r="I118" s="53">
        <v>5976599</v>
      </c>
      <c r="J118" s="54">
        <v>5665158</v>
      </c>
      <c r="K118" s="52"/>
      <c r="L118" s="55"/>
      <c r="M118" s="55"/>
      <c r="N118" s="56"/>
      <c r="O118" s="46">
        <f t="shared" ref="O118" si="8">IFERROR(K118/G118,"100"%)</f>
        <v>0</v>
      </c>
      <c r="P118" s="57"/>
      <c r="Q118" s="57"/>
      <c r="R118" s="58"/>
      <c r="S118" s="47">
        <f>IFERROR(K118/F118,"100%")</f>
        <v>0</v>
      </c>
      <c r="T118" s="57"/>
      <c r="U118" s="57"/>
      <c r="V118" s="58"/>
      <c r="W118" s="137" t="s">
        <v>406</v>
      </c>
    </row>
    <row r="119" spans="5:23" ht="45" customHeight="1" x14ac:dyDescent="0.25">
      <c r="E119" s="104" t="s">
        <v>143</v>
      </c>
      <c r="F119" s="105">
        <v>91938876</v>
      </c>
      <c r="G119" s="106">
        <v>26879641</v>
      </c>
      <c r="H119" s="107">
        <v>27273925</v>
      </c>
      <c r="I119" s="107">
        <v>19661272</v>
      </c>
      <c r="J119" s="108">
        <v>18124038</v>
      </c>
      <c r="K119" s="106"/>
      <c r="L119" s="109"/>
      <c r="M119" s="109"/>
      <c r="N119" s="110"/>
      <c r="O119" s="46"/>
      <c r="P119" s="111"/>
      <c r="Q119" s="111"/>
      <c r="R119" s="112"/>
      <c r="S119" s="47"/>
      <c r="T119" s="111"/>
      <c r="U119" s="111"/>
      <c r="V119" s="112"/>
      <c r="W119" s="137" t="s">
        <v>406</v>
      </c>
    </row>
    <row r="120" spans="5:23" ht="45" customHeight="1" x14ac:dyDescent="0.25">
      <c r="E120" s="104" t="s">
        <v>145</v>
      </c>
      <c r="F120" s="105">
        <v>396694966</v>
      </c>
      <c r="G120" s="106">
        <v>99240322</v>
      </c>
      <c r="H120" s="107">
        <v>99420853</v>
      </c>
      <c r="I120" s="107">
        <v>99074017</v>
      </c>
      <c r="J120" s="108">
        <v>98959774</v>
      </c>
      <c r="K120" s="106"/>
      <c r="L120" s="109"/>
      <c r="M120" s="109"/>
      <c r="N120" s="110"/>
      <c r="O120" s="46"/>
      <c r="P120" s="111"/>
      <c r="Q120" s="111"/>
      <c r="R120" s="112"/>
      <c r="S120" s="47"/>
      <c r="T120" s="111"/>
      <c r="U120" s="111"/>
      <c r="V120" s="112"/>
      <c r="W120" s="137" t="s">
        <v>406</v>
      </c>
    </row>
    <row r="121" spans="5:23" ht="45" customHeight="1" x14ac:dyDescent="0.25">
      <c r="E121" s="104" t="s">
        <v>146</v>
      </c>
      <c r="F121" s="105">
        <v>57778265</v>
      </c>
      <c r="G121" s="106">
        <v>99240322</v>
      </c>
      <c r="H121" s="107">
        <v>99420853</v>
      </c>
      <c r="I121" s="107">
        <v>99074017</v>
      </c>
      <c r="J121" s="108">
        <v>98959774</v>
      </c>
      <c r="K121" s="106"/>
      <c r="L121" s="109"/>
      <c r="M121" s="109"/>
      <c r="N121" s="110"/>
      <c r="O121" s="46"/>
      <c r="P121" s="111"/>
      <c r="Q121" s="111"/>
      <c r="R121" s="112"/>
      <c r="S121" s="47"/>
      <c r="T121" s="111"/>
      <c r="U121" s="111"/>
      <c r="V121" s="112"/>
      <c r="W121" s="137" t="s">
        <v>406</v>
      </c>
    </row>
    <row r="122" spans="5:23" ht="45" customHeight="1" x14ac:dyDescent="0.25">
      <c r="E122" s="104" t="s">
        <v>147</v>
      </c>
      <c r="F122" s="105">
        <v>133959041</v>
      </c>
      <c r="G122" s="106">
        <v>33434760.25</v>
      </c>
      <c r="H122" s="107">
        <v>33554760.25</v>
      </c>
      <c r="I122" s="107">
        <v>33514760.25</v>
      </c>
      <c r="J122" s="108">
        <v>33454760.25</v>
      </c>
      <c r="K122" s="106"/>
      <c r="L122" s="109"/>
      <c r="M122" s="109"/>
      <c r="N122" s="110"/>
      <c r="O122" s="46"/>
      <c r="P122" s="111"/>
      <c r="Q122" s="111"/>
      <c r="R122" s="112"/>
      <c r="S122" s="47"/>
      <c r="T122" s="111"/>
      <c r="U122" s="111"/>
      <c r="V122" s="112"/>
      <c r="W122" s="137" t="s">
        <v>406</v>
      </c>
    </row>
    <row r="123" spans="5:23" ht="45" customHeight="1" x14ac:dyDescent="0.25">
      <c r="E123" s="104" t="s">
        <v>148</v>
      </c>
      <c r="F123" s="105">
        <v>112109174</v>
      </c>
      <c r="G123" s="106">
        <v>29969045</v>
      </c>
      <c r="H123" s="107">
        <v>30416752</v>
      </c>
      <c r="I123" s="107">
        <v>29594665</v>
      </c>
      <c r="J123" s="108">
        <v>22128712</v>
      </c>
      <c r="K123" s="106"/>
      <c r="L123" s="109"/>
      <c r="M123" s="109"/>
      <c r="N123" s="110"/>
      <c r="O123" s="46"/>
      <c r="P123" s="111"/>
      <c r="Q123" s="111"/>
      <c r="R123" s="112"/>
      <c r="S123" s="47"/>
      <c r="T123" s="111"/>
      <c r="U123" s="111"/>
      <c r="V123" s="112"/>
      <c r="W123" s="137" t="s">
        <v>406</v>
      </c>
    </row>
    <row r="124" spans="5:23" ht="45" customHeight="1" x14ac:dyDescent="0.25">
      <c r="E124" s="104" t="s">
        <v>149</v>
      </c>
      <c r="F124" s="105">
        <v>65593040</v>
      </c>
      <c r="G124" s="106">
        <v>17205743</v>
      </c>
      <c r="H124" s="107">
        <v>17574456</v>
      </c>
      <c r="I124" s="107">
        <v>17323065</v>
      </c>
      <c r="J124" s="108">
        <v>13489776</v>
      </c>
      <c r="K124" s="106"/>
      <c r="L124" s="109"/>
      <c r="M124" s="109"/>
      <c r="N124" s="110"/>
      <c r="O124" s="46"/>
      <c r="P124" s="111"/>
      <c r="Q124" s="111"/>
      <c r="R124" s="112"/>
      <c r="S124" s="47"/>
      <c r="T124" s="111"/>
      <c r="U124" s="111"/>
      <c r="V124" s="112"/>
      <c r="W124" s="137" t="s">
        <v>406</v>
      </c>
    </row>
    <row r="125" spans="5:23" ht="45" customHeight="1" x14ac:dyDescent="0.25">
      <c r="E125" s="104" t="s">
        <v>150</v>
      </c>
      <c r="F125" s="105">
        <v>21493549</v>
      </c>
      <c r="G125" s="106">
        <v>5822242</v>
      </c>
      <c r="H125" s="107">
        <v>5866882</v>
      </c>
      <c r="I125" s="107">
        <v>5878718</v>
      </c>
      <c r="J125" s="108">
        <v>3925707</v>
      </c>
      <c r="K125" s="106"/>
      <c r="L125" s="109"/>
      <c r="M125" s="109"/>
      <c r="N125" s="110"/>
      <c r="O125" s="46"/>
      <c r="P125" s="111"/>
      <c r="Q125" s="111"/>
      <c r="R125" s="112"/>
      <c r="S125" s="47"/>
      <c r="T125" s="111"/>
      <c r="U125" s="111"/>
      <c r="V125" s="112"/>
      <c r="W125" s="137" t="s">
        <v>406</v>
      </c>
    </row>
    <row r="126" spans="5:23" ht="45" customHeight="1" x14ac:dyDescent="0.25">
      <c r="E126" s="104" t="s">
        <v>144</v>
      </c>
      <c r="F126" s="105">
        <v>10250269</v>
      </c>
      <c r="G126" s="106">
        <v>2562567.25</v>
      </c>
      <c r="H126" s="107">
        <v>2562567.25</v>
      </c>
      <c r="I126" s="107">
        <v>2562567.25</v>
      </c>
      <c r="J126" s="108">
        <v>2562567.25</v>
      </c>
      <c r="K126" s="106"/>
      <c r="L126" s="109"/>
      <c r="M126" s="109"/>
      <c r="N126" s="110"/>
      <c r="O126" s="46"/>
      <c r="P126" s="111"/>
      <c r="Q126" s="111"/>
      <c r="R126" s="112"/>
      <c r="S126" s="47"/>
      <c r="T126" s="111"/>
      <c r="U126" s="111"/>
      <c r="V126" s="112"/>
      <c r="W126" s="137" t="s">
        <v>406</v>
      </c>
    </row>
    <row r="127" spans="5:23" ht="45" customHeight="1" x14ac:dyDescent="0.25">
      <c r="E127" s="104" t="s">
        <v>151</v>
      </c>
      <c r="F127" s="105">
        <v>9846999</v>
      </c>
      <c r="G127" s="106">
        <v>2719015</v>
      </c>
      <c r="H127" s="107">
        <v>2910622</v>
      </c>
      <c r="I127" s="107">
        <v>2228702</v>
      </c>
      <c r="J127" s="108">
        <v>1988660</v>
      </c>
      <c r="K127" s="106"/>
      <c r="L127" s="109"/>
      <c r="M127" s="109"/>
      <c r="N127" s="110"/>
      <c r="O127" s="46"/>
      <c r="P127" s="111"/>
      <c r="Q127" s="111"/>
      <c r="R127" s="112"/>
      <c r="S127" s="47"/>
      <c r="T127" s="111"/>
      <c r="U127" s="111"/>
      <c r="V127" s="112"/>
      <c r="W127" s="137" t="s">
        <v>406</v>
      </c>
    </row>
    <row r="128" spans="5:23" ht="45" customHeight="1" x14ac:dyDescent="0.25">
      <c r="E128" s="104" t="s">
        <v>152</v>
      </c>
      <c r="F128" s="105">
        <v>7381170</v>
      </c>
      <c r="G128" s="106">
        <v>1884718</v>
      </c>
      <c r="H128" s="107">
        <v>2197568</v>
      </c>
      <c r="I128" s="107">
        <v>1706941</v>
      </c>
      <c r="J128" s="108">
        <v>1591943</v>
      </c>
      <c r="K128" s="106"/>
      <c r="L128" s="109"/>
      <c r="M128" s="109"/>
      <c r="N128" s="110"/>
      <c r="O128" s="46"/>
      <c r="P128" s="111"/>
      <c r="Q128" s="111"/>
      <c r="R128" s="112"/>
      <c r="S128" s="47"/>
      <c r="T128" s="111"/>
      <c r="U128" s="111"/>
      <c r="V128" s="112"/>
      <c r="W128" s="137" t="s">
        <v>406</v>
      </c>
    </row>
    <row r="129" spans="5:23" ht="45" customHeight="1" x14ac:dyDescent="0.25">
      <c r="E129" s="104" t="s">
        <v>153</v>
      </c>
      <c r="F129" s="105">
        <v>2908840</v>
      </c>
      <c r="G129" s="106">
        <v>792863</v>
      </c>
      <c r="H129" s="107">
        <v>878562</v>
      </c>
      <c r="I129" s="107">
        <v>632987</v>
      </c>
      <c r="J129" s="108">
        <v>604428</v>
      </c>
      <c r="K129" s="106"/>
      <c r="L129" s="109"/>
      <c r="M129" s="109"/>
      <c r="N129" s="110"/>
      <c r="O129" s="46"/>
      <c r="P129" s="111"/>
      <c r="Q129" s="111"/>
      <c r="R129" s="112"/>
      <c r="S129" s="47"/>
      <c r="T129" s="111"/>
      <c r="U129" s="111"/>
      <c r="V129" s="112"/>
      <c r="W129" s="137" t="s">
        <v>406</v>
      </c>
    </row>
    <row r="130" spans="5:23" ht="45" customHeight="1" x14ac:dyDescent="0.25">
      <c r="E130" s="104" t="s">
        <v>154</v>
      </c>
      <c r="F130" s="105">
        <v>18052379</v>
      </c>
      <c r="G130" s="106">
        <v>3325761</v>
      </c>
      <c r="H130" s="107">
        <v>8361756</v>
      </c>
      <c r="I130" s="107">
        <v>3151648</v>
      </c>
      <c r="J130" s="108">
        <v>3213214</v>
      </c>
      <c r="K130" s="106"/>
      <c r="L130" s="109"/>
      <c r="M130" s="109"/>
      <c r="N130" s="110"/>
      <c r="O130" s="46"/>
      <c r="P130" s="111"/>
      <c r="Q130" s="111"/>
      <c r="R130" s="112"/>
      <c r="S130" s="47"/>
      <c r="T130" s="111"/>
      <c r="U130" s="111"/>
      <c r="V130" s="112"/>
      <c r="W130" s="137" t="s">
        <v>406</v>
      </c>
    </row>
    <row r="131" spans="5:23" ht="45" customHeight="1" thickBot="1" x14ac:dyDescent="0.3">
      <c r="E131" s="167" t="s">
        <v>379</v>
      </c>
      <c r="F131" s="168">
        <v>394096425</v>
      </c>
      <c r="G131" s="169">
        <v>41772694</v>
      </c>
      <c r="H131" s="170">
        <v>116727466</v>
      </c>
      <c r="I131" s="170">
        <v>119368966</v>
      </c>
      <c r="J131" s="171">
        <v>116227299</v>
      </c>
      <c r="K131" s="169"/>
      <c r="L131" s="170"/>
      <c r="M131" s="170"/>
      <c r="N131" s="171"/>
      <c r="O131" s="172"/>
      <c r="P131" s="173"/>
      <c r="Q131" s="173"/>
      <c r="R131" s="174"/>
      <c r="S131" s="175"/>
      <c r="T131" s="173"/>
      <c r="U131" s="173"/>
      <c r="V131" s="174"/>
      <c r="W131" s="176" t="s">
        <v>406</v>
      </c>
    </row>
  </sheetData>
  <mergeCells count="37">
    <mergeCell ref="E114:W114"/>
    <mergeCell ref="F115:F116"/>
    <mergeCell ref="E115:E116"/>
    <mergeCell ref="G115:J115"/>
    <mergeCell ref="K115:N115"/>
    <mergeCell ref="O115:R115"/>
    <mergeCell ref="S115:V115"/>
    <mergeCell ref="E4:S4"/>
    <mergeCell ref="E5:S5"/>
    <mergeCell ref="D13:F13"/>
    <mergeCell ref="L13:O13"/>
    <mergeCell ref="P13:S13"/>
    <mergeCell ref="E6:S6"/>
    <mergeCell ref="E7:S7"/>
    <mergeCell ref="T13:V13"/>
    <mergeCell ref="G13:K13"/>
    <mergeCell ref="G12:V12"/>
    <mergeCell ref="W13:W14"/>
    <mergeCell ref="B13:B14"/>
    <mergeCell ref="B16:F16"/>
    <mergeCell ref="B17:B18"/>
    <mergeCell ref="C13:C14"/>
    <mergeCell ref="B53:B54"/>
    <mergeCell ref="C53:C54"/>
    <mergeCell ref="C17:C18"/>
    <mergeCell ref="C23:C24"/>
    <mergeCell ref="B42:B43"/>
    <mergeCell ref="C42:C43"/>
    <mergeCell ref="B46:B48"/>
    <mergeCell ref="C46:C48"/>
    <mergeCell ref="B50:B51"/>
    <mergeCell ref="C50:C51"/>
    <mergeCell ref="J110:O110"/>
    <mergeCell ref="V110:W110"/>
    <mergeCell ref="B56:B57"/>
    <mergeCell ref="C56:C57"/>
    <mergeCell ref="C110:D110"/>
  </mergeCells>
  <conditionalFormatting sqref="H16:K105 G117:J131">
    <cfRule type="containsBlanks" dxfId="63" priority="29">
      <formula>LEN(TRIM(G16))=0</formula>
    </cfRule>
  </conditionalFormatting>
  <conditionalFormatting sqref="L16:O105 K117:N131">
    <cfRule type="containsBlanks" dxfId="62" priority="41">
      <formula>LEN(TRIM(K16))=0</formula>
    </cfRule>
  </conditionalFormatting>
  <conditionalFormatting sqref="O118:O131">
    <cfRule type="cellIs" dxfId="61" priority="19" stopIfTrue="1" operator="between">
      <formula>0.5</formula>
      <formula>0.7</formula>
    </cfRule>
    <cfRule type="cellIs" dxfId="60" priority="17" stopIfTrue="1" operator="equal">
      <formula>"100%"</formula>
    </cfRule>
    <cfRule type="cellIs" dxfId="59" priority="18" stopIfTrue="1" operator="lessThan">
      <formula>0.5</formula>
    </cfRule>
    <cfRule type="cellIs" dxfId="58" priority="20" stopIfTrue="1" operator="between">
      <formula>0.7</formula>
      <formula>1.2</formula>
    </cfRule>
    <cfRule type="cellIs" dxfId="57" priority="21" stopIfTrue="1" operator="greaterThanOrEqual">
      <formula>1.2</formula>
    </cfRule>
    <cfRule type="containsBlanks" dxfId="56" priority="22" stopIfTrue="1">
      <formula>LEN(TRIM(O118))=0</formula>
    </cfRule>
  </conditionalFormatting>
  <conditionalFormatting sqref="O117:V117">
    <cfRule type="cellIs" dxfId="55" priority="7" stopIfTrue="1" operator="greaterThanOrEqual">
      <formula>1.2</formula>
    </cfRule>
    <cfRule type="cellIs" dxfId="54" priority="3" stopIfTrue="1" operator="equal">
      <formula>"100%"</formula>
    </cfRule>
    <cfRule type="cellIs" dxfId="53" priority="4" stopIfTrue="1" operator="lessThan">
      <formula>0.5</formula>
    </cfRule>
    <cfRule type="cellIs" dxfId="52" priority="5" stopIfTrue="1" operator="between">
      <formula>0.5</formula>
      <formula>0.7</formula>
    </cfRule>
    <cfRule type="cellIs" dxfId="51" priority="6" stopIfTrue="1" operator="between">
      <formula>0.7</formula>
      <formula>1.2</formula>
    </cfRule>
    <cfRule type="containsBlanks" dxfId="50" priority="8" stopIfTrue="1">
      <formula>LEN(TRIM(O117))=0</formula>
    </cfRule>
  </conditionalFormatting>
  <conditionalFormatting sqref="P15:P16">
    <cfRule type="containsBlanks" dxfId="49" priority="85">
      <formula>LEN(TRIM(P15))=0</formula>
    </cfRule>
  </conditionalFormatting>
  <conditionalFormatting sqref="P15:P105">
    <cfRule type="cellIs" dxfId="48" priority="90" stopIfTrue="1" operator="greaterThanOrEqual">
      <formula>1.2</formula>
    </cfRule>
    <cfRule type="cellIs" dxfId="47" priority="89" stopIfTrue="1" operator="between">
      <formula>0.7</formula>
      <formula>1.2</formula>
    </cfRule>
    <cfRule type="cellIs" dxfId="46" priority="88" stopIfTrue="1" operator="between">
      <formula>0.5</formula>
      <formula>0.7</formula>
    </cfRule>
    <cfRule type="cellIs" dxfId="45" priority="87" stopIfTrue="1" operator="lessThan">
      <formula>0.5</formula>
    </cfRule>
    <cfRule type="cellIs" dxfId="44" priority="86" stopIfTrue="1" operator="equal">
      <formula>"100%"</formula>
    </cfRule>
    <cfRule type="containsBlanks" dxfId="43" priority="91" stopIfTrue="1">
      <formula>LEN(TRIM(P15))=0</formula>
    </cfRule>
  </conditionalFormatting>
  <conditionalFormatting sqref="P118:R131 T118:V131">
    <cfRule type="containsBlanks" dxfId="42" priority="10">
      <formula>LEN(TRIM(P118))=0</formula>
    </cfRule>
  </conditionalFormatting>
  <conditionalFormatting sqref="Q16:S16">
    <cfRule type="containsBlanks" dxfId="41" priority="111" stopIfTrue="1">
      <formula>LEN(TRIM(Q16))=0</formula>
    </cfRule>
    <cfRule type="cellIs" dxfId="40" priority="106" stopIfTrue="1" operator="equal">
      <formula>"100%"</formula>
    </cfRule>
    <cfRule type="cellIs" dxfId="39" priority="107" stopIfTrue="1" operator="lessThan">
      <formula>0.5</formula>
    </cfRule>
    <cfRule type="cellIs" dxfId="38" priority="108" stopIfTrue="1" operator="between">
      <formula>0.5</formula>
      <formula>0.7</formula>
    </cfRule>
    <cfRule type="cellIs" dxfId="37" priority="109" stopIfTrue="1" operator="between">
      <formula>0.7</formula>
      <formula>1.2</formula>
    </cfRule>
    <cfRule type="cellIs" dxfId="36" priority="110" stopIfTrue="1" operator="greaterThanOrEqual">
      <formula>1.2</formula>
    </cfRule>
  </conditionalFormatting>
  <conditionalFormatting sqref="S118:S131">
    <cfRule type="containsBlanks" dxfId="35" priority="16" stopIfTrue="1">
      <formula>LEN(TRIM(S118))=0</formula>
    </cfRule>
    <cfRule type="cellIs" dxfId="34" priority="15" stopIfTrue="1" operator="greaterThanOrEqual">
      <formula>1.2</formula>
    </cfRule>
    <cfRule type="cellIs" dxfId="33" priority="13" stopIfTrue="1" operator="between">
      <formula>0.5</formula>
      <formula>0.7</formula>
    </cfRule>
    <cfRule type="cellIs" dxfId="32" priority="14" stopIfTrue="1" operator="between">
      <formula>0.7</formula>
      <formula>1.2</formula>
    </cfRule>
    <cfRule type="cellIs" dxfId="31" priority="12" stopIfTrue="1" operator="lessThan">
      <formula>0.5</formula>
    </cfRule>
    <cfRule type="cellIs" dxfId="30" priority="11" stopIfTrue="1" operator="equal">
      <formula>"100%"</formula>
    </cfRule>
  </conditionalFormatting>
  <conditionalFormatting sqref="S117:V117">
    <cfRule type="containsBlanks" dxfId="29" priority="2">
      <formula>LEN(TRIM(S117))=0</formula>
    </cfRule>
  </conditionalFormatting>
  <conditionalFormatting sqref="T15:V104">
    <cfRule type="containsBlanks" dxfId="28" priority="92">
      <formula>LEN(TRIM(T15))=0</formula>
    </cfRule>
    <cfRule type="cellIs" dxfId="27" priority="93" stopIfTrue="1" operator="equal">
      <formula>"100%"</formula>
    </cfRule>
    <cfRule type="cellIs" dxfId="26" priority="95" stopIfTrue="1" operator="between">
      <formula>0.5</formula>
      <formula>0.7</formula>
    </cfRule>
    <cfRule type="cellIs" dxfId="25" priority="96" stopIfTrue="1" operator="between">
      <formula>0.7</formula>
      <formula>1.2</formula>
    </cfRule>
    <cfRule type="cellIs" dxfId="24" priority="97" stopIfTrue="1" operator="greaterThanOrEqual">
      <formula>1.2</formula>
    </cfRule>
    <cfRule type="containsBlanks" dxfId="23" priority="98" stopIfTrue="1">
      <formula>LEN(TRIM(T15))=0</formula>
    </cfRule>
    <cfRule type="cellIs" dxfId="22" priority="94" stopIfTrue="1" operator="lessThan">
      <formula>0.5</formula>
    </cfRule>
  </conditionalFormatting>
  <printOptions horizontalCentered="1"/>
  <pageMargins left="0.70866141732283472" right="0.70866141732283472" top="0.70866141732283472" bottom="0.70866141732283472" header="0.31496062992125984" footer="0.31496062992125984"/>
  <pageSetup paperSize="5" scale="30" orientation="landscape" r:id="rId1"/>
  <headerFooter>
    <oddFooter>Página &amp;P</oddFooter>
  </headerFooter>
  <rowBreaks count="5" manualBreakCount="5">
    <brk id="41" min="1" max="22" man="1"/>
    <brk id="57" min="1" max="22" man="1"/>
    <brk id="68" min="1" max="22" man="1"/>
    <brk id="77" min="1" max="22" man="1"/>
    <brk id="91" min="1"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E10" sqref="E10"/>
    </sheetView>
  </sheetViews>
  <sheetFormatPr baseColWidth="10" defaultRowHeight="15" x14ac:dyDescent="0.25"/>
  <cols>
    <col min="1" max="1" width="20.28515625" customWidth="1"/>
    <col min="2" max="2" width="34.7109375" customWidth="1"/>
  </cols>
  <sheetData>
    <row r="1" spans="1:2" x14ac:dyDescent="0.25">
      <c r="A1" s="68" t="s">
        <v>35</v>
      </c>
    </row>
    <row r="3" spans="1:2" ht="120" customHeight="1" x14ac:dyDescent="0.25">
      <c r="A3" s="233" t="s">
        <v>36</v>
      </c>
      <c r="B3" s="233"/>
    </row>
    <row r="5" spans="1:2" ht="45" x14ac:dyDescent="0.25">
      <c r="A5" s="69"/>
      <c r="B5" s="70" t="s">
        <v>37</v>
      </c>
    </row>
    <row r="6" spans="1:2" ht="60" x14ac:dyDescent="0.25">
      <c r="A6" s="71"/>
      <c r="B6" s="70" t="s">
        <v>38</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T24"/>
  <sheetViews>
    <sheetView workbookViewId="0">
      <selection activeCell="A3" sqref="A3:XFD8"/>
    </sheetView>
  </sheetViews>
  <sheetFormatPr baseColWidth="10" defaultRowHeight="15" x14ac:dyDescent="0.25"/>
  <sheetData>
    <row r="4" spans="2:20" ht="15.75" thickBot="1" x14ac:dyDescent="0.3"/>
    <row r="5" spans="2:20" ht="15.75" thickBot="1" x14ac:dyDescent="0.3">
      <c r="B5" s="225" t="s">
        <v>23</v>
      </c>
      <c r="C5" s="226"/>
      <c r="D5" s="226"/>
      <c r="E5" s="226"/>
      <c r="F5" s="226"/>
      <c r="G5" s="226"/>
      <c r="H5" s="226"/>
      <c r="I5" s="226"/>
      <c r="J5" s="226"/>
      <c r="K5" s="226"/>
      <c r="L5" s="226"/>
      <c r="M5" s="226"/>
      <c r="N5" s="226"/>
      <c r="O5" s="226"/>
      <c r="P5" s="226"/>
      <c r="Q5" s="226"/>
      <c r="R5" s="226"/>
      <c r="S5" s="226"/>
      <c r="T5" s="227"/>
    </row>
    <row r="6" spans="2:20" ht="15.75" thickBot="1" x14ac:dyDescent="0.3">
      <c r="B6" s="228" t="s">
        <v>24</v>
      </c>
      <c r="C6" s="228" t="s">
        <v>15</v>
      </c>
      <c r="D6" s="225" t="s">
        <v>16</v>
      </c>
      <c r="E6" s="226"/>
      <c r="F6" s="226"/>
      <c r="G6" s="227"/>
      <c r="H6" s="230" t="s">
        <v>17</v>
      </c>
      <c r="I6" s="231"/>
      <c r="J6" s="231"/>
      <c r="K6" s="236"/>
      <c r="L6" s="237" t="s">
        <v>18</v>
      </c>
      <c r="M6" s="231"/>
      <c r="N6" s="231"/>
      <c r="O6" s="236"/>
      <c r="P6" s="237" t="s">
        <v>19</v>
      </c>
      <c r="Q6" s="231"/>
      <c r="R6" s="231"/>
      <c r="S6" s="232"/>
      <c r="T6" s="238" t="s">
        <v>25</v>
      </c>
    </row>
    <row r="7" spans="2:20" ht="29.25" thickBot="1" x14ac:dyDescent="0.3">
      <c r="B7" s="229"/>
      <c r="C7" s="229"/>
      <c r="D7" s="35" t="s">
        <v>26</v>
      </c>
      <c r="E7" s="36" t="s">
        <v>27</v>
      </c>
      <c r="F7" s="37" t="s">
        <v>28</v>
      </c>
      <c r="G7" s="36" t="s">
        <v>29</v>
      </c>
      <c r="H7" s="35" t="s">
        <v>26</v>
      </c>
      <c r="I7" s="36" t="s">
        <v>27</v>
      </c>
      <c r="J7" s="37" t="s">
        <v>28</v>
      </c>
      <c r="K7" s="36" t="s">
        <v>29</v>
      </c>
      <c r="L7" s="35" t="s">
        <v>26</v>
      </c>
      <c r="M7" s="36" t="s">
        <v>27</v>
      </c>
      <c r="N7" s="37" t="s">
        <v>28</v>
      </c>
      <c r="O7" s="36" t="s">
        <v>29</v>
      </c>
      <c r="P7" s="35" t="s">
        <v>26</v>
      </c>
      <c r="Q7" s="36" t="s">
        <v>27</v>
      </c>
      <c r="R7" s="37" t="s">
        <v>28</v>
      </c>
      <c r="S7" s="36" t="s">
        <v>29</v>
      </c>
      <c r="T7" s="239"/>
    </row>
    <row r="8" spans="2:20" ht="15.75" thickBot="1" x14ac:dyDescent="0.3">
      <c r="B8" s="234"/>
      <c r="C8" s="235"/>
      <c r="D8" s="73"/>
      <c r="E8" s="74"/>
      <c r="F8" s="74"/>
      <c r="G8" s="75"/>
      <c r="H8" s="73"/>
      <c r="I8" s="74"/>
      <c r="J8" s="74"/>
      <c r="K8" s="76"/>
      <c r="L8" s="77" t="str">
        <f t="shared" ref="L8:O8" si="0">IFERROR((H8/D8),"100%")</f>
        <v>100%</v>
      </c>
      <c r="M8" s="72" t="str">
        <f t="shared" si="0"/>
        <v>100%</v>
      </c>
      <c r="N8" s="72" t="str">
        <f t="shared" si="0"/>
        <v>100%</v>
      </c>
      <c r="O8" s="46" t="str">
        <f t="shared" si="0"/>
        <v>100%</v>
      </c>
      <c r="P8" s="77" t="str">
        <f>IFERROR(((H8)/(D8)),"100%")</f>
        <v>100%</v>
      </c>
      <c r="Q8" s="77" t="str">
        <f>IFERROR(((I8+J8)/(E8+F8)),"100%")</f>
        <v>100%</v>
      </c>
      <c r="R8" s="72" t="str">
        <f>IFERROR(((I8+J8+K8)/(E8+F8+G8)),"100%")</f>
        <v>100%</v>
      </c>
      <c r="S8" s="46" t="str">
        <f>IFERROR(((I8+J8+K8+L8)/(E8+F8+G8+H8)),"100%")</f>
        <v>100%</v>
      </c>
      <c r="T8" s="81"/>
    </row>
    <row r="9" spans="2:20" ht="213.75" x14ac:dyDescent="0.25">
      <c r="B9" s="29" t="s">
        <v>142</v>
      </c>
      <c r="C9" s="30">
        <v>28494734</v>
      </c>
      <c r="D9" s="52">
        <v>8603188</v>
      </c>
      <c r="E9" s="53">
        <v>8249789</v>
      </c>
      <c r="F9" s="53">
        <v>5976599</v>
      </c>
      <c r="G9" s="54">
        <v>5665158</v>
      </c>
      <c r="H9" s="52"/>
      <c r="I9" s="55"/>
      <c r="J9" s="55"/>
      <c r="K9" s="56"/>
      <c r="L9" s="46">
        <f t="shared" ref="L9" si="1">IFERROR(H9/D9,"100"%)</f>
        <v>0</v>
      </c>
      <c r="M9" s="57"/>
      <c r="N9" s="57"/>
      <c r="O9" s="58"/>
      <c r="P9" s="47">
        <f>IFERROR(H9/C9,"100%")</f>
        <v>0</v>
      </c>
      <c r="Q9" s="57"/>
      <c r="R9" s="57"/>
      <c r="S9" s="58"/>
      <c r="T9" s="137" t="s">
        <v>390</v>
      </c>
    </row>
    <row r="10" spans="2:20" ht="213.75" x14ac:dyDescent="0.25">
      <c r="B10" s="104" t="s">
        <v>143</v>
      </c>
      <c r="C10" s="105">
        <v>91938876</v>
      </c>
      <c r="D10" s="106">
        <v>26879641</v>
      </c>
      <c r="E10" s="107">
        <v>27273925</v>
      </c>
      <c r="F10" s="107">
        <v>19661272</v>
      </c>
      <c r="G10" s="108">
        <v>18124038</v>
      </c>
      <c r="H10" s="106"/>
      <c r="I10" s="109"/>
      <c r="J10" s="109"/>
      <c r="K10" s="110"/>
      <c r="L10" s="46"/>
      <c r="M10" s="111"/>
      <c r="N10" s="111"/>
      <c r="O10" s="112"/>
      <c r="P10" s="47"/>
      <c r="Q10" s="111"/>
      <c r="R10" s="111"/>
      <c r="S10" s="112"/>
      <c r="T10" s="137" t="s">
        <v>390</v>
      </c>
    </row>
    <row r="11" spans="2:20" ht="213.75" x14ac:dyDescent="0.25">
      <c r="B11" s="104" t="s">
        <v>145</v>
      </c>
      <c r="C11" s="105">
        <v>396694966</v>
      </c>
      <c r="D11" s="106">
        <v>99240322</v>
      </c>
      <c r="E11" s="107">
        <v>99420853</v>
      </c>
      <c r="F11" s="107">
        <v>99074017</v>
      </c>
      <c r="G11" s="108">
        <v>98959774</v>
      </c>
      <c r="H11" s="106"/>
      <c r="I11" s="109"/>
      <c r="J11" s="109"/>
      <c r="K11" s="110"/>
      <c r="L11" s="46"/>
      <c r="M11" s="111"/>
      <c r="N11" s="111"/>
      <c r="O11" s="112"/>
      <c r="P11" s="47"/>
      <c r="Q11" s="111"/>
      <c r="R11" s="111"/>
      <c r="S11" s="112"/>
      <c r="T11" s="137" t="s">
        <v>390</v>
      </c>
    </row>
    <row r="12" spans="2:20" ht="213.75" x14ac:dyDescent="0.25">
      <c r="B12" s="104" t="s">
        <v>146</v>
      </c>
      <c r="C12" s="105">
        <v>57778265</v>
      </c>
      <c r="D12" s="106">
        <v>99240322</v>
      </c>
      <c r="E12" s="107">
        <v>99420853</v>
      </c>
      <c r="F12" s="107">
        <v>99074017</v>
      </c>
      <c r="G12" s="108">
        <v>98959774</v>
      </c>
      <c r="H12" s="106"/>
      <c r="I12" s="109"/>
      <c r="J12" s="109"/>
      <c r="K12" s="110"/>
      <c r="L12" s="46"/>
      <c r="M12" s="111"/>
      <c r="N12" s="111"/>
      <c r="O12" s="112"/>
      <c r="P12" s="47"/>
      <c r="Q12" s="111"/>
      <c r="R12" s="111"/>
      <c r="S12" s="112"/>
      <c r="T12" s="137" t="s">
        <v>390</v>
      </c>
    </row>
    <row r="13" spans="2:20" ht="213.75" x14ac:dyDescent="0.25">
      <c r="B13" s="104" t="s">
        <v>147</v>
      </c>
      <c r="C13" s="105">
        <v>133959041</v>
      </c>
      <c r="D13" s="106">
        <v>33434760.25</v>
      </c>
      <c r="E13" s="107">
        <v>33554760.25</v>
      </c>
      <c r="F13" s="107">
        <v>33514760.25</v>
      </c>
      <c r="G13" s="108">
        <v>33454760.25</v>
      </c>
      <c r="H13" s="106"/>
      <c r="I13" s="109"/>
      <c r="J13" s="109"/>
      <c r="K13" s="110"/>
      <c r="L13" s="46"/>
      <c r="M13" s="111"/>
      <c r="N13" s="111"/>
      <c r="O13" s="112"/>
      <c r="P13" s="47"/>
      <c r="Q13" s="111"/>
      <c r="R13" s="111"/>
      <c r="S13" s="112"/>
      <c r="T13" s="137" t="s">
        <v>390</v>
      </c>
    </row>
    <row r="14" spans="2:20" ht="213.75" x14ac:dyDescent="0.25">
      <c r="B14" s="104" t="s">
        <v>148</v>
      </c>
      <c r="C14" s="105">
        <v>112109174</v>
      </c>
      <c r="D14" s="106">
        <v>29969045</v>
      </c>
      <c r="E14" s="107">
        <v>30416752</v>
      </c>
      <c r="F14" s="107">
        <v>29594665</v>
      </c>
      <c r="G14" s="108">
        <v>22128712</v>
      </c>
      <c r="H14" s="106"/>
      <c r="I14" s="109"/>
      <c r="J14" s="109"/>
      <c r="K14" s="110"/>
      <c r="L14" s="46"/>
      <c r="M14" s="111"/>
      <c r="N14" s="111"/>
      <c r="O14" s="112"/>
      <c r="P14" s="47"/>
      <c r="Q14" s="111"/>
      <c r="R14" s="111"/>
      <c r="S14" s="112"/>
      <c r="T14" s="137" t="s">
        <v>390</v>
      </c>
    </row>
    <row r="15" spans="2:20" ht="213.75" x14ac:dyDescent="0.25">
      <c r="B15" s="104" t="s">
        <v>149</v>
      </c>
      <c r="C15" s="105">
        <v>65593040</v>
      </c>
      <c r="D15" s="106">
        <v>17205743</v>
      </c>
      <c r="E15" s="107">
        <v>17574456</v>
      </c>
      <c r="F15" s="107">
        <v>17323065</v>
      </c>
      <c r="G15" s="108">
        <v>13489776</v>
      </c>
      <c r="H15" s="106"/>
      <c r="I15" s="109"/>
      <c r="J15" s="109"/>
      <c r="K15" s="110"/>
      <c r="L15" s="46"/>
      <c r="M15" s="111"/>
      <c r="N15" s="111"/>
      <c r="O15" s="112"/>
      <c r="P15" s="47"/>
      <c r="Q15" s="111"/>
      <c r="R15" s="111"/>
      <c r="S15" s="112"/>
      <c r="T15" s="137" t="s">
        <v>390</v>
      </c>
    </row>
    <row r="16" spans="2:20" ht="213.75" x14ac:dyDescent="0.25">
      <c r="B16" s="104" t="s">
        <v>150</v>
      </c>
      <c r="C16" s="105">
        <v>21493549</v>
      </c>
      <c r="D16" s="106">
        <v>5822242</v>
      </c>
      <c r="E16" s="107">
        <v>5866882</v>
      </c>
      <c r="F16" s="107">
        <v>5878718</v>
      </c>
      <c r="G16" s="108">
        <v>3925707</v>
      </c>
      <c r="H16" s="106"/>
      <c r="I16" s="109"/>
      <c r="J16" s="109"/>
      <c r="K16" s="110"/>
      <c r="L16" s="46"/>
      <c r="M16" s="111"/>
      <c r="N16" s="111"/>
      <c r="O16" s="112"/>
      <c r="P16" s="47"/>
      <c r="Q16" s="111"/>
      <c r="R16" s="111"/>
      <c r="S16" s="112"/>
      <c r="T16" s="137" t="s">
        <v>390</v>
      </c>
    </row>
    <row r="17" spans="2:20" ht="213.75" x14ac:dyDescent="0.25">
      <c r="B17" s="104" t="s">
        <v>144</v>
      </c>
      <c r="C17" s="105">
        <v>10250269</v>
      </c>
      <c r="D17" s="106">
        <v>2562567.25</v>
      </c>
      <c r="E17" s="107">
        <v>2562567.25</v>
      </c>
      <c r="F17" s="107">
        <v>2562567.25</v>
      </c>
      <c r="G17" s="108">
        <v>2562567.25</v>
      </c>
      <c r="H17" s="106"/>
      <c r="I17" s="109"/>
      <c r="J17" s="109"/>
      <c r="K17" s="110"/>
      <c r="L17" s="46"/>
      <c r="M17" s="111"/>
      <c r="N17" s="111"/>
      <c r="O17" s="112"/>
      <c r="P17" s="47"/>
      <c r="Q17" s="111"/>
      <c r="R17" s="111"/>
      <c r="S17" s="112"/>
      <c r="T17" s="137" t="s">
        <v>390</v>
      </c>
    </row>
    <row r="18" spans="2:20" ht="213.75" x14ac:dyDescent="0.25">
      <c r="B18" s="104" t="s">
        <v>151</v>
      </c>
      <c r="C18" s="105">
        <v>9846999</v>
      </c>
      <c r="D18" s="106">
        <v>2719015</v>
      </c>
      <c r="E18" s="107">
        <v>2910622</v>
      </c>
      <c r="F18" s="107">
        <v>2228702</v>
      </c>
      <c r="G18" s="108">
        <v>1988660</v>
      </c>
      <c r="H18" s="106"/>
      <c r="I18" s="109"/>
      <c r="J18" s="109"/>
      <c r="K18" s="110"/>
      <c r="L18" s="46"/>
      <c r="M18" s="111"/>
      <c r="N18" s="111"/>
      <c r="O18" s="112"/>
      <c r="P18" s="47"/>
      <c r="Q18" s="111"/>
      <c r="R18" s="111"/>
      <c r="S18" s="112"/>
      <c r="T18" s="137" t="s">
        <v>390</v>
      </c>
    </row>
    <row r="19" spans="2:20" ht="213.75" x14ac:dyDescent="0.25">
      <c r="B19" s="104" t="s">
        <v>152</v>
      </c>
      <c r="C19" s="105">
        <v>7381170</v>
      </c>
      <c r="D19" s="106">
        <v>1884718</v>
      </c>
      <c r="E19" s="107">
        <v>2197568</v>
      </c>
      <c r="F19" s="107">
        <v>1706941</v>
      </c>
      <c r="G19" s="108">
        <v>1591943</v>
      </c>
      <c r="H19" s="106"/>
      <c r="I19" s="109"/>
      <c r="J19" s="109"/>
      <c r="K19" s="110"/>
      <c r="L19" s="46"/>
      <c r="M19" s="111"/>
      <c r="N19" s="111"/>
      <c r="O19" s="112"/>
      <c r="P19" s="47"/>
      <c r="Q19" s="111"/>
      <c r="R19" s="111"/>
      <c r="S19" s="112"/>
      <c r="T19" s="137" t="s">
        <v>390</v>
      </c>
    </row>
    <row r="20" spans="2:20" ht="213.75" x14ac:dyDescent="0.25">
      <c r="B20" s="104" t="s">
        <v>153</v>
      </c>
      <c r="C20" s="105">
        <v>2908840</v>
      </c>
      <c r="D20" s="106">
        <v>792863</v>
      </c>
      <c r="E20" s="107">
        <v>878562</v>
      </c>
      <c r="F20" s="107">
        <v>632987</v>
      </c>
      <c r="G20" s="108">
        <v>604428</v>
      </c>
      <c r="H20" s="106"/>
      <c r="I20" s="109"/>
      <c r="J20" s="109"/>
      <c r="K20" s="110"/>
      <c r="L20" s="46"/>
      <c r="M20" s="111"/>
      <c r="N20" s="111"/>
      <c r="O20" s="112"/>
      <c r="P20" s="47"/>
      <c r="Q20" s="111"/>
      <c r="R20" s="111"/>
      <c r="S20" s="112"/>
      <c r="T20" s="137" t="s">
        <v>390</v>
      </c>
    </row>
    <row r="21" spans="2:20" ht="213.75" x14ac:dyDescent="0.25">
      <c r="B21" s="104" t="s">
        <v>154</v>
      </c>
      <c r="C21" s="105">
        <v>18052379</v>
      </c>
      <c r="D21" s="106">
        <v>3325761</v>
      </c>
      <c r="E21" s="107">
        <v>8361756</v>
      </c>
      <c r="F21" s="107">
        <v>3151648</v>
      </c>
      <c r="G21" s="108">
        <v>3213214</v>
      </c>
      <c r="H21" s="106"/>
      <c r="I21" s="109"/>
      <c r="J21" s="109"/>
      <c r="K21" s="110"/>
      <c r="L21" s="46"/>
      <c r="M21" s="111"/>
      <c r="N21" s="111"/>
      <c r="O21" s="112"/>
      <c r="P21" s="47"/>
      <c r="Q21" s="111"/>
      <c r="R21" s="111"/>
      <c r="S21" s="112"/>
      <c r="T21" s="137" t="s">
        <v>390</v>
      </c>
    </row>
    <row r="22" spans="2:20" ht="213.75" x14ac:dyDescent="0.25">
      <c r="B22" s="104" t="s">
        <v>379</v>
      </c>
      <c r="C22" s="105">
        <v>394096425</v>
      </c>
      <c r="D22" s="106">
        <v>41772694</v>
      </c>
      <c r="E22" s="107">
        <v>116727466</v>
      </c>
      <c r="F22" s="107">
        <v>119368966</v>
      </c>
      <c r="G22" s="108">
        <v>116227299</v>
      </c>
      <c r="H22" s="106"/>
      <c r="I22" s="109"/>
      <c r="J22" s="109"/>
      <c r="K22" s="110"/>
      <c r="L22" s="46"/>
      <c r="M22" s="111"/>
      <c r="N22" s="111"/>
      <c r="O22" s="112"/>
      <c r="P22" s="47"/>
      <c r="Q22" s="111"/>
      <c r="R22" s="111"/>
      <c r="S22" s="112"/>
      <c r="T22" s="137" t="s">
        <v>390</v>
      </c>
    </row>
    <row r="23" spans="2:20" x14ac:dyDescent="0.25">
      <c r="B23" s="104"/>
      <c r="C23" s="105"/>
      <c r="D23" s="106"/>
      <c r="E23" s="107"/>
      <c r="F23" s="107"/>
      <c r="G23" s="108"/>
      <c r="H23" s="106"/>
      <c r="I23" s="109"/>
      <c r="J23" s="109"/>
      <c r="K23" s="110"/>
      <c r="L23" s="46"/>
      <c r="M23" s="111"/>
      <c r="N23" s="111"/>
      <c r="O23" s="112"/>
      <c r="P23" s="47"/>
      <c r="Q23" s="111"/>
      <c r="R23" s="111"/>
      <c r="S23" s="112"/>
      <c r="T23" s="31"/>
    </row>
    <row r="24" spans="2:20" ht="15.75" thickBot="1" x14ac:dyDescent="0.3">
      <c r="B24" s="32"/>
      <c r="C24" s="33"/>
      <c r="D24" s="59"/>
      <c r="E24" s="60"/>
      <c r="F24" s="60"/>
      <c r="G24" s="61"/>
      <c r="H24" s="59"/>
      <c r="I24" s="62"/>
      <c r="J24" s="62"/>
      <c r="K24" s="63"/>
      <c r="L24" s="64"/>
      <c r="M24" s="65"/>
      <c r="N24" s="65"/>
      <c r="O24" s="66"/>
      <c r="P24" s="67"/>
      <c r="Q24" s="65"/>
      <c r="R24" s="65"/>
      <c r="S24" s="66"/>
      <c r="T24" s="34"/>
    </row>
  </sheetData>
  <mergeCells count="9">
    <mergeCell ref="B8:C8"/>
    <mergeCell ref="B5:T5"/>
    <mergeCell ref="B6:B7"/>
    <mergeCell ref="C6:C7"/>
    <mergeCell ref="D6:G6"/>
    <mergeCell ref="H6:K6"/>
    <mergeCell ref="L6:O6"/>
    <mergeCell ref="P6:S6"/>
    <mergeCell ref="T6:T7"/>
  </mergeCells>
  <conditionalFormatting sqref="D8:G24">
    <cfRule type="containsBlanks" dxfId="21" priority="1">
      <formula>LEN(TRIM(D8))=0</formula>
    </cfRule>
  </conditionalFormatting>
  <conditionalFormatting sqref="H8:K24">
    <cfRule type="containsBlanks" dxfId="20" priority="9">
      <formula>LEN(TRIM(H8))=0</formula>
    </cfRule>
  </conditionalFormatting>
  <conditionalFormatting sqref="L9:L23">
    <cfRule type="cellIs" dxfId="19" priority="17" stopIfTrue="1" operator="equal">
      <formula>"100%"</formula>
    </cfRule>
    <cfRule type="cellIs" dxfId="18" priority="18" stopIfTrue="1" operator="lessThan">
      <formula>0.5</formula>
    </cfRule>
    <cfRule type="cellIs" dxfId="17" priority="19" stopIfTrue="1" operator="between">
      <formula>0.5</formula>
      <formula>0.7</formula>
    </cfRule>
    <cfRule type="cellIs" dxfId="16" priority="20" stopIfTrue="1" operator="between">
      <formula>0.7</formula>
      <formula>1.2</formula>
    </cfRule>
    <cfRule type="cellIs" dxfId="15" priority="21" stopIfTrue="1" operator="greaterThanOrEqual">
      <formula>1.2</formula>
    </cfRule>
    <cfRule type="containsBlanks" dxfId="14" priority="22" stopIfTrue="1">
      <formula>LEN(TRIM(L9))=0</formula>
    </cfRule>
  </conditionalFormatting>
  <conditionalFormatting sqref="L8:S8">
    <cfRule type="cellIs" dxfId="13" priority="3" stopIfTrue="1" operator="equal">
      <formula>"100%"</formula>
    </cfRule>
    <cfRule type="cellIs" dxfId="12" priority="4" stopIfTrue="1" operator="lessThan">
      <formula>0.5</formula>
    </cfRule>
    <cfRule type="cellIs" dxfId="11" priority="5" stopIfTrue="1" operator="between">
      <formula>0.5</formula>
      <formula>0.7</formula>
    </cfRule>
    <cfRule type="cellIs" dxfId="10" priority="6" stopIfTrue="1" operator="between">
      <formula>0.7</formula>
      <formula>1.2</formula>
    </cfRule>
    <cfRule type="cellIs" dxfId="9" priority="7" stopIfTrue="1" operator="greaterThanOrEqual">
      <formula>1.2</formula>
    </cfRule>
    <cfRule type="containsBlanks" dxfId="8" priority="8" stopIfTrue="1">
      <formula>LEN(TRIM(L8))=0</formula>
    </cfRule>
  </conditionalFormatting>
  <conditionalFormatting sqref="M9:O23 Q9:S23 L24:S24">
    <cfRule type="containsBlanks" dxfId="7" priority="10">
      <formula>LEN(TRIM(L9))=0</formula>
    </cfRule>
  </conditionalFormatting>
  <conditionalFormatting sqref="P9:P23">
    <cfRule type="cellIs" dxfId="6" priority="11" stopIfTrue="1" operator="equal">
      <formula>"100%"</formula>
    </cfRule>
    <cfRule type="cellIs" dxfId="5" priority="12" stopIfTrue="1" operator="lessThan">
      <formula>0.5</formula>
    </cfRule>
    <cfRule type="cellIs" dxfId="4" priority="13" stopIfTrue="1" operator="between">
      <formula>0.5</formula>
      <formula>0.7</formula>
    </cfRule>
    <cfRule type="cellIs" dxfId="3" priority="14" stopIfTrue="1" operator="between">
      <formula>0.7</formula>
      <formula>1.2</formula>
    </cfRule>
    <cfRule type="cellIs" dxfId="2" priority="15" stopIfTrue="1" operator="greaterThanOrEqual">
      <formula>1.2</formula>
    </cfRule>
    <cfRule type="containsBlanks" dxfId="1" priority="16" stopIfTrue="1">
      <formula>LEN(TRIM(P9))=0</formula>
    </cfRule>
  </conditionalFormatting>
  <conditionalFormatting sqref="P8:S8">
    <cfRule type="containsBlanks" dxfId="0" priority="2">
      <formula>LEN(TRIM(P8))=0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SEGUIMIENTO EJE 3</vt:lpstr>
      <vt:lpstr>Instrucciones</vt:lpstr>
      <vt:lpstr>Hoja1</vt:lpstr>
      <vt:lpstr>'SEGUIMIENTO EJE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Home</cp:lastModifiedBy>
  <cp:revision/>
  <cp:lastPrinted>2023-04-20T14:17:11Z</cp:lastPrinted>
  <dcterms:created xsi:type="dcterms:W3CDTF">2021-02-22T21:43:21Z</dcterms:created>
  <dcterms:modified xsi:type="dcterms:W3CDTF">2023-04-20T14:18:17Z</dcterms:modified>
  <cp:category/>
  <cp:contentStatus/>
</cp:coreProperties>
</file>