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DELL\Desktop\ESCRITORIO\AVANCES MIR 2023\1T-2023 MIR AVANCE-ACTUAL\1. Formato de Seguimiento TESORERÍA 1Tr23\"/>
    </mc:Choice>
  </mc:AlternateContent>
  <xr:revisionPtr revIDLastSave="0" documentId="13_ncr:1_{5E1DC272-5A91-4A03-B0C6-8C23D7040FC4}" xr6:coauthVersionLast="47" xr6:coauthVersionMax="47" xr10:uidLastSave="{00000000-0000-0000-0000-000000000000}"/>
  <bookViews>
    <workbookView xWindow="-120" yWindow="-120" windowWidth="24240" windowHeight="13020" xr2:uid="{00000000-000D-0000-FFFF-FFFF00000000}"/>
  </bookViews>
  <sheets>
    <sheet name="SEGUIMIENTO 1Tr23" sheetId="3" r:id="rId1"/>
    <sheet name="Instrucciones" sheetId="4" r:id="rId2"/>
  </sheets>
  <definedNames>
    <definedName name="ADFASDF">#REF!</definedName>
    <definedName name="_xlnm.Print_Area" localSheetId="0">'SEGUIMIENTO 1Tr23'!$A$1:$W$65</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52" i="3" l="1"/>
  <c r="P53" i="3"/>
  <c r="P31" i="3"/>
  <c r="P32" i="3"/>
  <c r="P33" i="3"/>
  <c r="P34" i="3"/>
  <c r="P35" i="3"/>
  <c r="P36" i="3"/>
  <c r="P16" i="3"/>
  <c r="P17" i="3"/>
  <c r="P18" i="3"/>
  <c r="P21" i="3"/>
  <c r="P22" i="3"/>
  <c r="P23" i="3"/>
  <c r="O72" i="3" l="1"/>
  <c r="O73" i="3"/>
  <c r="O74" i="3"/>
  <c r="O75" i="3"/>
  <c r="O76" i="3"/>
  <c r="O77" i="3"/>
  <c r="O78" i="3"/>
  <c r="O79" i="3"/>
  <c r="O80" i="3"/>
  <c r="O81" i="3"/>
  <c r="S72" i="3"/>
  <c r="S73" i="3"/>
  <c r="S74" i="3"/>
  <c r="S75" i="3"/>
  <c r="S76" i="3"/>
  <c r="S77" i="3"/>
  <c r="S78" i="3"/>
  <c r="S79" i="3"/>
  <c r="S80" i="3"/>
  <c r="S81" i="3"/>
  <c r="S71" i="3"/>
  <c r="P55" i="3" l="1"/>
  <c r="P54" i="3"/>
  <c r="P51" i="3" l="1"/>
  <c r="P50" i="3"/>
  <c r="P49" i="3"/>
  <c r="P48" i="3"/>
  <c r="P47" i="3"/>
  <c r="P46" i="3"/>
  <c r="P45" i="3"/>
  <c r="P44" i="3"/>
  <c r="P43" i="3"/>
  <c r="P42" i="3"/>
  <c r="P41" i="3"/>
  <c r="P40" i="3"/>
  <c r="P39" i="3"/>
  <c r="P38" i="3"/>
  <c r="P37" i="3"/>
  <c r="P30" i="3"/>
  <c r="P29" i="3"/>
  <c r="P28" i="3"/>
  <c r="P27" i="3"/>
  <c r="P26" i="3"/>
  <c r="P25" i="3"/>
  <c r="P24" i="3"/>
  <c r="P20" i="3" l="1"/>
  <c r="P19" i="3"/>
  <c r="P56" i="3" s="1"/>
  <c r="U70" i="3" l="1"/>
  <c r="T70" i="3"/>
  <c r="S70" i="3"/>
  <c r="R70" i="3"/>
  <c r="Q70" i="3"/>
  <c r="P70" i="3"/>
  <c r="O70" i="3"/>
  <c r="V70" i="3" s="1"/>
  <c r="U16" i="3" l="1"/>
  <c r="V16" i="3"/>
  <c r="T16" i="3"/>
  <c r="Q16" i="3"/>
  <c r="R16" i="3"/>
  <c r="S16" i="3"/>
  <c r="P15" i="3" l="1"/>
  <c r="P14" i="3"/>
  <c r="P13" i="3"/>
  <c r="O71" i="3" l="1"/>
</calcChain>
</file>

<file path=xl/sharedStrings.xml><?xml version="1.0" encoding="utf-8"?>
<sst xmlns="http://schemas.openxmlformats.org/spreadsheetml/2006/main" count="321" uniqueCount="227">
  <si>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</si>
  <si>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</si>
  <si>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</si>
  <si>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</si>
  <si>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</si>
  <si>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</si>
  <si>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</si>
  <si>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</si>
  <si>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</si>
  <si>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</si>
  <si>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</si>
  <si>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</si>
  <si>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</si>
  <si>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</si>
  <si>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</si>
  <si>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</si>
  <si>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</si>
  <si>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</si>
  <si>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</si>
  <si>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</si>
  <si>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</si>
  <si>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</si>
  <si>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</si>
  <si>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</si>
  <si>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</si>
  <si>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</si>
  <si>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</si>
  <si>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</si>
  <si>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</si>
  <si>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</si>
  <si>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</si>
  <si>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</si>
  <si>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</si>
  <si>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</si>
  <si>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</si>
  <si>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</si>
  <si>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</si>
  <si>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</si>
  <si>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</si>
  <si>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</si>
  <si>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</si>
  <si>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</si>
  <si>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</si>
  <si>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</si>
  <si>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</si>
  <si>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</si>
  <si>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JUSTIFICACION TRIMESTRAL DE AVANCE DE RESULTADOS 2023</t>
  </si>
  <si>
    <t>ANUAL</t>
  </si>
  <si>
    <t>Propósito
(Tesorería)</t>
  </si>
  <si>
    <r>
      <t xml:space="preserve">1.03.1.1 </t>
    </r>
    <r>
      <rPr>
        <sz val="11"/>
        <color theme="0"/>
        <rFont val="Arial"/>
        <family val="2"/>
      </rPr>
      <t xml:space="preserve"> Las dependencias y entidades mejoran la Hacienda Publica Municipal del Municipio de Benito Juárez, realizando la administración  con eficacia y eficiencia cumpliendo con los procesos normativos aplicables. </t>
    </r>
  </si>
  <si>
    <r>
      <t xml:space="preserve">TVFI: </t>
    </r>
    <r>
      <rPr>
        <sz val="11"/>
        <color theme="0"/>
        <rFont val="Arial"/>
        <family val="2"/>
      </rPr>
      <t xml:space="preserve">Tasa de Variación del Fortalecimiento de los Ingresos. </t>
    </r>
  </si>
  <si>
    <t>Anual</t>
  </si>
  <si>
    <r>
      <t>UNIDAD DE MEDIDA DEL INDICADOR:</t>
    </r>
    <r>
      <rPr>
        <sz val="11"/>
        <color theme="0"/>
        <rFont val="Arial"/>
        <family val="2"/>
      </rPr>
      <t xml:space="preserve"> Porcentaje</t>
    </r>
    <r>
      <rPr>
        <b/>
        <sz val="11"/>
        <color theme="0"/>
        <rFont val="Arial"/>
        <family val="2"/>
      </rPr>
      <t xml:space="preserve">
UNIDAD DE MEDIDA DE LAS VARIABLES:</t>
    </r>
    <r>
      <rPr>
        <sz val="11"/>
        <color theme="0"/>
        <rFont val="Arial"/>
        <family val="2"/>
      </rPr>
      <t xml:space="preserve"> Variación de los ingresos.</t>
    </r>
  </si>
  <si>
    <t>Componente
(Tesorería)</t>
  </si>
  <si>
    <r>
      <t xml:space="preserve">
1.03.1.1.1 </t>
    </r>
    <r>
      <rPr>
        <sz val="11"/>
        <color theme="1"/>
        <rFont val="Arial"/>
        <family val="2"/>
      </rPr>
      <t>Administración de la Hacienda Pública Municipal  Equilibrada.</t>
    </r>
  </si>
  <si>
    <r>
      <t xml:space="preserve">
TCHPME:</t>
    </r>
    <r>
      <rPr>
        <sz val="11"/>
        <color theme="1"/>
        <rFont val="Arial"/>
        <family val="2"/>
      </rPr>
      <t xml:space="preserve"> Tasa Comparativa de Hacienda Pública Municipal Equilibrada.</t>
    </r>
  </si>
  <si>
    <t>Trimestral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</si>
  <si>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Comparativo de los Ingresos y Egresos.</t>
    </r>
  </si>
  <si>
    <r>
      <t xml:space="preserve">1.03.1.1.1.1 </t>
    </r>
    <r>
      <rPr>
        <sz val="11"/>
        <color theme="1"/>
        <rFont val="Arial"/>
        <family val="2"/>
      </rPr>
      <t>Coordinación integral de las reuniones con áreas recaudatorias y de gestión de ingresos municipales.</t>
    </r>
  </si>
  <si>
    <r>
      <rPr>
        <b/>
        <sz val="11"/>
        <color theme="1"/>
        <rFont val="Arial"/>
        <family val="2"/>
      </rPr>
      <t xml:space="preserve">PRRR: </t>
    </r>
    <r>
      <rPr>
        <sz val="11"/>
        <color theme="1"/>
        <rFont val="Arial"/>
        <family val="2"/>
      </rPr>
      <t xml:space="preserve">Porcentaje de Reuniones Recaudatorias Realizadas.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</si>
  <si>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</si>
  <si>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r>
      <t xml:space="preserve">1.03.1.1.1.2 </t>
    </r>
    <r>
      <rPr>
        <sz val="11"/>
        <color theme="1"/>
        <rFont val="Arial"/>
        <family val="2"/>
      </rPr>
      <t>Coordinación Integral de las  reuniones de control del ejercicio del gasto.</t>
    </r>
  </si>
  <si>
    <r>
      <rPr>
        <b/>
        <sz val="11"/>
        <color theme="1"/>
        <rFont val="Arial"/>
        <family val="2"/>
      </rPr>
      <t>PRCGR:</t>
    </r>
    <r>
      <rPr>
        <sz val="11"/>
        <color theme="1"/>
        <rFont val="Arial"/>
        <family val="2"/>
      </rPr>
      <t xml:space="preserve"> Porcentaje de Reuniones de Control del Gasto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</si>
  <si>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
</t>
    </r>
  </si>
  <si>
    <t>Componente
(Catastro)</t>
  </si>
  <si>
    <r>
      <t xml:space="preserve">
1.03.1.1.2 </t>
    </r>
    <r>
      <rPr>
        <sz val="11"/>
        <color theme="1"/>
        <rFont val="Arial"/>
        <family val="2"/>
      </rPr>
      <t>Valor catastral  de los bienes inmuebles del municipio actualizados.</t>
    </r>
  </si>
  <si>
    <r>
      <t xml:space="preserve">
PVCBIA: </t>
    </r>
    <r>
      <rPr>
        <sz val="11"/>
        <color theme="1"/>
        <rFont val="Arial"/>
        <family val="2"/>
      </rPr>
      <t>Porcentaje de los Valores Catastrales de los Bienes Inmuebles Actualizados.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</si>
  <si>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Valor Catastral</t>
    </r>
  </si>
  <si>
    <r>
      <t>1.03.1.1.2.1</t>
    </r>
    <r>
      <rPr>
        <sz val="11"/>
        <color indexed="8"/>
        <rFont val="Arial"/>
        <family val="2"/>
      </rPr>
      <t xml:space="preserve"> Actualización del padrón de contribuyentes y el estatus de cada uno de los predios.</t>
    </r>
  </si>
  <si>
    <r>
      <rPr>
        <b/>
        <sz val="11"/>
        <color theme="1"/>
        <rFont val="Arial"/>
        <family val="2"/>
      </rPr>
      <t>PPTM:</t>
    </r>
    <r>
      <rPr>
        <sz val="11"/>
        <color theme="1"/>
        <rFont val="Arial"/>
        <family val="2"/>
      </rPr>
      <t xml:space="preserve"> </t>
    </r>
    <r>
      <rPr>
        <sz val="11"/>
        <color indexed="8"/>
        <rFont val="Arial"/>
        <family val="2"/>
      </rPr>
      <t>Porcentaje de Predios que Tienen Modificaciones.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</si>
  <si>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Predios.</t>
    </r>
  </si>
  <si>
    <r>
      <t xml:space="preserve">1.03.1.1.2.2 </t>
    </r>
    <r>
      <rPr>
        <sz val="11"/>
        <color indexed="8"/>
        <rFont val="Arial"/>
        <family val="2"/>
      </rPr>
      <t>Mejoramiento de los servicios que Catastro ofrece a la ciudadanía al atenderlos en los tiempos establecidos.</t>
    </r>
  </si>
  <si>
    <r>
      <rPr>
        <b/>
        <sz val="11"/>
        <color theme="1"/>
        <rFont val="Arial"/>
        <family val="2"/>
      </rPr>
      <t>PSCTE:</t>
    </r>
    <r>
      <rPr>
        <sz val="11"/>
        <color theme="1"/>
        <rFont val="Arial"/>
        <family val="2"/>
      </rPr>
      <t xml:space="preserve"> </t>
    </r>
    <r>
      <rPr>
        <sz val="11"/>
        <color indexed="8"/>
        <rFont val="Arial"/>
        <family val="2"/>
      </rPr>
      <t>Porcentaje de servicios que cumplen con el tiempo establecido para su atención.</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</si>
  <si>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Trámites.</t>
    </r>
  </si>
  <si>
    <t>Componente
(Comercio y Servicios en la Vía Pública)</t>
  </si>
  <si>
    <r>
      <t>1.03.1.1.1.3</t>
    </r>
    <r>
      <rPr>
        <sz val="11"/>
        <color indexed="8"/>
        <rFont val="Arial"/>
        <family val="2"/>
      </rPr>
      <t xml:space="preserve"> Operativos a comercios en vía pública en zonas conflictivas realizados.</t>
    </r>
  </si>
  <si>
    <r>
      <t xml:space="preserve">POCVPR: </t>
    </r>
    <r>
      <rPr>
        <sz val="11"/>
        <color indexed="8"/>
        <rFont val="Arial"/>
        <family val="2"/>
      </rPr>
      <t>Porcentaje de Operativos a Comercios en Via Pública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</si>
  <si>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Operativos.</t>
    </r>
  </si>
  <si>
    <r>
      <t xml:space="preserve">1.03.1.1.3.1 </t>
    </r>
    <r>
      <rPr>
        <sz val="11"/>
        <color indexed="8"/>
        <rFont val="Arial"/>
        <family val="2"/>
      </rPr>
      <t>Verificación de los comercios informales en las zonas conflictivas.</t>
    </r>
  </si>
  <si>
    <r>
      <rPr>
        <b/>
        <sz val="11"/>
        <color theme="1"/>
        <rFont val="Arial"/>
        <family val="2"/>
      </rPr>
      <t>PCIV:</t>
    </r>
    <r>
      <rPr>
        <sz val="11"/>
        <color indexed="8"/>
        <rFont val="Arial"/>
        <family val="2"/>
      </rPr>
      <t xml:space="preserve"> Porcentaje de comercios informales verificados.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</si>
  <si>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t>
    </r>
  </si>
  <si>
    <r>
      <t>1.03.1.1.3.2</t>
    </r>
    <r>
      <rPr>
        <sz val="11"/>
        <color indexed="8"/>
        <rFont val="Arial"/>
        <family val="2"/>
      </rPr>
      <t xml:space="preserve"> Atención a quejas Ciudadanas que reportan el funcionamiento de comercios informales en vía pública.</t>
    </r>
  </si>
  <si>
    <r>
      <rPr>
        <b/>
        <sz val="11"/>
        <color theme="1"/>
        <rFont val="Arial"/>
        <family val="2"/>
      </rPr>
      <t>PQCA:</t>
    </r>
    <r>
      <rPr>
        <sz val="11"/>
        <color theme="1"/>
        <rFont val="Arial"/>
        <family val="2"/>
      </rPr>
      <t xml:space="preserve"> </t>
    </r>
    <r>
      <rPr>
        <sz val="11"/>
        <color indexed="8"/>
        <rFont val="Arial"/>
        <family val="2"/>
      </rPr>
      <t xml:space="preserve"> Porcentaje de Quejas Ciudadanas Atendidas.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</si>
  <si>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Quejas ciudadanas.</t>
    </r>
  </si>
  <si>
    <t>Componente
(Contabilidad)</t>
  </si>
  <si>
    <r>
      <t>1.03.1.1.4</t>
    </r>
    <r>
      <rPr>
        <sz val="11"/>
        <color indexed="8"/>
        <rFont val="Arial"/>
        <family val="2"/>
      </rPr>
      <t xml:space="preserve"> Cuenta Pública del Municipio de Benito Juárez Compilada e Integrada para envío a la Auditoria Superior del Estado.</t>
    </r>
  </si>
  <si>
    <r>
      <t xml:space="preserve">PEFPCI: </t>
    </r>
    <r>
      <rPr>
        <sz val="11"/>
        <color rgb="FF000000"/>
        <rFont val="Arial"/>
        <family val="2"/>
      </rPr>
      <t>Porcentaje de Estados Financieros y demás información presupuestal y contable Integrada.</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</si>
  <si>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Estados Financieros y demás informacíon prsupuestal y contable.  </t>
    </r>
  </si>
  <si>
    <r>
      <t xml:space="preserve">1.03.1.1.4.1 </t>
    </r>
    <r>
      <rPr>
        <sz val="11"/>
        <color theme="1"/>
        <rFont val="Arial"/>
        <family val="2"/>
      </rPr>
      <t>Publicación de los Reportes Financieros del Municipio de Benito Juaréz.</t>
    </r>
  </si>
  <si>
    <r>
      <rPr>
        <b/>
        <sz val="11"/>
        <color theme="1"/>
        <rFont val="Arial"/>
        <family val="2"/>
      </rPr>
      <t>PRFP:</t>
    </r>
    <r>
      <rPr>
        <sz val="11"/>
        <color theme="1"/>
        <rFont val="Arial"/>
        <family val="2"/>
      </rPr>
      <t xml:space="preserve"> Porcentaje de Reportes Financieros Publicados.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</si>
  <si>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Reportes Financieros.  </t>
    </r>
  </si>
  <si>
    <r>
      <t xml:space="preserve">1.03.1.1.4.2 </t>
    </r>
    <r>
      <rPr>
        <sz val="11"/>
        <color theme="1"/>
        <rFont val="Arial"/>
        <family val="2"/>
      </rPr>
      <t>Presentación del Avance de Gestión Financiera de la información para la planeación de la Fiscalización de la Cuenta Pública del Municipio de Benito Juárez.</t>
    </r>
  </si>
  <si>
    <r>
      <rPr>
        <b/>
        <sz val="11"/>
        <color theme="1"/>
        <rFont val="Arial"/>
        <family val="2"/>
      </rPr>
      <t>PAGFP:</t>
    </r>
    <r>
      <rPr>
        <sz val="11"/>
        <color theme="1"/>
        <rFont val="Arial"/>
        <family val="2"/>
      </rPr>
      <t xml:space="preserve">  Porcentaje de los Avances de Gestión Financiera Presentados.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</si>
  <si>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Gestión Financiera.</t>
    </r>
  </si>
  <si>
    <r>
      <t>1.03.1.1.4.3</t>
    </r>
    <r>
      <rPr>
        <sz val="11"/>
        <color theme="1"/>
        <rFont val="Arial"/>
        <family val="2"/>
      </rPr>
      <t xml:space="preserve"> Integración de la Glosa para la entrega a la Auditoría Superior del Estado.</t>
    </r>
  </si>
  <si>
    <r>
      <rPr>
        <b/>
        <sz val="11"/>
        <color theme="1"/>
        <rFont val="Arial"/>
        <family val="2"/>
      </rPr>
      <t>PPCE:</t>
    </r>
    <r>
      <rPr>
        <sz val="11"/>
        <color theme="1"/>
        <rFont val="Arial"/>
        <family val="2"/>
      </rPr>
      <t xml:space="preserve"> Porcentaje de los Periodos Contables Entregados.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</si>
  <si>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Periodos.</t>
    </r>
  </si>
  <si>
    <t>Componente
(Financiera)</t>
  </si>
  <si>
    <r>
      <t xml:space="preserve">1.03.1.1.5  </t>
    </r>
    <r>
      <rPr>
        <sz val="11"/>
        <color indexed="8"/>
        <rFont val="Arial"/>
        <family val="2"/>
      </rPr>
      <t>Recursos financieros controlados.</t>
    </r>
  </si>
  <si>
    <r>
      <t xml:space="preserve">PAEP: </t>
    </r>
    <r>
      <rPr>
        <sz val="11"/>
        <color indexed="8"/>
        <rFont val="Arial"/>
        <family val="2"/>
      </rPr>
      <t xml:space="preserve"> Porcentaje de avance en la ejecución del presupuesto.</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</si>
  <si>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Pesos</t>
    </r>
  </si>
  <si>
    <r>
      <t xml:space="preserve">1.03.1.1.5.1  </t>
    </r>
    <r>
      <rPr>
        <sz val="11"/>
        <color theme="1"/>
        <rFont val="Arial"/>
        <family val="2"/>
      </rPr>
      <t>Fortalecimiento de Hacienda Pública Municipal.</t>
    </r>
  </si>
  <si>
    <r>
      <rPr>
        <b/>
        <sz val="11"/>
        <color theme="1"/>
        <rFont val="Arial"/>
        <family val="2"/>
      </rPr>
      <t xml:space="preserve">PCCMBJO:  </t>
    </r>
    <r>
      <rPr>
        <sz val="11"/>
        <color indexed="8"/>
        <rFont val="Arial"/>
        <family val="2"/>
      </rPr>
      <t xml:space="preserve"> Porcentaje de Calificaciones Crediticias para el Municipio de Benito Juárez Obtenidas.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</si>
  <si>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Calificación créditicia obtenida.</t>
    </r>
  </si>
  <si>
    <r>
      <t xml:space="preserve">1.03.1.1.5.2 </t>
    </r>
    <r>
      <rPr>
        <sz val="11"/>
        <color theme="1"/>
        <rFont val="Arial"/>
        <family val="2"/>
      </rPr>
      <t xml:space="preserve"> Integración responsable de los recursos municipales de los Anteproyectos de Presupuesto de Egresos de sus Programas Presupuestarios Anuales.</t>
    </r>
  </si>
  <si>
    <r>
      <rPr>
        <b/>
        <sz val="11"/>
        <color theme="1"/>
        <rFont val="Arial"/>
        <family val="2"/>
      </rPr>
      <t xml:space="preserve">PAPE:   </t>
    </r>
    <r>
      <rPr>
        <sz val="11"/>
        <color theme="1"/>
        <rFont val="Arial"/>
        <family val="2"/>
      </rPr>
      <t>Porcentaje de Anteproyectos de Presupuesto de Egresos de los PPA presentados por las Dependencias y entidades municipales.</t>
    </r>
  </si>
  <si>
    <r>
      <rPr>
        <b/>
        <sz val="11"/>
        <rFont val="Arial"/>
        <family val="2"/>
      </rPr>
      <t>1.03.1.1.5.3</t>
    </r>
    <r>
      <rPr>
        <sz val="11"/>
        <rFont val="Arial"/>
        <family val="2"/>
      </rPr>
      <t xml:space="preserve"> </t>
    </r>
    <r>
      <rPr>
        <sz val="11"/>
        <color theme="1"/>
        <rFont val="Arial"/>
        <family val="2"/>
      </rPr>
      <t>Cumplimiento de pago de Deuda Pública.</t>
    </r>
  </si>
  <si>
    <r>
      <rPr>
        <b/>
        <sz val="11"/>
        <rFont val="Arial"/>
        <family val="2"/>
      </rPr>
      <t xml:space="preserve">PCADPE: </t>
    </r>
    <r>
      <rPr>
        <sz val="11"/>
        <rFont val="Arial"/>
        <family val="2"/>
      </rPr>
      <t xml:space="preserve"> Porcentaje de Cumplimiento Anual de la Deuda Pública Estimada.</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</si>
  <si>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</si>
  <si>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t>Componente
(Zofemat)</t>
  </si>
  <si>
    <r>
      <t xml:space="preserve">1.03.1.1.6 </t>
    </r>
    <r>
      <rPr>
        <sz val="11"/>
        <color indexed="8"/>
        <rFont val="Arial"/>
        <family val="2"/>
      </rPr>
      <t>Derechos de la Zona Federal Marítimo Terrestre recaudados.</t>
    </r>
  </si>
  <si>
    <r>
      <t xml:space="preserve">PRUZ:  </t>
    </r>
    <r>
      <rPr>
        <sz val="11"/>
        <color indexed="8"/>
        <rFont val="Arial"/>
        <family val="2"/>
      </rPr>
      <t>Porcentaje de recaudación por concepto de uso, goce y aprovechamiento de la ZOFEMAT.</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</si>
  <si>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Ingresos Recaudados.</t>
    </r>
  </si>
  <si>
    <r>
      <t xml:space="preserve">1.03.1.1.6.1 </t>
    </r>
    <r>
      <rPr>
        <sz val="11"/>
        <color indexed="8"/>
        <rFont val="Arial"/>
        <family val="2"/>
      </rPr>
      <t>Programa de Administración  del Fondo de la ZOFEMAT.</t>
    </r>
  </si>
  <si>
    <r>
      <rPr>
        <b/>
        <sz val="11"/>
        <color theme="1"/>
        <rFont val="Arial"/>
        <family val="2"/>
      </rPr>
      <t>PPOP:</t>
    </r>
    <r>
      <rPr>
        <b/>
        <sz val="11"/>
        <color indexed="8"/>
        <rFont val="Arial"/>
        <family val="2"/>
      </rPr>
      <t xml:space="preserve"> </t>
    </r>
    <r>
      <rPr>
        <sz val="11"/>
        <color indexed="8"/>
        <rFont val="Arial"/>
        <family val="2"/>
      </rPr>
      <t>Porcentaje del presupuesto otorgado a los programas.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</si>
  <si>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Presupuesto otorgado a los programas.</t>
    </r>
  </si>
  <si>
    <r>
      <t xml:space="preserve">1.03.1.1.6.2 </t>
    </r>
    <r>
      <rPr>
        <sz val="11"/>
        <color theme="1"/>
        <rFont val="Arial"/>
        <family val="2"/>
      </rPr>
      <t xml:space="preserve">Programa de </t>
    </r>
    <r>
      <rPr>
        <sz val="11"/>
        <color indexed="8"/>
        <rFont val="Arial"/>
        <family val="2"/>
      </rPr>
      <t>Mantenimiento y Conservación de la Certificación de Playas del Municipio de Benito Juárez.</t>
    </r>
  </si>
  <si>
    <r>
      <rPr>
        <b/>
        <sz val="11"/>
        <color theme="1"/>
        <rFont val="Arial"/>
        <family val="2"/>
      </rPr>
      <t xml:space="preserve">PPCG: </t>
    </r>
    <r>
      <rPr>
        <sz val="11"/>
        <color theme="1"/>
        <rFont val="Arial"/>
        <family val="2"/>
      </rPr>
      <t xml:space="preserve"> </t>
    </r>
    <r>
      <rPr>
        <sz val="11"/>
        <color indexed="8"/>
        <rFont val="Arial"/>
        <family val="2"/>
      </rPr>
      <t>Porcentaje de playas certificadas y galardonadas.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</si>
  <si>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Certificaciones y Galardones</t>
    </r>
  </si>
  <si>
    <r>
      <t xml:space="preserve">1.03.1.1.6.3 </t>
    </r>
    <r>
      <rPr>
        <sz val="11"/>
        <color theme="1"/>
        <rFont val="Arial"/>
        <family val="2"/>
      </rPr>
      <t>Programa</t>
    </r>
    <r>
      <rPr>
        <sz val="11"/>
        <color indexed="8"/>
        <rFont val="Arial"/>
        <family val="2"/>
      </rPr>
      <t xml:space="preserve"> de Retiro y Traslasdo de Sargazo de la Arena de las Playas.</t>
    </r>
  </si>
  <si>
    <r>
      <rPr>
        <b/>
        <sz val="11"/>
        <color theme="1"/>
        <rFont val="Arial"/>
        <family val="2"/>
      </rPr>
      <t xml:space="preserve">PRTSP:  </t>
    </r>
    <r>
      <rPr>
        <sz val="11"/>
        <color indexed="8"/>
        <rFont val="Arial"/>
        <family val="2"/>
      </rPr>
      <t>Porcentaje de Retiro y Traslado de Sargazo de Playas.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</si>
  <si>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t>
    </r>
    <r>
      <rPr>
        <sz val="11"/>
        <rFont val="Arial"/>
        <family val="2"/>
      </rPr>
      <t>Retiro y traslado de sargazo (M3).</t>
    </r>
  </si>
  <si>
    <r>
      <t>1.03.1.1.6.4</t>
    </r>
    <r>
      <rPr>
        <sz val="11"/>
        <color theme="1"/>
        <rFont val="Arial"/>
        <family val="2"/>
      </rPr>
      <t xml:space="preserve"> Programa de </t>
    </r>
    <r>
      <rPr>
        <sz val="11"/>
        <color rgb="FF000000"/>
        <rFont val="Arial"/>
        <family val="2"/>
      </rPr>
      <t>Remoci</t>
    </r>
    <r>
      <rPr>
        <sz val="11"/>
        <color indexed="8"/>
        <rFont val="Arial"/>
        <family val="2"/>
      </rPr>
      <t>ón de Sargazo de Playas.</t>
    </r>
  </si>
  <si>
    <r>
      <rPr>
        <b/>
        <sz val="11"/>
        <color theme="1"/>
        <rFont val="Arial"/>
        <family val="2"/>
      </rPr>
      <t xml:space="preserve">PRS: </t>
    </r>
    <r>
      <rPr>
        <b/>
        <sz val="11"/>
        <color indexed="8"/>
        <rFont val="Arial"/>
        <family val="2"/>
      </rPr>
      <t xml:space="preserve"> </t>
    </r>
    <r>
      <rPr>
        <sz val="11"/>
        <color indexed="8"/>
        <rFont val="Arial"/>
        <family val="2"/>
      </rPr>
      <t>Porcentaje de Remoción de Sargazo.</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</si>
  <si>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Remoción de sargazo (M3).</t>
    </r>
  </si>
  <si>
    <r>
      <t xml:space="preserve">1.03.1.1.6.5 </t>
    </r>
    <r>
      <rPr>
        <sz val="11"/>
        <color indexed="8"/>
        <rFont val="Arial"/>
        <family val="2"/>
      </rPr>
      <t>Programa de Cribado de Arena de las Playas Públicas del Municipio de Benito Juárez.</t>
    </r>
  </si>
  <si>
    <r>
      <rPr>
        <b/>
        <sz val="11"/>
        <color theme="1"/>
        <rFont val="Arial"/>
        <family val="2"/>
      </rPr>
      <t xml:space="preserve">PAC: </t>
    </r>
    <r>
      <rPr>
        <sz val="11"/>
        <color indexed="8"/>
        <rFont val="Arial"/>
        <family val="2"/>
      </rPr>
      <t xml:space="preserve"> Porcentaje  de Arenales Cribados realizados.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</si>
  <si>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Cribado de arena (M2).</t>
    </r>
  </si>
  <si>
    <r>
      <t xml:space="preserve">1.03.1.1.6.6 </t>
    </r>
    <r>
      <rPr>
        <sz val="11"/>
        <color indexed="8"/>
        <rFont val="Arial"/>
        <family val="2"/>
      </rPr>
      <t>Programa de Limpieza de Playas y Remoción de Sargazo en la  ZOFEMAT.</t>
    </r>
  </si>
  <si>
    <r>
      <rPr>
        <b/>
        <sz val="11"/>
        <color theme="1"/>
        <rFont val="Arial"/>
        <family val="2"/>
      </rPr>
      <t xml:space="preserve">PDRP: </t>
    </r>
    <r>
      <rPr>
        <sz val="11"/>
        <color theme="1"/>
        <rFont val="Arial"/>
        <family val="2"/>
      </rPr>
      <t xml:space="preserve"> </t>
    </r>
    <r>
      <rPr>
        <sz val="11"/>
        <color indexed="8"/>
        <rFont val="Arial"/>
        <family val="2"/>
      </rPr>
      <t>Porcentaje de Desechos Recolectados de las Playas.</t>
    </r>
  </si>
  <si>
    <r>
      <rPr>
        <b/>
        <sz val="11"/>
        <color theme="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Desechos recolectados de las playas (T).</t>
    </r>
  </si>
  <si>
    <t>Componente
(Fiscalización)</t>
  </si>
  <si>
    <r>
      <t xml:space="preserve">1.03.1.1.7 </t>
    </r>
    <r>
      <rPr>
        <sz val="11"/>
        <rFont val="Arial"/>
        <family val="2"/>
      </rPr>
      <t>Licencias de Funcionamiento de los Comercios del Municipio de Benito Juárez Inspeccionadas.</t>
    </r>
  </si>
  <si>
    <r>
      <t xml:space="preserve">PEV: </t>
    </r>
    <r>
      <rPr>
        <sz val="11"/>
        <color indexed="8"/>
        <rFont val="Arial"/>
        <family val="2"/>
      </rPr>
      <t xml:space="preserve"> Porcentaje de establecimientos Visitados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</si>
  <si>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Visitas.</t>
    </r>
  </si>
  <si>
    <r>
      <t xml:space="preserve">1.03.1.1.7.1 </t>
    </r>
    <r>
      <rPr>
        <sz val="11"/>
        <rFont val="Arial"/>
        <family val="2"/>
      </rPr>
      <t>Levantamiento de Actas de Inspección a los Establecimientos que No Cuentan con la Licencia de Funcionamiento.</t>
    </r>
  </si>
  <si>
    <r>
      <rPr>
        <b/>
        <sz val="11"/>
        <color theme="1"/>
        <rFont val="Arial"/>
        <family val="2"/>
      </rPr>
      <t xml:space="preserve">PEQNLF: </t>
    </r>
    <r>
      <rPr>
        <sz val="11"/>
        <rFont val="Arial"/>
        <family val="2"/>
      </rPr>
      <t xml:space="preserve"> Porcentaje de Establecimientos que No Cuentan con la Licencia de Funcionamiento.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</si>
  <si>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de Inspección</t>
    </r>
  </si>
  <si>
    <r>
      <t xml:space="preserve">1.03.1.1.7.2 </t>
    </r>
    <r>
      <rPr>
        <sz val="11"/>
        <color indexed="8"/>
        <rFont val="Arial"/>
        <family val="2"/>
      </rPr>
      <t xml:space="preserve"> Atención a Quejas Ciudadanas de Comercios.</t>
    </r>
  </si>
  <si>
    <r>
      <rPr>
        <b/>
        <sz val="11"/>
        <color theme="1"/>
        <rFont val="Arial"/>
        <family val="2"/>
      </rPr>
      <t>PQCA</t>
    </r>
    <r>
      <rPr>
        <sz val="11"/>
        <color theme="1"/>
        <rFont val="Arial"/>
        <family val="2"/>
      </rPr>
      <t xml:space="preserve">: </t>
    </r>
    <r>
      <rPr>
        <sz val="11"/>
        <color indexed="8"/>
        <rFont val="Arial"/>
        <family val="2"/>
      </rPr>
      <t>Porcentaje de Quejas Ciudadanas Atendidas.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</si>
  <si>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Quejas Ciudadanas.</t>
    </r>
  </si>
  <si>
    <t>Componente
(Ingresos Coordinados y Cobranza)</t>
  </si>
  <si>
    <r>
      <t xml:space="preserve">1.03.1.1.8  </t>
    </r>
    <r>
      <rPr>
        <sz val="11"/>
        <color theme="1"/>
        <rFont val="Arial"/>
        <family val="2"/>
      </rPr>
      <t>R</t>
    </r>
    <r>
      <rPr>
        <sz val="11"/>
        <color indexed="8"/>
        <rFont val="Arial"/>
        <family val="2"/>
      </rPr>
      <t>ezago de impuesto predial y multas de diversas dependencias municipales y federales no fiscalizables notificadas.</t>
    </r>
  </si>
  <si>
    <r>
      <t xml:space="preserve">PNR: </t>
    </r>
    <r>
      <rPr>
        <sz val="11"/>
        <color indexed="8"/>
        <rFont val="Arial"/>
        <family val="2"/>
      </rPr>
      <t>Porcentaje de Notificaciones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</si>
  <si>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Notificaciones</t>
    </r>
  </si>
  <si>
    <r>
      <t xml:space="preserve">1.03.1.1.8.1 </t>
    </r>
    <r>
      <rPr>
        <sz val="11"/>
        <color indexed="8"/>
        <rFont val="Arial"/>
        <family val="2"/>
      </rPr>
      <t>Gestión de cobro y/o Procedimiento Administrativo de Ejecución del Rezago de Impuesto Predial.</t>
    </r>
  </si>
  <si>
    <r>
      <rPr>
        <b/>
        <sz val="11"/>
        <color theme="1"/>
        <rFont val="Arial"/>
        <family val="2"/>
      </rPr>
      <t xml:space="preserve">PCMN: </t>
    </r>
    <r>
      <rPr>
        <sz val="11"/>
        <color theme="1"/>
        <rFont val="Arial"/>
        <family val="2"/>
      </rPr>
      <t xml:space="preserve"> </t>
    </r>
    <r>
      <rPr>
        <sz val="11"/>
        <color indexed="8"/>
        <rFont val="Arial"/>
        <family val="2"/>
      </rPr>
      <t>Porcentaje de contribuyentes morosos notificados.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</si>
  <si>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Notificaciones.</t>
    </r>
  </si>
  <si>
    <r>
      <t xml:space="preserve">1.03.1.1.8.2 </t>
    </r>
    <r>
      <rPr>
        <sz val="11"/>
        <color theme="1"/>
        <rFont val="Arial"/>
        <family val="2"/>
      </rPr>
      <t>Gestión de cobro y/o Procedimiento Administrativo de Ejecución de Multas Municipales y Federales no Fiscalizables.</t>
    </r>
  </si>
  <si>
    <r>
      <rPr>
        <b/>
        <sz val="11"/>
        <color theme="1"/>
        <rFont val="Arial"/>
        <family val="2"/>
      </rPr>
      <t xml:space="preserve">PMP:  </t>
    </r>
    <r>
      <rPr>
        <sz val="11"/>
        <color indexed="8"/>
        <rFont val="Arial"/>
        <family val="2"/>
      </rPr>
      <t xml:space="preserve"> Porcentaje de multas pagadas.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</si>
  <si>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Multas</t>
    </r>
  </si>
  <si>
    <t>Componente
(Egresos)</t>
  </si>
  <si>
    <r>
      <t xml:space="preserve">1.03.1.1.9 </t>
    </r>
    <r>
      <rPr>
        <sz val="11"/>
        <color indexed="8"/>
        <rFont val="Arial"/>
        <family val="2"/>
      </rPr>
      <t>Pagos a proveedores y  de pago de nomina empleados.</t>
    </r>
  </si>
  <si>
    <r>
      <t xml:space="preserve">PPTR:   </t>
    </r>
    <r>
      <rPr>
        <sz val="11"/>
        <color theme="1"/>
        <rFont val="Arial"/>
        <family val="2"/>
      </rPr>
      <t>Porcentaje de Pagos Totales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</si>
  <si>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</si>
  <si>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t xml:space="preserve">1.03.1.1.9.1 </t>
    </r>
    <r>
      <rPr>
        <sz val="11"/>
        <color indexed="8"/>
        <rFont val="Arial"/>
        <family val="2"/>
      </rPr>
      <t>Emisión de pagos por cheque y transferencia a proveedores.</t>
    </r>
  </si>
  <si>
    <r>
      <rPr>
        <b/>
        <sz val="11"/>
        <color theme="1"/>
        <rFont val="Arial"/>
        <family val="2"/>
      </rPr>
      <t>PPE:</t>
    </r>
    <r>
      <rPr>
        <sz val="11"/>
        <color theme="1"/>
        <rFont val="Arial"/>
        <family val="2"/>
      </rPr>
      <t xml:space="preserve">  </t>
    </r>
    <r>
      <rPr>
        <sz val="11"/>
        <color indexed="8"/>
        <rFont val="Arial"/>
        <family val="2"/>
      </rPr>
      <t xml:space="preserve"> Porcentaje de Pagos Emitidos.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</si>
  <si>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Pagos emitidos.</t>
    </r>
  </si>
  <si>
    <r>
      <t xml:space="preserve">1.03.1.1.9.2 </t>
    </r>
    <r>
      <rPr>
        <sz val="11"/>
        <color indexed="8"/>
        <rFont val="Arial"/>
        <family val="2"/>
      </rPr>
      <t>Emisión de Pagos de nómina a empleados.</t>
    </r>
  </si>
  <si>
    <r>
      <rPr>
        <b/>
        <sz val="11"/>
        <color theme="1"/>
        <rFont val="Arial"/>
        <family val="2"/>
      </rPr>
      <t>PPNE:</t>
    </r>
    <r>
      <rPr>
        <sz val="11"/>
        <color theme="1"/>
        <rFont val="Arial"/>
        <family val="2"/>
      </rPr>
      <t xml:space="preserve">  </t>
    </r>
    <r>
      <rPr>
        <sz val="11"/>
        <color indexed="8"/>
        <rFont val="Arial"/>
        <family val="2"/>
      </rPr>
      <t>Porcentaje de Pagos de Nómina Emitidos.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</si>
  <si>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Pagos de nómina emitidos.</t>
    </r>
  </si>
  <si>
    <r>
      <t xml:space="preserve">1.03.1.1.9.3 </t>
    </r>
    <r>
      <rPr>
        <sz val="11"/>
        <color indexed="8"/>
        <rFont val="Arial"/>
        <family val="2"/>
      </rPr>
      <t>Reducción de días de pago a proveedores.</t>
    </r>
  </si>
  <si>
    <r>
      <rPr>
        <b/>
        <sz val="11"/>
        <color theme="1"/>
        <rFont val="Arial"/>
        <family val="2"/>
      </rPr>
      <t xml:space="preserve">PRDPP: </t>
    </r>
    <r>
      <rPr>
        <sz val="11"/>
        <color theme="1"/>
        <rFont val="Arial"/>
        <family val="2"/>
      </rPr>
      <t xml:space="preserve"> </t>
    </r>
    <r>
      <rPr>
        <sz val="11"/>
        <color indexed="8"/>
        <rFont val="Arial"/>
        <family val="2"/>
      </rPr>
      <t>Porcentaje de Reducción de Días de Pago a Proveedores.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</si>
  <si>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Días de Pago.</t>
    </r>
  </si>
  <si>
    <t>Componente
(Ingresos)</t>
  </si>
  <si>
    <r>
      <t xml:space="preserve">1.03.1.1.10 </t>
    </r>
    <r>
      <rPr>
        <sz val="11"/>
        <rFont val="Arial"/>
        <family val="2"/>
      </rPr>
      <t>Contribuciones tributarias (Cobro de Impuestos, derechos, productos, aprovechamientos, participaciones y otros Ingresos y los fondos de aportación general) recaudados.</t>
    </r>
  </si>
  <si>
    <r>
      <t xml:space="preserve">PCT: </t>
    </r>
    <r>
      <rPr>
        <sz val="11"/>
        <color indexed="8"/>
        <rFont val="Arial"/>
        <family val="2"/>
      </rPr>
      <t>Porcentaje de Contribuciones Tributarias.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</si>
  <si>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Contribuciones tributarias.</t>
    </r>
  </si>
  <si>
    <r>
      <t xml:space="preserve">1.03.1.1.10.1 </t>
    </r>
    <r>
      <rPr>
        <sz val="11"/>
        <rFont val="Arial"/>
        <family val="2"/>
      </rPr>
      <t xml:space="preserve">Recaudación anual de Impuesto Predial. </t>
    </r>
  </si>
  <si>
    <r>
      <rPr>
        <b/>
        <sz val="11"/>
        <color theme="1"/>
        <rFont val="Arial"/>
        <family val="2"/>
      </rPr>
      <t xml:space="preserve">PIPR:  </t>
    </r>
    <r>
      <rPr>
        <sz val="11"/>
        <color indexed="8"/>
        <rFont val="Arial"/>
        <family val="2"/>
      </rPr>
      <t>Porcentaje de Impuesto Predial Recaudado.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</si>
  <si>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Impuesto predial.</t>
    </r>
  </si>
  <si>
    <r>
      <t xml:space="preserve">1.03.1.1.10.2 </t>
    </r>
    <r>
      <rPr>
        <sz val="11"/>
        <color indexed="8"/>
        <rFont val="Arial"/>
        <family val="2"/>
      </rPr>
      <t>Renovación de Licencias de Funcionamiento.</t>
    </r>
  </si>
  <si>
    <r>
      <rPr>
        <b/>
        <sz val="11"/>
        <color theme="1"/>
        <rFont val="Arial"/>
        <family val="2"/>
      </rPr>
      <t>PLFR:</t>
    </r>
    <r>
      <rPr>
        <sz val="11"/>
        <color indexed="8"/>
        <rFont val="Arial"/>
        <family val="2"/>
      </rPr>
      <t xml:space="preserve"> Porcentaje  de Licencias de Funcionamiento renovadas.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</si>
  <si>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Licencias.</t>
    </r>
  </si>
  <si>
    <r>
      <t xml:space="preserve">1.03.1.1.10.3 </t>
    </r>
    <r>
      <rPr>
        <sz val="11"/>
        <color indexed="8"/>
        <rFont val="Arial"/>
        <family val="2"/>
      </rPr>
      <t>Realización de Jornadas de Regularización de trámites y descuentos Municipales.</t>
    </r>
  </si>
  <si>
    <r>
      <rPr>
        <b/>
        <sz val="11"/>
        <color theme="1"/>
        <rFont val="Arial"/>
        <family val="2"/>
      </rPr>
      <t>PJRR:</t>
    </r>
    <r>
      <rPr>
        <sz val="11"/>
        <color theme="1"/>
        <rFont val="Arial"/>
        <family val="2"/>
      </rPr>
      <t xml:space="preserve">  </t>
    </r>
    <r>
      <rPr>
        <sz val="11"/>
        <color indexed="8"/>
        <rFont val="Arial"/>
        <family val="2"/>
      </rPr>
      <t>Porcentaje de Jornadas de Regularización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</si>
  <si>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Jornadas de Regularización.</t>
    </r>
  </si>
  <si>
    <r>
      <t xml:space="preserve">1.03.1 </t>
    </r>
    <r>
      <rPr>
        <sz val="11"/>
        <color theme="1"/>
        <rFont val="Arial"/>
        <family val="2"/>
      </rPr>
      <t>Contribuir a la renovación de los mecanismos de gestión flexibilizando nuestras estructuras y procedimientos administrativos con calidad, innovación tecnológica y combate a la corrupción mediante el fortalecimiento de la Hacienda Pública Municipal administrada con eficiencia y realizando los procesos conforme a la normatividad aplicable.</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</si>
  <si>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Anteproyectos</t>
    </r>
  </si>
  <si>
    <t>ELABORÓ
Lic. Carlos Manuel May Tun</t>
  </si>
  <si>
    <t>TESORERÍA MUNICIPAL</t>
  </si>
  <si>
    <t>DIRECCIÓN DE CATASTRO MUNICIPAL</t>
  </si>
  <si>
    <t>DIRECCIÓN DE COMERCIO Y SERVICIOS EN LA VÍA PÚBLICA</t>
  </si>
  <si>
    <t>DIRECCIÓN DE CONTABILIDAD</t>
  </si>
  <si>
    <t>DIRECCIÓN FINANCIERA</t>
  </si>
  <si>
    <t>DIRECCIÓN DE ZOFEMAT</t>
  </si>
  <si>
    <t>DIRECCIÓN DE FISCALIZACIÓN</t>
  </si>
  <si>
    <t>DIRECCIÓN DE INGRESOS COORDINADOS Y COBRANZA</t>
  </si>
  <si>
    <t>DIRECCIÓN DE EGRESOS</t>
  </si>
  <si>
    <r>
      <t>Justificación Trimestral</t>
    </r>
    <r>
      <rPr>
        <sz val="11"/>
        <color theme="0"/>
        <rFont val="Arial"/>
        <family val="2"/>
      </rPr>
      <t xml:space="preserve">: Debido a que el indicador se mide de manera anual el resultado se obtendrá hasta el cuarto trimestre. </t>
    </r>
  </si>
  <si>
    <r>
      <t xml:space="preserve">Justificación Trimestral: </t>
    </r>
    <r>
      <rPr>
        <sz val="11"/>
        <color theme="1"/>
        <rFont val="Arial"/>
        <family val="2"/>
      </rPr>
      <t xml:space="preserve">Debido a que el indicador se mide de manera anual el resultado se obtendrá hasta el cuarto trimestre. </t>
    </r>
  </si>
  <si>
    <r>
      <t xml:space="preserve">Justificación Trimestral:  </t>
    </r>
    <r>
      <rPr>
        <sz val="11"/>
        <color theme="1"/>
        <rFont val="Arial"/>
        <family val="2"/>
      </rPr>
      <t>La Tesorería Municipal logra el 100% de su meta trimestral al mantener una eficiente coordinación de sus reuniones con las áreas recaudatorias.</t>
    </r>
  </si>
  <si>
    <r>
      <t xml:space="preserve">Justificación Trimestral: </t>
    </r>
    <r>
      <rPr>
        <sz val="11"/>
        <color theme="1"/>
        <rFont val="Arial"/>
        <family val="2"/>
      </rPr>
      <t>La Tesorería Municipal logra el 100% de su meta trimestral al mantener reuniones con sus áreas ejecutorias para un eficaz manejo del gasto público.</t>
    </r>
  </si>
  <si>
    <r>
      <t xml:space="preserve">Justificación Trimestral: </t>
    </r>
    <r>
      <rPr>
        <sz val="11"/>
        <color theme="1"/>
        <rFont val="Arial"/>
        <family val="2"/>
      </rPr>
      <t>La Direcciòn de Contabilidad logró el 100% de su meta trimestral al realizar acciones de coordinaciòn con las àreas ejecutoras del gasto y recuadadoras del ingreso para  que realizaran sus registros contables en tiempo y forma y a su vez, la entrega de documentaciòn comprobatoria, lo que contribuyó a efectuar los cierres contables de manera oportuna, integrar y compilar la Cuenta Pública de acuerdo al Marco Normativo aplicable.</t>
    </r>
  </si>
  <si>
    <r>
      <t xml:space="preserve">Justificación Trimestral: </t>
    </r>
    <r>
      <rPr>
        <sz val="11"/>
        <color theme="1"/>
        <rFont val="Arial"/>
        <family val="2"/>
      </rPr>
      <t xml:space="preserve">La Dirección de Contabilidad logró el 100% de su meta trimestral al realizar acciones inmediatas, posterior al cierre del Primer Trimestre para su publicaciòn en la pagina oficial del Municipio de Benito Juàrez en la seccion de Transparencia Presupuestaria-Armonización Contable, cumpliendo asì con las disposiciones del Titulo Quinto de la Ley General de Contabilidad Gubernamental. </t>
    </r>
  </si>
  <si>
    <r>
      <t xml:space="preserve">Justificación Trimestral: </t>
    </r>
    <r>
      <rPr>
        <sz val="11"/>
        <color theme="1"/>
        <rFont val="Arial"/>
        <family val="2"/>
      </rPr>
      <t xml:space="preserve">La Direcciòn de Contabilidad logró el 100% de su meta trimestral en virtud de que se tomaron acciones con la solicitud anticipada, asi como de coordinación con las entidades emisoras de la información requerida por la Entidad Fiscalizadora mediante la "Guía" y al "Acuerdo que contiene los Lineamientos para la Integración y Rendición de los Informes de Avance de la Gestión Financiera y de la Información para la Planeación de la Fiscalización de la Cuenta Pública de las Entidades Fiscalizables del Estado de Quintana Roo, ante la Auditoría Superior del Estado". </t>
    </r>
  </si>
  <si>
    <r>
      <t>Justificación Trimestral:</t>
    </r>
    <r>
      <rPr>
        <sz val="11"/>
        <color theme="1"/>
        <rFont val="Arial"/>
        <family val="2"/>
      </rPr>
      <t xml:space="preserve"> La Direcciòn de Contabilidad logró el 100% de su meta trimestral al realizar acciones de coordinaciòn con las diferentes áreas ejecutoras, remitiendo toda la documentación comprobatoria con base en sus registros contables, cumpliendo asi, con la integración de la glosa de la Cuentra Pùblica, de conformidad con lo establecido en el "Acuerdo que contiene los Lineamientos para la Integraciòn, Recepción y Entrega de la Cuenta Pùblica de las Entidades Fiscalizables ante la ASEQROO.</t>
    </r>
  </si>
  <si>
    <r>
      <t xml:space="preserve">Justificación Trimestral: </t>
    </r>
    <r>
      <rPr>
        <sz val="11"/>
        <color theme="1"/>
        <rFont val="Arial"/>
        <family val="2"/>
      </rPr>
      <t>La Dirección Financiera en coordinación con la Dirección de Contabilidad, entregará el Informe de Avance de la Gestión Financiera del primer trimestre de 2023 a la Auditoría Superior del Estado la última semana de abril de 2023, en apego al Artículo 51 de la Ley General de Contabilidad Gubernamental.</t>
    </r>
  </si>
  <si>
    <r>
      <t xml:space="preserve">Justificación Trimestral: </t>
    </r>
    <r>
      <rPr>
        <sz val="11"/>
        <color theme="1"/>
        <rFont val="Arial"/>
        <family val="2"/>
      </rPr>
      <t>Debido a que el indicador se mide dos veces en el año el resultado se obtendrá en el segundo y tercer  trimestre.</t>
    </r>
  </si>
  <si>
    <r>
      <t xml:space="preserve">Justificación Trimestral: </t>
    </r>
    <r>
      <rPr>
        <sz val="11"/>
        <color theme="1"/>
        <rFont val="Arial"/>
        <family val="2"/>
      </rPr>
      <t>La Dirección Financiera logra el 100% de su meta trimestral al mantener un entorno económico estable.</t>
    </r>
  </si>
  <si>
    <r>
      <t xml:space="preserve">Justificación Trimestral: </t>
    </r>
    <r>
      <rPr>
        <sz val="11"/>
        <color theme="1"/>
        <rFont val="Arial"/>
        <family val="2"/>
      </rPr>
      <t>En este trimestre se supero la meta programada, ya que a través de los requerimientos que se hicieron a los contribuyentes rezagados, estos se pusieron al corriente en sus pagos, además algunos contribuyentes que anteriormente hacían sus pagos bimestrales, ahora lo realizaron anual.</t>
    </r>
  </si>
  <si>
    <r>
      <t xml:space="preserve">Justificación Trimestral: </t>
    </r>
    <r>
      <rPr>
        <sz val="11"/>
        <color theme="1"/>
        <rFont val="Arial"/>
        <family val="2"/>
      </rPr>
      <t>En este trimestre, las 7 playas siguen manteniendo sus certfificaciones y sus galardones.</t>
    </r>
  </si>
  <si>
    <r>
      <t xml:space="preserve">Justificación Trimestral: </t>
    </r>
    <r>
      <rPr>
        <sz val="11"/>
        <color theme="1"/>
        <rFont val="Arial"/>
        <family val="2"/>
      </rPr>
      <t>En este trimestre, la remoción del sargazo de las playas no cumplio con lo programado, ya que el arribo de esta alga fue menor a lo esperado.</t>
    </r>
  </si>
  <si>
    <r>
      <t xml:space="preserve">Justificación Trimestral: </t>
    </r>
    <r>
      <rPr>
        <sz val="11"/>
        <color theme="1"/>
        <rFont val="Arial"/>
        <family val="2"/>
      </rPr>
      <t>En este trimestre no se cumplio con la meta programada, ya que por cuestiones administrativas, la licitacion con las máquinas cribadoras se realizó hasta marzo. Se estuvo cribando manualmente.</t>
    </r>
  </si>
  <si>
    <r>
      <t>Justificación Trimestral:</t>
    </r>
    <r>
      <rPr>
        <sz val="11"/>
        <color theme="1"/>
        <rFont val="Arial"/>
        <family val="2"/>
      </rPr>
      <t xml:space="preserve"> En este trimestre no se cumplió con lo programado de limpieza de las playas y remoción de sargazo, ya que el arribo de esta alga fue menor a lo esperado.</t>
    </r>
  </si>
  <si>
    <r>
      <t xml:space="preserve">Justificación Trimestral: </t>
    </r>
    <r>
      <rPr>
        <sz val="11"/>
        <color theme="1"/>
        <rFont val="Arial"/>
        <family val="2"/>
      </rPr>
      <t>En este trimestre se logró  la meta en un 100.66 % debido a los distintos operativos  programados a los establecimientos comerciales, verificando y exhortando a que los contribuyentes cumplan con sus obligaciones fiscales municipales.</t>
    </r>
  </si>
  <si>
    <r>
      <t xml:space="preserve">Justificación Trimestral: </t>
    </r>
    <r>
      <rPr>
        <sz val="11"/>
        <color theme="1"/>
        <rFont val="Arial"/>
        <family val="2"/>
      </rPr>
      <t>Se logró alcanzar en el trimestre el 49.70% en el número de actas de inspección debido al  operativo anual para verificar licencias 2022, cuya porroga vence el 15 de abril.</t>
    </r>
  </si>
  <si>
    <r>
      <t xml:space="preserve">Justificación Trimestral: </t>
    </r>
    <r>
      <rPr>
        <sz val="11"/>
        <color theme="1"/>
        <rFont val="Arial"/>
        <family val="2"/>
      </rPr>
      <t>Se realizaron distintos operativos debido a las quejas ingresadas logrando rebasar la meta trimestral en un 10% para lo cual fueron atendidas y se dio a concientizar a los contribuyentes para que regularicen sus establecimientos.</t>
    </r>
  </si>
  <si>
    <r>
      <t xml:space="preserve">Justificación Trimestral: </t>
    </r>
    <r>
      <rPr>
        <sz val="11"/>
        <color theme="1"/>
        <rFont val="Arial"/>
        <family val="2"/>
      </rPr>
      <t>En este trimestre se logró superar las metas establecidadas en un 7.94%, esto debido a una eficacia en los pagos programados.</t>
    </r>
  </si>
  <si>
    <r>
      <t xml:space="preserve">Justificación Trimestral: </t>
    </r>
    <r>
      <rPr>
        <sz val="11"/>
        <color theme="1"/>
        <rFont val="Arial"/>
        <family val="2"/>
      </rPr>
      <t>En este trimestre se logró superar la meta en un 8%, debido a la oportuna realizacion de los pagos programados a proveedores.</t>
    </r>
  </si>
  <si>
    <r>
      <t xml:space="preserve">Justificación Trimestral: </t>
    </r>
    <r>
      <rPr>
        <sz val="11"/>
        <color theme="1"/>
        <rFont val="Arial"/>
        <family val="2"/>
      </rPr>
      <t>Se obtuvo un cumplimiento del 95.09% en el cual se resalta el buen manejo en los tiempos de pagos de los pasivos.</t>
    </r>
  </si>
  <si>
    <r>
      <t xml:space="preserve">Justificación Trimestral: </t>
    </r>
    <r>
      <rPr>
        <sz val="11"/>
        <color theme="1"/>
        <rFont val="Arial"/>
        <family val="2"/>
      </rPr>
      <t>Se obtuvo un cumplimiento del 100% en el pago de nómina,debido a la oportuna realizacion de los pagos programado a nóminas.</t>
    </r>
  </si>
  <si>
    <r>
      <t xml:space="preserve">Justificación Trimestral: </t>
    </r>
    <r>
      <rPr>
        <sz val="11"/>
        <color theme="1"/>
        <rFont val="Arial"/>
        <family val="2"/>
      </rPr>
      <t>Se informa que este incremento se deriva de los mecanismos de agilización en trámites y servicios instaurados y optimizados en este ejercicio 2023, mediante el uso de plataformas digitales  se ha tenido un escalamiento en el flujo de punta a punta con cada dependencia normativa que emite los siguientes permisos que son obligatorios para el refrendo: Constancia de Uso de Suelo y el Dictamen de Protección civil, los cuales a partir de este año 2023, son emitidos en la plataforma, por lo que ha beneficiado en los tiempos de respuesta de cada dependencia y en el módulo de refrendo el sistema cuenta con un algoritmo paa autorizar leyendo estatus y vigencias de los permisos obligatorios.</t>
    </r>
  </si>
  <si>
    <r>
      <t>Justificación Trimestral:</t>
    </r>
    <r>
      <rPr>
        <sz val="11"/>
        <color theme="1"/>
        <rFont val="Arial"/>
        <family val="2"/>
      </rPr>
      <t xml:space="preserve"> En este trimestre se logra la meta derivada de las acciones de gobierno de la actual administración bajo el programa ejecutado denominado  “Cancún nos Une” Jornadas de Atención Ciudadana, que a lo largo del año se realizarán en once sedes diferentes para acercar más de 50 trámites y servicios a la ciudadanía, con el fin de facilitar el acceso a soluciones, así como escuchar de primera mano las propuesta de los cancunenses en audiencias públicas. En este sentido la Dirección de Ingresos participa en alineación y apoyo a estas acciones de gobierno, integrando sus jornadas de cobro a las audiencias que tiene establecidas el programa institucional de la Presidenta.</t>
    </r>
  </si>
  <si>
    <r>
      <t xml:space="preserve">Justificación Trimestral: </t>
    </r>
    <r>
      <rPr>
        <sz val="11"/>
        <color theme="1"/>
        <rFont val="Arial"/>
        <family val="2"/>
      </rPr>
      <t xml:space="preserve"> A la fecha la cuenta pública se encuentra en proceso de cierre. (Fecha aproximada 30-abril-2023)., en apego al Artículo 51 de la Ley General de Contabilidad Gubernamental.</t>
    </r>
  </si>
  <si>
    <r>
      <t xml:space="preserve">Justificación Trimestral: </t>
    </r>
    <r>
      <rPr>
        <sz val="11"/>
        <color theme="1"/>
        <rFont val="Arial"/>
        <family val="2"/>
      </rPr>
      <t>A la fecha la cuenta pública se encuentra en proceso de cierre. (Fecha aproximada 30-abril-2023), en apego al Artículo 51 de la Ley General de Contabilidad Gubernamental.</t>
    </r>
  </si>
  <si>
    <r>
      <t>Justificación Trimestral:</t>
    </r>
    <r>
      <rPr>
        <sz val="11"/>
        <color theme="1"/>
        <rFont val="Arial"/>
        <family val="2"/>
      </rPr>
      <t xml:space="preserve">  Durante este trimestre se logro solo el 51% de la meta del cobro de multas, toda vez que como resultado del procedimiento administrativo de ejecucion a los contribuyentes; los supuestos que se obtuvieron fueron no localizables o desocupaciones. Por lo que es necesario coadyuvar con diversas autoridades a fin de obtener mas información respecto a los nuevos domicilios de dichos contribuyentes, mismas solicitudes de información que se encuentran en proceso, con la finalidad de realizar nuevamente la ejecución de cobro.</t>
    </r>
  </si>
  <si>
    <r>
      <t xml:space="preserve">Justificación Trimestral: </t>
    </r>
    <r>
      <rPr>
        <sz val="11"/>
        <color theme="1"/>
        <rFont val="Arial"/>
        <family val="2"/>
      </rPr>
      <t>Durante este periodo, en relación al cobro de rezago de Impuesto Predial se logro un 97% de la meta programada,  toda vez que se apoya a "La Jornada de Atención Ciudadana". Asi mismo se logra un avance del 51% como resultado del Procedimiento Administrativo de Ejecución en las Multas Federales y Municipales No Fiscales.</t>
    </r>
  </si>
  <si>
    <r>
      <t xml:space="preserve">Justificación Trimestral: </t>
    </r>
    <r>
      <rPr>
        <sz val="11"/>
        <color theme="1"/>
        <rFont val="Arial"/>
        <family val="2"/>
      </rPr>
      <t xml:space="preserve">En relación a este trimestre, se alcanzo el 97% de la meta establecida, debido a que se implemento "La Jornada de Atención Ciudadana ¡CANCÚN NOS UNE!, en la que se solicito abarcar el mayor número de contribuyentes morosos y apoyar a la ciudadanía en el trámite de pago de Impuesto Predial. </t>
    </r>
  </si>
  <si>
    <r>
      <t xml:space="preserve">Justificación Trimestral: </t>
    </r>
    <r>
      <rPr>
        <sz val="11"/>
        <color theme="1"/>
        <rFont val="Arial"/>
        <family val="2"/>
      </rPr>
      <t>Se alcanzó el  94.29 % de la meta programada debido a la disminución de servicios catastrales solicitados por los contribuyentes no permitió actualizar los valores catastrales programados.</t>
    </r>
  </si>
  <si>
    <r>
      <t xml:space="preserve">Justificación Trimestral: </t>
    </r>
    <r>
      <rPr>
        <sz val="11"/>
        <color theme="1"/>
        <rFont val="Arial"/>
        <family val="2"/>
      </rPr>
      <t>Se alcanzó el  88% de la meta programada debido a la disminución de servicios catastrales solicitados por los contribuyentes. Además de la falta de unidades de transporte en buenas condiciones, no permitio llevar a cabo las brigadas de revisión y verificación suficientes.</t>
    </r>
  </si>
  <si>
    <r>
      <t xml:space="preserve">Justificación Trimestral: </t>
    </r>
    <r>
      <rPr>
        <sz val="11"/>
        <color theme="1"/>
        <rFont val="Arial"/>
        <family val="2"/>
      </rPr>
      <t>Se alcanzó el  88.33% de la meta programada debido a la disminución de servicios catastrales solicitados por los contribuyentes. Es de mencionar que esta Dirección ofrece sus trámites y servicios de acuerdo a la demanda por parte de los contribuyentes .</t>
    </r>
  </si>
  <si>
    <r>
      <t xml:space="preserve">Justificación Trimestral:  </t>
    </r>
    <r>
      <rPr>
        <sz val="11"/>
        <color theme="1"/>
        <rFont val="Arial"/>
        <family val="2"/>
      </rPr>
      <t>Se logra un 88% de la meta programada ocacionado por una disminución de operativos en diferentes zonas por falta de personal debido a incapacidades.</t>
    </r>
  </si>
  <si>
    <r>
      <t xml:space="preserve">Justificación Trimestral: </t>
    </r>
    <r>
      <rPr>
        <sz val="11"/>
        <color theme="1"/>
        <rFont val="Arial"/>
        <family val="2"/>
      </rPr>
      <t xml:space="preserve">Se logra rebasar la meta en un 17.6% en las verificaciones debido al aumento de quejas de la ciudadanía del comercio informal o que no acataron el reglamento. </t>
    </r>
  </si>
  <si>
    <r>
      <t xml:space="preserve">Justificación Trimestral: </t>
    </r>
    <r>
      <rPr>
        <sz val="11"/>
        <color theme="1"/>
        <rFont val="Arial"/>
        <family val="2"/>
      </rPr>
      <t>Se logra rebasar la meta en un 77.78% ya que incrementaron las quejas de ciudadanos, debido a que comerciantes no cumplían con el reglamento de dirección de comercio en la  vía publica o surgían nuevos comercios informales.</t>
    </r>
  </si>
  <si>
    <t>M-PP 1.03  PROGRAMA DE FORTALECIMIENTO DE LAS FINANZAS PÚBLICAS.</t>
  </si>
  <si>
    <t>AUTORIZÓ
L.A.E. Marcelo José Guzman
Tesorero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</si>
</sst>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4"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sz val="11"/>
      <color indexed="8"/>
      <name val="Arial"/>
      <family val="2"/>
    </font>
    <font>
      <sz val="11"/>
      <color rgb="FF000000"/>
      <name val="Arial"/>
      <family val="2"/>
    </font>
    <font>
      <b/>
      <sz val="11"/>
      <color indexed="8"/>
      <name val="Arial"/>
      <family val="2"/>
    </font>
    <font>
      <b/>
      <sz val="16"/>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s>
  <borders count="103">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dashed">
        <color theme="1"/>
      </left>
      <right style="dashed">
        <color theme="1"/>
      </right>
      <top style="dashed">
        <color theme="1"/>
      </top>
      <bottom/>
      <diagonal/>
    </border>
    <border>
      <left style="dashed">
        <color theme="1"/>
      </left>
      <right style="medium">
        <color theme="1"/>
      </right>
      <top style="dashed">
        <color theme="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ashed">
        <color theme="1"/>
      </left>
      <right style="medium">
        <color indexed="64"/>
      </right>
      <top style="dashed">
        <color theme="1"/>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right style="medium">
        <color indexed="64"/>
      </right>
      <top/>
      <bottom style="dotted">
        <color indexed="64"/>
      </bottom>
      <diagonal/>
    </border>
  </borders>
  <cellStyleXfs count="4">
    <xf numFmtId="0" fontId="0" fillId="0" borderId="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226">
    <xf numFmtId="0" fontId="0" fillId="0" borderId="0" xfId="0"/>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8" borderId="25" xfId="0" applyFont="1" applyFill="1" applyBorder="1" applyAlignment="1">
      <alignment horizontal="center" vertical="center" wrapText="1"/>
    </xf>
    <xf numFmtId="2" fontId="2" fillId="2" borderId="19" xfId="1" applyNumberFormat="1" applyFont="1" applyFill="1" applyBorder="1" applyAlignment="1">
      <alignment horizontal="center" vertical="center" wrapText="1"/>
    </xf>
    <xf numFmtId="2" fontId="2" fillId="2" borderId="20" xfId="1" applyNumberFormat="1" applyFont="1" applyFill="1" applyBorder="1" applyAlignment="1">
      <alignment horizontal="center" vertical="center" wrapText="1"/>
    </xf>
    <xf numFmtId="0" fontId="2" fillId="2" borderId="19"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2" fontId="4" fillId="8" borderId="19" xfId="1" applyNumberFormat="1" applyFont="1" applyFill="1" applyBorder="1" applyAlignment="1">
      <alignment horizontal="center" vertical="center" wrapText="1"/>
    </xf>
    <xf numFmtId="0" fontId="2" fillId="8" borderId="27" xfId="0" applyFont="1" applyFill="1" applyBorder="1" applyAlignment="1">
      <alignment vertical="center" wrapText="1"/>
    </xf>
    <xf numFmtId="0" fontId="2" fillId="8" borderId="28" xfId="0" applyFont="1" applyFill="1" applyBorder="1" applyAlignment="1">
      <alignment vertical="center" wrapText="1"/>
    </xf>
    <xf numFmtId="0" fontId="4" fillId="8"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4" fillId="8"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5" xfId="0" applyFont="1" applyFill="1" applyBorder="1" applyAlignment="1">
      <alignment horizontal="left" vertical="center" wrapText="1"/>
    </xf>
    <xf numFmtId="0" fontId="4" fillId="4" borderId="31" xfId="0" applyFont="1" applyFill="1" applyBorder="1" applyAlignment="1">
      <alignment horizontal="center" vertical="center" wrapText="1"/>
    </xf>
    <xf numFmtId="0" fontId="2" fillId="3" borderId="36" xfId="0" applyFont="1" applyFill="1" applyBorder="1" applyAlignment="1">
      <alignment horizontal="left" vertical="center" wrapText="1"/>
    </xf>
    <xf numFmtId="0" fontId="4" fillId="4" borderId="30" xfId="0" applyFont="1" applyFill="1" applyBorder="1" applyAlignment="1">
      <alignment horizontal="center" vertical="center" wrapText="1"/>
    </xf>
    <xf numFmtId="0" fontId="2" fillId="3" borderId="35" xfId="0" applyFont="1" applyFill="1" applyBorder="1" applyAlignment="1">
      <alignment horizontal="center" vertical="center" wrapText="1"/>
    </xf>
    <xf numFmtId="164" fontId="1" fillId="8" borderId="29" xfId="0" applyNumberFormat="1" applyFont="1" applyFill="1" applyBorder="1" applyAlignment="1">
      <alignment horizontal="center" vertical="center" wrapText="1"/>
    </xf>
    <xf numFmtId="164" fontId="1" fillId="8" borderId="17" xfId="0" applyNumberFormat="1" applyFont="1" applyFill="1" applyBorder="1" applyAlignment="1">
      <alignment horizontal="center" vertical="center" wrapText="1"/>
    </xf>
    <xf numFmtId="0" fontId="12" fillId="8" borderId="33" xfId="0" applyFont="1" applyFill="1" applyBorder="1" applyAlignment="1">
      <alignment horizontal="justify" vertical="center" wrapText="1"/>
    </xf>
    <xf numFmtId="0" fontId="12" fillId="8" borderId="34" xfId="0" applyFont="1" applyFill="1" applyBorder="1" applyAlignment="1">
      <alignment horizontal="justify" vertical="center" wrapText="1"/>
    </xf>
    <xf numFmtId="0" fontId="16" fillId="0" borderId="41" xfId="0" applyFont="1" applyBorder="1" applyAlignment="1">
      <alignment vertical="center"/>
    </xf>
    <xf numFmtId="0" fontId="1" fillId="8" borderId="29"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8" borderId="21" xfId="0" applyFont="1" applyFill="1" applyBorder="1" applyAlignment="1">
      <alignment horizontal="center" vertical="center" wrapText="1"/>
    </xf>
    <xf numFmtId="164" fontId="1" fillId="8" borderId="21" xfId="0" applyNumberFormat="1" applyFont="1" applyFill="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0" fillId="9" borderId="0" xfId="0" applyFill="1"/>
    <xf numFmtId="0" fontId="0" fillId="10" borderId="0" xfId="0" applyFill="1"/>
    <xf numFmtId="10" fontId="0" fillId="6" borderId="45" xfId="0" applyNumberFormat="1" applyFill="1" applyBorder="1" applyAlignment="1">
      <alignment horizontal="center" vertical="center" wrapText="1"/>
    </xf>
    <xf numFmtId="0" fontId="0" fillId="0" borderId="0" xfId="0" applyAlignment="1">
      <alignment horizontal="center" vertical="center"/>
    </xf>
    <xf numFmtId="10" fontId="0" fillId="6" borderId="48" xfId="0" applyNumberFormat="1" applyFill="1" applyBorder="1" applyAlignment="1">
      <alignment horizontal="center" vertical="center" wrapText="1"/>
    </xf>
    <xf numFmtId="3" fontId="2" fillId="2" borderId="52" xfId="0" applyNumberFormat="1" applyFont="1" applyFill="1" applyBorder="1" applyAlignment="1">
      <alignment horizontal="center" vertical="center" wrapText="1"/>
    </xf>
    <xf numFmtId="3" fontId="2" fillId="2" borderId="54" xfId="0" applyNumberFormat="1" applyFont="1" applyFill="1" applyBorder="1" applyAlignment="1">
      <alignment horizontal="center" vertical="center" wrapText="1"/>
    </xf>
    <xf numFmtId="3" fontId="2" fillId="2" borderId="55" xfId="0" applyNumberFormat="1" applyFont="1" applyFill="1" applyBorder="1" applyAlignment="1">
      <alignment horizontal="center" vertical="center" wrapText="1"/>
    </xf>
    <xf numFmtId="3" fontId="2" fillId="2" borderId="56" xfId="0" applyNumberFormat="1" applyFont="1" applyFill="1" applyBorder="1" applyAlignment="1">
      <alignment horizontal="center" vertical="center" wrapText="1"/>
    </xf>
    <xf numFmtId="10" fontId="0" fillId="6" borderId="53" xfId="0" applyNumberFormat="1" applyFill="1" applyBorder="1" applyAlignment="1">
      <alignment horizontal="center" vertical="center" wrapText="1"/>
    </xf>
    <xf numFmtId="4" fontId="2" fillId="2" borderId="52" xfId="0" applyNumberFormat="1" applyFont="1" applyFill="1" applyBorder="1" applyAlignment="1">
      <alignment horizontal="center" vertical="center" wrapText="1"/>
    </xf>
    <xf numFmtId="0" fontId="2" fillId="8" borderId="57" xfId="0" applyFont="1" applyFill="1" applyBorder="1" applyAlignment="1">
      <alignment vertical="center" wrapText="1"/>
    </xf>
    <xf numFmtId="0" fontId="0" fillId="0" borderId="0" xfId="0" applyAlignment="1">
      <alignment wrapText="1"/>
    </xf>
    <xf numFmtId="0" fontId="17" fillId="0" borderId="0" xfId="0" applyFont="1"/>
    <xf numFmtId="3" fontId="2" fillId="2" borderId="15"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3" fontId="2" fillId="2" borderId="45" xfId="0" applyNumberFormat="1" applyFont="1" applyFill="1" applyBorder="1" applyAlignment="1">
      <alignment horizontal="center" vertical="center" wrapText="1"/>
    </xf>
    <xf numFmtId="3" fontId="2" fillId="2" borderId="61" xfId="0" applyNumberFormat="1" applyFont="1" applyFill="1" applyBorder="1" applyAlignment="1">
      <alignment horizontal="center" vertical="center" wrapText="1"/>
    </xf>
    <xf numFmtId="3" fontId="2" fillId="2" borderId="60" xfId="0" applyNumberFormat="1"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51" xfId="2" applyFont="1" applyFill="1" applyBorder="1" applyAlignment="1">
      <alignment horizontal="center" vertical="center" wrapText="1"/>
    </xf>
    <xf numFmtId="44" fontId="2" fillId="2" borderId="62" xfId="2" applyFont="1" applyFill="1" applyBorder="1" applyAlignment="1">
      <alignment horizontal="center" vertical="center" wrapText="1"/>
    </xf>
    <xf numFmtId="44" fontId="2" fillId="2" borderId="63"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27" xfId="2" applyFont="1" applyFill="1" applyBorder="1" applyAlignment="1">
      <alignment horizontal="center" vertical="center" wrapText="1"/>
    </xf>
    <xf numFmtId="44" fontId="2" fillId="2" borderId="64"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65" xfId="2" applyFont="1" applyFill="1" applyBorder="1" applyAlignment="1">
      <alignment horizontal="center" vertical="center" wrapText="1"/>
    </xf>
    <xf numFmtId="44" fontId="2" fillId="2" borderId="66" xfId="2" applyFont="1" applyFill="1" applyBorder="1" applyAlignment="1">
      <alignment horizontal="center" vertical="center" wrapText="1"/>
    </xf>
    <xf numFmtId="10" fontId="0" fillId="6" borderId="61" xfId="0" applyNumberFormat="1" applyFill="1" applyBorder="1" applyAlignment="1">
      <alignment horizontal="center" vertical="center" wrapText="1"/>
    </xf>
    <xf numFmtId="10" fontId="0" fillId="6" borderId="67" xfId="0" applyNumberFormat="1" applyFill="1" applyBorder="1" applyAlignment="1">
      <alignment horizontal="center" vertical="center" wrapText="1"/>
    </xf>
    <xf numFmtId="3" fontId="2" fillId="4" borderId="58"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0" fillId="11" borderId="67" xfId="0" applyNumberFormat="1" applyFill="1" applyBorder="1" applyAlignment="1">
      <alignment horizontal="center" vertical="center" wrapText="1"/>
    </xf>
    <xf numFmtId="10" fontId="0" fillId="11" borderId="45" xfId="0" applyNumberFormat="1" applyFill="1" applyBorder="1" applyAlignment="1">
      <alignment horizontal="center" vertical="center" wrapText="1"/>
    </xf>
    <xf numFmtId="10" fontId="0" fillId="11" borderId="48" xfId="0" applyNumberFormat="1" applyFill="1" applyBorder="1" applyAlignment="1">
      <alignment horizontal="center" vertical="center" wrapText="1"/>
    </xf>
    <xf numFmtId="0" fontId="5" fillId="4" borderId="33" xfId="0" applyFont="1" applyFill="1" applyBorder="1" applyAlignment="1">
      <alignment horizontal="left" vertical="center" wrapText="1"/>
    </xf>
    <xf numFmtId="0" fontId="5" fillId="4" borderId="69" xfId="0" applyFont="1" applyFill="1" applyBorder="1" applyAlignment="1">
      <alignment horizontal="center" vertical="center" wrapText="1"/>
    </xf>
    <xf numFmtId="0" fontId="0" fillId="0" borderId="0" xfId="0" applyAlignment="1">
      <alignment horizontal="center"/>
    </xf>
    <xf numFmtId="0" fontId="16" fillId="0" borderId="0" xfId="0" applyFont="1" applyAlignment="1">
      <alignment vertical="center"/>
    </xf>
    <xf numFmtId="0" fontId="4" fillId="8" borderId="71" xfId="0" applyFont="1" applyFill="1" applyBorder="1" applyAlignment="1">
      <alignment horizontal="center" vertical="center" wrapText="1"/>
    </xf>
    <xf numFmtId="2" fontId="4" fillId="8" borderId="71" xfId="1" applyNumberFormat="1" applyFont="1" applyFill="1" applyBorder="1" applyAlignment="1">
      <alignment horizontal="center" vertical="center" wrapText="1"/>
    </xf>
    <xf numFmtId="3" fontId="2" fillId="4" borderId="68" xfId="0" applyNumberFormat="1" applyFont="1" applyFill="1" applyBorder="1" applyAlignment="1">
      <alignment horizontal="center" vertical="center" wrapText="1"/>
    </xf>
    <xf numFmtId="0" fontId="2" fillId="8" borderId="26" xfId="0" applyFont="1" applyFill="1" applyBorder="1" applyAlignment="1">
      <alignment horizontal="justify" vertical="center" wrapText="1"/>
    </xf>
    <xf numFmtId="0" fontId="2" fillId="8" borderId="73" xfId="0" applyFont="1" applyFill="1" applyBorder="1" applyAlignment="1">
      <alignment horizontal="center" vertical="center" wrapText="1"/>
    </xf>
    <xf numFmtId="0" fontId="2" fillId="8" borderId="74" xfId="0" applyFont="1" applyFill="1" applyBorder="1" applyAlignment="1">
      <alignment vertical="center" wrapText="1"/>
    </xf>
    <xf numFmtId="0" fontId="14" fillId="7" borderId="70" xfId="0" applyFont="1" applyFill="1" applyBorder="1" applyAlignment="1">
      <alignment horizontal="center" vertical="center" wrapText="1"/>
    </xf>
    <xf numFmtId="4" fontId="2" fillId="8" borderId="82"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8" borderId="2" xfId="0" applyNumberFormat="1" applyFont="1" applyFill="1" applyBorder="1" applyAlignment="1">
      <alignment horizontal="center" vertical="center" wrapText="1"/>
    </xf>
    <xf numFmtId="4" fontId="2" fillId="2" borderId="83" xfId="0" applyNumberFormat="1" applyFont="1" applyFill="1" applyBorder="1" applyAlignment="1">
      <alignment horizontal="center" vertical="center" wrapText="1"/>
    </xf>
    <xf numFmtId="4" fontId="2" fillId="2" borderId="84" xfId="0" applyNumberFormat="1" applyFont="1" applyFill="1" applyBorder="1" applyAlignment="1">
      <alignment horizontal="center" vertical="center" wrapText="1"/>
    </xf>
    <xf numFmtId="4" fontId="2" fillId="2" borderId="85" xfId="0" applyNumberFormat="1" applyFont="1" applyFill="1" applyBorder="1" applyAlignment="1">
      <alignment horizontal="center" vertical="center" wrapText="1"/>
    </xf>
    <xf numFmtId="10" fontId="0" fillId="6" borderId="86" xfId="0" applyNumberFormat="1" applyFill="1" applyBorder="1" applyAlignment="1">
      <alignment horizontal="center" vertical="center" wrapText="1"/>
    </xf>
    <xf numFmtId="10" fontId="0" fillId="6" borderId="87" xfId="0" applyNumberFormat="1" applyFill="1" applyBorder="1" applyAlignment="1">
      <alignment horizontal="center" vertical="center" wrapText="1"/>
    </xf>
    <xf numFmtId="10" fontId="0" fillId="6" borderId="88" xfId="0" applyNumberFormat="1" applyFill="1" applyBorder="1" applyAlignment="1">
      <alignment horizontal="center" vertical="center" wrapText="1"/>
    </xf>
    <xf numFmtId="2" fontId="0" fillId="6" borderId="86" xfId="0" applyNumberFormat="1" applyFill="1" applyBorder="1" applyAlignment="1">
      <alignment horizontal="center" vertical="center" wrapText="1"/>
    </xf>
    <xf numFmtId="2" fontId="0" fillId="6" borderId="87" xfId="0" applyNumberFormat="1" applyFill="1" applyBorder="1" applyAlignment="1">
      <alignment horizontal="center" vertical="center" wrapText="1"/>
    </xf>
    <xf numFmtId="0" fontId="1" fillId="2" borderId="30" xfId="0" applyFont="1" applyFill="1" applyBorder="1" applyAlignment="1">
      <alignment horizontal="center" vertical="center" wrapText="1"/>
    </xf>
    <xf numFmtId="0" fontId="8" fillId="8" borderId="89"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2" fillId="8" borderId="90" xfId="0" applyFont="1" applyFill="1" applyBorder="1" applyAlignment="1">
      <alignment horizontal="justify" vertical="center" wrapText="1"/>
    </xf>
    <xf numFmtId="0" fontId="5" fillId="5" borderId="6"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1" fillId="8" borderId="90" xfId="0" applyFont="1" applyFill="1" applyBorder="1" applyAlignment="1">
      <alignment horizontal="justify" vertical="center" wrapText="1"/>
    </xf>
    <xf numFmtId="0" fontId="2" fillId="8" borderId="90"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1" fillId="8" borderId="1" xfId="0" applyFont="1" applyFill="1" applyBorder="1" applyAlignment="1">
      <alignment horizontal="left" vertical="center" wrapText="1"/>
    </xf>
    <xf numFmtId="0" fontId="4" fillId="8" borderId="90" xfId="0" applyFont="1" applyFill="1" applyBorder="1" applyAlignment="1">
      <alignment horizontal="justify" vertical="center" wrapText="1"/>
    </xf>
    <xf numFmtId="0" fontId="2" fillId="8" borderId="10" xfId="0" applyFont="1" applyFill="1" applyBorder="1" applyAlignment="1">
      <alignment horizontal="left" vertical="center" wrapText="1"/>
    </xf>
    <xf numFmtId="3" fontId="2" fillId="2" borderId="11" xfId="0" applyNumberFormat="1" applyFont="1" applyFill="1" applyBorder="1" applyAlignment="1">
      <alignment horizontal="center" vertical="center" wrapText="1"/>
    </xf>
    <xf numFmtId="3" fontId="2" fillId="2" borderId="58"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91" xfId="0" applyNumberFormat="1" applyFont="1" applyFill="1" applyBorder="1" applyAlignment="1">
      <alignment horizontal="center" vertical="center" wrapText="1"/>
    </xf>
    <xf numFmtId="0" fontId="5" fillId="5" borderId="33"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8" borderId="33" xfId="0" applyFont="1" applyFill="1" applyBorder="1" applyAlignment="1">
      <alignment horizontal="left" vertical="center" wrapText="1"/>
    </xf>
    <xf numFmtId="3" fontId="2" fillId="2" borderId="9" xfId="0" applyNumberFormat="1" applyFont="1" applyFill="1" applyBorder="1" applyAlignment="1">
      <alignment horizontal="center" vertical="center" wrapText="1"/>
    </xf>
    <xf numFmtId="0" fontId="0" fillId="0" borderId="4" xfId="0" applyBorder="1"/>
    <xf numFmtId="0" fontId="0" fillId="0" borderId="92" xfId="0" applyBorder="1"/>
    <xf numFmtId="9" fontId="2" fillId="2" borderId="11" xfId="1" applyFont="1" applyFill="1" applyBorder="1" applyAlignment="1">
      <alignment horizontal="center" vertical="center" wrapText="1"/>
    </xf>
    <xf numFmtId="3" fontId="2" fillId="4" borderId="90" xfId="0" applyNumberFormat="1" applyFont="1" applyFill="1" applyBorder="1" applyAlignment="1">
      <alignment horizontal="center" vertical="center" wrapText="1"/>
    </xf>
    <xf numFmtId="3" fontId="2" fillId="4" borderId="94" xfId="0" applyNumberFormat="1" applyFont="1" applyFill="1" applyBorder="1" applyAlignment="1">
      <alignment horizontal="center" vertical="center" wrapText="1"/>
    </xf>
    <xf numFmtId="0" fontId="0" fillId="0" borderId="93" xfId="0" applyBorder="1"/>
    <xf numFmtId="10" fontId="18" fillId="5" borderId="87" xfId="0" applyNumberFormat="1" applyFont="1" applyFill="1" applyBorder="1" applyAlignment="1">
      <alignment horizontal="center" vertical="center"/>
    </xf>
    <xf numFmtId="10" fontId="0" fillId="11" borderId="55" xfId="0" applyNumberFormat="1" applyFill="1" applyBorder="1" applyAlignment="1">
      <alignment horizontal="center" vertical="center" wrapText="1"/>
    </xf>
    <xf numFmtId="10" fontId="0" fillId="11" borderId="95" xfId="0" applyNumberFormat="1" applyFill="1" applyBorder="1" applyAlignment="1">
      <alignment horizontal="center" vertical="center" wrapText="1"/>
    </xf>
    <xf numFmtId="10" fontId="18" fillId="5" borderId="15" xfId="0" applyNumberFormat="1" applyFont="1" applyFill="1" applyBorder="1" applyAlignment="1">
      <alignment horizontal="center" vertical="center"/>
    </xf>
    <xf numFmtId="10" fontId="0" fillId="11" borderId="96" xfId="0" applyNumberFormat="1" applyFill="1" applyBorder="1" applyAlignment="1">
      <alignment horizontal="center" vertical="center" wrapText="1"/>
    </xf>
    <xf numFmtId="10" fontId="0" fillId="11" borderId="97" xfId="0" applyNumberFormat="1" applyFill="1" applyBorder="1" applyAlignment="1">
      <alignment horizontal="center" vertical="center" wrapText="1"/>
    </xf>
    <xf numFmtId="10" fontId="18" fillId="5" borderId="45" xfId="0" applyNumberFormat="1" applyFont="1" applyFill="1" applyBorder="1" applyAlignment="1">
      <alignment horizontal="center" vertical="center"/>
    </xf>
    <xf numFmtId="3" fontId="19" fillId="5" borderId="17" xfId="0" applyNumberFormat="1" applyFont="1" applyFill="1" applyBorder="1" applyAlignment="1">
      <alignment horizontal="center" vertical="center" wrapText="1"/>
    </xf>
    <xf numFmtId="9" fontId="19" fillId="5" borderId="17" xfId="1" applyFont="1" applyFill="1" applyBorder="1" applyAlignment="1">
      <alignment horizontal="center" vertical="center" wrapText="1"/>
    </xf>
    <xf numFmtId="0" fontId="19" fillId="5" borderId="17" xfId="0" applyFont="1" applyFill="1" applyBorder="1" applyAlignment="1">
      <alignment horizontal="center" vertical="center" wrapText="1"/>
    </xf>
    <xf numFmtId="3" fontId="2" fillId="2" borderId="59" xfId="0" applyNumberFormat="1" applyFont="1" applyFill="1" applyBorder="1" applyAlignment="1">
      <alignment horizontal="center" vertical="center" wrapText="1"/>
    </xf>
    <xf numFmtId="0" fontId="1" fillId="8" borderId="98" xfId="0" applyFont="1" applyFill="1" applyBorder="1" applyAlignment="1">
      <alignment horizontal="center" vertical="center" wrapText="1"/>
    </xf>
    <xf numFmtId="164" fontId="1" fillId="8" borderId="98" xfId="0" applyNumberFormat="1" applyFont="1" applyFill="1" applyBorder="1" applyAlignment="1">
      <alignment horizontal="center" vertical="center" wrapText="1"/>
    </xf>
    <xf numFmtId="44" fontId="2" fillId="2" borderId="99" xfId="2" applyFont="1" applyFill="1" applyBorder="1" applyAlignment="1">
      <alignment horizontal="center" vertical="center" wrapText="1"/>
    </xf>
    <xf numFmtId="44" fontId="2" fillId="2" borderId="2" xfId="2" applyFont="1" applyFill="1" applyBorder="1" applyAlignment="1">
      <alignment horizontal="center" vertical="center" wrapText="1"/>
    </xf>
    <xf numFmtId="44" fontId="2" fillId="2" borderId="85" xfId="2" applyFont="1" applyFill="1" applyBorder="1" applyAlignment="1">
      <alignment horizontal="center" vertical="center" wrapText="1"/>
    </xf>
    <xf numFmtId="44" fontId="2" fillId="2" borderId="100" xfId="2" applyFont="1" applyFill="1" applyBorder="1" applyAlignment="1">
      <alignment horizontal="center" vertical="center" wrapText="1"/>
    </xf>
    <xf numFmtId="44" fontId="2" fillId="2" borderId="101" xfId="2" applyFont="1" applyFill="1" applyBorder="1" applyAlignment="1">
      <alignment horizontal="center" vertical="center" wrapText="1"/>
    </xf>
    <xf numFmtId="3" fontId="2" fillId="2" borderId="87" xfId="0" applyNumberFormat="1" applyFont="1" applyFill="1" applyBorder="1" applyAlignment="1">
      <alignment horizontal="center" vertical="center" wrapText="1"/>
    </xf>
    <xf numFmtId="3" fontId="2" fillId="2" borderId="88" xfId="0" applyNumberFormat="1" applyFont="1" applyFill="1" applyBorder="1" applyAlignment="1">
      <alignment horizontal="center" vertical="center" wrapText="1"/>
    </xf>
    <xf numFmtId="0" fontId="2" fillId="0" borderId="102" xfId="0" applyFont="1" applyBorder="1" applyAlignment="1">
      <alignment horizontal="center" vertical="center" wrapText="1"/>
    </xf>
    <xf numFmtId="0" fontId="1" fillId="8" borderId="33" xfId="0" applyFont="1" applyFill="1" applyBorder="1" applyAlignment="1">
      <alignment horizontal="justify" vertical="center" wrapText="1"/>
    </xf>
    <xf numFmtId="0" fontId="1" fillId="3" borderId="33" xfId="0" applyFont="1" applyFill="1" applyBorder="1" applyAlignment="1">
      <alignment horizontal="justify" vertical="center" wrapText="1"/>
    </xf>
    <xf numFmtId="3" fontId="19" fillId="5" borderId="21" xfId="0" applyNumberFormat="1" applyFont="1" applyFill="1" applyBorder="1" applyAlignment="1">
      <alignment horizontal="center" vertical="center" wrapText="1"/>
    </xf>
    <xf numFmtId="0" fontId="3" fillId="8" borderId="72"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4" fillId="7" borderId="75" xfId="0" applyFont="1" applyFill="1" applyBorder="1" applyAlignment="1">
      <alignment horizontal="center" vertical="center" wrapText="1"/>
    </xf>
    <xf numFmtId="0" fontId="14" fillId="7" borderId="76" xfId="0" applyFont="1" applyFill="1" applyBorder="1" applyAlignment="1">
      <alignment horizontal="center" vertical="center" wrapText="1"/>
    </xf>
    <xf numFmtId="0" fontId="14" fillId="7" borderId="77" xfId="0" applyFont="1" applyFill="1" applyBorder="1" applyAlignment="1">
      <alignment horizontal="center" vertical="center" wrapText="1"/>
    </xf>
    <xf numFmtId="0" fontId="14" fillId="7" borderId="81" xfId="0" applyFont="1" applyFill="1" applyBorder="1" applyAlignment="1">
      <alignment horizontal="center" vertical="center" wrapText="1"/>
    </xf>
    <xf numFmtId="0" fontId="14" fillId="7" borderId="78" xfId="0" applyFont="1" applyFill="1" applyBorder="1" applyAlignment="1">
      <alignment horizontal="center" vertical="center" wrapText="1"/>
    </xf>
    <xf numFmtId="0" fontId="14" fillId="7" borderId="79" xfId="0" applyFont="1" applyFill="1" applyBorder="1" applyAlignment="1">
      <alignment horizontal="center" vertical="center" wrapText="1"/>
    </xf>
    <xf numFmtId="0" fontId="14" fillId="7" borderId="80" xfId="0" applyFont="1" applyFill="1" applyBorder="1" applyAlignment="1">
      <alignment horizontal="center" vertical="center" wrapText="1"/>
    </xf>
    <xf numFmtId="0" fontId="9" fillId="7" borderId="12" xfId="0" applyFont="1" applyFill="1" applyBorder="1" applyAlignment="1">
      <alignment horizontal="center" vertical="center"/>
    </xf>
    <xf numFmtId="0" fontId="9" fillId="7" borderId="13" xfId="0" applyFont="1" applyFill="1" applyBorder="1" applyAlignment="1">
      <alignment horizontal="center" vertical="center"/>
    </xf>
    <xf numFmtId="0" fontId="1" fillId="8" borderId="90" xfId="0" applyFont="1" applyFill="1" applyBorder="1" applyAlignment="1">
      <alignment horizontal="left" vertical="center" wrapText="1"/>
    </xf>
    <xf numFmtId="0" fontId="2" fillId="8" borderId="26" xfId="0" applyFont="1" applyFill="1" applyBorder="1" applyAlignment="1">
      <alignment horizontal="left" vertical="center" wrapText="1"/>
    </xf>
    <xf numFmtId="0" fontId="2" fillId="8" borderId="2" xfId="0" applyFont="1" applyFill="1" applyBorder="1" applyAlignment="1">
      <alignment horizontal="left" vertical="center" wrapText="1"/>
    </xf>
    <xf numFmtId="0" fontId="23" fillId="0" borderId="40" xfId="0" applyFont="1" applyBorder="1" applyAlignment="1">
      <alignment horizontal="center" vertical="center" wrapText="1"/>
    </xf>
    <xf numFmtId="0" fontId="23" fillId="0" borderId="40" xfId="0" applyFont="1" applyBorder="1" applyAlignment="1">
      <alignment horizontal="center" vertical="center"/>
    </xf>
    <xf numFmtId="0" fontId="23" fillId="0" borderId="40" xfId="0" applyFont="1" applyBorder="1" applyAlignment="1">
      <alignment horizontal="center" vertical="top" wrapText="1"/>
    </xf>
    <xf numFmtId="0" fontId="23" fillId="0" borderId="40" xfId="0" applyFont="1" applyBorder="1" applyAlignment="1">
      <alignment horizontal="center" vertical="top"/>
    </xf>
    <xf numFmtId="0" fontId="0" fillId="0" borderId="4" xfId="0" applyBorder="1" applyAlignment="1">
      <alignment horizontal="center"/>
    </xf>
    <xf numFmtId="0" fontId="8" fillId="4" borderId="46"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0" xfId="0" applyFont="1" applyFill="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3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5" fillId="5" borderId="14" xfId="0" applyFont="1" applyFill="1" applyBorder="1" applyAlignment="1">
      <alignment horizontal="center" vertical="center"/>
    </xf>
    <xf numFmtId="0" fontId="15" fillId="5" borderId="12" xfId="0" applyFont="1" applyFill="1" applyBorder="1" applyAlignment="1">
      <alignment horizontal="center" vertical="center"/>
    </xf>
    <xf numFmtId="0" fontId="15" fillId="5" borderId="13" xfId="0" applyFont="1" applyFill="1" applyBorder="1" applyAlignment="1">
      <alignment horizontal="center" vertical="center"/>
    </xf>
    <xf numFmtId="0" fontId="10" fillId="5" borderId="29"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0" fillId="0" borderId="0" xfId="0" applyAlignment="1">
      <alignment horizontal="justify" vertical="center" wrapText="1"/>
    </xf>
  </cellXfs>
  <cellStyles count="4">
    <cellStyle name="Moneda" xfId="2" builtinId="4"/>
    <cellStyle name="Moneda 2" xfId="3" xr:uid="{4A168340-B5DC-4792-8350-A2E3875DFEC6}"/>
    <cellStyle name="Normal" xfId="0" builtinId="0"/>
    <cellStyle name="Porcentaje" xfId="1" builtinId="5"/>
  </cellStyles>
  <dxfs count="69">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ont>
        <color rgb="FF9C5700"/>
      </font>
      <fill>
        <patternFill>
          <bgColor rgb="FFFFEB9C"/>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ont>
        <color rgb="FF9C5700"/>
      </font>
      <fill>
        <patternFill>
          <bgColor rgb="FFFFEB9C"/>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1976437</xdr:colOff>
      <xdr:row>0</xdr:row>
      <xdr:rowOff>166687</xdr:rowOff>
    </xdr:from>
    <xdr:to>
      <xdr:col>3</xdr:col>
      <xdr:colOff>1690688</xdr:colOff>
      <xdr:row>8</xdr:row>
      <xdr:rowOff>8732</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twoCellAnchor editAs="oneCell">
    <xdr:from>
      <xdr:col>20</xdr:col>
      <xdr:colOff>107154</xdr:colOff>
      <xdr:row>0</xdr:row>
      <xdr:rowOff>47625</xdr:rowOff>
    </xdr:from>
    <xdr:to>
      <xdr:col>22</xdr:col>
      <xdr:colOff>3242466</xdr:colOff>
      <xdr:row>7</xdr:row>
      <xdr:rowOff>103188</xdr:rowOff>
    </xdr:to>
    <xdr:pic>
      <xdr:nvPicPr>
        <xdr:cNvPr id="6" name="Imagen 5">
          <a:extLst>
            <a:ext uri="{FF2B5EF4-FFF2-40B4-BE49-F238E27FC236}">
              <a16:creationId xmlns:a16="http://schemas.microsoft.com/office/drawing/2014/main" id="{EF4031EC-D956-4700-B3C8-BFD2B209551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884310" y="47625"/>
          <a:ext cx="5707062" cy="21391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82"/>
  <sheetViews>
    <sheetView tabSelected="1" topLeftCell="A14" zoomScale="70" zoomScaleNormal="70" zoomScaleSheetLayoutView="30" workbookViewId="0">
      <selection activeCell="B18" sqref="B18"/>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6" width="33.28515625" customWidth="1"/>
    <col min="7" max="8" width="17.7109375" customWidth="1"/>
    <col min="9" max="19" width="16.85546875" customWidth="1"/>
    <col min="20" max="22" width="19.28515625" customWidth="1"/>
    <col min="23" max="23" width="50" customWidth="1"/>
  </cols>
  <sheetData>
    <row r="1" spans="2:23" ht="15.75" thickBot="1" x14ac:dyDescent="0.3"/>
    <row r="2" spans="2:23" ht="30" customHeight="1" x14ac:dyDescent="0.25">
      <c r="E2" s="199" t="s">
        <v>0</v>
      </c>
      <c r="F2" s="200"/>
      <c r="G2" s="200"/>
      <c r="H2" s="200"/>
      <c r="I2" s="200"/>
      <c r="J2" s="200"/>
      <c r="K2" s="200"/>
      <c r="L2" s="200"/>
      <c r="M2" s="200"/>
      <c r="N2" s="200"/>
      <c r="O2" s="200"/>
      <c r="P2" s="200"/>
      <c r="Q2" s="200"/>
      <c r="R2" s="200"/>
      <c r="S2" s="200"/>
    </row>
    <row r="3" spans="2:23" ht="30" customHeight="1" x14ac:dyDescent="0.25">
      <c r="E3" s="201" t="s">
        <v>1</v>
      </c>
      <c r="F3" s="202"/>
      <c r="G3" s="202"/>
      <c r="H3" s="202"/>
      <c r="I3" s="202"/>
      <c r="J3" s="202"/>
      <c r="K3" s="202"/>
      <c r="L3" s="202"/>
      <c r="M3" s="202"/>
      <c r="N3" s="202"/>
      <c r="O3" s="202"/>
      <c r="P3" s="202"/>
      <c r="Q3" s="202"/>
      <c r="R3" s="202"/>
      <c r="S3" s="202"/>
    </row>
    <row r="4" spans="2:23" ht="30" customHeight="1" x14ac:dyDescent="0.25">
      <c r="E4" s="201" t="s">
        <v>225</v>
      </c>
      <c r="F4" s="202"/>
      <c r="G4" s="202"/>
      <c r="H4" s="202"/>
      <c r="I4" s="202"/>
      <c r="J4" s="202"/>
      <c r="K4" s="202"/>
      <c r="L4" s="202"/>
      <c r="M4" s="202"/>
      <c r="N4" s="202"/>
      <c r="O4" s="202"/>
      <c r="P4" s="202"/>
      <c r="Q4" s="202"/>
      <c r="R4" s="202"/>
      <c r="S4" s="202"/>
    </row>
    <row r="5" spans="2:23" ht="28.5" thickBot="1" x14ac:dyDescent="0.3">
      <c r="E5" s="205" t="s">
        <v>180</v>
      </c>
      <c r="F5" s="206"/>
      <c r="G5" s="206"/>
      <c r="H5" s="206"/>
      <c r="I5" s="206"/>
      <c r="J5" s="206"/>
      <c r="K5" s="206"/>
      <c r="L5" s="206"/>
      <c r="M5" s="206"/>
      <c r="N5" s="206"/>
      <c r="O5" s="206"/>
      <c r="P5" s="206"/>
      <c r="Q5" s="206"/>
      <c r="R5" s="206"/>
      <c r="S5" s="206"/>
    </row>
    <row r="9" spans="2:23" ht="15.75" thickBot="1" x14ac:dyDescent="0.3"/>
    <row r="10" spans="2:23" ht="33.6" customHeight="1" thickBot="1" x14ac:dyDescent="0.3">
      <c r="G10" s="220" t="s">
        <v>2</v>
      </c>
      <c r="H10" s="221"/>
      <c r="I10" s="221"/>
      <c r="J10" s="221"/>
      <c r="K10" s="221"/>
      <c r="L10" s="221"/>
      <c r="M10" s="221"/>
      <c r="N10" s="221"/>
      <c r="O10" s="221"/>
      <c r="P10" s="221"/>
      <c r="Q10" s="221"/>
      <c r="R10" s="221"/>
      <c r="S10" s="221"/>
      <c r="T10" s="221"/>
      <c r="U10" s="221"/>
      <c r="V10" s="222"/>
    </row>
    <row r="11" spans="2:23" ht="43.15" customHeight="1" thickBot="1" x14ac:dyDescent="0.3">
      <c r="B11" s="178" t="s">
        <v>3</v>
      </c>
      <c r="C11" s="180" t="s">
        <v>4</v>
      </c>
      <c r="D11" s="182" t="s">
        <v>5</v>
      </c>
      <c r="E11" s="183"/>
      <c r="F11" s="184"/>
      <c r="G11" s="185" t="s">
        <v>6</v>
      </c>
      <c r="H11" s="185"/>
      <c r="I11" s="185"/>
      <c r="J11" s="185"/>
      <c r="K11" s="186"/>
      <c r="L11" s="203" t="s">
        <v>7</v>
      </c>
      <c r="M11" s="203"/>
      <c r="N11" s="203"/>
      <c r="O11" s="204"/>
      <c r="P11" s="175" t="s">
        <v>8</v>
      </c>
      <c r="Q11" s="176"/>
      <c r="R11" s="176"/>
      <c r="S11" s="177"/>
      <c r="T11" s="176" t="s">
        <v>9</v>
      </c>
      <c r="U11" s="176"/>
      <c r="V11" s="176"/>
      <c r="W11" s="223" t="s">
        <v>46</v>
      </c>
    </row>
    <row r="12" spans="2:23" ht="122.45" customHeight="1" thickBot="1" x14ac:dyDescent="0.3">
      <c r="B12" s="179"/>
      <c r="C12" s="181"/>
      <c r="D12" s="87" t="s">
        <v>11</v>
      </c>
      <c r="E12" s="87" t="s">
        <v>12</v>
      </c>
      <c r="F12" s="87" t="s">
        <v>13</v>
      </c>
      <c r="G12" s="99" t="s">
        <v>47</v>
      </c>
      <c r="H12" s="100" t="s">
        <v>14</v>
      </c>
      <c r="I12" s="101" t="s">
        <v>15</v>
      </c>
      <c r="J12" s="102" t="s">
        <v>16</v>
      </c>
      <c r="K12" s="103" t="s">
        <v>17</v>
      </c>
      <c r="L12" s="104" t="s">
        <v>14</v>
      </c>
      <c r="M12" s="101" t="s">
        <v>15</v>
      </c>
      <c r="N12" s="102" t="s">
        <v>16</v>
      </c>
      <c r="O12" s="103" t="s">
        <v>17</v>
      </c>
      <c r="P12" s="105" t="s">
        <v>14</v>
      </c>
      <c r="Q12" s="106" t="s">
        <v>15</v>
      </c>
      <c r="R12" s="107" t="s">
        <v>16</v>
      </c>
      <c r="S12" s="108" t="s">
        <v>17</v>
      </c>
      <c r="T12" s="106" t="s">
        <v>15</v>
      </c>
      <c r="U12" s="107" t="s">
        <v>16</v>
      </c>
      <c r="V12" s="108" t="s">
        <v>17</v>
      </c>
      <c r="W12" s="224"/>
    </row>
    <row r="13" spans="2:23" ht="153" customHeight="1" x14ac:dyDescent="0.25">
      <c r="B13" s="172" t="s">
        <v>18</v>
      </c>
      <c r="C13" s="187" t="s">
        <v>177</v>
      </c>
      <c r="D13" s="84" t="s">
        <v>19</v>
      </c>
      <c r="E13" s="85" t="s">
        <v>20</v>
      </c>
      <c r="F13" s="86" t="s">
        <v>21</v>
      </c>
      <c r="G13" s="110">
        <v>37.01</v>
      </c>
      <c r="H13" s="88">
        <v>37.01</v>
      </c>
      <c r="I13" s="89">
        <v>37.01</v>
      </c>
      <c r="J13" s="90">
        <v>37.01</v>
      </c>
      <c r="K13" s="91">
        <v>37.01</v>
      </c>
      <c r="L13" s="92">
        <v>34.700000000000003</v>
      </c>
      <c r="M13" s="89"/>
      <c r="N13" s="89"/>
      <c r="O13" s="93"/>
      <c r="P13" s="94">
        <f>IFERROR(L13/H13,"100%")</f>
        <v>0.93758443663874647</v>
      </c>
      <c r="Q13" s="95"/>
      <c r="R13" s="95"/>
      <c r="S13" s="96"/>
      <c r="T13" s="97"/>
      <c r="U13" s="98"/>
      <c r="V13" s="98"/>
      <c r="W13" s="25" t="s">
        <v>22</v>
      </c>
    </row>
    <row r="14" spans="2:23" ht="116.25" customHeight="1" x14ac:dyDescent="0.25">
      <c r="B14" s="173"/>
      <c r="C14" s="188"/>
      <c r="D14" s="11" t="s">
        <v>23</v>
      </c>
      <c r="E14" s="3" t="s">
        <v>20</v>
      </c>
      <c r="F14" s="45" t="s">
        <v>21</v>
      </c>
      <c r="G14" s="111">
        <v>70.5</v>
      </c>
      <c r="H14" s="81">
        <v>70.5</v>
      </c>
      <c r="I14" s="7">
        <v>70.5</v>
      </c>
      <c r="J14" s="8">
        <v>70.5</v>
      </c>
      <c r="K14" s="9">
        <v>70.5</v>
      </c>
      <c r="L14" s="39">
        <v>59</v>
      </c>
      <c r="M14" s="1"/>
      <c r="N14" s="1"/>
      <c r="O14" s="2"/>
      <c r="P14" s="43">
        <f>IFERROR(L14/H14,"100%")</f>
        <v>0.83687943262411346</v>
      </c>
      <c r="Q14" s="36"/>
      <c r="R14" s="36"/>
      <c r="S14" s="68"/>
      <c r="T14" s="43"/>
      <c r="U14" s="36"/>
      <c r="V14" s="36"/>
      <c r="W14" s="24" t="s">
        <v>24</v>
      </c>
    </row>
    <row r="15" spans="2:23" ht="112.5" customHeight="1" x14ac:dyDescent="0.25">
      <c r="B15" s="174"/>
      <c r="C15" s="189"/>
      <c r="D15" s="12" t="s">
        <v>25</v>
      </c>
      <c r="E15" s="4" t="s">
        <v>20</v>
      </c>
      <c r="F15" s="45" t="s">
        <v>26</v>
      </c>
      <c r="G15" s="111">
        <v>5.8</v>
      </c>
      <c r="H15" s="82">
        <v>5.8</v>
      </c>
      <c r="I15" s="5">
        <v>5.8</v>
      </c>
      <c r="J15" s="10">
        <v>5.8</v>
      </c>
      <c r="K15" s="6">
        <v>5.8</v>
      </c>
      <c r="L15" s="44">
        <v>5.08</v>
      </c>
      <c r="M15" s="1"/>
      <c r="N15" s="1"/>
      <c r="O15" s="2"/>
      <c r="P15" s="43">
        <f>IFERROR(L15/H15,"100%")</f>
        <v>0.87586206896551733</v>
      </c>
      <c r="Q15" s="36"/>
      <c r="R15" s="36"/>
      <c r="S15" s="68"/>
      <c r="T15" s="43"/>
      <c r="U15" s="36"/>
      <c r="V15" s="36"/>
      <c r="W15" s="24" t="s">
        <v>27</v>
      </c>
    </row>
    <row r="16" spans="2:23" ht="54.75" hidden="1" customHeight="1" x14ac:dyDescent="0.25">
      <c r="B16" s="195" t="s">
        <v>45</v>
      </c>
      <c r="C16" s="196"/>
      <c r="D16" s="196"/>
      <c r="E16" s="196"/>
      <c r="F16" s="196"/>
      <c r="G16" s="109"/>
      <c r="H16" s="83"/>
      <c r="I16" s="71"/>
      <c r="J16" s="71"/>
      <c r="K16" s="72"/>
      <c r="L16" s="70"/>
      <c r="M16" s="71"/>
      <c r="N16" s="71"/>
      <c r="O16" s="73"/>
      <c r="P16" s="43" t="str">
        <f t="shared" ref="P16:P18" si="0">IFERROR(L16/H16,"100%")</f>
        <v>100%</v>
      </c>
      <c r="Q16" s="36" t="str">
        <f t="shared" ref="Q16" si="1">IFERROR((M16/I16),"100%")</f>
        <v>100%</v>
      </c>
      <c r="R16" s="36" t="str">
        <f t="shared" ref="R16" si="2">IFERROR((N16/J16),"100%")</f>
        <v>100%</v>
      </c>
      <c r="S16" s="38" t="str">
        <f t="shared" ref="S16" si="3">IFERROR((O16/K16),"100%")</f>
        <v>100%</v>
      </c>
      <c r="T16" s="69" t="str">
        <f>IFERROR(((L16+M16)/(H16+I16)),"100%")</f>
        <v>100%</v>
      </c>
      <c r="U16" s="36" t="str">
        <f>IFERROR(((L16+M16+N16)/(H16+I16+J16)),"100%")</f>
        <v>100%</v>
      </c>
      <c r="V16" s="38" t="str">
        <f>IFERROR(((L16+M16+N16+O16)/(H16+I16+J16+K16)),"100%")</f>
        <v>100%</v>
      </c>
      <c r="W16" s="77"/>
    </row>
    <row r="17" spans="2:23" ht="100.5" x14ac:dyDescent="0.25">
      <c r="B17" s="121" t="s">
        <v>48</v>
      </c>
      <c r="C17" s="122" t="s">
        <v>49</v>
      </c>
      <c r="D17" s="122" t="s">
        <v>50</v>
      </c>
      <c r="E17" s="123" t="s">
        <v>51</v>
      </c>
      <c r="F17" s="122" t="s">
        <v>52</v>
      </c>
      <c r="G17" s="155">
        <v>5632016096</v>
      </c>
      <c r="H17" s="70"/>
      <c r="I17" s="71"/>
      <c r="J17" s="71"/>
      <c r="K17" s="134">
        <v>5632016096</v>
      </c>
      <c r="L17" s="70"/>
      <c r="M17" s="71"/>
      <c r="N17" s="71"/>
      <c r="O17" s="73"/>
      <c r="P17" s="43" t="str">
        <f t="shared" si="0"/>
        <v>100%</v>
      </c>
      <c r="Q17" s="75"/>
      <c r="R17" s="75"/>
      <c r="S17" s="76"/>
      <c r="T17" s="74"/>
      <c r="U17" s="75"/>
      <c r="V17" s="76"/>
      <c r="W17" s="138" t="s">
        <v>189</v>
      </c>
    </row>
    <row r="18" spans="2:23" ht="80.25" customHeight="1" x14ac:dyDescent="0.25">
      <c r="B18" s="124" t="s">
        <v>53</v>
      </c>
      <c r="C18" s="125" t="s">
        <v>54</v>
      </c>
      <c r="D18" s="125" t="s">
        <v>55</v>
      </c>
      <c r="E18" s="126" t="s">
        <v>56</v>
      </c>
      <c r="F18" s="125" t="s">
        <v>57</v>
      </c>
      <c r="G18" s="156">
        <v>0.05</v>
      </c>
      <c r="H18" s="135"/>
      <c r="I18" s="1"/>
      <c r="J18" s="1"/>
      <c r="K18" s="144">
        <v>0.05</v>
      </c>
      <c r="L18" s="70"/>
      <c r="M18" s="71"/>
      <c r="N18" s="71"/>
      <c r="O18" s="73"/>
      <c r="P18" s="43" t="str">
        <f t="shared" si="0"/>
        <v>100%</v>
      </c>
      <c r="Q18" s="75"/>
      <c r="R18" s="75"/>
      <c r="S18" s="76"/>
      <c r="T18" s="74"/>
      <c r="U18" s="75"/>
      <c r="V18" s="76"/>
      <c r="W18" s="139" t="s">
        <v>190</v>
      </c>
    </row>
    <row r="19" spans="2:23" ht="72.75" customHeight="1" x14ac:dyDescent="0.25">
      <c r="B19" s="112" t="s">
        <v>28</v>
      </c>
      <c r="C19" s="113" t="s">
        <v>58</v>
      </c>
      <c r="D19" s="114" t="s">
        <v>59</v>
      </c>
      <c r="E19" s="115" t="s">
        <v>56</v>
      </c>
      <c r="F19" s="127" t="s">
        <v>60</v>
      </c>
      <c r="G19" s="157">
        <v>48</v>
      </c>
      <c r="H19" s="135">
        <v>12</v>
      </c>
      <c r="I19" s="1">
        <v>12</v>
      </c>
      <c r="J19" s="1">
        <v>12</v>
      </c>
      <c r="K19" s="134">
        <v>12</v>
      </c>
      <c r="L19" s="135">
        <v>12</v>
      </c>
      <c r="M19" s="71"/>
      <c r="N19" s="71"/>
      <c r="O19" s="73"/>
      <c r="P19" s="69">
        <f t="shared" ref="P19:P53" si="4">IFERROR((L19/H19),"100%")</f>
        <v>1</v>
      </c>
      <c r="Q19" s="75"/>
      <c r="R19" s="75"/>
      <c r="S19" s="76"/>
      <c r="T19" s="74"/>
      <c r="U19" s="75"/>
      <c r="V19" s="76"/>
      <c r="W19" s="140" t="s">
        <v>191</v>
      </c>
    </row>
    <row r="20" spans="2:23" ht="100.5" customHeight="1" x14ac:dyDescent="0.25">
      <c r="B20" s="112" t="s">
        <v>28</v>
      </c>
      <c r="C20" s="128" t="s">
        <v>61</v>
      </c>
      <c r="D20" s="120" t="s">
        <v>62</v>
      </c>
      <c r="E20" s="115" t="s">
        <v>56</v>
      </c>
      <c r="F20" s="129" t="s">
        <v>63</v>
      </c>
      <c r="G20" s="157">
        <v>48</v>
      </c>
      <c r="H20" s="135">
        <v>12</v>
      </c>
      <c r="I20" s="1">
        <v>12</v>
      </c>
      <c r="J20" s="1">
        <v>12</v>
      </c>
      <c r="K20" s="134">
        <v>12</v>
      </c>
      <c r="L20" s="135">
        <v>12</v>
      </c>
      <c r="M20" s="71"/>
      <c r="N20" s="71"/>
      <c r="O20" s="73"/>
      <c r="P20" s="69">
        <f t="shared" si="4"/>
        <v>1</v>
      </c>
      <c r="Q20" s="75"/>
      <c r="R20" s="75"/>
      <c r="S20" s="76"/>
      <c r="T20" s="74"/>
      <c r="U20" s="75"/>
      <c r="V20" s="76"/>
      <c r="W20" s="140" t="s">
        <v>192</v>
      </c>
    </row>
    <row r="21" spans="2:23" ht="96" customHeight="1" x14ac:dyDescent="0.25">
      <c r="B21" s="124" t="s">
        <v>64</v>
      </c>
      <c r="C21" s="130" t="s">
        <v>65</v>
      </c>
      <c r="D21" s="130" t="s">
        <v>66</v>
      </c>
      <c r="E21" s="126" t="s">
        <v>56</v>
      </c>
      <c r="F21" s="125" t="s">
        <v>67</v>
      </c>
      <c r="G21" s="155">
        <v>28000</v>
      </c>
      <c r="H21" s="135">
        <v>7000</v>
      </c>
      <c r="I21" s="1">
        <v>7000</v>
      </c>
      <c r="J21" s="1">
        <v>7000</v>
      </c>
      <c r="K21" s="134">
        <v>7000</v>
      </c>
      <c r="L21" s="135">
        <v>6600</v>
      </c>
      <c r="M21" s="71"/>
      <c r="N21" s="71"/>
      <c r="O21" s="73"/>
      <c r="P21" s="69">
        <f t="shared" si="4"/>
        <v>0.94285714285714284</v>
      </c>
      <c r="Q21" s="75"/>
      <c r="R21" s="75"/>
      <c r="S21" s="76"/>
      <c r="T21" s="74"/>
      <c r="U21" s="75"/>
      <c r="V21" s="76"/>
      <c r="W21" s="139" t="s">
        <v>219</v>
      </c>
    </row>
    <row r="22" spans="2:23" ht="103.5" customHeight="1" x14ac:dyDescent="0.25">
      <c r="B22" s="112" t="s">
        <v>28</v>
      </c>
      <c r="C22" s="128" t="s">
        <v>68</v>
      </c>
      <c r="D22" s="120" t="s">
        <v>69</v>
      </c>
      <c r="E22" s="115" t="s">
        <v>56</v>
      </c>
      <c r="F22" s="129" t="s">
        <v>70</v>
      </c>
      <c r="G22" s="155">
        <v>40000</v>
      </c>
      <c r="H22" s="135">
        <v>10000</v>
      </c>
      <c r="I22" s="1">
        <v>10000</v>
      </c>
      <c r="J22" s="1">
        <v>10000</v>
      </c>
      <c r="K22" s="134">
        <v>10000</v>
      </c>
      <c r="L22" s="135">
        <v>8800</v>
      </c>
      <c r="M22" s="71"/>
      <c r="N22" s="71"/>
      <c r="O22" s="73"/>
      <c r="P22" s="69">
        <f t="shared" si="4"/>
        <v>0.88</v>
      </c>
      <c r="Q22" s="75"/>
      <c r="R22" s="75"/>
      <c r="S22" s="76"/>
      <c r="T22" s="74"/>
      <c r="U22" s="75"/>
      <c r="V22" s="76"/>
      <c r="W22" s="140" t="s">
        <v>220</v>
      </c>
    </row>
    <row r="23" spans="2:23" ht="110.25" customHeight="1" x14ac:dyDescent="0.25">
      <c r="B23" s="112" t="s">
        <v>28</v>
      </c>
      <c r="C23" s="128" t="s">
        <v>71</v>
      </c>
      <c r="D23" s="120" t="s">
        <v>72</v>
      </c>
      <c r="E23" s="115" t="s">
        <v>56</v>
      </c>
      <c r="F23" s="129" t="s">
        <v>73</v>
      </c>
      <c r="G23" s="155">
        <v>24000</v>
      </c>
      <c r="H23" s="135">
        <v>6000</v>
      </c>
      <c r="I23" s="1">
        <v>6000</v>
      </c>
      <c r="J23" s="1">
        <v>6000</v>
      </c>
      <c r="K23" s="134">
        <v>6000</v>
      </c>
      <c r="L23" s="135">
        <v>5300</v>
      </c>
      <c r="M23" s="71"/>
      <c r="N23" s="71"/>
      <c r="O23" s="73"/>
      <c r="P23" s="69">
        <f t="shared" si="4"/>
        <v>0.8833333333333333</v>
      </c>
      <c r="Q23" s="75"/>
      <c r="R23" s="75"/>
      <c r="S23" s="76"/>
      <c r="T23" s="74"/>
      <c r="U23" s="75"/>
      <c r="V23" s="76"/>
      <c r="W23" s="140" t="s">
        <v>221</v>
      </c>
    </row>
    <row r="24" spans="2:23" ht="66.75" customHeight="1" x14ac:dyDescent="0.25">
      <c r="B24" s="124" t="s">
        <v>74</v>
      </c>
      <c r="C24" s="130" t="s">
        <v>75</v>
      </c>
      <c r="D24" s="130" t="s">
        <v>76</v>
      </c>
      <c r="E24" s="126" t="s">
        <v>56</v>
      </c>
      <c r="F24" s="125" t="s">
        <v>77</v>
      </c>
      <c r="G24" s="155">
        <v>185</v>
      </c>
      <c r="H24" s="135">
        <v>45</v>
      </c>
      <c r="I24" s="1">
        <v>60</v>
      </c>
      <c r="J24" s="1">
        <v>40</v>
      </c>
      <c r="K24" s="134">
        <v>40</v>
      </c>
      <c r="L24" s="135">
        <v>40</v>
      </c>
      <c r="M24" s="71"/>
      <c r="N24" s="71"/>
      <c r="O24" s="73"/>
      <c r="P24" s="69">
        <f t="shared" si="4"/>
        <v>0.88888888888888884</v>
      </c>
      <c r="Q24" s="75"/>
      <c r="R24" s="75"/>
      <c r="S24" s="76"/>
      <c r="T24" s="74"/>
      <c r="U24" s="75"/>
      <c r="V24" s="76"/>
      <c r="W24" s="139" t="s">
        <v>222</v>
      </c>
    </row>
    <row r="25" spans="2:23" ht="63.75" customHeight="1" x14ac:dyDescent="0.25">
      <c r="B25" s="112" t="s">
        <v>28</v>
      </c>
      <c r="C25" s="128" t="s">
        <v>78</v>
      </c>
      <c r="D25" s="120" t="s">
        <v>79</v>
      </c>
      <c r="E25" s="115" t="s">
        <v>56</v>
      </c>
      <c r="F25" s="129" t="s">
        <v>80</v>
      </c>
      <c r="G25" s="155">
        <v>1500</v>
      </c>
      <c r="H25" s="135">
        <v>375</v>
      </c>
      <c r="I25" s="1">
        <v>375</v>
      </c>
      <c r="J25" s="1">
        <v>375</v>
      </c>
      <c r="K25" s="134">
        <v>375</v>
      </c>
      <c r="L25" s="135">
        <v>441</v>
      </c>
      <c r="M25" s="71"/>
      <c r="N25" s="71"/>
      <c r="O25" s="73"/>
      <c r="P25" s="69">
        <f t="shared" si="4"/>
        <v>1.1759999999999999</v>
      </c>
      <c r="Q25" s="75"/>
      <c r="R25" s="75"/>
      <c r="S25" s="76"/>
      <c r="T25" s="74"/>
      <c r="U25" s="75"/>
      <c r="V25" s="76"/>
      <c r="W25" s="140" t="s">
        <v>223</v>
      </c>
    </row>
    <row r="26" spans="2:23" ht="93" customHeight="1" x14ac:dyDescent="0.25">
      <c r="B26" s="112" t="s">
        <v>28</v>
      </c>
      <c r="C26" s="128" t="s">
        <v>81</v>
      </c>
      <c r="D26" s="120" t="s">
        <v>82</v>
      </c>
      <c r="E26" s="115" t="s">
        <v>56</v>
      </c>
      <c r="F26" s="129" t="s">
        <v>83</v>
      </c>
      <c r="G26" s="155">
        <v>181</v>
      </c>
      <c r="H26" s="135">
        <v>36</v>
      </c>
      <c r="I26" s="1">
        <v>50</v>
      </c>
      <c r="J26" s="1">
        <v>45</v>
      </c>
      <c r="K26" s="134">
        <v>50</v>
      </c>
      <c r="L26" s="135">
        <v>64</v>
      </c>
      <c r="M26" s="71"/>
      <c r="N26" s="71"/>
      <c r="O26" s="73"/>
      <c r="P26" s="69">
        <f t="shared" si="4"/>
        <v>1.7777777777777777</v>
      </c>
      <c r="Q26" s="75"/>
      <c r="R26" s="75"/>
      <c r="S26" s="76"/>
      <c r="T26" s="74"/>
      <c r="U26" s="75"/>
      <c r="V26" s="76"/>
      <c r="W26" s="140" t="s">
        <v>224</v>
      </c>
    </row>
    <row r="27" spans="2:23" ht="149.25" customHeight="1" x14ac:dyDescent="0.25">
      <c r="B27" s="124" t="s">
        <v>84</v>
      </c>
      <c r="C27" s="130" t="s">
        <v>85</v>
      </c>
      <c r="D27" s="130" t="s">
        <v>86</v>
      </c>
      <c r="E27" s="126" t="s">
        <v>56</v>
      </c>
      <c r="F27" s="125" t="s">
        <v>87</v>
      </c>
      <c r="G27" s="155">
        <v>12</v>
      </c>
      <c r="H27" s="135">
        <v>3</v>
      </c>
      <c r="I27" s="1">
        <v>3</v>
      </c>
      <c r="J27" s="1">
        <v>3</v>
      </c>
      <c r="K27" s="134">
        <v>3</v>
      </c>
      <c r="L27" s="135">
        <v>3</v>
      </c>
      <c r="M27" s="71"/>
      <c r="N27" s="71"/>
      <c r="O27" s="73"/>
      <c r="P27" s="69">
        <f t="shared" si="4"/>
        <v>1</v>
      </c>
      <c r="Q27" s="75"/>
      <c r="R27" s="75"/>
      <c r="S27" s="76"/>
      <c r="T27" s="74"/>
      <c r="U27" s="75"/>
      <c r="V27" s="76"/>
      <c r="W27" s="170" t="s">
        <v>193</v>
      </c>
    </row>
    <row r="28" spans="2:23" ht="136.5" customHeight="1" x14ac:dyDescent="0.25">
      <c r="B28" s="112" t="s">
        <v>28</v>
      </c>
      <c r="C28" s="113" t="s">
        <v>88</v>
      </c>
      <c r="D28" s="114" t="s">
        <v>89</v>
      </c>
      <c r="E28" s="115" t="s">
        <v>56</v>
      </c>
      <c r="F28" s="129" t="s">
        <v>90</v>
      </c>
      <c r="G28" s="155">
        <v>108</v>
      </c>
      <c r="H28" s="135">
        <v>27</v>
      </c>
      <c r="I28" s="1">
        <v>27</v>
      </c>
      <c r="J28" s="1">
        <v>27</v>
      </c>
      <c r="K28" s="134">
        <v>27</v>
      </c>
      <c r="L28" s="135">
        <v>27</v>
      </c>
      <c r="M28" s="71"/>
      <c r="N28" s="71"/>
      <c r="O28" s="73"/>
      <c r="P28" s="69">
        <f t="shared" si="4"/>
        <v>1</v>
      </c>
      <c r="Q28" s="75"/>
      <c r="R28" s="75"/>
      <c r="S28" s="76"/>
      <c r="T28" s="74"/>
      <c r="U28" s="75"/>
      <c r="V28" s="76"/>
      <c r="W28" s="169" t="s">
        <v>194</v>
      </c>
    </row>
    <row r="29" spans="2:23" ht="192.75" customHeight="1" x14ac:dyDescent="0.25">
      <c r="B29" s="112" t="s">
        <v>28</v>
      </c>
      <c r="C29" s="113" t="s">
        <v>91</v>
      </c>
      <c r="D29" s="114" t="s">
        <v>92</v>
      </c>
      <c r="E29" s="115" t="s">
        <v>56</v>
      </c>
      <c r="F29" s="129" t="s">
        <v>93</v>
      </c>
      <c r="G29" s="155">
        <v>4</v>
      </c>
      <c r="H29" s="135">
        <v>1</v>
      </c>
      <c r="I29" s="1">
        <v>1</v>
      </c>
      <c r="J29" s="1">
        <v>1</v>
      </c>
      <c r="K29" s="134">
        <v>1</v>
      </c>
      <c r="L29" s="135">
        <v>1</v>
      </c>
      <c r="M29" s="71"/>
      <c r="N29" s="71"/>
      <c r="O29" s="73"/>
      <c r="P29" s="69">
        <f t="shared" si="4"/>
        <v>1</v>
      </c>
      <c r="Q29" s="75"/>
      <c r="R29" s="75"/>
      <c r="S29" s="76"/>
      <c r="T29" s="74"/>
      <c r="U29" s="75"/>
      <c r="V29" s="76"/>
      <c r="W29" s="169" t="s">
        <v>195</v>
      </c>
    </row>
    <row r="30" spans="2:23" ht="177" customHeight="1" x14ac:dyDescent="0.25">
      <c r="B30" s="112" t="s">
        <v>28</v>
      </c>
      <c r="C30" s="113" t="s">
        <v>94</v>
      </c>
      <c r="D30" s="114" t="s">
        <v>95</v>
      </c>
      <c r="E30" s="115" t="s">
        <v>56</v>
      </c>
      <c r="F30" s="129" t="s">
        <v>96</v>
      </c>
      <c r="G30" s="155">
        <v>12</v>
      </c>
      <c r="H30" s="135">
        <v>3</v>
      </c>
      <c r="I30" s="1">
        <v>3</v>
      </c>
      <c r="J30" s="1">
        <v>3</v>
      </c>
      <c r="K30" s="134">
        <v>3</v>
      </c>
      <c r="L30" s="135">
        <v>3</v>
      </c>
      <c r="M30" s="71"/>
      <c r="N30" s="71"/>
      <c r="O30" s="73"/>
      <c r="P30" s="69">
        <f t="shared" si="4"/>
        <v>1</v>
      </c>
      <c r="Q30" s="75"/>
      <c r="R30" s="75"/>
      <c r="S30" s="76"/>
      <c r="T30" s="74"/>
      <c r="U30" s="75"/>
      <c r="V30" s="76"/>
      <c r="W30" s="169" t="s">
        <v>196</v>
      </c>
    </row>
    <row r="31" spans="2:23" ht="100.5" x14ac:dyDescent="0.25">
      <c r="B31" s="124" t="s">
        <v>97</v>
      </c>
      <c r="C31" s="130" t="s">
        <v>98</v>
      </c>
      <c r="D31" s="130" t="s">
        <v>99</v>
      </c>
      <c r="E31" s="126" t="s">
        <v>56</v>
      </c>
      <c r="F31" s="125" t="s">
        <v>100</v>
      </c>
      <c r="G31" s="155">
        <v>5632016096</v>
      </c>
      <c r="H31" s="135">
        <v>1349653214</v>
      </c>
      <c r="I31" s="1">
        <v>1474692680</v>
      </c>
      <c r="J31" s="1">
        <v>1390900181</v>
      </c>
      <c r="K31" s="134">
        <v>1416770021</v>
      </c>
      <c r="L31" s="70"/>
      <c r="M31" s="71"/>
      <c r="N31" s="71"/>
      <c r="O31" s="73"/>
      <c r="P31" s="69">
        <f t="shared" si="4"/>
        <v>0</v>
      </c>
      <c r="Q31" s="75"/>
      <c r="R31" s="75"/>
      <c r="S31" s="76"/>
      <c r="T31" s="74"/>
      <c r="U31" s="75"/>
      <c r="V31" s="76"/>
      <c r="W31" s="170" t="s">
        <v>197</v>
      </c>
    </row>
    <row r="32" spans="2:23" ht="96" customHeight="1" x14ac:dyDescent="0.25">
      <c r="B32" s="112" t="s">
        <v>28</v>
      </c>
      <c r="C32" s="131" t="s">
        <v>101</v>
      </c>
      <c r="D32" s="120" t="s">
        <v>102</v>
      </c>
      <c r="E32" s="115" t="s">
        <v>56</v>
      </c>
      <c r="F32" s="129" t="s">
        <v>103</v>
      </c>
      <c r="G32" s="155">
        <v>2</v>
      </c>
      <c r="H32" s="135"/>
      <c r="I32" s="1">
        <v>1</v>
      </c>
      <c r="J32" s="1">
        <v>1</v>
      </c>
      <c r="K32" s="134"/>
      <c r="L32" s="70"/>
      <c r="M32" s="71"/>
      <c r="N32" s="71"/>
      <c r="O32" s="73"/>
      <c r="P32" s="69" t="str">
        <f t="shared" si="4"/>
        <v>100%</v>
      </c>
      <c r="Q32" s="75"/>
      <c r="R32" s="75"/>
      <c r="S32" s="76"/>
      <c r="T32" s="74"/>
      <c r="U32" s="75"/>
      <c r="V32" s="76"/>
      <c r="W32" s="140" t="s">
        <v>198</v>
      </c>
    </row>
    <row r="33" spans="2:23" ht="86.25" x14ac:dyDescent="0.25">
      <c r="B33" s="112" t="s">
        <v>28</v>
      </c>
      <c r="C33" s="113" t="s">
        <v>104</v>
      </c>
      <c r="D33" s="114" t="s">
        <v>105</v>
      </c>
      <c r="E33" s="115" t="s">
        <v>56</v>
      </c>
      <c r="F33" s="129" t="s">
        <v>178</v>
      </c>
      <c r="G33" s="155">
        <v>22</v>
      </c>
      <c r="H33" s="135"/>
      <c r="I33" s="1"/>
      <c r="J33" s="1"/>
      <c r="K33" s="134">
        <v>22</v>
      </c>
      <c r="L33" s="70"/>
      <c r="M33" s="71"/>
      <c r="N33" s="71"/>
      <c r="O33" s="73"/>
      <c r="P33" s="69" t="str">
        <f t="shared" si="4"/>
        <v>100%</v>
      </c>
      <c r="Q33" s="75"/>
      <c r="R33" s="75"/>
      <c r="S33" s="76"/>
      <c r="T33" s="74"/>
      <c r="U33" s="75"/>
      <c r="V33" s="76"/>
      <c r="W33" s="140" t="s">
        <v>190</v>
      </c>
    </row>
    <row r="34" spans="2:23" ht="60" x14ac:dyDescent="0.25">
      <c r="B34" s="112" t="s">
        <v>28</v>
      </c>
      <c r="C34" s="132" t="s">
        <v>106</v>
      </c>
      <c r="D34" s="132" t="s">
        <v>107</v>
      </c>
      <c r="E34" s="115" t="s">
        <v>56</v>
      </c>
      <c r="F34" s="129" t="s">
        <v>108</v>
      </c>
      <c r="G34" s="155">
        <v>24</v>
      </c>
      <c r="H34" s="135">
        <v>6</v>
      </c>
      <c r="I34" s="1">
        <v>6</v>
      </c>
      <c r="J34" s="1">
        <v>6</v>
      </c>
      <c r="K34" s="134">
        <v>6</v>
      </c>
      <c r="L34" s="135">
        <v>6</v>
      </c>
      <c r="M34" s="71"/>
      <c r="N34" s="71"/>
      <c r="O34" s="73"/>
      <c r="P34" s="69">
        <f t="shared" si="4"/>
        <v>1</v>
      </c>
      <c r="Q34" s="75"/>
      <c r="R34" s="75"/>
      <c r="S34" s="76"/>
      <c r="T34" s="74"/>
      <c r="U34" s="75"/>
      <c r="V34" s="76"/>
      <c r="W34" s="140" t="s">
        <v>199</v>
      </c>
    </row>
    <row r="35" spans="2:23" ht="106.5" customHeight="1" x14ac:dyDescent="0.25">
      <c r="B35" s="124" t="s">
        <v>109</v>
      </c>
      <c r="C35" s="130" t="s">
        <v>110</v>
      </c>
      <c r="D35" s="130" t="s">
        <v>111</v>
      </c>
      <c r="E35" s="126" t="s">
        <v>56</v>
      </c>
      <c r="F35" s="125" t="s">
        <v>112</v>
      </c>
      <c r="G35" s="155">
        <v>167092908.77000001</v>
      </c>
      <c r="H35" s="135">
        <v>75171662.280000001</v>
      </c>
      <c r="I35" s="1">
        <v>27344720.620000001</v>
      </c>
      <c r="J35" s="1">
        <v>37703485.82</v>
      </c>
      <c r="K35" s="134">
        <v>26873040.050000001</v>
      </c>
      <c r="L35" s="135">
        <v>97134752</v>
      </c>
      <c r="M35" s="71"/>
      <c r="N35" s="71"/>
      <c r="O35" s="73"/>
      <c r="P35" s="69">
        <f t="shared" si="4"/>
        <v>1.2921724630511922</v>
      </c>
      <c r="Q35" s="75"/>
      <c r="R35" s="75"/>
      <c r="S35" s="76"/>
      <c r="T35" s="74"/>
      <c r="U35" s="75"/>
      <c r="V35" s="76"/>
      <c r="W35" s="139" t="s">
        <v>200</v>
      </c>
    </row>
    <row r="36" spans="2:23" ht="88.5" x14ac:dyDescent="0.25">
      <c r="B36" s="112" t="s">
        <v>28</v>
      </c>
      <c r="C36" s="128" t="s">
        <v>113</v>
      </c>
      <c r="D36" s="120" t="s">
        <v>114</v>
      </c>
      <c r="E36" s="115" t="s">
        <v>56</v>
      </c>
      <c r="F36" s="129" t="s">
        <v>115</v>
      </c>
      <c r="G36" s="155">
        <v>185085880</v>
      </c>
      <c r="H36" s="135">
        <v>104736028</v>
      </c>
      <c r="I36" s="1">
        <v>25695833</v>
      </c>
      <c r="J36" s="1">
        <v>26839996</v>
      </c>
      <c r="K36" s="134">
        <v>27814023</v>
      </c>
      <c r="L36" s="70"/>
      <c r="M36" s="71"/>
      <c r="N36" s="71"/>
      <c r="O36" s="73"/>
      <c r="P36" s="69">
        <f t="shared" si="4"/>
        <v>0</v>
      </c>
      <c r="Q36" s="75"/>
      <c r="R36" s="75"/>
      <c r="S36" s="76"/>
      <c r="T36" s="74"/>
      <c r="U36" s="75"/>
      <c r="V36" s="76"/>
      <c r="W36" s="140" t="s">
        <v>214</v>
      </c>
    </row>
    <row r="37" spans="2:23" ht="74.25" x14ac:dyDescent="0.25">
      <c r="B37" s="112" t="s">
        <v>28</v>
      </c>
      <c r="C37" s="128" t="s">
        <v>116</v>
      </c>
      <c r="D37" s="120" t="s">
        <v>117</v>
      </c>
      <c r="E37" s="115" t="s">
        <v>56</v>
      </c>
      <c r="F37" s="129" t="s">
        <v>118</v>
      </c>
      <c r="G37" s="155">
        <v>7</v>
      </c>
      <c r="H37" s="135">
        <v>7</v>
      </c>
      <c r="I37" s="1">
        <v>7</v>
      </c>
      <c r="J37" s="1">
        <v>7</v>
      </c>
      <c r="K37" s="134">
        <v>7</v>
      </c>
      <c r="L37" s="135">
        <v>7</v>
      </c>
      <c r="M37" s="71"/>
      <c r="N37" s="71"/>
      <c r="O37" s="73"/>
      <c r="P37" s="69">
        <f t="shared" si="4"/>
        <v>1</v>
      </c>
      <c r="Q37" s="75"/>
      <c r="R37" s="75"/>
      <c r="S37" s="76"/>
      <c r="T37" s="74"/>
      <c r="U37" s="75"/>
      <c r="V37" s="76"/>
      <c r="W37" s="140" t="s">
        <v>201</v>
      </c>
    </row>
    <row r="38" spans="2:23" ht="74.25" x14ac:dyDescent="0.25">
      <c r="B38" s="112" t="s">
        <v>28</v>
      </c>
      <c r="C38" s="128" t="s">
        <v>119</v>
      </c>
      <c r="D38" s="120" t="s">
        <v>120</v>
      </c>
      <c r="E38" s="115" t="s">
        <v>56</v>
      </c>
      <c r="F38" s="129" t="s">
        <v>121</v>
      </c>
      <c r="G38" s="155">
        <v>12232</v>
      </c>
      <c r="H38" s="135">
        <v>1835</v>
      </c>
      <c r="I38" s="1">
        <v>4281</v>
      </c>
      <c r="J38" s="1">
        <v>4281</v>
      </c>
      <c r="K38" s="134">
        <v>1835</v>
      </c>
      <c r="L38" s="135">
        <v>1601.25</v>
      </c>
      <c r="M38" s="71"/>
      <c r="N38" s="71"/>
      <c r="O38" s="73"/>
      <c r="P38" s="69">
        <f t="shared" si="4"/>
        <v>0.87261580381471393</v>
      </c>
      <c r="Q38" s="75"/>
      <c r="R38" s="75"/>
      <c r="S38" s="76"/>
      <c r="T38" s="74"/>
      <c r="U38" s="75"/>
      <c r="V38" s="76"/>
      <c r="W38" s="140" t="s">
        <v>202</v>
      </c>
    </row>
    <row r="39" spans="2:23" ht="74.25" x14ac:dyDescent="0.25">
      <c r="B39" s="112" t="s">
        <v>28</v>
      </c>
      <c r="C39" s="128" t="s">
        <v>122</v>
      </c>
      <c r="D39" s="120" t="s">
        <v>123</v>
      </c>
      <c r="E39" s="115" t="s">
        <v>56</v>
      </c>
      <c r="F39" s="129" t="s">
        <v>124</v>
      </c>
      <c r="G39" s="155">
        <v>12232</v>
      </c>
      <c r="H39" s="135">
        <v>1835</v>
      </c>
      <c r="I39" s="1">
        <v>4281</v>
      </c>
      <c r="J39" s="1">
        <v>4281</v>
      </c>
      <c r="K39" s="134">
        <v>1835</v>
      </c>
      <c r="L39" s="135">
        <v>1601.25</v>
      </c>
      <c r="M39" s="71"/>
      <c r="N39" s="71"/>
      <c r="O39" s="73"/>
      <c r="P39" s="69">
        <f t="shared" si="4"/>
        <v>0.87261580381471393</v>
      </c>
      <c r="Q39" s="75"/>
      <c r="R39" s="75"/>
      <c r="S39" s="76"/>
      <c r="T39" s="74"/>
      <c r="U39" s="75"/>
      <c r="V39" s="76"/>
      <c r="W39" s="140" t="s">
        <v>202</v>
      </c>
    </row>
    <row r="40" spans="2:23" ht="74.25" x14ac:dyDescent="0.25">
      <c r="B40" s="112" t="s">
        <v>28</v>
      </c>
      <c r="C40" s="128" t="s">
        <v>125</v>
      </c>
      <c r="D40" s="120" t="s">
        <v>126</v>
      </c>
      <c r="E40" s="115" t="s">
        <v>56</v>
      </c>
      <c r="F40" s="129" t="s">
        <v>127</v>
      </c>
      <c r="G40" s="155">
        <v>2870689.89</v>
      </c>
      <c r="H40" s="135">
        <v>557742</v>
      </c>
      <c r="I40" s="1">
        <v>806270.58</v>
      </c>
      <c r="J40" s="1">
        <v>466045.14</v>
      </c>
      <c r="K40" s="134">
        <v>1040632.15</v>
      </c>
      <c r="L40" s="135">
        <v>41003</v>
      </c>
      <c r="M40" s="71"/>
      <c r="N40" s="71"/>
      <c r="O40" s="73"/>
      <c r="P40" s="69">
        <f t="shared" si="4"/>
        <v>7.3516070154300728E-2</v>
      </c>
      <c r="Q40" s="75"/>
      <c r="R40" s="75"/>
      <c r="S40" s="76"/>
      <c r="T40" s="74"/>
      <c r="U40" s="75"/>
      <c r="V40" s="76"/>
      <c r="W40" s="140" t="s">
        <v>203</v>
      </c>
    </row>
    <row r="41" spans="2:23" ht="78.75" customHeight="1" x14ac:dyDescent="0.25">
      <c r="B41" s="112" t="s">
        <v>28</v>
      </c>
      <c r="C41" s="128" t="s">
        <v>128</v>
      </c>
      <c r="D41" s="120" t="s">
        <v>129</v>
      </c>
      <c r="E41" s="115" t="s">
        <v>56</v>
      </c>
      <c r="F41" s="129" t="s">
        <v>130</v>
      </c>
      <c r="G41" s="155">
        <v>9203.9599999999991</v>
      </c>
      <c r="H41" s="135">
        <v>1412.81</v>
      </c>
      <c r="I41" s="1">
        <v>3125.01</v>
      </c>
      <c r="J41" s="1">
        <v>3189.17</v>
      </c>
      <c r="K41" s="134">
        <v>1476.97</v>
      </c>
      <c r="L41" s="135">
        <v>1226.5</v>
      </c>
      <c r="M41" s="71"/>
      <c r="N41" s="71"/>
      <c r="O41" s="73"/>
      <c r="P41" s="69">
        <f t="shared" si="4"/>
        <v>0.86812805685123973</v>
      </c>
      <c r="Q41" s="75"/>
      <c r="R41" s="75"/>
      <c r="S41" s="76"/>
      <c r="T41" s="74"/>
      <c r="U41" s="75"/>
      <c r="V41" s="76"/>
      <c r="W41" s="140" t="s">
        <v>204</v>
      </c>
    </row>
    <row r="42" spans="2:23" ht="118.5" customHeight="1" x14ac:dyDescent="0.25">
      <c r="B42" s="124" t="s">
        <v>131</v>
      </c>
      <c r="C42" s="130" t="s">
        <v>132</v>
      </c>
      <c r="D42" s="125" t="s">
        <v>133</v>
      </c>
      <c r="E42" s="126" t="s">
        <v>56</v>
      </c>
      <c r="F42" s="125" t="s">
        <v>134</v>
      </c>
      <c r="G42" s="155">
        <v>17100</v>
      </c>
      <c r="H42" s="135">
        <v>2565</v>
      </c>
      <c r="I42" s="1">
        <v>2565</v>
      </c>
      <c r="J42" s="1">
        <v>6840</v>
      </c>
      <c r="K42" s="134">
        <v>5130</v>
      </c>
      <c r="L42" s="135">
        <v>2582</v>
      </c>
      <c r="M42" s="71"/>
      <c r="N42" s="71"/>
      <c r="O42" s="73"/>
      <c r="P42" s="69">
        <f t="shared" si="4"/>
        <v>1.0066276803118908</v>
      </c>
      <c r="Q42" s="75"/>
      <c r="R42" s="75"/>
      <c r="S42" s="76"/>
      <c r="T42" s="74"/>
      <c r="U42" s="75"/>
      <c r="V42" s="76"/>
      <c r="W42" s="139" t="s">
        <v>205</v>
      </c>
    </row>
    <row r="43" spans="2:23" ht="79.5" customHeight="1" x14ac:dyDescent="0.25">
      <c r="B43" s="112" t="s">
        <v>28</v>
      </c>
      <c r="C43" s="128" t="s">
        <v>135</v>
      </c>
      <c r="D43" s="120" t="s">
        <v>136</v>
      </c>
      <c r="E43" s="115" t="s">
        <v>56</v>
      </c>
      <c r="F43" s="129" t="s">
        <v>137</v>
      </c>
      <c r="G43" s="155">
        <v>4378</v>
      </c>
      <c r="H43" s="135">
        <v>656</v>
      </c>
      <c r="I43" s="1">
        <v>658</v>
      </c>
      <c r="J43" s="1">
        <v>1751</v>
      </c>
      <c r="K43" s="134">
        <v>1313</v>
      </c>
      <c r="L43" s="135">
        <v>326</v>
      </c>
      <c r="M43" s="71"/>
      <c r="N43" s="71"/>
      <c r="O43" s="73"/>
      <c r="P43" s="69">
        <f t="shared" si="4"/>
        <v>0.49695121951219512</v>
      </c>
      <c r="Q43" s="75"/>
      <c r="R43" s="75"/>
      <c r="S43" s="76"/>
      <c r="T43" s="74"/>
      <c r="U43" s="75"/>
      <c r="V43" s="76"/>
      <c r="W43" s="140" t="s">
        <v>206</v>
      </c>
    </row>
    <row r="44" spans="2:23" ht="97.5" customHeight="1" x14ac:dyDescent="0.25">
      <c r="B44" s="112" t="s">
        <v>28</v>
      </c>
      <c r="C44" s="128" t="s">
        <v>138</v>
      </c>
      <c r="D44" s="120" t="s">
        <v>139</v>
      </c>
      <c r="E44" s="115" t="s">
        <v>56</v>
      </c>
      <c r="F44" s="129" t="s">
        <v>140</v>
      </c>
      <c r="G44" s="155">
        <v>121</v>
      </c>
      <c r="H44" s="135">
        <v>28</v>
      </c>
      <c r="I44" s="1">
        <v>28</v>
      </c>
      <c r="J44" s="1">
        <v>30</v>
      </c>
      <c r="K44" s="134">
        <v>35</v>
      </c>
      <c r="L44" s="135">
        <v>31</v>
      </c>
      <c r="M44" s="71"/>
      <c r="N44" s="71"/>
      <c r="O44" s="73"/>
      <c r="P44" s="69">
        <f t="shared" si="4"/>
        <v>1.1071428571428572</v>
      </c>
      <c r="Q44" s="75"/>
      <c r="R44" s="75"/>
      <c r="S44" s="76"/>
      <c r="T44" s="74"/>
      <c r="U44" s="75"/>
      <c r="V44" s="76"/>
      <c r="W44" s="140" t="s">
        <v>207</v>
      </c>
    </row>
    <row r="45" spans="2:23" ht="135" customHeight="1" x14ac:dyDescent="0.25">
      <c r="B45" s="124" t="s">
        <v>141</v>
      </c>
      <c r="C45" s="130" t="s">
        <v>142</v>
      </c>
      <c r="D45" s="130" t="s">
        <v>143</v>
      </c>
      <c r="E45" s="126" t="s">
        <v>56</v>
      </c>
      <c r="F45" s="125" t="s">
        <v>144</v>
      </c>
      <c r="G45" s="155">
        <v>129693</v>
      </c>
      <c r="H45" s="135">
        <v>34168</v>
      </c>
      <c r="I45" s="1">
        <v>33057</v>
      </c>
      <c r="J45" s="1">
        <v>28935</v>
      </c>
      <c r="K45" s="134">
        <v>33533</v>
      </c>
      <c r="L45" s="135">
        <v>33283</v>
      </c>
      <c r="M45" s="71"/>
      <c r="N45" s="71"/>
      <c r="O45" s="73"/>
      <c r="P45" s="69">
        <f t="shared" si="4"/>
        <v>0.97409857176305314</v>
      </c>
      <c r="Q45" s="75"/>
      <c r="R45" s="75"/>
      <c r="S45" s="76"/>
      <c r="T45" s="74"/>
      <c r="U45" s="75"/>
      <c r="V45" s="76"/>
      <c r="W45" s="139" t="s">
        <v>217</v>
      </c>
    </row>
    <row r="46" spans="2:23" ht="114.75" x14ac:dyDescent="0.25">
      <c r="B46" s="112" t="s">
        <v>28</v>
      </c>
      <c r="C46" s="128" t="s">
        <v>145</v>
      </c>
      <c r="D46" s="120" t="s">
        <v>146</v>
      </c>
      <c r="E46" s="115" t="s">
        <v>56</v>
      </c>
      <c r="F46" s="129" t="s">
        <v>147</v>
      </c>
      <c r="G46" s="155">
        <v>129373</v>
      </c>
      <c r="H46" s="135">
        <v>34072</v>
      </c>
      <c r="I46" s="1">
        <v>32993</v>
      </c>
      <c r="J46" s="1">
        <v>28871</v>
      </c>
      <c r="K46" s="134">
        <v>33437</v>
      </c>
      <c r="L46" s="135">
        <v>33234</v>
      </c>
      <c r="M46" s="71"/>
      <c r="N46" s="71"/>
      <c r="O46" s="73"/>
      <c r="P46" s="69">
        <f t="shared" si="4"/>
        <v>0.97540502465367462</v>
      </c>
      <c r="Q46" s="75"/>
      <c r="R46" s="75"/>
      <c r="S46" s="76"/>
      <c r="T46" s="74"/>
      <c r="U46" s="75"/>
      <c r="V46" s="76"/>
      <c r="W46" s="140" t="s">
        <v>218</v>
      </c>
    </row>
    <row r="47" spans="2:23" ht="201.75" customHeight="1" x14ac:dyDescent="0.25">
      <c r="B47" s="112" t="s">
        <v>28</v>
      </c>
      <c r="C47" s="128" t="s">
        <v>148</v>
      </c>
      <c r="D47" s="120" t="s">
        <v>149</v>
      </c>
      <c r="E47" s="115" t="s">
        <v>56</v>
      </c>
      <c r="F47" s="129" t="s">
        <v>150</v>
      </c>
      <c r="G47" s="155">
        <v>320</v>
      </c>
      <c r="H47" s="135">
        <v>96</v>
      </c>
      <c r="I47" s="1">
        <v>64</v>
      </c>
      <c r="J47" s="1">
        <v>64</v>
      </c>
      <c r="K47" s="134">
        <v>96</v>
      </c>
      <c r="L47" s="135">
        <v>49</v>
      </c>
      <c r="M47" s="71"/>
      <c r="N47" s="71"/>
      <c r="O47" s="73"/>
      <c r="P47" s="69">
        <f t="shared" si="4"/>
        <v>0.51041666666666663</v>
      </c>
      <c r="Q47" s="75"/>
      <c r="R47" s="75"/>
      <c r="S47" s="76"/>
      <c r="T47" s="74"/>
      <c r="U47" s="75"/>
      <c r="V47" s="76"/>
      <c r="W47" s="140" t="s">
        <v>216</v>
      </c>
    </row>
    <row r="48" spans="2:23" ht="64.5" customHeight="1" x14ac:dyDescent="0.25">
      <c r="B48" s="124" t="s">
        <v>151</v>
      </c>
      <c r="C48" s="130" t="s">
        <v>152</v>
      </c>
      <c r="D48" s="130" t="s">
        <v>153</v>
      </c>
      <c r="E48" s="126" t="s">
        <v>56</v>
      </c>
      <c r="F48" s="125" t="s">
        <v>154</v>
      </c>
      <c r="G48" s="155">
        <v>4827</v>
      </c>
      <c r="H48" s="135">
        <v>1008</v>
      </c>
      <c r="I48" s="1">
        <v>1206</v>
      </c>
      <c r="J48" s="1">
        <v>1206</v>
      </c>
      <c r="K48" s="134">
        <v>1407</v>
      </c>
      <c r="L48" s="135">
        <v>1088</v>
      </c>
      <c r="M48" s="71"/>
      <c r="N48" s="71"/>
      <c r="O48" s="73"/>
      <c r="P48" s="69">
        <f t="shared" si="4"/>
        <v>1.0793650793650793</v>
      </c>
      <c r="Q48" s="75"/>
      <c r="R48" s="75"/>
      <c r="S48" s="76"/>
      <c r="T48" s="74"/>
      <c r="U48" s="75"/>
      <c r="V48" s="76"/>
      <c r="W48" s="139" t="s">
        <v>208</v>
      </c>
    </row>
    <row r="49" spans="2:23" ht="63.75" customHeight="1" x14ac:dyDescent="0.25">
      <c r="B49" s="112" t="s">
        <v>28</v>
      </c>
      <c r="C49" s="128" t="s">
        <v>155</v>
      </c>
      <c r="D49" s="120" t="s">
        <v>156</v>
      </c>
      <c r="E49" s="115" t="s">
        <v>56</v>
      </c>
      <c r="F49" s="129" t="s">
        <v>157</v>
      </c>
      <c r="G49" s="155">
        <v>4800</v>
      </c>
      <c r="H49" s="135">
        <v>1000</v>
      </c>
      <c r="I49" s="1">
        <v>1200</v>
      </c>
      <c r="J49" s="1">
        <v>1200</v>
      </c>
      <c r="K49" s="134">
        <v>1400</v>
      </c>
      <c r="L49" s="135">
        <v>1080</v>
      </c>
      <c r="M49" s="71"/>
      <c r="N49" s="71"/>
      <c r="O49" s="73"/>
      <c r="P49" s="69">
        <f t="shared" si="4"/>
        <v>1.08</v>
      </c>
      <c r="Q49" s="75"/>
      <c r="R49" s="75"/>
      <c r="S49" s="76"/>
      <c r="T49" s="74"/>
      <c r="U49" s="75"/>
      <c r="V49" s="76"/>
      <c r="W49" s="140" t="s">
        <v>209</v>
      </c>
    </row>
    <row r="50" spans="2:23" ht="80.25" customHeight="1" x14ac:dyDescent="0.25">
      <c r="B50" s="112" t="s">
        <v>28</v>
      </c>
      <c r="C50" s="128" t="s">
        <v>158</v>
      </c>
      <c r="D50" s="120" t="s">
        <v>159</v>
      </c>
      <c r="E50" s="115" t="s">
        <v>56</v>
      </c>
      <c r="F50" s="129" t="s">
        <v>160</v>
      </c>
      <c r="G50" s="155">
        <v>27</v>
      </c>
      <c r="H50" s="135">
        <v>8</v>
      </c>
      <c r="I50" s="1">
        <v>6</v>
      </c>
      <c r="J50" s="1">
        <v>6</v>
      </c>
      <c r="K50" s="134">
        <v>7</v>
      </c>
      <c r="L50" s="135">
        <v>8</v>
      </c>
      <c r="M50" s="71"/>
      <c r="N50" s="71"/>
      <c r="O50" s="73"/>
      <c r="P50" s="69">
        <f t="shared" si="4"/>
        <v>1</v>
      </c>
      <c r="Q50" s="75"/>
      <c r="R50" s="75"/>
      <c r="S50" s="76"/>
      <c r="T50" s="74"/>
      <c r="U50" s="75"/>
      <c r="V50" s="76"/>
      <c r="W50" s="140" t="s">
        <v>211</v>
      </c>
    </row>
    <row r="51" spans="2:23" ht="66.75" customHeight="1" x14ac:dyDescent="0.25">
      <c r="B51" s="112" t="s">
        <v>28</v>
      </c>
      <c r="C51" s="128" t="s">
        <v>161</v>
      </c>
      <c r="D51" s="120" t="s">
        <v>162</v>
      </c>
      <c r="E51" s="115" t="s">
        <v>56</v>
      </c>
      <c r="F51" s="129" t="s">
        <v>163</v>
      </c>
      <c r="G51" s="155">
        <v>480</v>
      </c>
      <c r="H51" s="135">
        <v>120</v>
      </c>
      <c r="I51" s="1">
        <v>120</v>
      </c>
      <c r="J51" s="1">
        <v>120</v>
      </c>
      <c r="K51" s="134">
        <v>120</v>
      </c>
      <c r="L51" s="135">
        <v>126.2</v>
      </c>
      <c r="M51" s="71"/>
      <c r="N51" s="71"/>
      <c r="O51" s="73"/>
      <c r="P51" s="69">
        <f t="shared" si="4"/>
        <v>1.0516666666666667</v>
      </c>
      <c r="Q51" s="75"/>
      <c r="R51" s="75"/>
      <c r="S51" s="76"/>
      <c r="T51" s="74"/>
      <c r="U51" s="75"/>
      <c r="V51" s="76"/>
      <c r="W51" s="140" t="s">
        <v>210</v>
      </c>
    </row>
    <row r="52" spans="2:23" ht="86.25" x14ac:dyDescent="0.25">
      <c r="B52" s="124" t="s">
        <v>164</v>
      </c>
      <c r="C52" s="125" t="s">
        <v>165</v>
      </c>
      <c r="D52" s="130" t="s">
        <v>166</v>
      </c>
      <c r="E52" s="126" t="s">
        <v>56</v>
      </c>
      <c r="F52" s="125" t="s">
        <v>167</v>
      </c>
      <c r="G52" s="155">
        <v>5632016096</v>
      </c>
      <c r="H52" s="135">
        <v>1958283998.4300001</v>
      </c>
      <c r="I52" s="1">
        <v>1254690599.8699999</v>
      </c>
      <c r="J52" s="1">
        <v>1255847720.77</v>
      </c>
      <c r="K52" s="134">
        <v>1163193776.9300001</v>
      </c>
      <c r="L52" s="70"/>
      <c r="M52" s="71"/>
      <c r="N52" s="71"/>
      <c r="O52" s="73"/>
      <c r="P52" s="69">
        <f t="shared" si="4"/>
        <v>0</v>
      </c>
      <c r="Q52" s="75"/>
      <c r="R52" s="75"/>
      <c r="S52" s="76"/>
      <c r="T52" s="74"/>
      <c r="U52" s="75"/>
      <c r="V52" s="76"/>
      <c r="W52" s="139" t="s">
        <v>215</v>
      </c>
    </row>
    <row r="53" spans="2:23" ht="77.25" customHeight="1" x14ac:dyDescent="0.25">
      <c r="B53" s="112" t="s">
        <v>28</v>
      </c>
      <c r="C53" s="128" t="s">
        <v>168</v>
      </c>
      <c r="D53" s="120" t="s">
        <v>169</v>
      </c>
      <c r="E53" s="115" t="s">
        <v>56</v>
      </c>
      <c r="F53" s="129" t="s">
        <v>170</v>
      </c>
      <c r="G53" s="155">
        <v>840977125</v>
      </c>
      <c r="H53" s="135">
        <v>617295218.78999996</v>
      </c>
      <c r="I53" s="1">
        <v>81866182.590000004</v>
      </c>
      <c r="J53" s="1">
        <v>69507748.590000004</v>
      </c>
      <c r="K53" s="134">
        <v>72307975.030000001</v>
      </c>
      <c r="L53" s="70"/>
      <c r="M53" s="71"/>
      <c r="N53" s="71"/>
      <c r="O53" s="73"/>
      <c r="P53" s="69">
        <f t="shared" si="4"/>
        <v>0</v>
      </c>
      <c r="Q53" s="75"/>
      <c r="R53" s="75"/>
      <c r="S53" s="76"/>
      <c r="T53" s="74"/>
      <c r="U53" s="75"/>
      <c r="V53" s="76"/>
      <c r="W53" s="140" t="s">
        <v>215</v>
      </c>
    </row>
    <row r="54" spans="2:23" ht="230.25" customHeight="1" x14ac:dyDescent="0.25">
      <c r="B54" s="112" t="s">
        <v>28</v>
      </c>
      <c r="C54" s="128" t="s">
        <v>171</v>
      </c>
      <c r="D54" s="120" t="s">
        <v>172</v>
      </c>
      <c r="E54" s="115" t="s">
        <v>56</v>
      </c>
      <c r="F54" s="129" t="s">
        <v>173</v>
      </c>
      <c r="G54" s="155">
        <v>19300</v>
      </c>
      <c r="H54" s="135">
        <v>7720</v>
      </c>
      <c r="I54" s="1">
        <v>3860</v>
      </c>
      <c r="J54" s="1">
        <v>3860</v>
      </c>
      <c r="K54" s="134">
        <v>3860</v>
      </c>
      <c r="L54" s="135">
        <v>12526</v>
      </c>
      <c r="M54" s="71"/>
      <c r="N54" s="71"/>
      <c r="O54" s="73"/>
      <c r="P54" s="69">
        <f t="shared" ref="P54:P55" si="5">IFERROR((L54/H54),"100%")</f>
        <v>1.622538860103627</v>
      </c>
      <c r="Q54" s="75"/>
      <c r="R54" s="75"/>
      <c r="S54" s="76"/>
      <c r="T54" s="74"/>
      <c r="U54" s="75"/>
      <c r="V54" s="76"/>
      <c r="W54" s="169" t="s">
        <v>212</v>
      </c>
    </row>
    <row r="55" spans="2:23" ht="231" customHeight="1" thickBot="1" x14ac:dyDescent="0.3">
      <c r="B55" s="116" t="s">
        <v>28</v>
      </c>
      <c r="C55" s="117" t="s">
        <v>174</v>
      </c>
      <c r="D55" s="118" t="s">
        <v>175</v>
      </c>
      <c r="E55" s="119" t="s">
        <v>56</v>
      </c>
      <c r="F55" s="133" t="s">
        <v>176</v>
      </c>
      <c r="G55" s="171">
        <v>4</v>
      </c>
      <c r="H55" s="136">
        <v>1</v>
      </c>
      <c r="I55" s="141">
        <v>1</v>
      </c>
      <c r="J55" s="141">
        <v>1</v>
      </c>
      <c r="K55" s="137">
        <v>1</v>
      </c>
      <c r="L55" s="158">
        <v>1</v>
      </c>
      <c r="M55" s="145"/>
      <c r="N55" s="145"/>
      <c r="O55" s="146"/>
      <c r="P55" s="69">
        <f t="shared" si="5"/>
        <v>1</v>
      </c>
      <c r="Q55" s="149"/>
      <c r="R55" s="149"/>
      <c r="S55" s="150"/>
      <c r="T55" s="152"/>
      <c r="U55" s="153"/>
      <c r="V55" s="150"/>
      <c r="W55" s="169" t="s">
        <v>213</v>
      </c>
    </row>
    <row r="56" spans="2:23" ht="32.25" customHeight="1" x14ac:dyDescent="0.25">
      <c r="C56" s="194"/>
      <c r="D56" s="194"/>
      <c r="E56" s="194"/>
      <c r="F56" s="194"/>
      <c r="G56" s="79"/>
      <c r="M56" s="142"/>
      <c r="N56" s="142"/>
      <c r="O56" s="147"/>
      <c r="P56" s="154">
        <f>AVERAGE(P19:P20,P22:P23,P25:P26,P28:P30,P32:P34,P36:P41,P43:P44,P46:P47,P49:P51,P53:P55)</f>
        <v>0.89415800540352941</v>
      </c>
      <c r="Q56" s="148"/>
      <c r="R56" s="148"/>
      <c r="S56" s="151"/>
      <c r="T56" s="151"/>
      <c r="U56" s="151"/>
      <c r="V56" s="151"/>
      <c r="W56" s="143"/>
    </row>
    <row r="57" spans="2:23" ht="15.75" customHeight="1" x14ac:dyDescent="0.25"/>
    <row r="58" spans="2:23" ht="15.75" customHeight="1" x14ac:dyDescent="0.25"/>
    <row r="59" spans="2:23" ht="15.75" customHeight="1" x14ac:dyDescent="0.25"/>
    <row r="60" spans="2:23" ht="15.75" customHeight="1" x14ac:dyDescent="0.25"/>
    <row r="61" spans="2:23" ht="3.75" customHeight="1" x14ac:dyDescent="0.25"/>
    <row r="62" spans="2:23" ht="15.75" hidden="1" customHeight="1" x14ac:dyDescent="0.25"/>
    <row r="63" spans="2:23" x14ac:dyDescent="0.25">
      <c r="F63" s="37"/>
      <c r="G63" s="37"/>
    </row>
    <row r="64" spans="2:23" ht="71.25" customHeight="1" x14ac:dyDescent="0.25">
      <c r="C64" s="190" t="s">
        <v>179</v>
      </c>
      <c r="D64" s="191"/>
      <c r="E64" s="191"/>
      <c r="F64" s="26"/>
      <c r="G64" s="80"/>
      <c r="L64" s="192" t="s">
        <v>29</v>
      </c>
      <c r="M64" s="193"/>
      <c r="N64" s="193"/>
      <c r="O64" s="193"/>
      <c r="P64" s="193"/>
      <c r="Q64" s="193"/>
      <c r="U64" s="190" t="s">
        <v>226</v>
      </c>
      <c r="V64" s="191"/>
      <c r="W64" s="191"/>
    </row>
    <row r="66" spans="5:23" ht="15.75" thickBot="1" x14ac:dyDescent="0.3"/>
    <row r="67" spans="5:23" ht="15.75" thickBot="1" x14ac:dyDescent="0.3">
      <c r="E67" s="213" t="s">
        <v>30</v>
      </c>
      <c r="F67" s="214"/>
      <c r="G67" s="214"/>
      <c r="H67" s="214"/>
      <c r="I67" s="214"/>
      <c r="J67" s="214"/>
      <c r="K67" s="214"/>
      <c r="L67" s="214"/>
      <c r="M67" s="214"/>
      <c r="N67" s="214"/>
      <c r="O67" s="214"/>
      <c r="P67" s="214"/>
      <c r="Q67" s="214"/>
      <c r="R67" s="214"/>
      <c r="S67" s="214"/>
      <c r="T67" s="214"/>
      <c r="U67" s="214"/>
      <c r="V67" s="214"/>
      <c r="W67" s="215"/>
    </row>
    <row r="68" spans="5:23" ht="15.75" thickBot="1" x14ac:dyDescent="0.3">
      <c r="E68" s="216" t="s">
        <v>31</v>
      </c>
      <c r="F68" s="216" t="s">
        <v>32</v>
      </c>
      <c r="G68" s="207" t="s">
        <v>33</v>
      </c>
      <c r="H68" s="208"/>
      <c r="I68" s="208"/>
      <c r="J68" s="209"/>
      <c r="K68" s="207" t="s">
        <v>34</v>
      </c>
      <c r="L68" s="208"/>
      <c r="M68" s="208"/>
      <c r="N68" s="209"/>
      <c r="O68" s="210" t="s">
        <v>35</v>
      </c>
      <c r="P68" s="211"/>
      <c r="Q68" s="211"/>
      <c r="R68" s="212"/>
      <c r="S68" s="210" t="s">
        <v>36</v>
      </c>
      <c r="T68" s="211"/>
      <c r="U68" s="211"/>
      <c r="V68" s="212"/>
      <c r="W68" s="218" t="s">
        <v>10</v>
      </c>
    </row>
    <row r="69" spans="5:23" ht="29.25" thickBot="1" x14ac:dyDescent="0.3">
      <c r="E69" s="217"/>
      <c r="F69" s="217"/>
      <c r="G69" s="13" t="s">
        <v>37</v>
      </c>
      <c r="H69" s="14" t="s">
        <v>38</v>
      </c>
      <c r="I69" s="15" t="s">
        <v>39</v>
      </c>
      <c r="J69" s="16" t="s">
        <v>40</v>
      </c>
      <c r="K69" s="13" t="s">
        <v>37</v>
      </c>
      <c r="L69" s="14" t="s">
        <v>38</v>
      </c>
      <c r="M69" s="15" t="s">
        <v>39</v>
      </c>
      <c r="N69" s="16" t="s">
        <v>40</v>
      </c>
      <c r="O69" s="13" t="s">
        <v>14</v>
      </c>
      <c r="P69" s="17" t="s">
        <v>15</v>
      </c>
      <c r="Q69" s="18" t="s">
        <v>16</v>
      </c>
      <c r="R69" s="19" t="s">
        <v>17</v>
      </c>
      <c r="S69" s="20" t="s">
        <v>14</v>
      </c>
      <c r="T69" s="21" t="s">
        <v>15</v>
      </c>
      <c r="U69" s="18" t="s">
        <v>16</v>
      </c>
      <c r="V69" s="21" t="s">
        <v>17</v>
      </c>
      <c r="W69" s="219"/>
    </row>
    <row r="70" spans="5:23" ht="15.75" thickBot="1" x14ac:dyDescent="0.3">
      <c r="E70" s="197"/>
      <c r="F70" s="198"/>
      <c r="G70" s="70"/>
      <c r="H70" s="71"/>
      <c r="I70" s="71"/>
      <c r="J70" s="72"/>
      <c r="K70" s="70"/>
      <c r="L70" s="71"/>
      <c r="M70" s="71"/>
      <c r="N70" s="73"/>
      <c r="O70" s="69" t="str">
        <f t="shared" ref="O70:R70" si="6">IFERROR((K70/G70),"100%")</f>
        <v>100%</v>
      </c>
      <c r="P70" s="36" t="str">
        <f t="shared" si="6"/>
        <v>100%</v>
      </c>
      <c r="Q70" s="36" t="str">
        <f t="shared" si="6"/>
        <v>100%</v>
      </c>
      <c r="R70" s="38" t="str">
        <f t="shared" si="6"/>
        <v>100%</v>
      </c>
      <c r="S70" s="69" t="str">
        <f>IFERROR(((K70)/(G70)),"100%")</f>
        <v>100%</v>
      </c>
      <c r="T70" s="69" t="str">
        <f>IFERROR(((L70+M70)/(H70+I70)),"100%")</f>
        <v>100%</v>
      </c>
      <c r="U70" s="36" t="str">
        <f>IFERROR(((L70+M70+N70)/(H70+I70+J70)),"100%")</f>
        <v>100%</v>
      </c>
      <c r="V70" s="38" t="str">
        <f>IFERROR(((L70+M70+N70+O70)/(H70+I70+J70+K70)),"100%")</f>
        <v>100%</v>
      </c>
      <c r="W70" s="78"/>
    </row>
    <row r="71" spans="5:23" x14ac:dyDescent="0.25">
      <c r="E71" s="27" t="s">
        <v>180</v>
      </c>
      <c r="F71" s="22">
        <v>400</v>
      </c>
      <c r="G71" s="53">
        <v>100</v>
      </c>
      <c r="H71" s="54">
        <v>100</v>
      </c>
      <c r="I71" s="54">
        <v>100</v>
      </c>
      <c r="J71" s="55">
        <v>100</v>
      </c>
      <c r="K71" s="53">
        <v>90</v>
      </c>
      <c r="L71" s="56"/>
      <c r="M71" s="56"/>
      <c r="N71" s="57"/>
      <c r="O71" s="38">
        <f t="shared" ref="O71:O81" si="7">IFERROR(K71/G71,"100"%)</f>
        <v>0.9</v>
      </c>
      <c r="P71" s="48"/>
      <c r="Q71" s="48"/>
      <c r="R71" s="49"/>
      <c r="S71" s="43">
        <f>IFERROR(K71/F71,"100%")</f>
        <v>0.22500000000000001</v>
      </c>
      <c r="T71" s="48"/>
      <c r="U71" s="48"/>
      <c r="V71" s="49"/>
      <c r="W71" s="31"/>
    </row>
    <row r="72" spans="5:23" ht="30" x14ac:dyDescent="0.25">
      <c r="E72" s="159" t="s">
        <v>181</v>
      </c>
      <c r="F72" s="160"/>
      <c r="G72" s="161"/>
      <c r="H72" s="162"/>
      <c r="I72" s="162"/>
      <c r="J72" s="163"/>
      <c r="K72" s="161"/>
      <c r="L72" s="164"/>
      <c r="M72" s="164"/>
      <c r="N72" s="165"/>
      <c r="O72" s="38">
        <f t="shared" si="7"/>
        <v>1</v>
      </c>
      <c r="P72" s="166"/>
      <c r="Q72" s="166"/>
      <c r="R72" s="167"/>
      <c r="S72" s="43" t="str">
        <f t="shared" ref="S72:S81" si="8">IFERROR(K72/F72,"100%")</f>
        <v>100%</v>
      </c>
      <c r="T72" s="166"/>
      <c r="U72" s="166"/>
      <c r="V72" s="167"/>
      <c r="W72" s="168"/>
    </row>
    <row r="73" spans="5:23" ht="45" x14ac:dyDescent="0.25">
      <c r="E73" s="159" t="s">
        <v>182</v>
      </c>
      <c r="F73" s="160"/>
      <c r="G73" s="161"/>
      <c r="H73" s="162"/>
      <c r="I73" s="162"/>
      <c r="J73" s="163"/>
      <c r="K73" s="161"/>
      <c r="L73" s="164"/>
      <c r="M73" s="164"/>
      <c r="N73" s="165"/>
      <c r="O73" s="38">
        <f t="shared" si="7"/>
        <v>1</v>
      </c>
      <c r="P73" s="166"/>
      <c r="Q73" s="166"/>
      <c r="R73" s="167"/>
      <c r="S73" s="43" t="str">
        <f t="shared" si="8"/>
        <v>100%</v>
      </c>
      <c r="T73" s="166"/>
      <c r="U73" s="166"/>
      <c r="V73" s="167"/>
      <c r="W73" s="168"/>
    </row>
    <row r="74" spans="5:23" ht="30" x14ac:dyDescent="0.25">
      <c r="E74" s="159" t="s">
        <v>183</v>
      </c>
      <c r="F74" s="160"/>
      <c r="G74" s="161"/>
      <c r="H74" s="162"/>
      <c r="I74" s="162"/>
      <c r="J74" s="163"/>
      <c r="K74" s="161"/>
      <c r="L74" s="164"/>
      <c r="M74" s="164"/>
      <c r="N74" s="165"/>
      <c r="O74" s="38">
        <f t="shared" si="7"/>
        <v>1</v>
      </c>
      <c r="P74" s="166"/>
      <c r="Q74" s="166"/>
      <c r="R74" s="167"/>
      <c r="S74" s="43" t="str">
        <f t="shared" si="8"/>
        <v>100%</v>
      </c>
      <c r="T74" s="166"/>
      <c r="U74" s="166"/>
      <c r="V74" s="167"/>
      <c r="W74" s="168"/>
    </row>
    <row r="75" spans="5:23" x14ac:dyDescent="0.25">
      <c r="E75" s="159" t="s">
        <v>184</v>
      </c>
      <c r="F75" s="160"/>
      <c r="G75" s="161"/>
      <c r="H75" s="162"/>
      <c r="I75" s="162"/>
      <c r="J75" s="163"/>
      <c r="K75" s="161"/>
      <c r="L75" s="164"/>
      <c r="M75" s="164"/>
      <c r="N75" s="165"/>
      <c r="O75" s="38">
        <f t="shared" si="7"/>
        <v>1</v>
      </c>
      <c r="P75" s="166"/>
      <c r="Q75" s="166"/>
      <c r="R75" s="167"/>
      <c r="S75" s="43" t="str">
        <f t="shared" si="8"/>
        <v>100%</v>
      </c>
      <c r="T75" s="166"/>
      <c r="U75" s="166"/>
      <c r="V75" s="167"/>
      <c r="W75" s="168"/>
    </row>
    <row r="76" spans="5:23" x14ac:dyDescent="0.25">
      <c r="E76" s="159" t="s">
        <v>185</v>
      </c>
      <c r="F76" s="160"/>
      <c r="G76" s="161"/>
      <c r="H76" s="162"/>
      <c r="I76" s="162"/>
      <c r="J76" s="163"/>
      <c r="K76" s="161"/>
      <c r="L76" s="164"/>
      <c r="M76" s="164"/>
      <c r="N76" s="165"/>
      <c r="O76" s="38">
        <f t="shared" si="7"/>
        <v>1</v>
      </c>
      <c r="P76" s="166"/>
      <c r="Q76" s="166"/>
      <c r="R76" s="167"/>
      <c r="S76" s="43" t="str">
        <f t="shared" si="8"/>
        <v>100%</v>
      </c>
      <c r="T76" s="166"/>
      <c r="U76" s="166"/>
      <c r="V76" s="167"/>
      <c r="W76" s="168"/>
    </row>
    <row r="77" spans="5:23" ht="30" x14ac:dyDescent="0.25">
      <c r="E77" s="159" t="s">
        <v>186</v>
      </c>
      <c r="F77" s="160"/>
      <c r="G77" s="161"/>
      <c r="H77" s="162"/>
      <c r="I77" s="162"/>
      <c r="J77" s="163"/>
      <c r="K77" s="161"/>
      <c r="L77" s="164"/>
      <c r="M77" s="164"/>
      <c r="N77" s="165"/>
      <c r="O77" s="38">
        <f t="shared" si="7"/>
        <v>1</v>
      </c>
      <c r="P77" s="166"/>
      <c r="Q77" s="166"/>
      <c r="R77" s="167"/>
      <c r="S77" s="43" t="str">
        <f t="shared" si="8"/>
        <v>100%</v>
      </c>
      <c r="T77" s="166"/>
      <c r="U77" s="166"/>
      <c r="V77" s="167"/>
      <c r="W77" s="168"/>
    </row>
    <row r="78" spans="5:23" ht="45" x14ac:dyDescent="0.25">
      <c r="E78" s="159" t="s">
        <v>187</v>
      </c>
      <c r="F78" s="160"/>
      <c r="G78" s="161"/>
      <c r="H78" s="162"/>
      <c r="I78" s="162"/>
      <c r="J78" s="163"/>
      <c r="K78" s="161"/>
      <c r="L78" s="164"/>
      <c r="M78" s="164"/>
      <c r="N78" s="165"/>
      <c r="O78" s="38">
        <f t="shared" si="7"/>
        <v>1</v>
      </c>
      <c r="P78" s="166"/>
      <c r="Q78" s="166"/>
      <c r="R78" s="167"/>
      <c r="S78" s="43" t="str">
        <f t="shared" si="8"/>
        <v>100%</v>
      </c>
      <c r="T78" s="166"/>
      <c r="U78" s="166"/>
      <c r="V78" s="167"/>
      <c r="W78" s="168"/>
    </row>
    <row r="79" spans="5:23" x14ac:dyDescent="0.25">
      <c r="E79" s="159" t="s">
        <v>188</v>
      </c>
      <c r="F79" s="160"/>
      <c r="G79" s="161"/>
      <c r="H79" s="162"/>
      <c r="I79" s="162"/>
      <c r="J79" s="163"/>
      <c r="K79" s="161"/>
      <c r="L79" s="164"/>
      <c r="M79" s="164"/>
      <c r="N79" s="165"/>
      <c r="O79" s="38">
        <f t="shared" si="7"/>
        <v>1</v>
      </c>
      <c r="P79" s="166"/>
      <c r="Q79" s="166"/>
      <c r="R79" s="167"/>
      <c r="S79" s="43" t="str">
        <f t="shared" si="8"/>
        <v>100%</v>
      </c>
      <c r="T79" s="166"/>
      <c r="U79" s="166"/>
      <c r="V79" s="167"/>
      <c r="W79" s="168"/>
    </row>
    <row r="80" spans="5:23" x14ac:dyDescent="0.25">
      <c r="E80" s="159"/>
      <c r="F80" s="160"/>
      <c r="G80" s="161"/>
      <c r="H80" s="162"/>
      <c r="I80" s="162"/>
      <c r="J80" s="163"/>
      <c r="K80" s="161"/>
      <c r="L80" s="164"/>
      <c r="M80" s="164"/>
      <c r="N80" s="165"/>
      <c r="O80" s="38">
        <f t="shared" si="7"/>
        <v>1</v>
      </c>
      <c r="P80" s="166"/>
      <c r="Q80" s="166"/>
      <c r="R80" s="167"/>
      <c r="S80" s="43" t="str">
        <f t="shared" si="8"/>
        <v>100%</v>
      </c>
      <c r="T80" s="166"/>
      <c r="U80" s="166"/>
      <c r="V80" s="167"/>
      <c r="W80" s="168"/>
    </row>
    <row r="81" spans="5:23" x14ac:dyDescent="0.25">
      <c r="E81" s="28"/>
      <c r="F81" s="23">
        <v>1500</v>
      </c>
      <c r="G81" s="58">
        <v>500</v>
      </c>
      <c r="H81" s="59">
        <v>250</v>
      </c>
      <c r="I81" s="59">
        <v>550</v>
      </c>
      <c r="J81" s="60">
        <v>200</v>
      </c>
      <c r="K81" s="58">
        <v>450</v>
      </c>
      <c r="L81" s="61"/>
      <c r="M81" s="61"/>
      <c r="N81" s="62"/>
      <c r="O81" s="38">
        <f t="shared" si="7"/>
        <v>0.9</v>
      </c>
      <c r="P81" s="50"/>
      <c r="Q81" s="50"/>
      <c r="R81" s="51"/>
      <c r="S81" s="43">
        <f t="shared" si="8"/>
        <v>0.3</v>
      </c>
      <c r="T81" s="50"/>
      <c r="U81" s="50"/>
      <c r="V81" s="51"/>
      <c r="W81" s="32"/>
    </row>
    <row r="82" spans="5:23" ht="15.75" thickBot="1" x14ac:dyDescent="0.3">
      <c r="E82" s="29"/>
      <c r="F82" s="30"/>
      <c r="G82" s="63"/>
      <c r="H82" s="64"/>
      <c r="I82" s="64"/>
      <c r="J82" s="65"/>
      <c r="K82" s="63"/>
      <c r="L82" s="66"/>
      <c r="M82" s="66"/>
      <c r="N82" s="67"/>
      <c r="O82" s="40"/>
      <c r="P82" s="41"/>
      <c r="Q82" s="41"/>
      <c r="R82" s="42"/>
      <c r="S82" s="52"/>
      <c r="T82" s="41"/>
      <c r="U82" s="41"/>
      <c r="V82" s="42"/>
      <c r="W82" s="33"/>
    </row>
  </sheetData>
  <mergeCells count="29">
    <mergeCell ref="E70:F70"/>
    <mergeCell ref="E2:S2"/>
    <mergeCell ref="E3:S3"/>
    <mergeCell ref="E4:S4"/>
    <mergeCell ref="L11:O11"/>
    <mergeCell ref="E5:S5"/>
    <mergeCell ref="K68:N68"/>
    <mergeCell ref="O68:R68"/>
    <mergeCell ref="S68:V68"/>
    <mergeCell ref="E67:W67"/>
    <mergeCell ref="E68:E69"/>
    <mergeCell ref="W68:W69"/>
    <mergeCell ref="F68:F69"/>
    <mergeCell ref="G68:J68"/>
    <mergeCell ref="G10:V10"/>
    <mergeCell ref="W11:W12"/>
    <mergeCell ref="C64:E64"/>
    <mergeCell ref="L64:Q64"/>
    <mergeCell ref="U64:W64"/>
    <mergeCell ref="C56:F56"/>
    <mergeCell ref="B16:F16"/>
    <mergeCell ref="B13:B15"/>
    <mergeCell ref="P11:S11"/>
    <mergeCell ref="T11:V11"/>
    <mergeCell ref="B11:B12"/>
    <mergeCell ref="C11:C12"/>
    <mergeCell ref="D11:F11"/>
    <mergeCell ref="G11:K11"/>
    <mergeCell ref="C13:C15"/>
  </mergeCells>
  <conditionalFormatting sqref="G70:J82">
    <cfRule type="containsBlanks" dxfId="68" priority="51">
      <formula>LEN(TRIM(G70))=0</formula>
    </cfRule>
  </conditionalFormatting>
  <conditionalFormatting sqref="H13:K13">
    <cfRule type="containsBlanks" dxfId="67" priority="128">
      <formula>LEN(TRIM(H13))=0</formula>
    </cfRule>
  </conditionalFormatting>
  <conditionalFormatting sqref="H16:K55">
    <cfRule type="containsBlanks" dxfId="66" priority="61">
      <formula>LEN(TRIM(H16))=0</formula>
    </cfRule>
  </conditionalFormatting>
  <conditionalFormatting sqref="K70:N82">
    <cfRule type="containsBlanks" dxfId="65" priority="52">
      <formula>LEN(TRIM(K70))=0</formula>
    </cfRule>
  </conditionalFormatting>
  <conditionalFormatting sqref="L16:O55">
    <cfRule type="containsBlanks" dxfId="64" priority="76">
      <formula>LEN(TRIM(L16))=0</formula>
    </cfRule>
  </conditionalFormatting>
  <conditionalFormatting sqref="L13:V15 P16:P18">
    <cfRule type="containsBlanks" dxfId="63" priority="77">
      <formula>LEN(TRIM(L13))=0</formula>
    </cfRule>
  </conditionalFormatting>
  <conditionalFormatting sqref="O71:O81">
    <cfRule type="containsBlanks" dxfId="62" priority="160" stopIfTrue="1">
      <formula>LEN(TRIM(O71))=0</formula>
    </cfRule>
    <cfRule type="cellIs" dxfId="61" priority="159" stopIfTrue="1" operator="greaterThanOrEqual">
      <formula>1.2</formula>
    </cfRule>
    <cfRule type="cellIs" dxfId="60" priority="158" stopIfTrue="1" operator="between">
      <formula>0.7</formula>
      <formula>1.2</formula>
    </cfRule>
    <cfRule type="cellIs" dxfId="59" priority="157" stopIfTrue="1" operator="between">
      <formula>0.5</formula>
      <formula>0.7</formula>
    </cfRule>
    <cfRule type="cellIs" dxfId="58" priority="156" stopIfTrue="1" operator="lessThan">
      <formula>0.5</formula>
    </cfRule>
    <cfRule type="cellIs" dxfId="57" priority="155" stopIfTrue="1" operator="equal">
      <formula>"100%"</formula>
    </cfRule>
  </conditionalFormatting>
  <conditionalFormatting sqref="O70:V70">
    <cfRule type="containsBlanks" dxfId="56" priority="44" stopIfTrue="1">
      <formula>LEN(TRIM(O70))=0</formula>
    </cfRule>
    <cfRule type="cellIs" dxfId="55" priority="43" stopIfTrue="1" operator="greaterThanOrEqual">
      <formula>1.2</formula>
    </cfRule>
    <cfRule type="cellIs" dxfId="54" priority="42" stopIfTrue="1" operator="between">
      <formula>0.7</formula>
      <formula>1.2</formula>
    </cfRule>
    <cfRule type="cellIs" dxfId="53" priority="41" stopIfTrue="1" operator="between">
      <formula>0.5</formula>
      <formula>0.7</formula>
    </cfRule>
    <cfRule type="cellIs" dxfId="52" priority="39" stopIfTrue="1" operator="equal">
      <formula>"100%"</formula>
    </cfRule>
    <cfRule type="cellIs" dxfId="51" priority="40" stopIfTrue="1" operator="lessThan">
      <formula>0.5</formula>
    </cfRule>
  </conditionalFormatting>
  <conditionalFormatting sqref="P19:P36">
    <cfRule type="cellIs" dxfId="50" priority="25" stopIfTrue="1" operator="equal">
      <formula>"100%"</formula>
    </cfRule>
    <cfRule type="cellIs" dxfId="49" priority="27" stopIfTrue="1" operator="between">
      <formula>0.5</formula>
      <formula>0.7</formula>
    </cfRule>
    <cfRule type="cellIs" dxfId="48" priority="28" stopIfTrue="1" operator="between">
      <formula>0.7</formula>
      <formula>1.2</formula>
    </cfRule>
    <cfRule type="cellIs" dxfId="47" priority="29" stopIfTrue="1" operator="greaterThanOrEqual">
      <formula>1.2</formula>
    </cfRule>
    <cfRule type="containsBlanks" dxfId="46" priority="30" stopIfTrue="1">
      <formula>LEN(TRIM(P19))=0</formula>
    </cfRule>
    <cfRule type="cellIs" dxfId="45" priority="26" stopIfTrue="1" operator="lessThan">
      <formula>0.5</formula>
    </cfRule>
  </conditionalFormatting>
  <conditionalFormatting sqref="P37:P53">
    <cfRule type="containsBlanks" dxfId="44" priority="18" stopIfTrue="1">
      <formula>LEN(TRIM(P37))=0</formula>
    </cfRule>
    <cfRule type="cellIs" dxfId="43" priority="15" stopIfTrue="1" operator="between">
      <formula>0.5</formula>
      <formula>0.7</formula>
    </cfRule>
    <cfRule type="cellIs" dxfId="42" priority="13" stopIfTrue="1" operator="equal">
      <formula>"100%"</formula>
    </cfRule>
    <cfRule type="cellIs" dxfId="41" priority="14" stopIfTrue="1" operator="lessThan">
      <formula>0.5</formula>
    </cfRule>
    <cfRule type="cellIs" dxfId="40" priority="16" stopIfTrue="1" operator="between">
      <formula>0.7</formula>
      <formula>1.2</formula>
    </cfRule>
    <cfRule type="cellIs" dxfId="39" priority="17" stopIfTrue="1" operator="greaterThanOrEqual">
      <formula>1.2</formula>
    </cfRule>
  </conditionalFormatting>
  <conditionalFormatting sqref="P54:P55">
    <cfRule type="cellIs" dxfId="38" priority="8" stopIfTrue="1" operator="lessThan">
      <formula>0.5</formula>
    </cfRule>
    <cfRule type="containsBlanks" dxfId="37" priority="12" stopIfTrue="1">
      <formula>LEN(TRIM(P54))=0</formula>
    </cfRule>
    <cfRule type="cellIs" dxfId="36" priority="11" stopIfTrue="1" operator="greaterThanOrEqual">
      <formula>1.2</formula>
    </cfRule>
    <cfRule type="cellIs" dxfId="35" priority="10" stopIfTrue="1" operator="between">
      <formula>0.7</formula>
      <formula>1.2</formula>
    </cfRule>
    <cfRule type="cellIs" dxfId="34" priority="9" stopIfTrue="1" operator="between">
      <formula>0.5</formula>
      <formula>0.7</formula>
    </cfRule>
    <cfRule type="cellIs" dxfId="33" priority="7" stopIfTrue="1" operator="equal">
      <formula>"100%"</formula>
    </cfRule>
  </conditionalFormatting>
  <conditionalFormatting sqref="P71:R81 T71:V81 O82:V82">
    <cfRule type="containsBlanks" dxfId="32" priority="129">
      <formula>LEN(TRIM(O71))=0</formula>
    </cfRule>
  </conditionalFormatting>
  <conditionalFormatting sqref="P15:S15 Q16:S16 P16:P18">
    <cfRule type="containsBlanks" dxfId="31" priority="90" stopIfTrue="1">
      <formula>LEN(TRIM(P15))=0</formula>
    </cfRule>
    <cfRule type="cellIs" dxfId="30" priority="89" stopIfTrue="1" operator="greaterThanOrEqual">
      <formula>1.2</formula>
    </cfRule>
    <cfRule type="cellIs" dxfId="29" priority="88" stopIfTrue="1" operator="between">
      <formula>0.7</formula>
      <formula>1.2</formula>
    </cfRule>
    <cfRule type="cellIs" dxfId="28" priority="87" stopIfTrue="1" operator="between">
      <formula>0.5</formula>
      <formula>0.7</formula>
    </cfRule>
    <cfRule type="cellIs" dxfId="27" priority="86" stopIfTrue="1" operator="lessThan">
      <formula>0.5</formula>
    </cfRule>
    <cfRule type="cellIs" dxfId="26" priority="85" stopIfTrue="1" operator="equal">
      <formula>"100%"</formula>
    </cfRule>
  </conditionalFormatting>
  <conditionalFormatting sqref="P13:V14">
    <cfRule type="containsBlanks" dxfId="25" priority="98" stopIfTrue="1">
      <formula>LEN(TRIM(P13))=0</formula>
    </cfRule>
    <cfRule type="cellIs" dxfId="24" priority="97" stopIfTrue="1" operator="greaterThanOrEqual">
      <formula>1.2</formula>
    </cfRule>
    <cfRule type="cellIs" dxfId="23" priority="96" stopIfTrue="1" operator="between">
      <formula>0.7</formula>
      <formula>1.2</formula>
    </cfRule>
    <cfRule type="cellIs" dxfId="22" priority="95" stopIfTrue="1" operator="between">
      <formula>0.5</formula>
      <formula>0.7</formula>
    </cfRule>
    <cfRule type="cellIs" dxfId="21" priority="93" stopIfTrue="1" operator="equal">
      <formula>"100%"</formula>
    </cfRule>
    <cfRule type="cellIs" dxfId="20" priority="94" stopIfTrue="1" operator="lessThan">
      <formula>0.5</formula>
    </cfRule>
  </conditionalFormatting>
  <conditionalFormatting sqref="S71:S81">
    <cfRule type="containsBlanks" dxfId="19" priority="147" stopIfTrue="1">
      <formula>LEN(TRIM(S71))=0</formula>
    </cfRule>
    <cfRule type="cellIs" dxfId="18" priority="144" stopIfTrue="1" operator="between">
      <formula>0.5</formula>
      <formula>0.7</formula>
    </cfRule>
    <cfRule type="cellIs" dxfId="17" priority="146" stopIfTrue="1" operator="greaterThanOrEqual">
      <formula>1.2</formula>
    </cfRule>
    <cfRule type="cellIs" dxfId="16" priority="143" stopIfTrue="1" operator="lessThan">
      <formula>0.5</formula>
    </cfRule>
    <cfRule type="cellIs" dxfId="15" priority="142" stopIfTrue="1" operator="equal">
      <formula>"100%"</formula>
    </cfRule>
    <cfRule type="cellIs" dxfId="14" priority="145" stopIfTrue="1" operator="between">
      <formula>0.7</formula>
      <formula>1.2</formula>
    </cfRule>
  </conditionalFormatting>
  <conditionalFormatting sqref="S70:V70">
    <cfRule type="containsBlanks" dxfId="13" priority="38">
      <formula>LEN(TRIM(S70))=0</formula>
    </cfRule>
  </conditionalFormatting>
  <conditionalFormatting sqref="T15:V15">
    <cfRule type="cellIs" dxfId="12" priority="79" stopIfTrue="1" operator="lessThan">
      <formula>0.5</formula>
    </cfRule>
    <cfRule type="cellIs" dxfId="11" priority="80" stopIfTrue="1" operator="between">
      <formula>0.5</formula>
      <formula>0.7</formula>
    </cfRule>
    <cfRule type="cellIs" dxfId="10" priority="81" stopIfTrue="1" operator="between">
      <formula>0.7</formula>
      <formula>1.2</formula>
    </cfRule>
    <cfRule type="cellIs" dxfId="9" priority="82" stopIfTrue="1" operator="greaterThanOrEqual">
      <formula>1.2</formula>
    </cfRule>
    <cfRule type="containsBlanks" dxfId="8" priority="83" stopIfTrue="1">
      <formula>LEN(TRIM(T15))=0</formula>
    </cfRule>
    <cfRule type="cellIs" dxfId="7" priority="78" stopIfTrue="1" operator="equal">
      <formula>"100%"</formula>
    </cfRule>
  </conditionalFormatting>
  <conditionalFormatting sqref="T16:V55">
    <cfRule type="containsBlanks" dxfId="6" priority="59" stopIfTrue="1">
      <formula>LEN(TRIM(T16))=0</formula>
    </cfRule>
    <cfRule type="cellIs" dxfId="5" priority="58" stopIfTrue="1" operator="greaterThanOrEqual">
      <formula>1.2</formula>
    </cfRule>
    <cfRule type="cellIs" dxfId="4" priority="57" stopIfTrue="1" operator="between">
      <formula>0.7</formula>
      <formula>1.2</formula>
    </cfRule>
    <cfRule type="cellIs" dxfId="3" priority="56" stopIfTrue="1" operator="between">
      <formula>0.5</formula>
      <formula>0.7</formula>
    </cfRule>
    <cfRule type="cellIs" dxfId="2" priority="55" stopIfTrue="1" operator="lessThan">
      <formula>0.5</formula>
    </cfRule>
    <cfRule type="cellIs" dxfId="1" priority="54" stopIfTrue="1" operator="equal">
      <formula>"100%"</formula>
    </cfRule>
    <cfRule type="containsBlanks" dxfId="0" priority="53">
      <formula>LEN(TRIM(T16))=0</formula>
    </cfRule>
  </conditionalFormatting>
  <pageMargins left="0.70866141732283472" right="0.70866141732283472" top="0.74803149606299213" bottom="0.74803149606299213" header="0.31496062992125984" footer="0.31496062992125984"/>
  <pageSetup paperSize="17"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5" sqref="B5"/>
    </sheetView>
  </sheetViews>
  <sheetFormatPr baseColWidth="10" defaultRowHeight="15" x14ac:dyDescent="0.25"/>
  <cols>
    <col min="1" max="1" width="20.28515625" customWidth="1"/>
    <col min="2" max="2" width="34.7109375" customWidth="1"/>
  </cols>
  <sheetData>
    <row r="1" spans="1:2" x14ac:dyDescent="0.25">
      <c r="A1" s="47" t="s">
        <v>44</v>
      </c>
    </row>
    <row r="3" spans="1:2" ht="120" customHeight="1" x14ac:dyDescent="0.25">
      <c r="A3" s="225" t="s">
        <v>43</v>
      </c>
      <c r="B3" s="225"/>
    </row>
    <row r="5" spans="1:2" ht="45" x14ac:dyDescent="0.25">
      <c r="A5" s="34"/>
      <c r="B5" s="46" t="s">
        <v>41</v>
      </c>
    </row>
    <row r="6" spans="1:2" ht="60" x14ac:dyDescent="0.25">
      <c r="A6" s="35"/>
      <c r="B6" s="46" t="s">
        <v>42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1Tr23</vt:lpstr>
      <vt:lpstr>Instrucciones</vt:lpstr>
      <vt:lpstr>'SEGUIMIENTO 1Tr23'!Área_de_impresión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DELL</cp:lastModifiedBy>
  <cp:revision/>
  <cp:lastPrinted>2023-04-19T21:47:58Z</cp:lastPrinted>
  <dcterms:created xsi:type="dcterms:W3CDTF">2020-03-29T15:30:51Z</dcterms:created>
  <dcterms:modified xsi:type="dcterms:W3CDTF">2023-04-20T18:51:28Z</dcterms:modified>
  <cp:category/>
  <cp:contentStatus/>
</cp:coreProperties>
</file>