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C:\Users\UEVALUACION5\Desktop\Administración 2022-2024\2023\MIR 2023-2024\3er Trimestre\1.-Formato de Seguimiento DIF 3tr23\"/>
    </mc:Choice>
  </mc:AlternateContent>
  <xr:revisionPtr revIDLastSave="0" documentId="13_ncr:1_{12B7AF4E-FF20-439F-9E97-D34DA82FC8B0}" xr6:coauthVersionLast="47" xr6:coauthVersionMax="47" xr10:uidLastSave="{00000000-0000-0000-0000-000000000000}"/>
  <bookViews>
    <workbookView xWindow="-120" yWindow="-120" windowWidth="29040" windowHeight="15720" xr2:uid="{00000000-000D-0000-FFFF-FFFF00000000}"/>
  </bookViews>
  <sheets>
    <sheet name="SEGUIMIENTO EJE 2 2023" sheetId="1" r:id="rId1"/>
    <sheet name="Instrucciones" sheetId="3" r:id="rId2"/>
  </sheets>
  <definedNames>
    <definedName name="ADFASDF">#REF!</definedName>
    <definedName name="_xlnm.Print_Area" localSheetId="0">'SEGUIMIENTO EJE 2 2023'!$B$1:$W$177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16" i="1" l="1"/>
  <c r="U224"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7" i="1"/>
  <c r="U218" i="1"/>
  <c r="U219" i="1"/>
  <c r="U220" i="1"/>
  <c r="U221" i="1"/>
  <c r="U222" i="1"/>
  <c r="U223" i="1"/>
  <c r="U182" i="1"/>
  <c r="T182" i="1" l="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T16" i="1" l="1"/>
  <c r="U107" i="1"/>
  <c r="T107" i="1"/>
  <c r="Q107" i="1"/>
  <c r="R107" i="1"/>
  <c r="U162" i="1"/>
  <c r="T162" i="1"/>
  <c r="R162" i="1"/>
  <c r="Q162" i="1"/>
  <c r="R19" i="1"/>
  <c r="R18" i="1"/>
  <c r="R17" i="1"/>
  <c r="U17" i="1"/>
  <c r="T17" i="1"/>
  <c r="U16" i="1"/>
  <c r="T14" i="1"/>
  <c r="T15" i="1"/>
  <c r="T13" i="1"/>
  <c r="U14" i="1"/>
  <c r="U13"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R16" i="1" l="1"/>
  <c r="U19" i="1" l="1"/>
  <c r="U20" i="1"/>
  <c r="U18" i="1"/>
  <c r="U163" i="1" s="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P16" i="1"/>
  <c r="Q16" i="1"/>
  <c r="P17" i="1"/>
  <c r="Q17" i="1"/>
  <c r="P18" i="1"/>
  <c r="Q18" i="1"/>
  <c r="R14" i="1"/>
  <c r="Q14" i="1"/>
  <c r="P14" i="1"/>
  <c r="R13" i="1"/>
  <c r="Q13" i="1"/>
  <c r="P13" i="1"/>
  <c r="R20" i="1" l="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S182" i="1" l="1"/>
  <c r="R163" i="1"/>
  <c r="V15" i="1"/>
  <c r="U15" i="1"/>
  <c r="T163" i="1" l="1"/>
  <c r="Q77" i="1" l="1"/>
  <c r="Q74" i="1"/>
  <c r="Q72" i="1"/>
  <c r="Q70" i="1"/>
  <c r="Q68" i="1"/>
  <c r="Q66" i="1"/>
  <c r="Q64" i="1"/>
  <c r="Q62" i="1"/>
  <c r="Q58" i="1"/>
  <c r="Q56"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7" i="1"/>
  <c r="Q59" i="1"/>
  <c r="Q60" i="1"/>
  <c r="Q61" i="1"/>
  <c r="Q63" i="1"/>
  <c r="Q65" i="1"/>
  <c r="Q67" i="1"/>
  <c r="Q69" i="1"/>
  <c r="Q71" i="1"/>
  <c r="Q73" i="1"/>
  <c r="Q75" i="1"/>
  <c r="Q76"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S183" i="1"/>
  <c r="S184" i="1"/>
  <c r="V182" i="1"/>
  <c r="R182" i="1"/>
  <c r="Q182" i="1"/>
  <c r="P182" i="1"/>
  <c r="O183" i="1"/>
  <c r="O184" i="1"/>
  <c r="O182" i="1"/>
  <c r="Q163" i="1" l="1"/>
  <c r="P40" i="1"/>
  <c r="P39" i="1"/>
  <c r="G162" i="1"/>
  <c r="G118" i="1"/>
  <c r="G116" i="1"/>
  <c r="G114" i="1"/>
  <c r="G113" i="1"/>
  <c r="G112" i="1"/>
  <c r="G111" i="1"/>
  <c r="G110" i="1"/>
  <c r="G109" i="1"/>
  <c r="G108" i="1"/>
  <c r="G107" i="1"/>
  <c r="G106" i="1"/>
  <c r="G105" i="1"/>
  <c r="G104" i="1"/>
  <c r="G103" i="1"/>
  <c r="G102" i="1"/>
  <c r="G101" i="1"/>
  <c r="G100" i="1"/>
  <c r="G99" i="1"/>
  <c r="G98" i="1"/>
  <c r="G97" i="1"/>
  <c r="G96" i="1"/>
  <c r="G95" i="1"/>
  <c r="G94" i="1"/>
  <c r="G93" i="1"/>
  <c r="G92" i="1"/>
  <c r="G90" i="1"/>
  <c r="G89" i="1"/>
  <c r="G87" i="1"/>
  <c r="G88" i="1"/>
  <c r="G86" i="1"/>
  <c r="G85" i="1"/>
  <c r="G84" i="1"/>
  <c r="G83" i="1"/>
  <c r="G82" i="1"/>
  <c r="G81" i="1"/>
  <c r="G80" i="1"/>
  <c r="G79" i="1"/>
  <c r="G78" i="1"/>
  <c r="G77" i="1"/>
  <c r="G75" i="1"/>
  <c r="G74" i="1"/>
  <c r="G73" i="1"/>
  <c r="G72" i="1"/>
  <c r="G71" i="1"/>
  <c r="G70" i="1"/>
  <c r="G69" i="1"/>
  <c r="G68" i="1"/>
  <c r="G67" i="1"/>
  <c r="G66" i="1"/>
  <c r="G65" i="1"/>
  <c r="G64" i="1"/>
  <c r="G62" i="1"/>
  <c r="G61" i="1"/>
  <c r="G60" i="1"/>
  <c r="G59" i="1"/>
  <c r="G58" i="1"/>
  <c r="G56" i="1"/>
  <c r="G55" i="1"/>
  <c r="G54" i="1"/>
  <c r="G53" i="1"/>
  <c r="G52" i="1"/>
  <c r="G51" i="1"/>
  <c r="G50" i="1"/>
  <c r="G49" i="1"/>
  <c r="G48" i="1"/>
  <c r="G47" i="1"/>
  <c r="G46" i="1"/>
  <c r="G45" i="1"/>
  <c r="G44" i="1"/>
  <c r="G43" i="1"/>
  <c r="G42" i="1"/>
  <c r="G41" i="1"/>
  <c r="G40" i="1"/>
  <c r="G39" i="1"/>
  <c r="G38" i="1"/>
  <c r="G23" i="1" l="1"/>
  <c r="G22" i="1"/>
  <c r="G21" i="1"/>
  <c r="G29"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7" i="1"/>
  <c r="G115" i="1"/>
  <c r="G91" i="1"/>
  <c r="G76" i="1"/>
  <c r="G63" i="1"/>
  <c r="G57" i="1"/>
  <c r="G37" i="1"/>
  <c r="G36" i="1"/>
  <c r="G35" i="1"/>
  <c r="G34" i="1"/>
  <c r="G33" i="1"/>
  <c r="G32" i="1"/>
  <c r="G31" i="1"/>
  <c r="G30" i="1"/>
  <c r="G28" i="1"/>
  <c r="G27" i="1"/>
  <c r="G26" i="1"/>
  <c r="G25" i="1"/>
  <c r="G24" i="1"/>
  <c r="G20" i="1"/>
  <c r="G19" i="1"/>
  <c r="G18" i="1"/>
  <c r="P146" i="1" l="1"/>
  <c r="P147" i="1"/>
  <c r="P148" i="1"/>
  <c r="P149" i="1"/>
  <c r="P150" i="1"/>
  <c r="P151" i="1"/>
  <c r="P152" i="1"/>
  <c r="P153" i="1"/>
  <c r="P154" i="1"/>
  <c r="P155" i="1"/>
  <c r="P156" i="1"/>
  <c r="P157" i="1"/>
  <c r="P158" i="1"/>
  <c r="P159" i="1"/>
  <c r="P160" i="1"/>
  <c r="P161" i="1"/>
  <c r="P162" i="1"/>
  <c r="P129" i="1"/>
  <c r="P130" i="1"/>
  <c r="P131" i="1"/>
  <c r="P132" i="1"/>
  <c r="P133" i="1"/>
  <c r="P134" i="1"/>
  <c r="P135" i="1"/>
  <c r="P136" i="1"/>
  <c r="P137" i="1"/>
  <c r="P138" i="1"/>
  <c r="P139" i="1"/>
  <c r="P140" i="1"/>
  <c r="P141" i="1"/>
  <c r="P142" i="1"/>
  <c r="P143" i="1"/>
  <c r="P144" i="1"/>
  <c r="P145"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78" i="1" l="1"/>
  <c r="P79" i="1"/>
  <c r="P80" i="1"/>
  <c r="P81" i="1"/>
  <c r="P82" i="1"/>
  <c r="P83" i="1"/>
  <c r="P84" i="1"/>
  <c r="P85" i="1"/>
  <c r="P86" i="1"/>
  <c r="P87" i="1"/>
  <c r="P88" i="1"/>
  <c r="P89" i="1"/>
  <c r="P90" i="1"/>
  <c r="P91" i="1"/>
  <c r="P92" i="1"/>
  <c r="P93" i="1"/>
  <c r="P94" i="1"/>
  <c r="P95" i="1"/>
  <c r="P96" i="1"/>
  <c r="P97" i="1"/>
  <c r="P98" i="1"/>
  <c r="P99" i="1"/>
  <c r="P100" i="1"/>
  <c r="P101" i="1"/>
  <c r="P102" i="1"/>
  <c r="P103" i="1"/>
  <c r="P51" i="1"/>
  <c r="P52" i="1"/>
  <c r="P53" i="1"/>
  <c r="P54" i="1"/>
  <c r="P55" i="1"/>
  <c r="P56" i="1"/>
  <c r="P57" i="1"/>
  <c r="P58" i="1"/>
  <c r="P59" i="1"/>
  <c r="P60" i="1"/>
  <c r="P61" i="1"/>
  <c r="P62" i="1"/>
  <c r="P63" i="1"/>
  <c r="P64" i="1"/>
  <c r="P65" i="1"/>
  <c r="P66" i="1"/>
  <c r="P67" i="1"/>
  <c r="P68" i="1"/>
  <c r="P69" i="1"/>
  <c r="P70" i="1"/>
  <c r="P71" i="1"/>
  <c r="P72" i="1"/>
  <c r="P73" i="1"/>
  <c r="P74" i="1"/>
  <c r="P75" i="1"/>
  <c r="P76" i="1"/>
  <c r="P77" i="1"/>
  <c r="P41" i="1"/>
  <c r="P42" i="1"/>
  <c r="P43" i="1"/>
  <c r="P44" i="1"/>
  <c r="P45" i="1"/>
  <c r="P46" i="1"/>
  <c r="P47" i="1"/>
  <c r="P48" i="1"/>
  <c r="P49" i="1"/>
  <c r="P50" i="1"/>
  <c r="P36" i="1"/>
  <c r="P37" i="1"/>
  <c r="P38" i="1"/>
  <c r="P33" i="1"/>
  <c r="P34" i="1"/>
  <c r="P35" i="1"/>
  <c r="P30" i="1"/>
  <c r="P31" i="1"/>
  <c r="P32" i="1"/>
  <c r="P19" i="1"/>
  <c r="P20" i="1"/>
  <c r="P21" i="1"/>
  <c r="P22" i="1"/>
  <c r="P23" i="1"/>
  <c r="P24" i="1"/>
  <c r="P25" i="1"/>
  <c r="P26" i="1"/>
  <c r="P27" i="1"/>
  <c r="P28" i="1"/>
  <c r="P29" i="1"/>
  <c r="P163" i="1" l="1"/>
  <c r="S15" i="1" l="1"/>
  <c r="R15" i="1"/>
  <c r="Q15" i="1"/>
  <c r="P15" i="1"/>
</calcChain>
</file>

<file path=xl/sharedStrings.xml><?xml version="1.0" encoding="utf-8"?>
<sst xmlns="http://schemas.openxmlformats.org/spreadsheetml/2006/main" count="1014" uniqueCount="738">
  <si>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</si>
  <si>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</si>
  <si>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</si>
  <si>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</si>
  <si>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</si>
  <si>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</si>
  <si>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</si>
  <si>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</si>
  <si>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</si>
  <si>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</si>
  <si>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</si>
  <si>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</si>
  <si>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</si>
  <si>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</si>
  <si>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</si>
  <si>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</si>
  <si>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</si>
  <si>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</si>
  <si>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</si>
  <si>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</si>
  <si>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</si>
  <si>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</si>
  <si>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</si>
  <si>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</si>
  <si>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</si>
  <si>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SEGUIMIENTO A LA EJECUCIÓN DEL PRESUPUESTO AUTORIZADO</t>
  </si>
  <si>
    <t>UNIDAD ADMINISTRATIVA</t>
  </si>
  <si>
    <t>TRIMESTRE 1 2023</t>
  </si>
  <si>
    <t>TRIMESTRE 2 2023</t>
  </si>
  <si>
    <t>TRIMESTRE 3 2023</t>
  </si>
  <si>
    <t>TRIMESTRE 4 2023</t>
  </si>
  <si>
    <t>AVANCE EN CUMPLIMIENTO DE METAS TRIMESTRAL Y ANUAL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</si>
  <si>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</si>
  <si>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</si>
  <si>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</si>
  <si>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</si>
  <si>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</si>
  <si>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(Sistema para el Desarrollo Integral de la Familia)</t>
  </si>
  <si>
    <t>2.09.1.1. Los grupos en situación prioritaria del Municipio  de Benito Juárez reciben atención, asistencia, apoyo y protección para su desarrollo integral.</t>
  </si>
  <si>
    <t>Trimestral</t>
  </si>
  <si>
    <t xml:space="preserve">UNIDAD DE MEDIDA DEL INDICADOR:
Porcentaje.
UNIDAD DE MEDIDA DE LAS VARIABLES:
Personas </t>
  </si>
  <si>
    <t>Componente (Dirección General)</t>
  </si>
  <si>
    <r>
      <rPr>
        <b/>
        <sz val="11"/>
        <color theme="1"/>
        <rFont val="Arial"/>
        <family val="2"/>
      </rPr>
      <t>2.09.1.1.1.</t>
    </r>
    <r>
      <rPr>
        <sz val="11"/>
        <color theme="1"/>
        <rFont val="Arial"/>
        <family val="2"/>
      </rPr>
      <t xml:space="preserve"> Propuestas, políticas, acuerdos, planes y programas que en la Junta Directiva fueron aprobados.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</si>
  <si>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Políticas, Acuerdos, Planes y Programas. </t>
    </r>
  </si>
  <si>
    <t>Actividad
(Dirección General)</t>
  </si>
  <si>
    <r>
      <rPr>
        <b/>
        <sz val="11"/>
        <color theme="1"/>
        <rFont val="Arial"/>
        <family val="2"/>
      </rPr>
      <t>2.09.1.1.1.1.</t>
    </r>
    <r>
      <rPr>
        <sz val="11"/>
        <color theme="1"/>
        <rFont val="Arial"/>
        <family val="2"/>
      </rPr>
      <t xml:space="preserve"> Realización de actividades de representación, coordinación, gestión, vinculación y supervisión por parte de la Dirección General del Sistema DIF de Benito Juárez.</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</si>
  <si>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</si>
  <si>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t>Actividad
(Unidad Jurídica)</t>
  </si>
  <si>
    <r>
      <t xml:space="preserve">2.09.1.1.1.2. </t>
    </r>
    <r>
      <rPr>
        <sz val="11"/>
        <rFont val="Arial"/>
        <family val="2"/>
      </rPr>
      <t>Realización de sesiones ordinarias y extraordinarias con la Junta Directiva, comités y consejos.</t>
    </r>
  </si>
  <si>
    <r>
      <t>PSOER:</t>
    </r>
    <r>
      <rPr>
        <sz val="11"/>
        <rFont val="Arial"/>
        <family val="2"/>
      </rPr>
      <t xml:space="preserve"> Porcentaje de Sesiones Ordinarias y Extraordinarias Realizadas.</t>
    </r>
  </si>
  <si>
    <r>
      <rPr>
        <b/>
        <sz val="11"/>
        <rFont val="Arial"/>
        <family val="2"/>
      </rPr>
      <t>2.09.1.1.1.3.</t>
    </r>
    <r>
      <rPr>
        <sz val="11"/>
        <rFont val="Arial"/>
        <family val="2"/>
      </rPr>
      <t xml:space="preserve"> Elaboración de instrumentos jurídicos.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</si>
  <si>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Instrumentos Jurídicos.</t>
    </r>
  </si>
  <si>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</si>
  <si>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</si>
  <si>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</si>
  <si>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</si>
  <si>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</si>
  <si>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</si>
  <si>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r>
      <rPr>
        <b/>
        <sz val="11"/>
        <rFont val="Arial"/>
        <family val="2"/>
      </rPr>
      <t xml:space="preserve">2.09.1.1.2. </t>
    </r>
    <r>
      <rPr>
        <sz val="11"/>
        <rFont val="Arial"/>
        <family val="2"/>
      </rPr>
      <t>Servicios y apoyos de asistencia social a personas de atención prioritaria, otorgados.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</si>
  <si>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asistencia social </t>
    </r>
  </si>
  <si>
    <r>
      <rPr>
        <b/>
        <sz val="11"/>
        <rFont val="Arial"/>
        <family val="2"/>
      </rPr>
      <t>POAR:</t>
    </r>
    <r>
      <rPr>
        <sz val="11"/>
        <rFont val="Arial"/>
        <family val="2"/>
      </rPr>
      <t xml:space="preserve"> Porcentaje de Orientaciones y atenciones Brindadas.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</si>
  <si>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</si>
  <si>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Sesiones Ordinarias y Extraordinarias.</t>
    </r>
  </si>
  <si>
    <r>
      <rPr>
        <b/>
        <sz val="11"/>
        <rFont val="Arial"/>
        <family val="2"/>
      </rPr>
      <t>2.09.1.1.1.8.</t>
    </r>
    <r>
      <rPr>
        <sz val="11"/>
        <rFont val="Arial"/>
        <family val="2"/>
      </rPr>
      <t xml:space="preserve"> Realización de gestiones y vinculaciones entre la institución con diversos entes de gobierno municipales y estatales, iniciativa privada, asociaciones civiles, fundaciones, clubes y ciudadanía.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</si>
  <si>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y vinculaciones.</t>
    </r>
  </si>
  <si>
    <r>
      <t xml:space="preserve">2.09.1.1.1.9. </t>
    </r>
    <r>
      <rPr>
        <sz val="11"/>
        <rFont val="Arial"/>
        <family val="2"/>
      </rPr>
      <t>Organización, coordinación y supervisión de actividades protocolarias interinstitucionales del Sistema DIF de Benito Juárez.</t>
    </r>
  </si>
  <si>
    <r>
      <rPr>
        <b/>
        <sz val="11"/>
        <rFont val="Arial"/>
        <family val="2"/>
      </rPr>
      <t>PAPIO:</t>
    </r>
    <r>
      <rPr>
        <sz val="11"/>
        <rFont val="Arial"/>
        <family val="2"/>
      </rPr>
      <t xml:space="preserve"> Porcentaje de Actividades Protocolarias Interinstitucionales Organizadas.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</si>
  <si>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Protocolarias Interinstitucionales </t>
    </r>
  </si>
  <si>
    <r>
      <rPr>
        <b/>
        <sz val="11"/>
        <rFont val="Arial"/>
        <family val="2"/>
      </rPr>
      <t xml:space="preserve">2.09.1.1.1.10. </t>
    </r>
    <r>
      <rPr>
        <sz val="11"/>
        <rFont val="Arial"/>
        <family val="2"/>
      </rPr>
      <t>Revisión de reportes de planeación y evaluación con las diferentes áreas del Sistema DIF de Benito Juárez.</t>
    </r>
  </si>
  <si>
    <r>
      <rPr>
        <b/>
        <sz val="11"/>
        <rFont val="Arial"/>
        <family val="2"/>
      </rPr>
      <t>PRPE:</t>
    </r>
    <r>
      <rPr>
        <sz val="11"/>
        <rFont val="Arial"/>
        <family val="2"/>
      </rPr>
      <t xml:space="preserve"> Porcentaje de Reportes de Planeación y Evaluación Revisados.</t>
    </r>
  </si>
  <si>
    <r>
      <rPr>
        <b/>
        <sz val="11"/>
        <rFont val="Arial"/>
        <family val="2"/>
      </rPr>
      <t xml:space="preserve">2.09.1.1.1.11. </t>
    </r>
    <r>
      <rPr>
        <sz val="11"/>
        <rFont val="Arial"/>
        <family val="2"/>
      </rPr>
      <t xml:space="preserve">Difusión de los Programas y Acciones del Sistema DIF de Benito Juárez. </t>
    </r>
  </si>
  <si>
    <t>Componente (Secretaría Particular)</t>
  </si>
  <si>
    <t>Actividad
(Secretaría Particular)</t>
  </si>
  <si>
    <t>Componente
(Coordinación del Voluntariado)</t>
  </si>
  <si>
    <t>Actividad
(Actividad Coordinación del Voluntariado)</t>
  </si>
  <si>
    <t>Actividad
(Coordinación del Voluntariado)</t>
  </si>
  <si>
    <t>Actividad
(Coordinación Operativa y Logística de Eventos)</t>
  </si>
  <si>
    <t>Componente (Dirección Administrativa y de Finanzas)</t>
  </si>
  <si>
    <t>Actividad
(Coordinación de Recursos Financieros)</t>
  </si>
  <si>
    <t>Actividad
(Coordinación de Recursos Humanos)</t>
  </si>
  <si>
    <t>Actividad
(Jefatura de Capacitación)</t>
  </si>
  <si>
    <t>Actividad
(Coordinación de Patrimonio)</t>
  </si>
  <si>
    <t>Actividad 
(Coordinación de Suministros)</t>
  </si>
  <si>
    <t xml:space="preserve">Actividad 
(Jefatura de Parque Vehicular)                     </t>
  </si>
  <si>
    <t>Actividad
(Coordinación de Sistemas)</t>
  </si>
  <si>
    <t>Actividad
(Coordinación de Mantenimiento)</t>
  </si>
  <si>
    <t>Componente (Coordinación de Donativos)</t>
  </si>
  <si>
    <t>Actividad
(Coordinación de Donativos)</t>
  </si>
  <si>
    <t>Componente
(Dirección de Prevención de Riesgos Psicosociales de Niñas, Niños y Adolescentes)</t>
  </si>
  <si>
    <t>Actividad
(Dirección de Prevención de Riesgos Psicosociales de Niñas, Niños y Adolescentes)</t>
  </si>
  <si>
    <t>Componente
(Coordinación de Prevención de Riesgos Psicosociales)</t>
  </si>
  <si>
    <t>Actividad
(Coordinación de Prevención de Riesgos Psicosociales)</t>
  </si>
  <si>
    <t>Componente
(Coordinación de Recreación, Cultura y Deportes)</t>
  </si>
  <si>
    <t>Actividad
(Coordinación de Recreación, Cultura y Deportes)</t>
  </si>
  <si>
    <t xml:space="preserve">Componente
(Coordinación de Centros Asistenciales de Desarrollo Infantil)    </t>
  </si>
  <si>
    <t xml:space="preserve">Actividad
(Coordinación de Centros Asistenciales de Desarrollo Infantil)    </t>
  </si>
  <si>
    <t xml:space="preserve"> Actividad
(Coordinación de Centros Asistenciales de Desarrollo Infantil)    </t>
  </si>
  <si>
    <t>Componente
(Coordinación de la Cultura de la Legalidad)</t>
  </si>
  <si>
    <t>Actividad
(Coordinación de la Cultura de la Legalidad)</t>
  </si>
  <si>
    <t>Componente
(Delegación de la Procuraduría de Protección de Niñas, Niños, Adolescentes y la Familia)</t>
  </si>
  <si>
    <t>Actividad
(Delegación de la Procuraduría de Protección de Niñas, Niños, Adolescentes y la Familia)</t>
  </si>
  <si>
    <t>Actividad
(Coordinación de Trabajo Social)</t>
  </si>
  <si>
    <t>Actividad
(Coordinación de Psicología Jurídica)</t>
  </si>
  <si>
    <t>Componente 
(Coordinación del Centro de Asistencia Social de NNA Migrantes)</t>
  </si>
  <si>
    <t>Actividad
(Coordinación del Centro de Asistencia Social de NNA Migrantes)</t>
  </si>
  <si>
    <t>Componente
(Coordinación de la Casa de Asistencia Temporal de NNA)</t>
  </si>
  <si>
    <t>Actividad
(Coordinación de la Casa de Asistencia Temporal de NNA)</t>
  </si>
  <si>
    <t>Componente
(Coordinación del Centro Especializado para la Atención a la Violencia)</t>
  </si>
  <si>
    <t>Actividad
(Coordinación del Centro Especializado Para la Atención a la Violencia)</t>
  </si>
  <si>
    <t>Componente (Dirección de Desarrollo Social Comunitario)</t>
  </si>
  <si>
    <t>Actividad
(Dirección de Desarrollo Social Comunitario)</t>
  </si>
  <si>
    <t>Componente (Coordinación de Programas de Asistencia Alimentaria)</t>
  </si>
  <si>
    <t>Actividad
(Coordinación de Programas de Asistencia Alimentaria)</t>
  </si>
  <si>
    <t xml:space="preserve">  Actividad
(Coordinación de Programas de Asistencia Alimentaria)</t>
  </si>
  <si>
    <t>Componente
(Coordinación de Programas de Asistencia Alimentaria)</t>
  </si>
  <si>
    <t>Componente
(Coordinación de Centros de Desarrollo Comunitario)</t>
  </si>
  <si>
    <t>Actividad
(Coordinación de Centros de Desarrollo Comunitario)</t>
  </si>
  <si>
    <t>Componente
(Coordinación de Programas Sociales)</t>
  </si>
  <si>
    <t>Actividad (Coordinación de Programas Sociales)</t>
  </si>
  <si>
    <t>Actividad
(Coordinación de Programas Sociales)</t>
  </si>
  <si>
    <t>Componente
(Dirección de Servicios de Salud)</t>
  </si>
  <si>
    <t>Actividad
(Dirección de Servicios de Salud)</t>
  </si>
  <si>
    <t>Componente
(Coordinación de Servicios Médicos)</t>
  </si>
  <si>
    <t>Actividad
(Coordinación de Servicios Médicos)</t>
  </si>
  <si>
    <t>Componente (Coordinación de Programas Médicos Especiales)</t>
  </si>
  <si>
    <t>Actividad
(Coordinación Programas Médicos Especiales)</t>
  </si>
  <si>
    <t>Componente
(Coordinación Salud Mental)</t>
  </si>
  <si>
    <t>Actividad
(Coordinación de Salud Mental)</t>
  </si>
  <si>
    <t>Actividad
(Coordinación de  Salud Mental)</t>
  </si>
  <si>
    <t>Componente
(Coordinación de Atención a la Discapacidad)</t>
  </si>
  <si>
    <t xml:space="preserve">Actividad
(Coordinación de Atención a la Discapacidad)
</t>
  </si>
  <si>
    <t>Actividad
(Coordinación de Atención a la Discapacidad)</t>
  </si>
  <si>
    <t>Componente (Coordinación para las Personas Adultas Mayores)</t>
  </si>
  <si>
    <t>Actividad
(Coordinación para las Personas Adultas Mayores)</t>
  </si>
  <si>
    <t>Componente
(Coordinación del Buen Trato en Familia)</t>
  </si>
  <si>
    <t>Actividad
(Coordinación del Buen Trato en Familia)</t>
  </si>
  <si>
    <t>CLAVE Y NOMBRE DEL PPA: E- PPA 2.09 PROGRAMA DE ATENCIÓN INTEGRAL A LA FAMILIA Y PERSONAS EN ESTADO DE VULNERABILIDAD</t>
  </si>
  <si>
    <t>SISTEMA DIF MUNICIPAL</t>
  </si>
  <si>
    <t>ANUAL</t>
  </si>
  <si>
    <r>
      <rPr>
        <b/>
        <sz val="11"/>
        <rFont val="Arial"/>
        <family val="2"/>
      </rPr>
      <t>PPAPPA</t>
    </r>
    <r>
      <rPr>
        <sz val="11"/>
        <rFont val="Arial"/>
        <family val="2"/>
      </rPr>
      <t>: Porcentaje de Políticas, Acuerdos, Planes y Programas Aprobados.</t>
    </r>
  </si>
  <si>
    <r>
      <rPr>
        <b/>
        <sz val="11"/>
        <rFont val="Arial"/>
        <family val="2"/>
      </rPr>
      <t>PADGR:</t>
    </r>
    <r>
      <rPr>
        <sz val="11"/>
        <rFont val="Arial"/>
        <family val="2"/>
      </rPr>
      <t xml:space="preserve"> Porcentaje de  Actividades de la Dirección General Realizadas.</t>
    </r>
  </si>
  <si>
    <r>
      <rPr>
        <b/>
        <sz val="11"/>
        <rFont val="Arial"/>
        <family val="2"/>
      </rPr>
      <t>PIJE</t>
    </r>
    <r>
      <rPr>
        <sz val="11"/>
        <rFont val="Arial"/>
        <family val="2"/>
      </rPr>
      <t>: Porcentaje de Instrumentos Jurídicos Elaborados.</t>
    </r>
  </si>
  <si>
    <r>
      <rPr>
        <b/>
        <sz val="11"/>
        <rFont val="Arial"/>
        <family val="2"/>
      </rPr>
      <t>PGVR:</t>
    </r>
    <r>
      <rPr>
        <sz val="11"/>
        <rFont val="Arial"/>
        <family val="2"/>
      </rPr>
      <t xml:space="preserve"> Porcentaje de Gestiones y  Vinculaciones Realizadas.</t>
    </r>
  </si>
  <si>
    <r>
      <rPr>
        <b/>
        <sz val="11"/>
        <rFont val="Arial"/>
        <family val="2"/>
      </rPr>
      <t xml:space="preserve">PPAD: </t>
    </r>
    <r>
      <rPr>
        <sz val="11"/>
        <rFont val="Arial"/>
        <family val="2"/>
      </rPr>
      <t>Porcentaje de Programas y Acciones del Sistema DIF de Benito Juárez Difundidas.</t>
    </r>
  </si>
  <si>
    <r>
      <rPr>
        <b/>
        <sz val="11"/>
        <rFont val="Arial"/>
        <family val="2"/>
      </rPr>
      <t>PSAO:</t>
    </r>
    <r>
      <rPr>
        <sz val="11"/>
        <rFont val="Arial"/>
        <family val="2"/>
      </rPr>
      <t xml:space="preserve"> Porcentaje de Servicios  y Apoyos de asistencia social  Otorgados.</t>
    </r>
  </si>
  <si>
    <r>
      <rPr>
        <b/>
        <sz val="12"/>
        <rFont val="Arial"/>
        <family val="2"/>
      </rPr>
      <t>PAPE:</t>
    </r>
    <r>
      <rPr>
        <sz val="12"/>
        <rFont val="Arial"/>
        <family val="2"/>
      </rPr>
      <t xml:space="preserve"> Porcentaje de Avisos de Privacidad elaborados y actualizados</t>
    </r>
  </si>
  <si>
    <r>
      <rPr>
        <b/>
        <sz val="12"/>
        <rFont val="Arial"/>
        <family val="2"/>
      </rPr>
      <t xml:space="preserve">2.09.1.1.1.5. </t>
    </r>
    <r>
      <rPr>
        <sz val="12"/>
        <rFont val="Arial"/>
        <family val="2"/>
      </rPr>
      <t>Gestiones realizadas ante la Dirección de Archivo Municipal para las bajas de archivos de las áreas del sistema DIF de Benito Juárez.</t>
    </r>
  </si>
  <si>
    <r>
      <rPr>
        <b/>
        <sz val="12"/>
        <rFont val="Arial"/>
        <family val="2"/>
      </rPr>
      <t>PGBAR:</t>
    </r>
    <r>
      <rPr>
        <sz val="12"/>
        <rFont val="Arial"/>
        <family val="2"/>
      </rPr>
      <t xml:space="preserve"> Porcentaje de Gestiones de Bajas de Archivos Realizadas.</t>
    </r>
  </si>
  <si>
    <r>
      <t xml:space="preserve">2.09.1.1.1.6. </t>
    </r>
    <r>
      <rPr>
        <sz val="12"/>
        <rFont val="Arial"/>
        <family val="2"/>
      </rPr>
      <t>Atención y seguimiento de las solicitudes de la Unidad de Transparencia.</t>
    </r>
  </si>
  <si>
    <r>
      <t>PASST</t>
    </r>
    <r>
      <rPr>
        <sz val="12"/>
        <rFont val="Arial"/>
        <family val="2"/>
      </rPr>
      <t>: Porcentaje de atención y Seguimiento de las Solicitudes de la Unidad de Transparencia Estimadas.</t>
    </r>
  </si>
  <si>
    <r>
      <t>2.09.1.1.1.7.</t>
    </r>
    <r>
      <rPr>
        <sz val="12"/>
        <rFont val="Arial"/>
        <family val="2"/>
      </rPr>
      <t xml:space="preserve"> Realización de cargas al Portal Oficial de la Unidad de Transparencia .</t>
    </r>
  </si>
  <si>
    <r>
      <t>PCPOR</t>
    </r>
    <r>
      <rPr>
        <sz val="12"/>
        <rFont val="Arial"/>
        <family val="2"/>
      </rPr>
      <t>: Porcentaje de Cargas al Portal Oficial Realizadas.</t>
    </r>
  </si>
  <si>
    <r>
      <rPr>
        <b/>
        <sz val="11"/>
        <color theme="1"/>
        <rFont val="Arial"/>
        <family val="2"/>
      </rPr>
      <t xml:space="preserve"> 2.09.1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a los grupos vulnerables otorgándoles asistencia, apoyo y protección para su desarrollo integral.</t>
    </r>
  </si>
  <si>
    <r>
      <t xml:space="preserve">2.09.1.1.1.4. </t>
    </r>
    <r>
      <rPr>
        <sz val="12"/>
        <rFont val="Arial"/>
        <family val="2"/>
      </rPr>
      <t>Elaboración y actualización de los avisos de privacidad de las áreas del Sistema DIF de Benito Juárez.</t>
    </r>
  </si>
  <si>
    <r>
      <rPr>
        <b/>
        <sz val="11"/>
        <rFont val="Arial"/>
        <family val="2"/>
      </rPr>
      <t>2.09.1.1.2.1.</t>
    </r>
    <r>
      <rPr>
        <sz val="11"/>
        <rFont val="Arial"/>
        <family val="2"/>
      </rPr>
      <t xml:space="preserve"> Brindar orientaciones de los trámites y servicios a las y los usuarios que acuden  al Sistema DIF de Benito Juárez, y atención de reportes de casos emergentes prioritarios.</t>
    </r>
  </si>
  <si>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</si>
  <si>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</si>
  <si>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t>Dirección General</t>
  </si>
  <si>
    <t>Unidad Jurídica</t>
  </si>
  <si>
    <t>Coordinación de Transparencia, Datos Personales y Gestión Documental</t>
  </si>
  <si>
    <t>Coordinación de Relaciones Públicas</t>
  </si>
  <si>
    <t>Coordinación de Comunicación Social</t>
  </si>
  <si>
    <t>Coordinación de Asistencia Social y Atención Ciudadana</t>
  </si>
  <si>
    <t>Secretaría Particular</t>
  </si>
  <si>
    <t>Coordinación del Voluntariado</t>
  </si>
  <si>
    <t>Coordinación Operativa y Logística de Eventos</t>
  </si>
  <si>
    <t>Dirección Administrativa y de Finanzas</t>
  </si>
  <si>
    <t>Coordinación de Recursos Financieros</t>
  </si>
  <si>
    <t>Coordinación de Recursos Humanos</t>
  </si>
  <si>
    <t>Jefatura de Capacitación</t>
  </si>
  <si>
    <t>Coordinación de Patrimonio</t>
  </si>
  <si>
    <t>Coordinación de Suministros</t>
  </si>
  <si>
    <t>Jefatura de Parque Vehicular</t>
  </si>
  <si>
    <t>Coordinación de Sistemas</t>
  </si>
  <si>
    <t>Coordinación de Mantenimiento</t>
  </si>
  <si>
    <t>Coordinación de Donativos</t>
  </si>
  <si>
    <t>Coordinación de Prevención de Riesgos Psicosociales</t>
  </si>
  <si>
    <t>Coordinación de Recreación, Cultura y Deportes</t>
  </si>
  <si>
    <t>Coordinación de Centros Asistenciales de Desarrollo Infantil</t>
  </si>
  <si>
    <t>Coordinación de la Cultura de la Legalidad</t>
  </si>
  <si>
    <t>Delegación de la Procuraduría de Protección de Niñas, Niños, Adolescentes y la Familia</t>
  </si>
  <si>
    <t>Coordinación de Trabajo Social</t>
  </si>
  <si>
    <t>Coordinación de Psicología Jurídica</t>
  </si>
  <si>
    <t>Coordinación del Centro de Asistencia Social de NNA Migrante</t>
  </si>
  <si>
    <t>Coordinación de la Casa de Asistencia Temporal de NNA</t>
  </si>
  <si>
    <t>Coordinación del Centro Especializado para la Atención a la Violencia</t>
  </si>
  <si>
    <t>Dirección de Desarrollo Social Comunitario</t>
  </si>
  <si>
    <t>Coordinación de Programas de Asistencia Alimentaria</t>
  </si>
  <si>
    <t>Coordinación de centros de Desarrollo Comunitario</t>
  </si>
  <si>
    <t>Coordinación de Programas Sociales</t>
  </si>
  <si>
    <t>Dirección de Servicios de Salud</t>
  </si>
  <si>
    <t>Coordinación de Servicios Médicos</t>
  </si>
  <si>
    <t>Coordinación de Servicios Médicos Especiales</t>
  </si>
  <si>
    <t>Coordinación de Salud Mental</t>
  </si>
  <si>
    <t>Coordinación de Atención a la Discapacidad</t>
  </si>
  <si>
    <t>Coordinación para las Personas Adultas Mayores</t>
  </si>
  <si>
    <t>Coordinación de Buen Trato en Familia</t>
  </si>
  <si>
    <t>Coordinación de Planeación y Evaluación</t>
  </si>
  <si>
    <t>Dirección de Prevención de Riesgos Psicosociales de Niñas Niños  Y Adolescentes</t>
  </si>
  <si>
    <t>2.09.1.1.2.2. Realización de estudios socioeconómicos  a personas de atención prioritaria.</t>
  </si>
  <si>
    <t>PESR: Porcentaje de Estudios Socioeconómicos Realizados.</t>
  </si>
  <si>
    <t>UNIDAD DE MEDIDA DEL INDICADOR:
Porcentaje.
UNIDAD DE MEDIDA DE LAS VARIABLES:
Estudios socioeconómicos.</t>
  </si>
  <si>
    <t>2.09.1.1.2.3. Entrega de apoyos de asistencia social  a personas de atención prioritaria.</t>
  </si>
  <si>
    <t>PASE: Porcentaje de apoyos de Asistencia Social Entregados.</t>
  </si>
  <si>
    <t>UNIDAD DE MEDIDA DEL INDICADOR:
Porcentaje.
UNIDAD DE MEDIDA DE LAS VARIABLES:
Apoyos de asistencia social.</t>
  </si>
  <si>
    <t>2.09.1.1.3.  Representación en actividades y eventos institucionales por la Presidencia del Patronato y del Voluntariado.</t>
  </si>
  <si>
    <t>PAEIR: Porcentaje de  Actividades y Eventos Institucionales Representadas.</t>
  </si>
  <si>
    <t>UNIDAD DE MEDIDA DEL INDICADOR:
Porcentaje.
UNIDAD DE MEDIDA DE LAS VARIABLES:
Representaciones.</t>
  </si>
  <si>
    <t>2.09.1.1.3.1. Representación en las actividades de la agenda institucional del Sistema DIF de Benito Juárez.</t>
  </si>
  <si>
    <t>PAAIR: Porcentaje de Actividades de la Agenda Institucional Representadas.</t>
  </si>
  <si>
    <t>UNIDAD DE MEDIDA DEL INDICADOR:
Porcentaje.
UNIDAD DE MEDIDA DE LAS VARIABLES:
Actividades institucionales.</t>
  </si>
  <si>
    <t>2.09.1.1.3.2. Coordinación de actividades de la agenda y asuntos oficiales de la Presidenta del Patronato y del Voluntariado.</t>
  </si>
  <si>
    <t>PAPPC: Porcentaje de Actividades de la agenda oficial de la Presidenta del Patronato y del Voluntariado Coordinadas.</t>
  </si>
  <si>
    <t>UNIDAD DE MEDIDA DEL INDICADOR:
Porcentaje.
UNIDAD DE MEDIDA DE LAS VARIABLES:
Actividades de la Presidenta del Patronato y del Voluntariado.</t>
  </si>
  <si>
    <t xml:space="preserve">2.09.1.1.4. Procuración de apoyos económicos y de recursos del Voluntariado para coadyuvar al mejoramiento de los servicios del Sistema DIF de Benito Juárez. </t>
  </si>
  <si>
    <t>PAERP: Porcentaje de Apoyos Económicos y de Recursos para el Sistema DIF de Benito Juárez Procurados.</t>
  </si>
  <si>
    <t>UNIDAD DE MEDIDA DEL INDICADOR:
Porcentaje.
UNIDAD DE MEDIDA DE LAS VARIABLES:
Apoyos económicos y de recursos procurados.</t>
  </si>
  <si>
    <t>2.09.1.1.4.1. Realización de visitas del Voluntariado para gestionar apoyos a Instituciones Públicas, Privadas y Asociaciones.</t>
  </si>
  <si>
    <t>PVR: Porcentaje de Visitas a instituciones públicas, privadas y asociaciones Realizadas.</t>
  </si>
  <si>
    <t>UNIDAD DE MEDIDA DEL INDICADOR:
Porcentaje.
UNIDAD DE MEDIDA DE LAS VARIABLES:
Visitas.</t>
  </si>
  <si>
    <t xml:space="preserve">2.09.1.1.4.2.  Realización de Eventos del Voluntariado para obtener apoyos económicos y en especie para el Sistema DIF de Benito Juárez.  </t>
  </si>
  <si>
    <t>PEVR: Porcentaje de Eventos del Voluntariado  Realizadas.</t>
  </si>
  <si>
    <t>UNIDAD DE MEDIDA DEL INDICADOR:
Porcentaje.
UNIDAD DE MEDIDA DE LAS VARIABLES:
Eventos del Voluntariado.</t>
  </si>
  <si>
    <t>2.09.1.1.4.3. Atención a las solicitudes de logística para los eventos del Sistema DIF de Benito Juárez.</t>
  </si>
  <si>
    <t>PSLEA: Porcentaje de Solicitudes de Logística de Eventos Atendidos.</t>
  </si>
  <si>
    <t>UNIDAD DE MEDIDA DEL INDICADOR:
Porcentaje.
UNIDAD DE MEDIDA DE LAS VARIABLES:
Solicitudes de Logística</t>
  </si>
  <si>
    <t>2.09.1.1.5. Procedimientos administrativos para las diferentes Unidades Administrativas del Sistema DIF de Benito Juárez realizados.</t>
  </si>
  <si>
    <t>PPAR: Porcentaje de Procedimientos Administrativos  Realizados.</t>
  </si>
  <si>
    <t>UNIDAD DE MEDIDA DEL INDICADOR:
Porcentaje.
UNIDAD DE MEDIDA DE LAS VARIABLES:
Procedimientos Administrativos.</t>
  </si>
  <si>
    <t>2.09.1.1.5.1. Realización de reportes contables, presupuestarios y financieros para la integración de la cuenta pública.</t>
  </si>
  <si>
    <t>PRCPFE: Porcentaje de Reportes Contables, Presupuestarios y Financieros Elaborados.</t>
  </si>
  <si>
    <t>UNIDAD DE MEDIDA DEL INDICADOR:
Porcentaje.
UNIDAD DE MEDIDA DE LAS VARIABLES:
Reportes Contables, Presupuestarios y Financieros</t>
  </si>
  <si>
    <t>2.09.1.1.5.2. Elaboración de cédulas nominales quincenales por medio de un control de incidencias.</t>
  </si>
  <si>
    <t>PCNE: Porcentaje de Cédulas Nominales Elaboradas.</t>
  </si>
  <si>
    <t>UNIDAD DE MEDIDA DEL INDICADOR:
Porcentaje.
UNIDAD DE MEDIDA DE LAS VARIABLES:
Cédulas nominales.</t>
  </si>
  <si>
    <t>2.09.1.1.5.3. Capacitación interna al personal de conformidad a la legislación aplicable en el Sistema DIF de Benito Juárez.</t>
  </si>
  <si>
    <t>PCC: Porcentaje de Colaboradores Capacitados.</t>
  </si>
  <si>
    <t>UNIDAD DE MEDIDA DEL INDICADOR:
Porcentaje.
UNIDAD DE MEDIDA DE LAS VARIABLES:
Colaboradores.</t>
  </si>
  <si>
    <t>PCB: Porcentaje de Capacitaciones Brindadas.</t>
  </si>
  <si>
    <t>UNIDAD DE MEDIDA DEL INDICADOR:
Porcentaje.
UNIDAD DE MEDIDA DE LAS VARIABLES:
Capacitaciones.</t>
  </si>
  <si>
    <t>2.09.1.1.5.4. Elaboración de inventarios de bienes, muebles e inmuebles del Sistema DIF de Benito Juárez para su adecuado control y verificación.</t>
  </si>
  <si>
    <t>PIE: Porcentaje de Inventarios de bienes, muebles e inmuebles Elaborados.</t>
  </si>
  <si>
    <t>UNIDAD DE MEDIDA DEL INDICADOR:
Porcentaje.
UNIDAD DE MEDIDA DE LAS VARIABLES:
Inventarios.</t>
  </si>
  <si>
    <t>2.09.1.1.5.5. Adquisición de suministros de bienes, insumos, materiales y servicios para la operación del Sistema DIF de Benito Juárez.</t>
  </si>
  <si>
    <t>PSE: Porcentaje de  Suministros  Entregados.</t>
  </si>
  <si>
    <t>UNIDAD DE MEDIDA DEL INDICADOR:
Porcentaje.
UNIDAD DE MEDIDA DE LAS VARIABLES:
Suministros entregados.</t>
  </si>
  <si>
    <t>2.09.1.1.5.6. Realización de servicios de mantenimiento y reparación del parque vehicular  del Sistema DIF de Benito Juárez para  la preservación, cuidado, control y verificación del parque vehicular.</t>
  </si>
  <si>
    <t>PSPVR: Porcentaje de Servicios de mantenimiento y reparación del Parque Vehicular Realizados.</t>
  </si>
  <si>
    <t>UNIDAD DE MEDIDA DEL INDICADOR:
Porcentaje.
UNIDAD DE MEDIDA DE LAS VARIABLES:
Servicios.</t>
  </si>
  <si>
    <t>2.09.1.1.5.7 Atención a las necesidades de mantenimiento y reparación de equipos de cómputo, líneas telefónicas y red informática para su correcto funcionamiento  y operación.</t>
  </si>
  <si>
    <t>PMRA: Porcentaje de Mantenimientos y Reparaciones de equipos de cómputo, líneas telefónicas y red informática, Atendidas.</t>
  </si>
  <si>
    <t>UNIDAD DE MEDIDA DEL INDICADOR:
Porcentaje.
UNIDAD DE MEDIDA DE LAS VARIABLES:
Atenciones.</t>
  </si>
  <si>
    <t>2.09.1.1.5.8 Realización de servicios de mantenimiento, reparación, remodelación, intendencia y vigilancia de las instalaciones del Sistema DIF de Benito Juárez.</t>
  </si>
  <si>
    <t>PSMR: Porcentaje de Servicios  de mantenimiento, limpieza, reparación, remodelación y vigilancia Realizados.</t>
  </si>
  <si>
    <t>2.09.1.1.6. Donativos a las áreas del Sistema DIF de Benito Juárez entregados.</t>
  </si>
  <si>
    <t>PDE: Porcentaje de Donativos Entregados.</t>
  </si>
  <si>
    <t>UNIDAD DE MEDIDA DEL INDICADOR:
Porcentaje.
UNIDAD DE MEDIDA DE LAS VARIABLES:
Donativos.</t>
  </si>
  <si>
    <t>2.09.1.1.6.1. Recepción donativos en especie o monetario</t>
  </si>
  <si>
    <t>PEDR: Porcentaje de Donativos Recepcionados.</t>
  </si>
  <si>
    <t>UNIDAD DE MEDIDA DEL INDICADOR:
Porcentaje.
UNIDAD DE MEDIDA DE LAS VARIABLES:
Entradas de donativos.</t>
  </si>
  <si>
    <t>2.09.1.1.6.2. Participación de Instituciones públicas, privadas, fundaciones, asociaciones, empresas socialmente responsables y sociedad civil que entregan donativos al Sistema DIF de Benito Juárez.</t>
  </si>
  <si>
    <t>PIFAESP: Porcentaje de Instituciones públicas y privadas, Fundaciones, Asociaciones, Empresas socialmente responsables y la Sociedad civil Participantes.</t>
  </si>
  <si>
    <t>UNIDAD DE MEDIDA DEL INDICADOR:
Porcentaje.
UNIDAD DE MEDIDA DE LAS VARIABLES:
Instituciones públicas y privadas, Fundaciones, Asociaciones, Empresas Socialmente Responsables y la Sociedad Civil .</t>
  </si>
  <si>
    <t>2.09.1.1.7. Atenciones de fortalecimiento en la solución de conflictos a través de la cultura de la paz, brindadas.</t>
  </si>
  <si>
    <t>PASCB: Porcentaje de Atenciones para la Solución de Conflictos Brindadas.</t>
  </si>
  <si>
    <t>2.09.1.1.7.1. Realización de eventos de la cultura de la paz para mejorar la comunicación y las relaciones familiares y sociales.</t>
  </si>
  <si>
    <t>PECPR: Porcentaje de Eventos de la Cultura de la Paz Realizados.</t>
  </si>
  <si>
    <t>UNIDAD DE MEDIDA DEL INDICADOR:
Porcentaje.
UNIDAD DE MEDIDA DE LAS VARIABLES:
Eventos.</t>
  </si>
  <si>
    <t>2.09.1.1.7.3. Realización de acciones educativas enfocadas en los derechos de las niñas, niños y adolescentes de la "Red de Impulsores de la Transformación".</t>
  </si>
  <si>
    <t>PAEDR:  Porcentaje de Acciones Educativas en los Derechos de las niñas, niños y adolescentes Realizadas.</t>
  </si>
  <si>
    <t>UNIDAD DE MEDIDA DEL INDICADOR:
Porcentaje.
UNIDAD DE MEDIDA DE LAS VARIABLES:
Acciones.</t>
  </si>
  <si>
    <t>2.09.1.1.8. Atenciones de prevención de riesgos psicosociales para niñas niños, y adolescentes, brindadas.</t>
  </si>
  <si>
    <t>PARPB: Porcentaje de Atenciones de Prevención en Riesgos Psicosociales, Brindadas.</t>
  </si>
  <si>
    <t>2.09.1.1.8.1. Realización de actividades de prevención de riesgos psicosociales.</t>
  </si>
  <si>
    <t>PAPRPR: Porcentaje de Actividades de Prevención de Riesgos Psicosociales, Realizadas.</t>
  </si>
  <si>
    <t>UNIDAD DE MEDIDA DEL INDICADOR:
Porcentaje.
UNIDAD DE MEDIDA DE LAS VARIABLES:
Actividades.</t>
  </si>
  <si>
    <t>2.09.1.1.8.2. Participación de escuelas, empresas y asociaciones con actividades de prevención de riesgos psicosociales.</t>
  </si>
  <si>
    <t>PEAP: Porcentaje de Escuelas, Empresas, Asociaciones Participantes.</t>
  </si>
  <si>
    <t xml:space="preserve">UNIDAD DE MEDIDA DEL INDICADOR:
Porcentaje.
UNIDAD DE MEDIDA DE LAS VARIABLES:
Escuelas, Empresas, Asociaciones y Sociedad Civil </t>
  </si>
  <si>
    <t>2.09.1.1.8.3. Presentación  de obras de Teatro Guiñol  para la prevención de riesgos psicosociales dirigido a niñas, niños y adolescentes.</t>
  </si>
  <si>
    <t>PTGPP: Porcentaje de obras de Teatro Guiñol Preventivas Presentadas.</t>
  </si>
  <si>
    <t>UNIDAD DE MEDIDA DEL INDICADOR:
Porcentaje.
UNIDAD DE MEDIDA DE LAS VARIABLES:
Obras de Teatro guiñol presentados.</t>
  </si>
  <si>
    <t>2.09.1.1.9. Atención de prevención de la explotación infantil  y delito de trata de niñas, niñas y adolescentes, dirigido a infantes y sus familias que viven en el municipio de Benito Juárez en situación de prioritaria brindadas.</t>
  </si>
  <si>
    <t>PAPEDB: Porcentaje de  Atenciones en Prevención de la Explotación infantil y Delito de trata de niñas, niñas y adolescentes, Brindadas.</t>
  </si>
  <si>
    <t>2.09.1.1.9.1. Realización de pláticas de prevención de la explotación infantil  y delito de trata de niñas, niñas y adolescentes.</t>
  </si>
  <si>
    <t>PPEIDTR: Porcentaje de Pláticas de Prevención de la Explotación Infantil y Delito de Trata de Niñas, Niños y Adolescentes, Realizadas.</t>
  </si>
  <si>
    <t>UNIDAD DE MEDIDA DEL INDICADOR:
Porcentaje.
UNIDAD DE MEDIDA DE LAS VARIABLES:
Pláticas.</t>
  </si>
  <si>
    <t>2.09.1.1.9.2. Participación de instituciones públicas y privadas en prevención de la explotación infantil  y delito de trata de niñas, niñas y adolescentes.</t>
  </si>
  <si>
    <t>PIPPP: Porcentaje de Instituciones Públicas y Privadas Participantes.</t>
  </si>
  <si>
    <t>UNIDAD DE MEDIDA DEL INDICADOR:
Porcentaje.
UNIDAD DE MEDIDA DE LAS VARIABLES:
Instituciones Públicas y Privadas</t>
  </si>
  <si>
    <t>2.09.1.1.9.3. Realización de entregas de estímulo a la educación, alimentación y salud.</t>
  </si>
  <si>
    <t>PEEAS: Porcentaje Realización de entregas de estímulo a la educación, alimentación y salud Entregados.</t>
  </si>
  <si>
    <t>UNIDAD DE MEDIDA DEL INDICADOR:
Porcentaje.
UNIDAD DE MEDIDA DE LAS VARIABLES:
Estímulos de educación, alimentación y salud.</t>
  </si>
  <si>
    <t>2.09.1.1.9.4. Realización de recorridos para identificar niñas, niños y adolescentes en situación de trabajo y/o explotación infantil.</t>
  </si>
  <si>
    <t>PRR: Porcentaje de Recorridos Realizados.</t>
  </si>
  <si>
    <t>UNIDAD DE MEDIDA DEL INDICADOR:
Porcentaje.
UNIDAD DE MEDIDA DE LAS VARIABLES:
Recorridos.</t>
  </si>
  <si>
    <t>2.09.1.1.10.  Actividades de recreación, cultura y deportes para niñas, niños, adolescentes y personas adultas, realizadas.</t>
  </si>
  <si>
    <t>PARCDR: Porcentaje de Actividades de Recreación, Cultura y Deportes Realizadas.</t>
  </si>
  <si>
    <t>UNIDAD DE MEDIDA DEL INDICADOR:
Porcentaje.
UNIDAD DE MEDIDA DE LAS VARIABLES:
Actividades de Recreación, Cultura y Deportes Realizadas</t>
  </si>
  <si>
    <t>2.09.1.1.10.1. Realización de clases gratuitas de recreación, cultura y deportes, para niñas, niños, adolescentes y personas adultas.</t>
  </si>
  <si>
    <t>PCGR: Porcentaje de Clases Gratuitas Realizadas.</t>
  </si>
  <si>
    <t>UNIDAD DE MEDIDA DEL INDICADOR:
Porcentaje.
UNIDAD DE MEDIDA DE LAS VARIABLES:
Clases Gratuitas</t>
  </si>
  <si>
    <t>2.09.1.1.10.2. Realización de eventos y concursos de recreación, cultura y deportes para niñas, niños, adolescentes y personas adultas.</t>
  </si>
  <si>
    <t>PECR: Porcentaje de  Eventos y Concursos Realizados.</t>
  </si>
  <si>
    <t>UNIDAD DE MEDIDA DEL INDICADOR:
Porcentaje.
UNIDAD DE MEDIDA DE LAS VARIABLES:
Eventos y Concursos.</t>
  </si>
  <si>
    <t>2.09.1.1.10.3. Presentación de Obras de Teatro Guiñol temática recreativa y lúdica para niñas, niños, adolescentes y personas adultas.</t>
  </si>
  <si>
    <t>PTGP: Porcentaje de Obras de Teatro Guiñol Presentadas.</t>
  </si>
  <si>
    <t>UNIDAD DE MEDIDA DEL INDICADOR:
Porcentaje.
UNIDAD DE MEDIDA DE LAS VARIABLES: 
Presentaciones.</t>
  </si>
  <si>
    <t>2.09.1.1.11. .Elaboración de expedientes para control de inscripciones de niñas y niños inscritos a los Centros Asistenciales de Desarrollo Infantil.</t>
  </si>
  <si>
    <t>PECADIE: Porcentaje de Expedientes para control de inscripciones a los Centros Asistenciales de Desarrollo Infantil, Elaborados.</t>
  </si>
  <si>
    <t>UNIDAD DE MEDIDA DEL INDICADOR:
Porcentaje.
UNIDAD DE MEDIDA DE LAS VARIABLES:
Expedientes.</t>
  </si>
  <si>
    <r>
      <t xml:space="preserve">2.09.1.1.11.1. Servicios de escuelas de tiempo completo con atención educativa, asistencial, formativa, alimentaria y de salud  brindados
</t>
    </r>
    <r>
      <rPr>
        <b/>
        <sz val="11"/>
        <rFont val="Arial"/>
        <family val="2"/>
      </rPr>
      <t/>
    </r>
  </si>
  <si>
    <t>PSCADIB: Porcentaje de Servicios en los Centros Asistenciales de Desarrollo Infantil Brindados.</t>
  </si>
  <si>
    <t xml:space="preserve">UNIDAD DE MEDIDA DEL INDICADOR:
Porcentaje.
UNIDAD DE MEDIDA DE LAS VARIABLES:
Servicios. </t>
  </si>
  <si>
    <t>2.09.1.1.11.2. Realización de actividades sociales, culturales, deportivas en los Centros Asistenciales de Desarrollo Infantil.</t>
  </si>
  <si>
    <t>PAR: Porcentaje de Actividades sociales, culturales, deportivas y recreativas Realizadas.</t>
  </si>
  <si>
    <t>UNIDAD DE MEDIDA DEL INDICADOR: 
Porcentaje.
UNIDAD DE MEDIDA DE LAS VARIABLES:
Actividades sociales, culturales, deportivas y recreativas</t>
  </si>
  <si>
    <t>2.09.1.1.11.3. Realización de entregas de raciones de comida para las niñas y niños inscritos en los Centros Asistenciales de Desarrollo Infantil.</t>
  </si>
  <si>
    <t>PRE: Porcentaje de Raciones de Comida Entregadas.</t>
  </si>
  <si>
    <t>UNIDAD DE MEDIDA DEL INDICADOR: 
Porcentaje.
 UNIDAD DE MEDIDA DE LAS VARIABLES: 
Raciones.</t>
  </si>
  <si>
    <t>2.09.1.1.11.4. Verificación y registro de los Centros para la Atención, Cuidado y Desarrollo Integral Infantil del RENCAI en el Municipio de Benito Juárez.                                                 
RENCAI Registro Nacional de los Centros de atención .</t>
  </si>
  <si>
    <t>PRNCAIR: Porcentaje de Registro Nacional de Centros de Atención Infantil Realizados.
RENCAI: Registro Nacional de Centros de Atención Infantil.</t>
  </si>
  <si>
    <t>UNIDAD DE MEDIDA DEL INDICADOR: 
Porcentaje.
UNIDAD DE MEDIDA DE LAS VARIABLES:
Registros.</t>
  </si>
  <si>
    <t>2.09.1.1.12. Atención en la prevención del delito en niñas, niños, adolescentes y personas adultas fomentando la cultura de la legalidad, brindados</t>
  </si>
  <si>
    <t>PAPDB: Porcentaje de Atenciones en la Prevención del Delito, Brindadas.</t>
  </si>
  <si>
    <t>2.09.1.1.12.1. Impartición de pláticas de prevención del delito en niñas, niños, adolescentes y personas adultas fomentando la cultura de la legalidad.</t>
  </si>
  <si>
    <t>PPI: Porcentaje de Pláticas de prevención del delito Impartidas.</t>
  </si>
  <si>
    <t>2.09.1.1.12.2. Participación de Instituciones públicas y privadas en la prevención del delito dirigido a niñas, niños, adolescentes y personas adultas fomentando la cultura de la legalidad.</t>
  </si>
  <si>
    <t>PIPP: Porcentaje de Instituciones Públicas y Privadas participantes.</t>
  </si>
  <si>
    <t>UNIDAD DE MEDIDA DEL INDICADOR:
Porcentaje.
UNIDAD DE MEDIDA DE LAS VARIABLES:
Instituciones públicas y privadas.</t>
  </si>
  <si>
    <t>2.09.1.1.12.3. Realización de actividades de prevención del delito en niñas, niños, adolescentes y personas adultas fomentando la cultura de la legalidad.</t>
  </si>
  <si>
    <t>PAPR: Porcentaje de Actividades de Prevención del delito Realizadas.</t>
  </si>
  <si>
    <t>2.09.1.1.13. Servicios jurídicos dirigidos a niñas, niños, adolescentes,  víctimas de maltrato y mujeres y hombres en situación de violencia familiar Brindados.</t>
  </si>
  <si>
    <t>PSJB: Porcentaje de Servicios Jurídicos Brindados.</t>
  </si>
  <si>
    <t xml:space="preserve">UNIDAD DE MEDIDA DEL INDICADOR: 
Porcentaje.
UNIDAD DE MEDIA DE LAS VARIABLES: 
Servicios.
</t>
  </si>
  <si>
    <t>2.09.1.1.13.1. Realización de planes de restitución de derechos para niñas, niños, adolescentes que se encuentran en situación de atención prioritaria.</t>
  </si>
  <si>
    <t>PPRDR: Porcentaje de Planes de Restitución de Derechos Realizados.</t>
  </si>
  <si>
    <t>UNIDAD DE MEDIDA DEL INDICADOR: 
Porcentaje.
UNIDAD DE MEDIA DE LAS VARIABLES: 
Planes de Restitución de Derechos.</t>
  </si>
  <si>
    <t>2.09.1.1.13.2. Elaboración de diagnósticos de vulneración de derechos de niñas, niños y adolescentes.</t>
  </si>
  <si>
    <t>PDVDR: Porcentaje de Diagnósticos de Vulneración de Derechos Realizados.</t>
  </si>
  <si>
    <t>UNIDAD DE MEDIDA DEL INDICADOR: 
Porcentaje.
UNIDAD DE MEDIDA DE LAS VARIABLES: 
Diagnósticos.</t>
  </si>
  <si>
    <t>2.09.1.1.13.3. Elaboración de convenios de pensión alimenticia a familias en situación prioritaria para mediación ante controversias familiares.</t>
  </si>
  <si>
    <t>PCPAR: Porcentaje Convenios de Pensión Alimenticia Realizados.</t>
  </si>
  <si>
    <t>UNIDAD DE MEDIDA DEL INDICADOR:
Porcentaje.
UNIDAD DE MEDIDA DE LAS VARIABLES: 
Convenios.</t>
  </si>
  <si>
    <t>2.09.1.1.13.4. Realización de acompañamientos a niñas, niños y adolescentes a diferentes órganos institucionales (juzgados orales, tradicionales, familiares, penales y la fiscalía general).</t>
  </si>
  <si>
    <t>PANNAR: Porcentaje de Acompañamientos de  Niñas, Niños y Adolescentes Realizados.</t>
  </si>
  <si>
    <t>UNIDAD DE MEDIDA DEL INDICADOR: 
Porcentaje.
UNIDAD DE MEDIDA DE LAS VARIABLES: 
Acompañamientos.</t>
  </si>
  <si>
    <t>2.09.1.1.13.5. Realización de comparecencias de hechos a familias en situación prioritaria para mediación ante controversias familiares.</t>
  </si>
  <si>
    <t>PCHR: Porcentaje Comparecencias de Hechos Realizados.</t>
  </si>
  <si>
    <t>UNIDAD DE MEDIDA DEL INDICADOR: 
Porcentaje. 
UNIDAD DE MEDIDA DE LAS VARIABLES: Comparecencias de Hechos.</t>
  </si>
  <si>
    <t>2.09.1.1.13.6. Realización de visitas domiciliarias e institucionales para investigaciones sociales, de Juzgados orales, familiares, penales, fiscalía, DIF Estatales, Asociaciones Civiles, de la procuraduría y el área que lo requiera.</t>
  </si>
  <si>
    <t>PVDR: Porcentaje de Visitas Domiciliarias Realizadas.</t>
  </si>
  <si>
    <t>UNIDAD DE MEDIDA DEL INDICADOR: 
Porcentaje.
UNIDAD DE MEDIDA DE LAS VARIABLES: Visitas Domiciliarias.</t>
  </si>
  <si>
    <t>2.09.1.1.13.7. Realización de traslados y acompañamientos de niños, niñas y adolescentes.</t>
  </si>
  <si>
    <t>PTAR: Porcentaje de Traslados Realizados.</t>
  </si>
  <si>
    <t>UNIDAD DE MEDIDA DEL INDICADOR: Porcentaje.
UNIDAD DE MEDIDA DE LAS VARIABLES: traslados y acompañamientos  Realizados</t>
  </si>
  <si>
    <t>2.09.1.1.13.8. Atención psicológica a familias, personas; víctimas o generadoras de violencia.</t>
  </si>
  <si>
    <t>PAPR: Porcentaje de Atenciones Psicológicas Realizadas.</t>
  </si>
  <si>
    <t>UNIDAD DE MEDIDA DEL INDICADOR:
Porcentaje.
UNIDAD DE MEDIDA DE LAS VARIABLES:
Atenciones Psicológicas.</t>
  </si>
  <si>
    <t>2.09.1.1.14. Servicios integrales del Centro de Asistencia Social para la protección de los derechos de las niñas, niños y adolescentes migrantes, acompañados, no acompañados, separados otorgados.
NNA: Niñas, Niños y Adolescentes.
CAS: Centro de Asistencia Social</t>
  </si>
  <si>
    <t>PSICASO: Porcentaje de Servicios Integrales del Centro de Asistencia Social Otorgados.</t>
  </si>
  <si>
    <t>UNIDAD DE MEDIDA DEL INDICADOR:
Porcentaje.
UNIDAD DE MEDIDA DE LAS VARIABLES:
Servicios Integrales.</t>
  </si>
  <si>
    <t>2.09.1.1.14.1. Elaboración de expedientes para control de los ingresos de las niñas, niños y adolescentes migrantes y acompañantes albergados en el Centro de Asistencia Social.</t>
  </si>
  <si>
    <t>PEIE: Porcentaje de Expedientes para control de Ingresos al Centro de Asistencia Social Elaborados.</t>
  </si>
  <si>
    <t>2.09.1.1.14.2. Realización de atenciones médicas y psicológicas para las niñas, niños y adolescentes migrantes y acompañantes albergados en el Centro de Asistencia Social.</t>
  </si>
  <si>
    <t>PAMPR: Porcentaje de Atenciones Médicas y Psicológicas Realizadas.</t>
  </si>
  <si>
    <t>2.09.1.1.14.3. Realización de entrega de raciones de alimentos para las niñas, niños y adolescentes migrantes y sus acompañantes albergados en el Centro de Asistencia Social.</t>
  </si>
  <si>
    <t>PRCASE: Porcentaje de Raciones de alimento en el Centro de Asistencia Social Entregados.</t>
  </si>
  <si>
    <t>UNIDAD DE MEDIDA DEL INDICADOR:
Porcentaje.
UNIDAD DE MEDIDA DE LAS VARIABLES:
Raciones de comida.</t>
  </si>
  <si>
    <t>2.09.1.1.14.4. Realización de entregas de insumos de vestido, calzado, higiene personal y pernocta, para las niñas, niños y adolescentes migrantes y acompañantes del Centro de Asistencia Social.</t>
  </si>
  <si>
    <t>PIVCHPE: Porcentaje de Insumos de Vestido, Calzado, Higiene personal y Pernocta Entregados.</t>
  </si>
  <si>
    <t>UNIDAD DE MEDIDA DEL INDICADOR:
Porcentaje.
UNIDAD DE MEDIDA DE LAS VARIABLES:
Insumos.</t>
  </si>
  <si>
    <t>2.09.1.1.14.5. Ejecución de actividades recreativas, lúdicas, deportivas, educativas y formativas para las niñas, niños y adolescentes migrantes y acompañantes del Centro de Asistencia Social.</t>
  </si>
  <si>
    <t>PAR: Porcentaje de Actividades recreativas, lúdicas, deportivas, educativas y formativas Realizadas.</t>
  </si>
  <si>
    <t>2.09.1.1.14.6. Realización de servicios de mantenimiento y reparación para la conservación y el buen funcionamiento del Centro de Asistencia Social.</t>
  </si>
  <si>
    <t>PSCASR: Porcentaje de Servicios de mantenimiento y reparación para el Centro de Asistencia Social Realizados.</t>
  </si>
  <si>
    <t>UNIDAD DE MEDIDA DEL INDICADOR:
Porcentaje.
UNIDAD DE MEDIDA DE LAS VARIABLES:
Servicios de mantenimiento.</t>
  </si>
  <si>
    <t>2.09.1.1.15. Atenciones integrales para niñas, niños y adolescentes en la Casa de Asistencia Temporal, brindados.
NNA: Niñas, Niños y Adolescentes.
CAT: Casa de Asistencia Temporal.</t>
  </si>
  <si>
    <t>PAB: Porcentaje de Atenciones  físicas, mentales y jurídicos Brindados.</t>
  </si>
  <si>
    <t>2.09.1.1.15.1. Integración de Expedientes para control de ingresos de niñas, niños y adolescentes en la Casa de Asistencia Temporal.</t>
  </si>
  <si>
    <t>PEI: Porcentaje de Expedientes para control de Ingresos Integrados.</t>
  </si>
  <si>
    <t xml:space="preserve">2.09.1.1.15.2. Realización de acompañamientos a niñas, niños y adolescentes a diferentes órganos institucionales (Juzgados Orales, Tradicionales, Familiares, Penales y la Fiscalía General), de salud y otros. </t>
  </si>
  <si>
    <t>PAR: Porcentaje de Acompañamientos Realizados.</t>
  </si>
  <si>
    <t>UNIDAD DE MEDIDA DEL INDICADOR:
Porcentaje.
UNIDAD DE MEDIDA DE LAS VARIABLES:
Acompañamientos.</t>
  </si>
  <si>
    <t>2.09.1.1.15.3. Realización de actividades recreativas, lúdicas, deportivas, educativas y formativas para las niñas, niños y adolescentes de la Casa de Asistencia Temporal.</t>
  </si>
  <si>
    <t>PALDEFR: Porcentaje de Actividades Recreativas, Lúdicas, Deportivas, Educativas y Formativas Realizadas.</t>
  </si>
  <si>
    <t>2.09.1.1.15.4. Realización de entrega de insumos para uso o consumo a las niñas, niños y adolescentes de la Casa de Asistencia Temporal.</t>
  </si>
  <si>
    <t>PIUCE: Porcentaje de Insumos para Uso o Consumos Entregados.</t>
  </si>
  <si>
    <t>2.09.1.1.15.5. Realización de servicios de mantenimiento para la conservación y el buen funcionamiento de la Casa de Asistencia Temporal.</t>
  </si>
  <si>
    <t>PSMCATR: Porcentaje de Servicios de Mantenimiento a la Casa de Asistencia Temporal Realizados.</t>
  </si>
  <si>
    <t>2.09.1.1.16. Servicios de prevención y atención para un entorno libre de violencia en mujeres y hombres generadores o víctimas de violencia realizadas en el Centro Especializado Para la Atención a la Violencia, Brindados.</t>
  </si>
  <si>
    <t>PSPAR: Porcentaje de Servicios en Prevención y Atención para un Entorno Libre de Violencia Realizados.</t>
  </si>
  <si>
    <t>UNIDAD DE MEDIDA DEL INDICADOR: Porcentaje.
UNIDAD DE MEDIDA DE LAS VARIABLES: 
Servicios.</t>
  </si>
  <si>
    <t>2.09.1.1.16.1. Realización de atenciones multidisciplinarias a personas generadoras o víctimas de violencia en el Centro Especializado Para la Atención a la Violencia.</t>
  </si>
  <si>
    <t>PAMR: Porcentaje de Atenciones Multidisciplinarias Realizadas.</t>
  </si>
  <si>
    <t>UNIDAD DE MEDIDA DEL INDICADOR: 
Porcentaje.
UNIDAD DE MEDIDA DE LAS VARIABLES: 
Atenciones.</t>
  </si>
  <si>
    <t>2.09.1.1.16.2. Impartición de pláticas y talleres con temas para la prevención de la violencia.</t>
  </si>
  <si>
    <t>PPTVPI: Porcentaje de Pláticas y Talleres para la Prevención de Violencia Impartidos.</t>
  </si>
  <si>
    <t>UNIDAD DE MEDIDA DEL INDICADOR:
 Porcentaje.
UNIDAD DE MEDIDA DE LAS VARIABLES: 
 Pláticas y talleres.</t>
  </si>
  <si>
    <t>2.09.1.1.16.3. Impartición de capacitación para el autoempleo a mujeres receptoras de violencia en cualquiera de sus modalidades.</t>
  </si>
  <si>
    <t>PCI: Porcentaje de Capacitaciones para el Autoempleo Impartidas.</t>
  </si>
  <si>
    <t>UNIDAD DE MEDIDA DEL INDICADOR: 
Porcentaje.
UNIDAD DE MEDIDA DE LAS VARIABLES: 
Capacitaciones.</t>
  </si>
  <si>
    <t>2.09.1.1.17. Atenciones en actividades sociales, brigadas y eventos  que contribuyen al  desarrollo y el mejoramiento de las condiciones de vida de los benitojuarenses realizados.</t>
  </si>
  <si>
    <t>PAASBER:  Porcentaje  de Atenciones en Actividades sociales, Brigadas y Eventos, Realizados.</t>
  </si>
  <si>
    <t>2.09.1.1.17.1. Realización de actividades, brigadas y eventos que fomentan el fortalecimiento del desarrollo social y el desarrollo comunitario a niñas, niños, adolescentes y la familia.</t>
  </si>
  <si>
    <t>PABEFR: Porcentaje de Actividades, Brigadas y Eventos que Fomentan el fortalecimiento del desarrollo social y el desarrollo comunitario Realizados.</t>
  </si>
  <si>
    <t>UNIDAD DE MEDIDA DEL INDICADOR:
Porcentaje.
UNIDAD DE MEDIDA DE LAS VARIABLES:
Actividades, brigadas eventos.</t>
  </si>
  <si>
    <t>2.09.1.1.18. Apoyos de asistencia alimentaria a niñas y niños en edad escolar que contribuye a revertir las tendencias y las cifras crecientes de los problemas de una mala nutrición, entregados.</t>
  </si>
  <si>
    <t>PAAAE: Porcentaje de Apoyos de Asistencia Alimentaria, Entregados.</t>
  </si>
  <si>
    <t>2.09.1.1.18.1.  Recepción y distribución de raciones  de desayunos fríos a niñas y niños de las escuelas inscritas al programa.</t>
  </si>
  <si>
    <t>PRDFE: Porcentaje de Raciones de Desayunos Fríos  Entregados.</t>
  </si>
  <si>
    <t>UNIDAD DE MEDIDA DEL INDICADOR:
Porcentaje.
UNIDAD DE MEDIDA DE LAS VARIABLES:
Raciones.</t>
  </si>
  <si>
    <t>2.09.1.1.18.2. Recepción y distribución de raciones  de desayunos calientes a desayunadores escolares.</t>
  </si>
  <si>
    <t>PRDCE: Porcentaje de Raciones de Desayunos Calientes Entregados.</t>
  </si>
  <si>
    <t>2.09.1.1.18.3. Realización de servicios de habilitación, mantenimiento e insumos de los Comedores Escolares</t>
  </si>
  <si>
    <t>PSHIMR: Porcentaje de Servicios de Habilitación, Mantenimiento e insumos Realizados.</t>
  </si>
  <si>
    <t>UNIDAD DE MEDIDA DEL INDICADOR:
Porcentaje.
UNIDAD DE MEDIDA DE LAS VARIABLES: Servicios de habilitación, mantenimiento e insumos</t>
  </si>
  <si>
    <t>2.09.1.1.18.4. Impartición de pláticas para fomentar la sana alimentación y el "Plato del Buen Comer".</t>
  </si>
  <si>
    <t>PPPBCI: Porcentaje de Pláticas del Plato del Buen Comer Impartidas.</t>
  </si>
  <si>
    <t>UNIDAD DE MEDIDA DEL INDICADOR:
Porcentaje.
UNIDAD DE MEDIDA DE LAS VARIABLES
Pláticas.</t>
  </si>
  <si>
    <t>2.09.1.1.19.  Apoyos alimentarios diseñados con base en los Criterios de Calidad Nutricia y acompañados de acciones de orientación alimentaria en el comedor de la región 235 a personas de atención prioritaria, entregados.</t>
  </si>
  <si>
    <t>PIER: Porcentaje de Expedientes para el control de Inscripciones al comedor comunitario Realizadas.</t>
  </si>
  <si>
    <t>UNIDAD DE MEDIDA DEL INDICADOR:
Porcentaje.
UNIDAD DE MEDIDA DE LAS VARIABLES:
Expedientes de Inscripciones.</t>
  </si>
  <si>
    <t>PRAE: Porcentaje de Raciones Alimentarias en el comedor comunitario Entregadas.</t>
  </si>
  <si>
    <t xml:space="preserve">UNIDAD DE MEDIDA DEL INDICADOR:
Porcentaje.
UNIDAD DE MEDIDA DE LAS VARIABLES:
Raciones.                                                                                                                                       </t>
  </si>
  <si>
    <t>2.09.1.1.19.1. Entrega de apoyos  de asistencia alimentaria a sujetos de atención prioritaria.</t>
  </si>
  <si>
    <t>PAASE: Porcentaje de Apoyos Alimentarios a Sujetos de atención prioritaria Entregados.</t>
  </si>
  <si>
    <t>UNIDAD DE MEDIDA DEL INDICADOR:
Porcentaje.
UNIDAD DE MEDIDA DE LAS VARIABLES:
Apoyos alimentarios.</t>
  </si>
  <si>
    <t>2.09.1.1.19.2. Realización de servicios administrativos y de mantenimiento para la operación y buen funcionamiento del comedor comunitario de la región 235</t>
  </si>
  <si>
    <t>PSAMR: Porcentaje de Servicios Administrativos y de Mantenimiento, Realizados.</t>
  </si>
  <si>
    <t xml:space="preserve">UNIDAD DE MEDIDA DEL INDICADOR:
Porcentaje.
UNIDAD DE MEDIDA DE LAS VARIABLES:     
Servicios administrativos y de mantenimiento.                                                                                                                                                                                                                                                                                                                                                                                                                                                                                                                                                                                                                        
</t>
  </si>
  <si>
    <t>2.09.1.1.20. Atenciones para el autoempleo en los Centros de Desarrollo Comunitario y en el Centro de Emprendimiento y Desarrollo Humano para las Juventudes, Realizadas.
CDC: Centros de Desarrollo Comunitario.</t>
  </si>
  <si>
    <t>PAAR: Porcentaje de Atenciones para el Autoempleo, Realizadas.</t>
  </si>
  <si>
    <t>2.09.1.1.20.1. Realización de Cursos de capacitación para el autoempleo en los Centros de Desarrollo Comunitario.</t>
  </si>
  <si>
    <t>PCAR: Porcentaje de Cursos de capacitación para el Autoempleo Realizadas.</t>
  </si>
  <si>
    <t>UNIDAD DE MEDIDA DEL INDICADOR:
Porcentaje.
UNIDAD DE MEDIDA DE LAS VARIABLES
Cursos de capacitación.</t>
  </si>
  <si>
    <t>2.09.1.1.20.2. Realización de entregas de constancias con validez oficial por clausura de cursos que fomentan el autoempleo</t>
  </si>
  <si>
    <t>PCCE: Porcentaje de Constancias  de Cursos de Capacitación Entregados.</t>
  </si>
  <si>
    <t>UNIDAD DE MEDIDA DEL INDICADOR:
Porcentaje.
UNIDAD DE MEDIDA DE LAS VARIABLES
Constancias.</t>
  </si>
  <si>
    <t>2.09.1.1.20.3. Actividades recreativas y educativas que contribuyen al desarrollo social y bienestar económico de la ciudadanía, Brindados.</t>
  </si>
  <si>
    <t>PAREB: Porcentaje de Actividades Recreativas y Educativas, Brindados.</t>
  </si>
  <si>
    <t>UNIDAD DE MEDIDA DEL INDICADOR:
Porcentaje.
UNIDAD DE MEDIDA DE LAS VARIABLES                                             Actividades recreativas y educativas</t>
  </si>
  <si>
    <t>2.09.1.1.20.4. Realización de servicios  administrativos y de mantenimientos, para la operación y buen funcionamiento de los  Centros de Desarrollo Comunitario.</t>
  </si>
  <si>
    <t>PSCDCR: Porcentaje de Servicios administrativos y de mantenimiento en los Centros de Desarrollo Comunitario, Realizadas.</t>
  </si>
  <si>
    <t>UNIDAD DE MEDIDA DEL INDICADOR:
Porcentaje.
UNIDAD DE MEDIDA DE LAS VARIABLES
Servicios administrativos y de mantenimiento.</t>
  </si>
  <si>
    <t>2.09.1.1.21. Atenciones del fomento del autoempleo para desarrollar y ejecutar proyectos de emprendimiento a beneficio de las personas que son capacitadas en los Centros de Desarrollo comunitarios realizados.</t>
  </si>
  <si>
    <t>PAFB: Porcentaje de Atenciones del Fomento al autoempleo Brindadas</t>
  </si>
  <si>
    <t xml:space="preserve">2.09.1.1.21.1. Realización de eventos que fomentan el autoempleo. </t>
  </si>
  <si>
    <t>PEAR: Porcentaje de Eventos que fomentan el Autoempleo, Realizados.</t>
  </si>
  <si>
    <t>2.09.1.1.21.2. Implementación de  talleres  para el autoempleo para personas adultas mayores.</t>
  </si>
  <si>
    <t>PTAR: Porcentaje de Talleres de capacitación para el Autoempleo Realizados.</t>
  </si>
  <si>
    <t>UNIDAD DE MEDIDA DEL INDICADOR:
Porcentaje.
UNIDAD DE MEDIDA DE LAS VARIABLES: 
Talleres.</t>
  </si>
  <si>
    <t>2.09.1.1.21.3. Realización de capacitación para el desarrollo de negocios.</t>
  </si>
  <si>
    <t>PCDNR: Porcentaje de  Capacitaciones  para el Desarrollo de Negocios Realizados.</t>
  </si>
  <si>
    <t>UNIDAD DE MEDIDA DEL INDICADOR:
Porcentaje.
UNIDAD DE MEDIDA DE LAS VARIABLES: Capacitaciones.</t>
  </si>
  <si>
    <t>2.09.1.1.21.4. Realización de servicios de habilitación y de mantenimiento del Centro de Emprendimiento y Desarrollo Humano para Personas Adultas Mayores.</t>
  </si>
  <si>
    <t>PSHMR: Porcentaje de Servicios de Habilitación y de Mantenimiento Realizados.</t>
  </si>
  <si>
    <t>UNIDAD DE MEDIDA DEL INDICADOR:
Porcentaje.
UNIDAD DE MEDIDA DE LAS VARIABLES: 
Servicios de habilitación y de mantenimiento.</t>
  </si>
  <si>
    <t>2.09.1.1.22. Actividades de aprendizaje, físicas, lúdicas, recreativas y  de regularización a niñas y niños de "La llave es la clave" en zonas prioritarias, realizadas.</t>
  </si>
  <si>
    <t>PAR: Porcentaje de Actividades  de aprendizaje, físicas, lúdicas, recreativas y  de regularización Realizadas.</t>
  </si>
  <si>
    <t>UNIDAD DE MEDIDA DEL INDICADOR:
Porcentaje.
UNIDAD DE MEDIDA DE LAS VARIABLES: 
Actividades.</t>
  </si>
  <si>
    <t>2.09.1.1.22.1. Elaboración de expedientes a niñas y niños de 6 a 12 años inscritos en "La llave es la clave" que habitan zonas prioritarias para brindarles actividades de aprendizaje, físicas, lúdicas, recreativas y de regularización.</t>
  </si>
  <si>
    <t>PENNIE: Porcentaje de Expedientes de Niñas y Niños Inscritos en la llave es la clave Elaborados.</t>
  </si>
  <si>
    <t>UNIDAD DE MEDIDA DEL INDICADOR:
Porcentaje.
UNIDAD DE MEDIDA DE LAS VARIABLES: 
Expedientes.</t>
  </si>
  <si>
    <t>2.09.1.1.22.2. Realización de cursos vacacionales a niñas y niños en zonas prioritarias.</t>
  </si>
  <si>
    <t>PCVI: Porcentaje de Cursos Vacacionales Impartidos.</t>
  </si>
  <si>
    <t>UNIDAD DE MEDIDA DEL INDICADOR:
Porcentaje.
UNIDAD DE MEDIDA DE LAS VARIABLES: 
Cursos vacacionales.</t>
  </si>
  <si>
    <t>2.09.1.1.23. Atención en Brigadas médicas en zona de situación prioritaria, Realizadas.</t>
  </si>
  <si>
    <t>PABMR: Porcentaje de Atenciones en Brigadas Médicas, Realizadas.</t>
  </si>
  <si>
    <t>UNIDAD DE MEDIDA DEL INDICADOR:
Porcentaje.
UNIDAD DE MEDIDA DE LAS VARIABLES:
Atenciones</t>
  </si>
  <si>
    <t>2.09.1.1.23.1 Realización de Brigadas Médicas en zonas de situación prioritaria.</t>
  </si>
  <si>
    <t>PBMR: Porcentaje de Brigadas Médicas Realizadas.</t>
  </si>
  <si>
    <t>UNIDAD DE MEDIDA DEL INDICADOR:
Porcentaje.
UNIDAD DE MEDIDA DE LAS VARIABLES:
Brigadas Médicas.</t>
  </si>
  <si>
    <t>2.09.1.1.24. Servicios de Salud  para la población de atención prioritaria otorgados.</t>
  </si>
  <si>
    <t>PSSO: Porcentaje de Servicios de Salud Otorgados.</t>
  </si>
  <si>
    <t xml:space="preserve">UNIDAD DE MEDIDA DEL INDICADOR:
Porcentaje.
UNIDAD DE MEDIDA DE LAS VARIABLES:
Servicios de Salud. </t>
  </si>
  <si>
    <t>2.09.1.1.24.1. Realización de Atenciones médicas y preventivas en salud a la población de situación prioritaria.</t>
  </si>
  <si>
    <t>PAMPR: Porcentaje de Atenciones Médicas y Preventivas Realizadas.</t>
  </si>
  <si>
    <t>2.09.1.1.24.2 Realización de atenciones odontológicas  y preventivas en salud bucal a la población de situación prioritaria.</t>
  </si>
  <si>
    <t>PAOR:  Porcentaje de Atenciones Odontológicas Realizadas.</t>
  </si>
  <si>
    <t xml:space="preserve">UNIDAD DE MEDIDA DEL INDICADOR:
Porcentaje.
UNIDAD DE MEDIDA DE LAS VARIABLES:
Atenciones. </t>
  </si>
  <si>
    <t>2.09.1.1.24.3 Realización de Atenciones nutricionales a la población de situación prioritaria.</t>
  </si>
  <si>
    <t>PANO:  Porcentaje de Atenciones Nutricionales Otorgadas.</t>
  </si>
  <si>
    <t>2.09.1.1.25. Atención de apoyos médicos especiales otorgados.</t>
  </si>
  <si>
    <t>PAAMO: Porcentaje de Atenciones con Apoyos Médicos Especiales, Otorgados.</t>
  </si>
  <si>
    <t>2.09.1.1.25.1.  Realización de Exámenes optométricos.</t>
  </si>
  <si>
    <t>PEOR: Porcentaje de Exámenes Optométricos Realizados.</t>
  </si>
  <si>
    <t xml:space="preserve">UNIDAD DE MEDIDA DEL INDICADOR:
Porcentaje.
UNIDAD DE MEDIDA DE LAS VARIABLES:
Exámenes. </t>
  </si>
  <si>
    <t>2.09.1.1.25.2.  Realización de entregas de prótesis oculares.</t>
  </si>
  <si>
    <t>PPOE: Porcentaje de Prótesis Oculares Entregados.</t>
  </si>
  <si>
    <t xml:space="preserve">UNIDAD DE MEDIDA DEL INDICADOR:
Porcentaje.
UNIDAD DE MEDIDA DE LAS VARIABLES:
Prótesis oculares. </t>
  </si>
  <si>
    <t>2.09.1.1.26. Servicios de salud mental otorgados.</t>
  </si>
  <si>
    <t>PSSMO: Porcentaje de Servicios de Salud Mental Otorgados.</t>
  </si>
  <si>
    <t>2.09.1.1.26.1. Realización de atenciones psicológicas para personas que lo soliciten de manera individual, de pareja o familiar.</t>
  </si>
  <si>
    <t>PAPR:  Porcentaje de Atenciones Psicológicas Realizadas.</t>
  </si>
  <si>
    <t>UNIDAD DE MEDIDA DEL INDICADOR:
Porcentaje.
UNIDAD DE MEDIDA DE LAS VARIABLES:
Atenciones psicológicas.</t>
  </si>
  <si>
    <t>2.09.1.1.26.2. Realización de atenciones psiquiátricas para personas con problemas mentales y de comportamiento.</t>
  </si>
  <si>
    <t>PAR: Porcentaje Atenciones de psiquiatría Realizadas.</t>
  </si>
  <si>
    <t>UNIDAD DE MEDIDA DEL INDICADOR:
Porcentaje.
UNIDAD DE MEDIDA DE LAS VARIABLES:
Atenciones psiquiátricas.</t>
  </si>
  <si>
    <t>2.09.1.1.26.3. Realización de atenciones en campañas de concientización sobre la salud mental.</t>
  </si>
  <si>
    <t>PACCR:  Porcentaje de Atenciones en Campañas de Concientización Realizadas.</t>
  </si>
  <si>
    <t>UNIDAD DE MEDIDA DEL INDICADOR:
Porcentaje.
UNIDAD DE MEDIDA DE LA VARIABLES:
Atenciones.</t>
  </si>
  <si>
    <t>2.09.1.1.27. Servicios Integrales a personas con discapacidad o en riesgo potencial de presentarlo en el Centro de Rehabilitación Integral Municipal, brindados,
CRIM: Centro de Rehabilitación Integral Municipal.</t>
  </si>
  <si>
    <t>PSCRIMB: Porcentaje de Servicios integrales en el Centro de Rehabilitación Integral Municipal, Brindados.</t>
  </si>
  <si>
    <t>UNIDAD DE MEDIA DEL INDICADOR:
Porcentaje.
UNIDAD DE MEDIDA DE LAS VARIABLES:
Servicios integrales.</t>
  </si>
  <si>
    <t>2.09.1.1.27.1. Realización de terapias de rehabilitación para personas con discapacidad temporal y/o permanente.</t>
  </si>
  <si>
    <t>PTRR: Porcentaje de Terapias de Rehabilitación Realizadas.</t>
  </si>
  <si>
    <t>UNIDAD DE MEDIDA DEL INDICADOR:
Porcentaje.
UNIDAD DE MEDIDA DE LAS VARIABLES:
Terapias de rehabilitación.</t>
  </si>
  <si>
    <t>2.09.1.1.27.2. Brindar Servicio de transporte inclusivo UNEDIF.</t>
  </si>
  <si>
    <t>PSTI: Porcentaje de Servicios de Transporte Inclusivo UNEDIF Brindados.</t>
  </si>
  <si>
    <t>UNIDAD DE MEDIDA DEL INDICADOR:
Porcentaje.
UNIDAD DE MEDIDA DE LAS VARIABLES:
Servicios de Transporte Inclusivo.</t>
  </si>
  <si>
    <t>2.09.1.1.27.3. Realización de Servicios de Inclusión.</t>
  </si>
  <si>
    <t>PSIR: Porcentaje de Servicios de Inclusión Realizados.</t>
  </si>
  <si>
    <t>UNIDAD DE MEDIDA DEL INDICADOR:
Porcentaje.
UNIDAD DE MEDIDA DE LAS VARIABLES:
Servicios de inclusión</t>
  </si>
  <si>
    <t>2.09.1.1.27.4. Realización de acciones dirigidos a niñas, niños, adolescentes y personas adultas con alguna discapacidad.</t>
  </si>
  <si>
    <t>PAIR: Porcentaje de Acciones de Inclusión Realizadas.</t>
  </si>
  <si>
    <t xml:space="preserve">2.09.1.1.28. Servicios integrales para personas adultas mayores, otorgados. </t>
  </si>
  <si>
    <t>PSAMO: Porcentaje de Servicios integrales a Personas Adultas Mayores Otorgados.</t>
  </si>
  <si>
    <t>2.09.1.1.28.1. Realización de servicios psicológicos,  nutricionales, jurídicos y laborales para mejorar el bienestar físico, emocional y social de las personas adultas mayores.</t>
  </si>
  <si>
    <t xml:space="preserve">PSR: Porcentaje de Servicios Psicológicos,  Nutricionales, Jurídicos y laborales Realizados. </t>
  </si>
  <si>
    <t>UNIDAD DE MEDIDA DEL INDICADOR:
Porcentaje.
UNIDAD DE MEDIDA DE LAS VARIABLES:S
Servicios Psicológicos,  Nutricionales, Jurídicos y laborales.</t>
  </si>
  <si>
    <t>2.09.1.1.28.2. Inscripción de personas adultas mayores en la estancia de día "Nohoch Nah" .</t>
  </si>
  <si>
    <t>PIR: Porcentaje de Inscripciones a la estancia de Día Realizadas.</t>
  </si>
  <si>
    <t>UNIDAD DE MEDIDA DEL INDICADOR:
Porcentaje.
UNIDAD DE MEDIDA DE LAS VARIABLES:
Inscripciones.</t>
  </si>
  <si>
    <t>2.09.1.1.28.3 Realización de actividades para fomentar la sana convivencia entre las personas adultas mayores en el club de la esperanza.</t>
  </si>
  <si>
    <t>PAAMR: Porcentaje de Actividades para personas Adultas Mayores Realizadas.</t>
  </si>
  <si>
    <t>2.09.1.1.28.4. Realización de entrega de raciones de alimentos para las personas adultas mayores en la estancia de día y club de la esperanza.</t>
  </si>
  <si>
    <t>PRAE: Porcentaje de Raciones Alimenticias Entregadas.</t>
  </si>
  <si>
    <t>UNIDAD DE MEDIDA DEL INDICADOR:
Porcentaje.
UNIDAD DE MEDIDA DE LAS VARIABLES:
Raciones alimenticias.</t>
  </si>
  <si>
    <t>2.09.1.1.28.5. Realización de servicios de trabajo social brindados a las personas adultas mayores en estado de vulnerabilidad.</t>
  </si>
  <si>
    <t>PSTSR: Porcentaje de Servicios de Trabajo Social Realizados.</t>
  </si>
  <si>
    <t>UNIDAD DE MEDIDA DEL INDICADOR:
Porcentaje.
UNIDAD DE MEDIDA DE LAS VARIABLES:
Servicios de trabajo social.</t>
  </si>
  <si>
    <t>2.09.1.1.29. Servicios de alojamiento temporal en la Casa Transitoria "Grandes Corazones" a personas adultas mayores en estado de abandono realizadas.</t>
  </si>
  <si>
    <t>PAAMR: Porcentaje de Atenciones a personas Adultas Mayores Realizadas.</t>
  </si>
  <si>
    <t>2.09.1.1.29.1. Elaboración de expedientes para control de ingresos de personas adultas mayores en la Casa Transitoria.</t>
  </si>
  <si>
    <t>PEAME: Porcentaje de Expedientes de personas Adultas Mayores Elaborados.</t>
  </si>
  <si>
    <t>2.09.1.1.29.2. Realización de entrega de raciones de alimentos para las personas adultas mayores albergados en la Casa Transitoria.</t>
  </si>
  <si>
    <t>PRE: Porcentaje de Raciones alimenticias Entregadas.</t>
  </si>
  <si>
    <t>2.09.1.1.29.3. Realización de actividades recreativas y lúdicas para las personas adultas mayores albergados en la Casa Transitoria.</t>
  </si>
  <si>
    <t>PARLR: Porcentaje de Actividades Recreativas y Lúdicas Realizadas.</t>
  </si>
  <si>
    <t>UNIDAD DE MEDIDA DEL INDICADOR:
Porcentaje.
UNIDAD DE MEDIDA DE LAS VARIABLES:
Actividades recreativas y lúdicas.</t>
  </si>
  <si>
    <t>2.09.1.1.29.4. Gestión de traslado de personas adultas mayores a su lugar de origen.</t>
  </si>
  <si>
    <t>PTAMG: Porcentaje de Traslados de personas Adultas Mayores Gestionados.</t>
  </si>
  <si>
    <t>UNIDAD DE MEDIDA DEL INDICADOR:
Porcentaje.
UNIDAD DE MEDIDA DE LAS VARIABLES:
Traslados.</t>
  </si>
  <si>
    <t>2.09.1.1.29.5. Realización de visitas de seguimiento a los casos de las personas adultas mayores ingresados en la Casa Transitoria.</t>
  </si>
  <si>
    <t>PVR: Porcentaje de Visitas de seguimiento Realizadas.</t>
  </si>
  <si>
    <t>UNIDAD DE MEDIDA DEL INDICADOR:
Porcentaje.
UNIDAD DE MEDIDA DE LAS VARIABLES:
Visitas de seguimiento.</t>
  </si>
  <si>
    <t>2.09.1.1.29.6. Realización de entrega de insumos de uso y consumo para las personas adultas mayores ingresadas a la Casa Transitoria "Grandes corazones",</t>
  </si>
  <si>
    <t>PIAME: Porcentaje de Insumos a personas adultas mayores Entregados.</t>
  </si>
  <si>
    <t>2.09.1.1.30. Sensibilización con acciones  sobre buen trato de la no violencia dirigido a las familias benitojuareses realizadas.</t>
  </si>
  <si>
    <t>PSABR: Porcentaje de Sensibilizaciones con Acciones del Buen trato de la no violencia Realizadas.</t>
  </si>
  <si>
    <t>UNIDAD DE MEDIDA DEL INDICADOR:
Porcentaje.
UNIDAD DE MEDIDA DE LAS VARIABLES:
Sensibilización.</t>
  </si>
  <si>
    <t>2.09.1.1.30.1. Vinculación con escuelas, asociaciones y grupos interesados en capacitaciones preventivas de buen trato.</t>
  </si>
  <si>
    <t>PEAGV: Porcentaje de Escuelas, Asociaciones y Grupos vinculados.</t>
  </si>
  <si>
    <t>UNIDAD DE MEDIDA DEL INDICADOR:
Porcentaje.
UNIDAD DE MEDIDA DE LAS VARIABLES:
Escuelas, Asociaciones y Grupos vinculados.</t>
  </si>
  <si>
    <t>2.09.1.1.30.2. Impartición de capacitaciones sobre el buen trato en familia para población en general.</t>
  </si>
  <si>
    <t>PCBTI: Porcentaje de Capacitaciones de Buen Trato Impartidas.</t>
  </si>
  <si>
    <t xml:space="preserve">2.09.1.1.30.3. Realización de eventos que promueven el fortalecimiento de los valores y la integración familiar de los benitojuareses. </t>
  </si>
  <si>
    <t>PEFVIR: Porcentaje de Eventos que promueven el Fortalecimiento de los Valores y la Integración familiar Realizados.</t>
  </si>
  <si>
    <t>PPA: Porcentaje de Personas en situación prioritaria Atendidas por el Sistema DIF de Benito Juárez.</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</si>
  <si>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</si>
  <si>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</si>
  <si>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JUSTIFICACIÓN TRIMESTRAL Y ANUAL DE AVANCE DE RESULTADOS 2023</t>
  </si>
  <si>
    <t xml:space="preserve">Meta Trimestral: El Sistema para el Desarrollo Integral de la Familia atendió a 51,840 personas en situación prioritaria con , asistencia, apoyo y protección para su desarrollo integral, de las 52,653 personas programadas, lo que representó un avance del 98.46% respecto a la meta trimestral programada. </t>
  </si>
  <si>
    <r>
      <t xml:space="preserve">Meta Trimestral: </t>
    </r>
    <r>
      <rPr>
        <sz val="11"/>
        <rFont val="Calibri"/>
        <family val="2"/>
        <scheme val="minor"/>
      </rPr>
      <t>Se realizaron 11 actividades de representación, vinculación y supervisión  por parte de la Dirección General del Sistema DIF, de los 12 programados, lo que representó un avance del 91.67% respecto a la meta trimestral programada.</t>
    </r>
  </si>
  <si>
    <r>
      <t xml:space="preserve">Meta Trimestral: </t>
    </r>
    <r>
      <rPr>
        <sz val="11"/>
        <rFont val="Calibri"/>
        <family val="2"/>
        <scheme val="minor"/>
      </rPr>
      <t>Se realizaron 215 actividades de representación, coordinación, gestión, vinculación y supervisión por parte de la dirección General del Sistema DIF, de los 215 programados, lo que representó un avance del 100.00% respecto a la meta trimestral programada.</t>
    </r>
  </si>
  <si>
    <r>
      <t xml:space="preserve">Meta Trimestral: </t>
    </r>
    <r>
      <rPr>
        <sz val="11"/>
        <rFont val="Calibri"/>
        <family val="2"/>
        <scheme val="minor"/>
      </rPr>
      <t>Se realizaron 4 sesiones ordinarias y extraordinarias con la Junta Directiva, comités y consejos, de los 8 programados, lo que representó un avance del 66.67% respecto a la meta trimestral programada. No se alcanzó la meta toda vez que no sesionó el  Consejo Municipal para el Desarrollo y la Inclusión de las Personas con Discapacidad del Municipio de Benito Juárez, Q. Roo. Debido a que en la Sexta Sesión Ordinaria del Consejo los integrantes aprobaron la iniciativa por la que se reforma el Reglamento sobre los Derechos, Atención e inclusión de las Personas con Discapacidad para ser turnada al Ayuntamiento de Benito Juárez. Por lo que ya no es competencia para el Sistema DIF llevar acabo las Sesiones de dicho consejo. El cual estaba contemplado en lo programado en la MIR.</t>
    </r>
  </si>
  <si>
    <r>
      <t xml:space="preserve">Meta Trimestral: </t>
    </r>
    <r>
      <rPr>
        <sz val="11"/>
        <rFont val="Calibri"/>
        <family val="2"/>
        <scheme val="minor"/>
      </rPr>
      <t xml:space="preserve">Se realizaron 221 instrumentos jurídicos  de los 207 programados, lo que representó un avance del 106.76% respecto a la meta trimestral programada. </t>
    </r>
  </si>
  <si>
    <r>
      <t>Meta Trimestral:</t>
    </r>
    <r>
      <rPr>
        <sz val="11"/>
        <rFont val="Calibri"/>
        <family val="2"/>
        <scheme val="minor"/>
      </rPr>
      <t xml:space="preserve"> Se realizaron 2 Avisos de Privacidad de las áreas del Sistema DIF de Benito Juárez. de los 2 programados, lo que representó un avance del 100.00% respecto a la meta trimestral programada.</t>
    </r>
  </si>
  <si>
    <r>
      <t xml:space="preserve">Meta Trimestral: </t>
    </r>
    <r>
      <rPr>
        <sz val="11"/>
        <rFont val="Calibri"/>
        <family val="2"/>
        <scheme val="minor"/>
      </rPr>
      <t>Se realizaron 13 bajas de los archivos de las áreas del Sistema DIF de Benito Juárez de los 12 programados, lo que representó un avance del 108.33% respecto a la meta trimestral programada.</t>
    </r>
  </si>
  <si>
    <r>
      <t xml:space="preserve">Meta Trimestral: </t>
    </r>
    <r>
      <rPr>
        <sz val="11"/>
        <rFont val="Calibri"/>
        <family val="2"/>
        <scheme val="minor"/>
      </rPr>
      <t>Se realizaron 1  seguimientos de las Solicitudes de la Unidad de Transparencia de las 10 programadas, lo que representó un avance del 10.00% respecto a la meta trimestral programada. Durante este trimestre solo se le dio seguimiento a una solicitud de atención ciudadana. Cabe mencionar que estas solicitudes son requeridas a través de la Dirección de la Unidad de Transparencia que a su ves es solicitada por la ciudadanía. Cabe también mencionar que esta actividad es de nueva creación y por lo tanto no se cuenta con una línea base que nos pueda dar la pauta para establecer metas mas precisas.</t>
    </r>
  </si>
  <si>
    <r>
      <t xml:space="preserve">Meta Trimestral: </t>
    </r>
    <r>
      <rPr>
        <sz val="11"/>
        <rFont val="Calibri"/>
        <family val="2"/>
        <scheme val="minor"/>
      </rPr>
      <t>Se realizaron 29 cargas a los Portales Oficiales de la Unidad de Transparencia de las de los 29 programadas, lo que representó un avance del 100.00% respecto a la meta trimestral programada.</t>
    </r>
  </si>
  <si>
    <r>
      <t xml:space="preserve">Meta Trimestral: </t>
    </r>
    <r>
      <rPr>
        <sz val="11"/>
        <rFont val="Calibri"/>
        <family val="2"/>
        <scheme val="minor"/>
      </rPr>
      <t>Se realizaron 75 gestiones y vinculaciones entre la institución con diversos entes de gobierno municipales y estatales, iniciativa privada, asociaciones civiles, fundaciones, clubes y ciudadanía de las 75 programadas, lo que representó un avance del 100.00% respecto a la meta trimestral programada.</t>
    </r>
  </si>
  <si>
    <r>
      <t xml:space="preserve">Meta Trimestral: </t>
    </r>
    <r>
      <rPr>
        <sz val="11"/>
        <rFont val="Calibri"/>
        <family val="2"/>
        <scheme val="minor"/>
      </rPr>
      <t>Se realizaron 24 Organización, coordinación y supervisión de actividades protocolarias interinstitucionales del Sistema DIF de Benito Juárez de las 24 programadas, lo que representó un avance del 100.00 % respecto a la meta trimestral programada.</t>
    </r>
  </si>
  <si>
    <r>
      <t>Meta Trimestral:</t>
    </r>
    <r>
      <rPr>
        <sz val="11"/>
        <rFont val="Calibri"/>
        <family val="2"/>
        <scheme val="minor"/>
      </rPr>
      <t xml:space="preserve"> Se realizaron 22 Revisión de reportes de planeación y evaluación con las diferentes áreas del Sistema DIF de Benito Juárez de las 22 programadas, lo que representó un avance del 100.00 % respecto a la meta trimestral programada.</t>
    </r>
  </si>
  <si>
    <r>
      <t xml:space="preserve">Meta Trimestral: </t>
    </r>
    <r>
      <rPr>
        <sz val="11"/>
        <rFont val="Calibri"/>
        <family val="2"/>
        <scheme val="minor"/>
      </rPr>
      <t>Se realizaron 285 Difusiones de los Programas y Acciones del Sistema DIF de Benito Juárez de las 303 programadas, lo que representó un avance del 94.92% respecto a la meta trimestral programada.</t>
    </r>
  </si>
  <si>
    <r>
      <t xml:space="preserve">Meta Trimestral: </t>
    </r>
    <r>
      <rPr>
        <sz val="11"/>
        <rFont val="Calibri"/>
        <family val="2"/>
        <scheme val="minor"/>
      </rPr>
      <t>Se realizaron 5,945 Servicios y apoyos de asistencia social a personas de atención prioritaria, otorgados de las 6,300 programadas, lo que representó un avance del 94.37% respecto a la meta trimestral programada.</t>
    </r>
    <r>
      <rPr>
        <b/>
        <sz val="11"/>
        <rFont val="Calibri"/>
        <family val="2"/>
        <scheme val="minor"/>
      </rPr>
      <t xml:space="preserve"> </t>
    </r>
  </si>
  <si>
    <r>
      <t xml:space="preserve">Meta Trimestral: </t>
    </r>
    <r>
      <rPr>
        <sz val="11"/>
        <rFont val="Calibri"/>
        <family val="2"/>
        <scheme val="minor"/>
      </rPr>
      <t>Se realizaron 3,964 orientaciones de los trámites y servicios a las y los usuarios que acuden  al Sistema DIF de Benito Juárez, y atención de reportes de casos emergentes prioritarios de las 4,900 programadas, lo que representó un avance del 80.90% respecto a la meta trimestral programada.</t>
    </r>
  </si>
  <si>
    <r>
      <t xml:space="preserve">Meta Trimestral: </t>
    </r>
    <r>
      <rPr>
        <sz val="11"/>
        <rFont val="Calibri"/>
        <family val="2"/>
        <scheme val="minor"/>
      </rPr>
      <t>Se realizaron 461  estudios socioeconómicos a personas de atención prioritaria de las 4,900 programadas, lo que representó un avance del 9.41% respecto a la meta trimestral programada. Se realizo una revisión a las metas que se tienen programadas para esta actividad debido a que se tiene un porcentaje de cumplimiento muy bajo y se detecto que al momento de establecer la línea base por cada uno de los años (2019, 2020 y 20219 se tomo como dato lo que se realizo en la actividad de orientaciones y atenciones que es un valor muy superior a lo que se realiza de estudios socioeconómicos. Este error se dio ya que en el 2022 la MIR tenia una actividad que se media su cumplimiento con el total de orientaciones, canalizaciones y estudios económicos realizados, para el 2023 se hicieron cambios ya que no era lógico agruparlos ya que tenia un fin muy diferente y al crear la actividad que se mediría con los estudios socioeconómicos se tomo como línea base todo lo que se había hecho tanto de estudios como de orientaciones y canalizaciones cuando se debió solo considerar lo realizado de estudios socioeconómicos.</t>
    </r>
  </si>
  <si>
    <r>
      <t xml:space="preserve">Meta Trimestral: </t>
    </r>
    <r>
      <rPr>
        <sz val="11"/>
        <rFont val="Calibri"/>
        <family val="2"/>
        <scheme val="minor"/>
      </rPr>
      <t>Se realizaron 1,520  entregas de apoyos de asistencia social  a personas de atención prioritaria de las 1,980 programadas, lo que representó un avance del  76.77% respecto a la meta trimestral programada.</t>
    </r>
    <r>
      <rPr>
        <b/>
        <sz val="11"/>
        <rFont val="Calibri"/>
        <family val="2"/>
        <scheme val="minor"/>
      </rPr>
      <t xml:space="preserve"> </t>
    </r>
    <r>
      <rPr>
        <sz val="11"/>
        <rFont val="Calibri"/>
        <family val="2"/>
        <scheme val="minor"/>
      </rPr>
      <t>No se alcanzo la meta debido que disminuyo la entrega de pan a la gente que asiste al DIF ya que los supermercados con los que se tiene el convenio no han donado lo suficiente para cubrir todas las áreas que se benefician con este donativo por lo que se le da prioridad a la casa de asistencia temporal, a la estancia de día para adultos mayores, a la casa transitoria, CADI y casa de asistencia social para niñas, niños y adolescentes migrantes y acompañantes.</t>
    </r>
  </si>
  <si>
    <r>
      <t xml:space="preserve">Meta Trimestral: </t>
    </r>
    <r>
      <rPr>
        <sz val="11"/>
        <rFont val="Calibri"/>
        <family val="2"/>
        <scheme val="minor"/>
      </rPr>
      <t>Se realizaron 37 representaciones en actividades y eventos institucionales por la Presidencia del Patronato y del Voluntariado, de las 111 programadas, lo que representó un avance del  33.33% respecto a la meta trimestral programada. No se alcanzo la meta debido a que no se cuenta con la figura de la Presidenta Honoraria.</t>
    </r>
  </si>
  <si>
    <r>
      <t xml:space="preserve">Meta Trimestral: </t>
    </r>
    <r>
      <rPr>
        <sz val="11"/>
        <rFont val="Calibri"/>
        <family val="2"/>
        <scheme val="minor"/>
      </rPr>
      <t>Se realizaron 37 representaciones en las actividades de la agenda institucional del Sistema DIF de Benito Juárez , de las 81 programadas, lo que representó un avance del  45.68% respecto a la meta trimestral programada. No se alcanzo la meta debido a que no se cuenta con la figura de la Presidenta Honoraria.</t>
    </r>
  </si>
  <si>
    <r>
      <t xml:space="preserve">Meta Trimestral: </t>
    </r>
    <r>
      <rPr>
        <sz val="11"/>
        <rFont val="Calibri"/>
        <family val="2"/>
        <scheme val="minor"/>
      </rPr>
      <t>Se realizaron 0 actividades de la agenda y asuntos oficiales de la Presidenta del Patronato y del Voluntariado, de las 30 programadas, lo que representó un avance del  0.00% respecto a la meta trimestral programada. No se alcanzo la meta debido a que no se cuenta con la figura de la Presidenta Honoraria.</t>
    </r>
  </si>
  <si>
    <r>
      <t xml:space="preserve">Meta Trimestral: </t>
    </r>
    <r>
      <rPr>
        <sz val="11"/>
        <rFont val="Calibri"/>
        <family val="2"/>
        <scheme val="minor"/>
      </rPr>
      <t>Se realizaron 13 actividades de procuración de apoyos económicos y de recursos del Voluntariado para coadyuvar al mejoramiento de los servicios del Sistema DIF de Benito Juárez , de las 12 programadas, lo que representó un avance del  108.33% respecto a la meta trimestral programada.</t>
    </r>
  </si>
  <si>
    <r>
      <t xml:space="preserve">Meta Trimestral: </t>
    </r>
    <r>
      <rPr>
        <sz val="11"/>
        <rFont val="Calibri"/>
        <family val="2"/>
        <scheme val="minor"/>
      </rPr>
      <t>Se realizaron 7 visitas del Voluntariado para gestionar apoyos a Instituciones Públicas, Privadas y Asociaciones, de las 7 programadas, lo que representó un avance del  100.00% respecto a la meta trimestral programada.</t>
    </r>
  </si>
  <si>
    <r>
      <t xml:space="preserve">Meta Trimestral: </t>
    </r>
    <r>
      <rPr>
        <sz val="11"/>
        <rFont val="Calibri"/>
        <family val="2"/>
        <scheme val="minor"/>
      </rPr>
      <t>Se realizaron 2 eventos del Voluntariado para obtener apoyos económicos y en especie para el Sistema DIF de Benito Juárez, de  1 programado, lo que representa un avance del 200.00% respecto a la meta trimestral programada.</t>
    </r>
  </si>
  <si>
    <r>
      <t>Meta Trimestral:</t>
    </r>
    <r>
      <rPr>
        <sz val="11"/>
        <rFont val="Calibri"/>
        <family val="2"/>
        <scheme val="minor"/>
      </rPr>
      <t xml:space="preserve"> Se realizaron 146 atenciones a las solicitudes de logística para los eventos del Sistema DIF de Benito Juárez, de las 100 programadas, lo que representó un avance del  146.00% respecto a la meta trimestral programada. Se supero la meta trimestral programada debido a la participación en eventos con el Ayuntamiento, el Sistema DIF Estatal y dependencias externas que solicitan el apoyo con actividades, mobiliario y personal para sus diferentes eventos, cabe hacer mención que estas participaciones no estaban programadas en la MIR ya que no son propias de nuestra institución.</t>
    </r>
  </si>
  <si>
    <r>
      <t>Meta Trimestral:</t>
    </r>
    <r>
      <rPr>
        <sz val="11"/>
        <rFont val="Calibri"/>
        <family val="2"/>
        <scheme val="minor"/>
      </rPr>
      <t xml:space="preserve"> Se realizaron 3,265  procedimientos administrativos para las diferentes Unidades Administrativas del Sistema DIF de Benito Juárez de los 2750 programados, lo que representó un avance del  118.73% respecto a la meta trimestral programada. Se supero la meta debido a los eventos que se realizaron y que no estaban programados y por consiguiente se realizaron compras y mantenimientos de las áreas y reparaciones de vehículos para las diligencias pertinentes.</t>
    </r>
  </si>
  <si>
    <r>
      <t>Meta Trimestral:</t>
    </r>
    <r>
      <rPr>
        <sz val="11"/>
        <rFont val="Calibri"/>
        <family val="2"/>
        <scheme val="minor"/>
      </rPr>
      <t xml:space="preserve"> Se realizaron 25 reportes contables, presupuestarios y financieros para la integración de la cuenta pública, de los 25 programados, lo que representó un avance del  100.00 % respecto a la meta trimestral programada.</t>
    </r>
  </si>
  <si>
    <r>
      <t>Meta Trimestral:</t>
    </r>
    <r>
      <rPr>
        <sz val="11"/>
        <rFont val="Calibri"/>
        <family val="2"/>
        <scheme val="minor"/>
      </rPr>
      <t xml:space="preserve"> Se realizaron 366 cédulas nominales quincenales por medio de un control de incidencias, de los 260 programados, lo que representó un avance del  140.77 % respecto a la meta trimestral programada. Se supero la meta debido a las cedulas de personal que se realizaron por modificaciones que solicito la Dirección de Recursos Humanos del Ayuntamiento de Benito Juárez</t>
    </r>
  </si>
  <si>
    <r>
      <t>Meta Trimestral:</t>
    </r>
    <r>
      <rPr>
        <sz val="11"/>
        <rFont val="Calibri"/>
        <family val="2"/>
        <scheme val="minor"/>
      </rPr>
      <t xml:space="preserve"> Se realizaron 685 capacitaciones internas al personal, de conformidad a la legislación aplicable en el Sistema DIF de Benito Juárez, de los 495 programadas, lo que representó un avance del  138.38 % respecto a la meta trimestral programada. Durante este trimestre se supero la meta de asistencia de colaboradores a los cursos de capacitación debido a la buena participación en cada curso impartido y también debido a que se dieron dos cursos en línea (Por un Quintana Roo de paz para las Mujeres y Atención al Ciudadano en el sector Público) los cuales no estaban programados.</t>
    </r>
  </si>
  <si>
    <r>
      <t>Meta Trimestral:</t>
    </r>
    <r>
      <rPr>
        <sz val="11"/>
        <rFont val="Calibri"/>
        <family val="2"/>
        <scheme val="minor"/>
      </rPr>
      <t xml:space="preserve"> Se realizaron 17 capacitaciones internas al personal, de conformidad a la legislación aplicable en el Sistema DIF de Benito Juárez, de los 15 programadas, lo que representó un avance del  113.33 % respecto a la meta trimestral programada. Se supero la meta debido a que se impartieron dos cursos en línea que no estaban programados (Por un Quintana Roo de paz para las Mujeres y Atención al Ciudadano en el sector Público).</t>
    </r>
  </si>
  <si>
    <r>
      <t>Meta Trimestral:</t>
    </r>
    <r>
      <rPr>
        <sz val="11"/>
        <rFont val="Calibri"/>
        <family val="2"/>
        <scheme val="minor"/>
      </rPr>
      <t xml:space="preserve"> Durante este trimestre no se programo realizar inventario de los bienes muebles, inmuebles , equipo de computo y parque vehicular.</t>
    </r>
  </si>
  <si>
    <r>
      <t>Meta Trimestral:</t>
    </r>
    <r>
      <rPr>
        <sz val="11"/>
        <rFont val="Calibri"/>
        <family val="2"/>
        <scheme val="minor"/>
      </rPr>
      <t xml:space="preserve"> Se realizaron 581 adquisiciones de suministros de bienes, insumos, materiales y servicios para la operación del Sistema DIF de Benito Juárez, de las 550 programadas, lo que representó un avance del  105.64 % respecto a la meta trimestral programada.</t>
    </r>
  </si>
  <si>
    <r>
      <t>Meta Trimestral:</t>
    </r>
    <r>
      <rPr>
        <sz val="11"/>
        <rFont val="Calibri"/>
        <family val="2"/>
        <scheme val="minor"/>
      </rPr>
      <t xml:space="preserve"> Se realizaron 54 servicios de mantenimiento y reparación del parque vehicular  del Sistema DIF de Benito Juárez para  la preservación, cuidado, control y verificación del parque vehicular, de las 52 programadas, lo que representó un avance del  103.85 % respecto a la meta trimestral programada.</t>
    </r>
  </si>
  <si>
    <r>
      <t>Meta Trimestral:</t>
    </r>
    <r>
      <rPr>
        <sz val="11"/>
        <rFont val="Calibri"/>
        <family val="2"/>
        <scheme val="minor"/>
      </rPr>
      <t xml:space="preserve"> Se realizaron 152 atenciones a las necesidades de mantenimiento y reparación de equipos de cómputo, líneas telefónicas y red informática para su correcto funcionamiento  y operación, de las 140 programadas, lo que representó un avance del  108.57 % respecto a la meta trimestral programada.</t>
    </r>
  </si>
  <si>
    <r>
      <t>Meta Trimestral:</t>
    </r>
    <r>
      <rPr>
        <sz val="11"/>
        <rFont val="Calibri"/>
        <family val="2"/>
        <scheme val="minor"/>
      </rPr>
      <t xml:space="preserve"> Se realizaron 239 servicios  de mantenimiento, limpieza, reparación, remodelación y vigilancia, de las 250 programadas, lo que representó un avance del  103.91% respecto a la meta trimestral programada.</t>
    </r>
  </si>
  <si>
    <r>
      <t>Meta Trimestral:</t>
    </r>
    <r>
      <rPr>
        <sz val="11"/>
        <rFont val="Calibri"/>
        <family val="2"/>
        <scheme val="minor"/>
      </rPr>
      <t xml:space="preserve"> Se realizaron 165 entregas de donativos a las áreas del Sistema DIF Benito Juárez, de las 204 programadas, lo que representó un avance del  80.88% respecto a la meta trimestral programada. No se alcanzo la meta ya que los donativos recibidos no se han entregado por motivo de operatividad de las diferentes áreas del Sistema DIF, los donativos se encuentran resguardados en el almacén.</t>
    </r>
  </si>
  <si>
    <r>
      <t>Meta Trimestral:</t>
    </r>
    <r>
      <rPr>
        <sz val="11"/>
        <rFont val="Calibri"/>
        <family val="2"/>
        <scheme val="minor"/>
      </rPr>
      <t xml:space="preserve"> Se recepcionaron 924 donativos en especie o monetario , de las 794 programados, lo que representó un avance del  116.37% respecto a la meta trimestral programada. En este trimestre se supero la meta programada debido a que se recibieron mas donativos de los programados ya que se realizo el abuelotón donde la ciudadanía dono artículos de despensa en beneficio de los adultos mayores del Municipio.</t>
    </r>
  </si>
  <si>
    <r>
      <t>Meta Trimestral:</t>
    </r>
    <r>
      <rPr>
        <sz val="11"/>
        <rFont val="Calibri"/>
        <family val="2"/>
        <scheme val="minor"/>
      </rPr>
      <t xml:space="preserve"> Se realizaron 59 participaciones de Instituciones públicas, privadas, fundaciones, asociaciones, empresas socialmente responsables y sociedad civil que entregan donativos al Sistema DIF de Benito Juárez, de las 60 programadas, lo que representó un avance del  98.33% respecto a la meta trimestral programada.</t>
    </r>
  </si>
  <si>
    <r>
      <t>Meta Trimestral:</t>
    </r>
    <r>
      <rPr>
        <sz val="11"/>
        <rFont val="Calibri"/>
        <family val="2"/>
        <scheme val="minor"/>
      </rPr>
      <t xml:space="preserve"> Se realizaron 1,645 atenciones de fortalecimiento en la solución de conflictos a través de la cultura de la paz, de las 1500 programadas, lo que representó un avance del 109.67% respecto a la meta trimestral programada.</t>
    </r>
  </si>
  <si>
    <r>
      <t>Meta Trimestral:</t>
    </r>
    <r>
      <rPr>
        <sz val="11"/>
        <rFont val="Calibri"/>
        <family val="2"/>
        <scheme val="minor"/>
      </rPr>
      <t xml:space="preserve"> Se realizaron 72 eventos de la cultura de la paz para mejorar la comunicación y las relaciones familiares y sociales de los 70 programados, lo que representó un avance del 102.86% respecto a la meta trimestral programada.</t>
    </r>
  </si>
  <si>
    <r>
      <t>Meta Trimestral:</t>
    </r>
    <r>
      <rPr>
        <sz val="11"/>
        <rFont val="Calibri"/>
        <family val="2"/>
        <scheme val="minor"/>
      </rPr>
      <t xml:space="preserve"> Se realizaron 26 acciones educativas enfocadas en los derechos de las niñas, niños y adolescentes de la "Red de Impulsores de la Transformación "de las 30 programadas, lo que representó un avance del 86.67% respecto a la meta trimestral programada. No se alcanzo la meta trimestral debido a que las niñas y niños y adolescentes que están en el programa tuvieron que cancelar su asistencia las actividades programadas en el mes de septiembre debido al regreso a clases ya que por sus horarios no podrían asistir.</t>
    </r>
  </si>
  <si>
    <r>
      <t>Meta Trimestral:</t>
    </r>
    <r>
      <rPr>
        <sz val="11"/>
        <rFont val="Calibri"/>
        <family val="2"/>
        <scheme val="minor"/>
      </rPr>
      <t xml:space="preserve"> Se realizaron 3,586 atenciones de prevención de riesgos psicosociales para niñas niños, y adolescentes, de las 3000 programadas, lo que representó un avance del 119.53% respecto a la meta trimestral programada. Sobre pasamos la meta mensual ya que en las escuelas exhortaron a que los padres de familia, niñas, niños y adolescentes a tomar las pláticas preventivas, como un requisito escolar, por lo cual la asistencia a estas pláticas aumento con la participación de padres de familia.</t>
    </r>
  </si>
  <si>
    <r>
      <t>Meta Trimestral:</t>
    </r>
    <r>
      <rPr>
        <sz val="11"/>
        <rFont val="Calibri"/>
        <family val="2"/>
        <scheme val="minor"/>
      </rPr>
      <t xml:space="preserve"> Se realizaron 80 actividades de prevención de riesgos psicosociales, de las 35 programadas, lo que representó un avance del 228.57% respecto a la meta trimestral programada. Se sobre paso la meta debido a que no se tenía programada actividad alguna durante algunos meses del trimestre que abarcaba el periodo vacacional, pero deb9ido a la solicitud de pláticas se realizaron actividades en los siguientes sitios: Sindicato del instituto Mexicano del seguro social, escuela primaria Hermanos flores Magón donde en esta última se suscitaron casos de posible embarazo por el cual a solicitud de la primaria se impartieron platicas a los alumnos del segundo, tercero, cuarto, quinto y sexto grado, así como la asociación CIAM.</t>
    </r>
  </si>
  <si>
    <r>
      <t>Meta Trimestral:</t>
    </r>
    <r>
      <rPr>
        <sz val="11"/>
        <rFont val="Calibri"/>
        <family val="2"/>
        <scheme val="minor"/>
      </rPr>
      <t xml:space="preserve"> Se realizaron 46 participaciones de escuelas, empresas y asociaciones con actividades de prevención de riesgos psicosociales, de las 36 programadas, lo que representó un avance del 127.78% respecto a la meta trimestral programada. Se supero la meta debido a la solicitud de asociaciones civiles CIAM, Sindicato Mexicano del Seguro Social, la primaria hermanos Flores Magón, la Técnica 11, que  durante este periodo no se tenía programado trabajar con ellas, pero a solicitud de las mismas se brindó platicas en sus instituciones.</t>
    </r>
  </si>
  <si>
    <r>
      <t>Meta Trimestral:</t>
    </r>
    <r>
      <rPr>
        <sz val="11"/>
        <rFont val="Calibri"/>
        <family val="2"/>
        <scheme val="minor"/>
      </rPr>
      <t xml:space="preserve"> Se realizó 3 presentaciones de obras de Teatro Guiñol  para la prevención de riesgos psicosociales dirigido a niñas, niños y adolescentes, de las 15 programadas, lo que representó un avance del 20.00% respecto a la meta trimestral programada. Durante este trimestre se estuvo trabajando en los nuevos guiones y acciones con las temáticas de prevención de adicciones, embarazo y trata de personas, las cuales se pretendían brindar en el mes de septiembre, pero por cuestiones de logísticas y tiempos fueron reprogramadas a solicitud de la primaria Hermanos Flores Magón.</t>
    </r>
  </si>
  <si>
    <r>
      <t>Meta Trimestral:</t>
    </r>
    <r>
      <rPr>
        <sz val="11"/>
        <rFont val="Calibri"/>
        <family val="2"/>
        <scheme val="minor"/>
      </rPr>
      <t xml:space="preserve"> Se realizaron 2,125 atenciones de prevención de la explotación infantil  y delito de trata de niñas, niñas y adolescentes, dirigido a infantes y sus familias que viven en el municipio de Benito Juárez en situación prioritaria, de las 1,100 programadas, lo que representó un avance del 193.18% respecto a la meta trimestral programada. Se supero la meta debido a la implementación de la actividad Un día de verano en tu colonia, las pláticas impartidas la asociación civil orgullo ciudadano A.C, así como la impartición de pláticas en el Hotel Sandos, en el Sindicato Único de trabajadores al Servicio del Volante (Sindicato de Taxistas) y el interés de escuelas en que se les brinde platicas a los padres de familia.</t>
    </r>
  </si>
  <si>
    <r>
      <t>Meta Trimestral:</t>
    </r>
    <r>
      <rPr>
        <sz val="11"/>
        <rFont val="Calibri"/>
        <family val="2"/>
        <scheme val="minor"/>
      </rPr>
      <t xml:space="preserve"> Se realizaron 37 pláticas de prevención de la explotación infantil  y delito de trata de niñas, niñas y adolescentes, de las 20 programadas, lo que representó un avance del 185% respecto a la meta trimestral programada. Se supero la meta debido a que durante este trimestre se impartieron platicas a solicitud de la asociación civil orgullo ciudadano A.C, así como la impartición de pláticas en el Hotel Sandos con la temática de trata de personas, se impartieron platicas de Trata de personas en el Sindicato Único de trabajadores al Servicio del Volante (Sindicato de Taxistas) esto a petición de la Sipinna municipal a que DIF sensibilizara a este gremio por medio platicas las cuales no estaban programadas.</t>
    </r>
  </si>
  <si>
    <r>
      <t>Meta Trimestral:</t>
    </r>
    <r>
      <rPr>
        <sz val="11"/>
        <rFont val="Calibri"/>
        <family val="2"/>
        <scheme val="minor"/>
      </rPr>
      <t xml:space="preserve"> Se realizaron 14 participaciones de instituciones públicas y privadas en prevención de la explotación infantil  y delito de trata de niñas, niñas y adolescentes, de las 15 programadas, lo que representó un avance del 93.33% respecto a la meta trimestral programada.</t>
    </r>
  </si>
  <si>
    <r>
      <t>Meta Trimestral:</t>
    </r>
    <r>
      <rPr>
        <sz val="11"/>
        <rFont val="Calibri"/>
        <family val="2"/>
        <scheme val="minor"/>
      </rPr>
      <t xml:space="preserve"> Se realizaron 200 entregas de estímulo a la educación, alimentación y salud, de las 200 programadas, lo que representó un avance del 100.00 % respecto a la meta trimestral programada.</t>
    </r>
  </si>
  <si>
    <r>
      <t>Meta Trimestral:</t>
    </r>
    <r>
      <rPr>
        <sz val="11"/>
        <rFont val="Calibri"/>
        <family val="2"/>
        <scheme val="minor"/>
      </rPr>
      <t xml:space="preserve"> Se realizaron 28 recorridos para identificar niñas, niños y adolescentes en situación de trabajo y/o explotación infantil, de las 28 programadas, lo que representó un avance del 100.00 % respecto a la meta trimestral programada.</t>
    </r>
  </si>
  <si>
    <r>
      <t>Meta Trimestral:</t>
    </r>
    <r>
      <rPr>
        <sz val="11"/>
        <rFont val="Calibri"/>
        <family val="2"/>
        <scheme val="minor"/>
      </rPr>
      <t xml:space="preserve"> Se realizaron 578 actividades de recreación, cultura y deportes para niñas, niños, adolescentes y personas adultas, de las 185 programadas, lo que representó un avance del 312.43% respecto a la meta trimestral programada. Se supero la meta derivado del comienzo del periodo vacacional además de una campaña permanente en redes sociales y medios de comunicación acerca de las actividades de la coordinación, es que hemos reportado un incremento en la participación de las mismas y debido a la realización de las actividades de verano y el primer concurso de Voleibol playero.</t>
    </r>
  </si>
  <si>
    <r>
      <t>Meta Trimestral:</t>
    </r>
    <r>
      <rPr>
        <sz val="11"/>
        <rFont val="Calibri"/>
        <family val="2"/>
        <scheme val="minor"/>
      </rPr>
      <t xml:space="preserve"> Se realizaron 573 clases gratuitas de recreación, cultura y deportes, para niñas, niños, adolescentes y personas adultas, de las 150 programadas, lo que representó un avance del 382.00% respecto a la meta trimestral programada. Se supero la meta debido a la publicación de las clases que se imparten en las redes sociales lo que genero un aumento en las atenciones y en las personas inscritas en ellas. </t>
    </r>
  </si>
  <si>
    <r>
      <t>Meta Trimestral:</t>
    </r>
    <r>
      <rPr>
        <sz val="11"/>
        <rFont val="Calibri"/>
        <family val="2"/>
        <scheme val="minor"/>
      </rPr>
      <t xml:space="preserve"> Se realizaron 3 eventos y concursos de recreación, cultura y deportes para niñas, niños, adolescentes y personas adultas, de las 5 programadas, lo que representó un avance del 60.00% respecto a la meta trimestral programada. Durante este trimestre por cuestiones de logística se canceló el Torneo de pesca municipal en el mes de julio, así como el concurso de Símbolos Patrios en el mes de septiembre siendo estos causa de que no se llegara a la meta trimestral.</t>
    </r>
  </si>
  <si>
    <r>
      <t>Meta Trimestral:</t>
    </r>
    <r>
      <rPr>
        <sz val="11"/>
        <rFont val="Calibri"/>
        <family val="2"/>
        <scheme val="minor"/>
      </rPr>
      <t xml:space="preserve"> Se realizaron 2 presentaciones de Obras de Teatro Guiñol temática recreativa y lúdica para niñas, niños, adolescentes y personas adultas, de las 30 programadas, lo que representó un avance del 6.67% respecto a la meta trimestral programada. Durante este trimestre se estuvo trabajando en los nuevos guiones y acciones para realizar actividades para el teatro guiñol ya que muchas instituciones educativas han tomado los temas con los que cuenta y solicitaron otra temática, por el cual no hemos tenido mayor agenda de teatro guiñol.</t>
    </r>
  </si>
  <si>
    <r>
      <t>Meta Trimestral:</t>
    </r>
    <r>
      <rPr>
        <sz val="11"/>
        <rFont val="Calibri"/>
        <family val="2"/>
        <scheme val="minor"/>
      </rPr>
      <t xml:space="preserve"> Se realizaron 63 expedientes para control de inscripciones de niñas y niños inscritos a los Centros Asistenciales de Desarrollo Infantil de los 110 programados, lo que represento un avance del 57.27% respecto a la meta trimestral. No se logró la meta trimestral debido a cambios administrativos y cierre de algunos CADI en el municipio, las madres de familia no tuvieron interés en el servicio de escuelas de tiempo completo.</t>
    </r>
  </si>
  <si>
    <r>
      <t>Meta Trimestral:</t>
    </r>
    <r>
      <rPr>
        <sz val="11"/>
        <rFont val="Calibri"/>
        <family val="2"/>
        <scheme val="minor"/>
      </rPr>
      <t xml:space="preserve"> Se realizaron 295 servicios de escuelas de tiempo completo con atención educativa, asistencial, formativa, alimentaria y de salud  brindados, de las 1,001 programadas, lo que representó un avance del 29.47% respecto a la meta trimestral programada. No se llegó a la meta trimestral debido a las bajas inscripciones de niños y niñas para valorar.</t>
    </r>
  </si>
  <si>
    <r>
      <t>Meta Trimestral:</t>
    </r>
    <r>
      <rPr>
        <sz val="11"/>
        <rFont val="Calibri"/>
        <family val="2"/>
        <scheme val="minor"/>
      </rPr>
      <t xml:space="preserve"> Se realizaron 542 actividades sociales, culturales, deportivas en los Centros Asistenciales de Desarrollo Infantil, de las 582 programadas, lo que representó un avance del 93.13% respecto a la meta trimestral programada.</t>
    </r>
  </si>
  <si>
    <r>
      <t>Meta Trimestral:</t>
    </r>
    <r>
      <rPr>
        <sz val="11"/>
        <rFont val="Calibri"/>
        <family val="2"/>
        <scheme val="minor"/>
      </rPr>
      <t xml:space="preserve"> Se entregaron 5,300 raciones de comida para las niñas y niños inscritos en los Centros Asistenciales de Desarrollo Infantil, de las 11,070 programadas, lo que representó un avance del 47.88% respecto a la meta trimestral programada. No se logró la meta trimestral debido a las inasistencias y bajas inscripciones de menores en los CADI.</t>
    </r>
  </si>
  <si>
    <r>
      <t>Meta Trimestral:</t>
    </r>
    <r>
      <rPr>
        <sz val="11"/>
        <rFont val="Calibri"/>
        <family val="2"/>
        <scheme val="minor"/>
      </rPr>
      <t xml:space="preserve"> Se realizaron 40 verificaciones y registros de los Centros para la Atención, Cuidado y Desarrollo Integral Infantil del RENCAI en el Municipio de Benito Juárez, de las 73 programadas, lo que representó un avance del 54.79% respecto a la meta trimestral programada. Durante el trimestre no se llegó a la meta debido al receso escolar por las vacaciones en las cuales los Centro Asistencial permanecían cerrados, a su vez algunos CAI se reusaron a brindar acceso así como la información de sus Centro escolares.</t>
    </r>
  </si>
  <si>
    <r>
      <t>Meta Trimestral:</t>
    </r>
    <r>
      <rPr>
        <sz val="11"/>
        <rFont val="Calibri"/>
        <family val="2"/>
        <scheme val="minor"/>
      </rPr>
      <t xml:space="preserve"> Se realizaron 2,015 atenciones en la prevención del delito en niñas, niños, adolescentes y personas adultas fomentando la cultura de la legalidad, de las 615 programadas, lo que representó un avance del 327.64% respecto a la meta trimestral programada. Se superó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t>
    </r>
  </si>
  <si>
    <r>
      <t>Meta Trimestral:</t>
    </r>
    <r>
      <rPr>
        <sz val="11"/>
        <rFont val="Calibri"/>
        <family val="2"/>
        <scheme val="minor"/>
      </rPr>
      <t xml:space="preserve"> Se realizaron 24 pláticas de prevención del delito en niñas, niños, adolescentes y personas adultas fomentando la cultura de la legalidad, de las 17 programadas, lo que representó un avance del 141.18% respecto a la meta trimestral programada. Se supero la meta debido a que se atendieron las solicitudes de los distintos centros educativos como son Bachilleres 2,  secundaria técnica 22 que llegaron a solicitar platicas con temas específicos ya que se suscitaron las problemáticas que prevenimos como fueron que a través de las redes sociales los alumnos hacen cuentas de “quemados” donde suben información y fotos de alumnos y maestros, se les brindo el tema Delitos Cibernéticos y Violencia en el noviazgo</t>
    </r>
  </si>
  <si>
    <r>
      <t>Meta Trimestral:</t>
    </r>
    <r>
      <rPr>
        <sz val="11"/>
        <rFont val="Calibri"/>
        <family val="2"/>
        <scheme val="minor"/>
      </rPr>
      <t xml:space="preserve"> Se realizaron 5 participaciones de Instituciones públicas y privadas en la prevención del delito dirigido a niñas, niños, adolescentes y personas adultas fomentando la cultura de la legalidad, de las 5 programadas, lo que representó un avance del 100.00% respecto a la meta trimestral programada.</t>
    </r>
  </si>
  <si>
    <r>
      <t>Meta Trimestral:</t>
    </r>
    <r>
      <rPr>
        <sz val="11"/>
        <rFont val="Calibri"/>
        <family val="2"/>
        <scheme val="minor"/>
      </rPr>
      <t xml:space="preserve"> Se realizó 1 actividades de prevención del delito en niñas, niños, adolescentes y personas adultas fomentando la cultura de la legalidad, de 1 programada, lo que representó un avance del 100.00 % respecto a la meta trimestral programada.</t>
    </r>
  </si>
  <si>
    <r>
      <t>Meta Trimestral:</t>
    </r>
    <r>
      <rPr>
        <sz val="11"/>
        <rFont val="Calibri"/>
        <family val="2"/>
        <scheme val="minor"/>
      </rPr>
      <t xml:space="preserve"> Se realizaron 4,585 servicios jurídicos dirigidos a niñas, niños, adolescentes, víctimas de maltrato y mujeres y hombres en situación de violencia familiar , de los 3,431 programados, lo que representó un avance del 133.63 % respecto a la meta trimestral programada. El aumento en esta actividad se debe a la alta solicitud de estos trámites y servicios por parte de los usuarios e instituciones con las cuales esta Delegación de la Procuraduría de Protección de Niñas, Niños, Adolescentes y la Familia trabaja en conjunto para beneficio de los Benitojuarences.</t>
    </r>
  </si>
  <si>
    <r>
      <t>Meta Trimestral:</t>
    </r>
    <r>
      <rPr>
        <sz val="11"/>
        <rFont val="Calibri"/>
        <family val="2"/>
        <scheme val="minor"/>
      </rPr>
      <t xml:space="preserve"> Se realizaron 34 planes de restitución de derechos para niñas, niños, adolescentes que se encuentran en situación de atención prioritaria,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t>
    </r>
  </si>
  <si>
    <r>
      <t>Meta Trimestral:</t>
    </r>
    <r>
      <rPr>
        <sz val="11"/>
        <rFont val="Calibri"/>
        <family val="2"/>
        <scheme val="minor"/>
      </rPr>
      <t xml:space="preserve"> Se realizaron 34 diagnósticos de vulneración de derechos de niñas, niños y adolescentes. De los 118 programados, lo que representó un avance del 28.81% respecto a la meta trimestral programada. No se alcanzó la meta de esta actividad debido a la disminución de egresos durante el segundo trimestre de esta Delegación de la Procuraduría de Protección de Niñas, Niños, Adolescentes y la Familia.</t>
    </r>
  </si>
  <si>
    <r>
      <t>Meta Trimestral:</t>
    </r>
    <r>
      <rPr>
        <sz val="11"/>
        <rFont val="Calibri"/>
        <family val="2"/>
        <scheme val="minor"/>
      </rPr>
      <t xml:space="preserve"> Se realizaron 77 convenios de pensión alimenticia a familias en situación prioritaria para mediación ante controversias familiares, de los 54 programados, lo que representó un avance del 142.59% respecto a la meta trimestral programada. Se superó la meta establecida debido a que aumentaron las solicitudes de elaboración de convenios por parte de los usuarios que acuden a esta Delegación de la Procuraduría de Protección de Niñas, Niños, Adolescentes y la Familia.</t>
    </r>
  </si>
  <si>
    <r>
      <t>Meta Trimestral:</t>
    </r>
    <r>
      <rPr>
        <sz val="11"/>
        <rFont val="Calibri"/>
        <family val="2"/>
        <scheme val="minor"/>
      </rPr>
      <t xml:space="preserve"> Se realizaron 727 acompañamientos a niñas, niños y adolescentes a diferentes órganos institucionales (juzgados orales, tradicionales, familiares, penales y la fiscalía general), de los 248 programados, lo que representó un avance del 293.15% respecto a la meta trimestral programada. Debido a las diligencias en coordinación con las instituciones como la Fiscalía General del Estado Juzgados Orales, Tradicionales Familiares han aumentado los acompañamientos realizados por esta Delegación de la Procuraduría de Protección de Niñas, Niños, Adolescentes y la Familia.</t>
    </r>
  </si>
  <si>
    <r>
      <t>Meta Trimestral:</t>
    </r>
    <r>
      <rPr>
        <sz val="11"/>
        <rFont val="Calibri"/>
        <family val="2"/>
        <scheme val="minor"/>
      </rPr>
      <t xml:space="preserve"> Se realizaron 329 comparecencias de hechos a familias en situación prioritaria para mediación ante controversias familiares, de los 75 programados, lo que representó un avance del 438.67% respecto a la meta trimestral programada. Se superó la meta debido al gran número de solicitudes se excede la meta estimada debido a que los usuarios solicitan la comparecencia de hechos que esta Delegación de la Procuraduría de Protección de Niñas, Niños, Adolescentes y la Familia expide, ya que es un  requisito indispensable para realizar el registro extemporáneo de menores ante el registro civil, es importante mencionar que parte del resultado se debe a la campaña especial de registros de nacimiento  “La niñez nos une”.</t>
    </r>
  </si>
  <si>
    <r>
      <t>Meta Trimestral:</t>
    </r>
    <r>
      <rPr>
        <sz val="11"/>
        <rFont val="Calibri"/>
        <family val="2"/>
        <scheme val="minor"/>
      </rPr>
      <t xml:space="preserve"> Se realizaron 1,271 visitas domiciliarias e institucionales para investigaciones sociales, de Juzgados orales, familiares, penales, fiscalía, DIF Estatales, Asociaciones Civiles, de la procuraduría y el área que lo requiera, de las 950 programados, lo que representó un avance del 133.79% respecto a la meta trimestral programada. Se superó la meta debido al incremento en las solicitudes de investigaciones de Estudios Socioeconómicos que nos envían las instituciones como la Fiscalía General del Estado, Juzgados Orales, Tradicionales, Familiares y la Delegación de la Procuraduría de Protección de Niñas, Niños, Adolescentes y la Familia y casos de violencia familiar contemplando, el maltrato, descuido y abandono hacia las Niñas, Niños, Adolescentes y la Familia.</t>
    </r>
  </si>
  <si>
    <r>
      <t>Meta Trimestral:</t>
    </r>
    <r>
      <rPr>
        <sz val="11"/>
        <rFont val="Calibri"/>
        <family val="2"/>
        <scheme val="minor"/>
      </rPr>
      <t xml:space="preserve"> Se realizaron 10 traslados y acompañamientos de niños, niñas y adolescentes, de las 10 programados, lo que representó un avance del 100.00 % respecto a la meta trimestral programada.</t>
    </r>
  </si>
  <si>
    <r>
      <t>Meta Trimestral:</t>
    </r>
    <r>
      <rPr>
        <sz val="11"/>
        <rFont val="Calibri"/>
        <family val="2"/>
        <scheme val="minor"/>
      </rPr>
      <t xml:space="preserve"> Se realizaron 402 atenciones psicológicas a familias, personas; víctimas o generadoras de violencia , de las 475 programados, lo que representó un avance del 84.63% respecto a la meta trimestral programada.</t>
    </r>
    <r>
      <rPr>
        <b/>
        <sz val="11"/>
        <rFont val="Calibri"/>
        <family val="2"/>
        <scheme val="minor"/>
      </rPr>
      <t xml:space="preserve"> </t>
    </r>
    <r>
      <rPr>
        <sz val="11"/>
        <rFont val="Calibri"/>
        <family val="2"/>
        <scheme val="minor"/>
      </rPr>
      <t>No se alcanzo la meta debido a la inasistencia de usuarios a sus citas correspondientes. Las cuales fueron programadas ante el requerimiento de los órganos institucionales y la Delegación de la Procuraduría de Protección de Niñas, Niños, Adolescentes y la Familia.</t>
    </r>
  </si>
  <si>
    <r>
      <t>Meta Trimestral:</t>
    </r>
    <r>
      <rPr>
        <sz val="11"/>
        <rFont val="Calibri"/>
        <family val="2"/>
        <scheme val="minor"/>
      </rPr>
      <t xml:space="preserve"> Se realizaron 6,380 servicios integrales del Centro de Asistencia Social para la protección de los derechos de las niñas, niños y adolescentes migrantes, acompañados, no acompañados, separados, de los 11,967 programados, lo que representó un avance del 53.31%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</si>
  <si>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27 expedientes para control de los ingresos de las niñas, niños y adolescentes migrantes y acompañantes albergados en el Centro de Asistencia Social, de los 50 programados, lo que representó un avance del 54.00%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</si>
  <si>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855 atenciones médicas y psicológicas para las niñas, niños y adolescentes migrantes y acompañantes albergados en el Centro de Asistencia Social, de los 6,120 programados, lo que representó un avance del 13.97 %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</si>
  <si>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4,460  entregas de raciones de alimentos para las niñas, niños y adolescentes migrantes y sus acompañantes albergados en el Centro de Asistencia Social, de los 4,500 programados, lo que representó un avance del 99.11% respecto a la meta trimestral programada. </t>
    </r>
  </si>
  <si>
    <r>
      <t>Meta Trimestral:</t>
    </r>
    <r>
      <rPr>
        <sz val="11"/>
        <rFont val="Calibri"/>
        <family val="2"/>
        <scheme val="minor"/>
      </rPr>
      <t xml:space="preserve"> Se realizaron 664 entregas de insumos de vestido, calzado, higiene personal y pernocta, para las niñas, niños y adolescentes migrantes y acompañantes del Centro de Asistencia Social, de los 1,167 programados, lo que representó un avance del 56.90% respecto a la meta trimestral programada. Debido a que no se han tenido el ingresos de NNA y acompañantes programados esta actividad esta muy por debajo de la meta planeada. La meta no se alcanzo ya que por ser un programa nuevo no se tiene una línea base que sirva para establecer una meta más acorde a la necesidad de este servicio.</t>
    </r>
  </si>
  <si>
    <r>
      <t>Meta Trimestral:</t>
    </r>
    <r>
      <rPr>
        <sz val="11"/>
        <rFont val="Calibri"/>
        <family val="2"/>
        <scheme val="minor"/>
      </rPr>
      <t xml:space="preserve"> Se realizaron 369 actividades recreativas, lúdicas, deportivas, educativas y formativas para las niñas, niños y adolescentes migrantes y acompañantes del Centro de Asistencia Social, de las 180 programadas, lo que representó un avance del 205.00% respecto a la meta trimestral programada. Hubo un aumento en las actividades recreativas, lúdicas, deportivas y formativas debido a que se obtuvo más participación de las niñas, niños, adolescentes y sus acompañantes en las actividades.</t>
    </r>
  </si>
  <si>
    <r>
      <t>Meta Trimestral:</t>
    </r>
    <r>
      <rPr>
        <sz val="11"/>
        <rFont val="Calibri"/>
        <family val="2"/>
        <scheme val="minor"/>
      </rPr>
      <t xml:space="preserve"> Se realizaron 17 servicios de mantenimiento y reparación para la conservación y el buen funcionamiento del Centro de Asistencia Social. de las 30 programadas, lo que representó un avance del 56.67% respecto a la meta trimestral programada. No se alcanzo la meta debido a que las instalaciones son nuevas no requieren de mucho servicio de mantenimiento.</t>
    </r>
  </si>
  <si>
    <r>
      <t>Meta Trimestral:</t>
    </r>
    <r>
      <rPr>
        <sz val="11"/>
        <rFont val="Calibri"/>
        <family val="2"/>
        <scheme val="minor"/>
      </rPr>
      <t xml:space="preserve"> Se realizaron 2,148 atenciones integrales para niñas, niños y adolescentes en la Casa de Asistencia Temporal, de las 1831 programadas, lo que representó un avance del 117.31% respecto a la meta trimestral programada.</t>
    </r>
    <r>
      <rPr>
        <b/>
        <sz val="11"/>
        <rFont val="Calibri"/>
        <family val="2"/>
        <scheme val="minor"/>
      </rPr>
      <t xml:space="preserve"> </t>
    </r>
    <r>
      <rPr>
        <sz val="11"/>
        <rFont val="Calibri"/>
        <family val="2"/>
        <scheme val="minor"/>
      </rPr>
      <t>Se supero la meta debido que se realizaron más acompañamientos de los programados.</t>
    </r>
  </si>
  <si>
    <r>
      <t>Meta Trimestral:</t>
    </r>
    <r>
      <rPr>
        <sz val="11"/>
        <rFont val="Calibri"/>
        <family val="2"/>
        <scheme val="minor"/>
      </rPr>
      <t xml:space="preserve"> Se realizaron 72  integraciones de expedientes para control de ingresos de niñas, niños y adolescentes en la Casa de Asistencia Temporal, de las 102 programadas, lo que representó un avance del 70.59% respecto a la meta trimestral programada. No se alcanzo la meta debido a que no se tuvieron los ingresos estimados, lo cual es positivo ya que indica que hay menos casos de niñas, niños y adolescentes que fueron violentados sus derechos.</t>
    </r>
  </si>
  <si>
    <r>
      <t>Meta Trimestral:</t>
    </r>
    <r>
      <rPr>
        <sz val="11"/>
        <rFont val="Calibri"/>
        <family val="2"/>
        <scheme val="minor"/>
      </rPr>
      <t xml:space="preserve"> Se realizaron 449 acompañamientos a niñas, niños y adolescentes a diferentes órganos institucionales (Juzgados Orales, Tradicionales, Familiares, Penales y la Fiscalía General), de salud y otros, de las 287 programadas, lo que representó un avance del 156.45% respecto a la meta trimestral programada. Se rebasó la meta toda vez que los NNA deben cumplir con diversas diligencias para cumplir con requisitos del proceso que llevan estando en la CAT. Cabe mencionar que los órganos institucionales pueden citar a los menores en cualquier momento que lo crean necesario.</t>
    </r>
  </si>
  <si>
    <r>
      <t>Meta Trimestral:</t>
    </r>
    <r>
      <rPr>
        <sz val="11"/>
        <rFont val="Calibri"/>
        <family val="2"/>
        <scheme val="minor"/>
      </rPr>
      <t xml:space="preserve"> Se realizaron 1,346 actividades recreativas, lúdicas, deportivas, educativas y formativas para las niñas, niños y adolescentes de la Casa de Asistencia Temporal, de las 1,442 programadas, lo que representó un avance del 93.34% respecto a la meta trimestral programada.</t>
    </r>
  </si>
  <si>
    <r>
      <t>Meta Trimestral:</t>
    </r>
    <r>
      <rPr>
        <sz val="11"/>
        <rFont val="Calibri"/>
        <family val="2"/>
        <scheme val="minor"/>
      </rPr>
      <t xml:space="preserve"> Se realizaron 395 entregas de insumos para uso o consumo a las niñas, niños y adolescentes de la Casa de Asistencia Temporal, de las 330 programadas, lo que representó un avance del 119.70% respecto a la meta trimestral programada.</t>
    </r>
  </si>
  <si>
    <r>
      <t>Meta Trimestral:</t>
    </r>
    <r>
      <rPr>
        <sz val="11"/>
        <rFont val="Calibri"/>
        <family val="2"/>
        <scheme val="minor"/>
      </rPr>
      <t xml:space="preserve"> Se realizaron 72 servicios de mantenimiento para la conservación y el buen funcionamiento de la Casa de Asistencia Temporal, de las 75 programadas, lo que representó un avance del 96.00% respecto a la meta trimestral programada.</t>
    </r>
  </si>
  <si>
    <r>
      <t>Meta Trimestral:</t>
    </r>
    <r>
      <rPr>
        <sz val="11"/>
        <rFont val="Calibri"/>
        <family val="2"/>
        <scheme val="minor"/>
      </rPr>
      <t xml:space="preserve"> Se realizaron 813 servicios de prevención y atención para un entorno libre de violencia en mujeres y hombres generadores o víctimas de violencia realizadas en el Centro Especializado Para la Atención a la Violencia, de las 610 programadas, lo que representó un avance del 133.28% respecto a la meta trimestral programada. Se rebaso la meta debido a la alta afluencia de usuarios que llegan al centro, personas canalizadas de diferentes instancias para brindarles atenciones multidisciplinarias y pláticas de prevención.</t>
    </r>
  </si>
  <si>
    <r>
      <t>Meta Trimestral:</t>
    </r>
    <r>
      <rPr>
        <sz val="11"/>
        <rFont val="Calibri"/>
        <family val="2"/>
        <scheme val="minor"/>
      </rPr>
      <t xml:space="preserve"> Se realizaron 491 atenciones multidisciplinarias a personas generadoras o víctimas de violencia en el Centro Especializado Para la Atención a la Violencia, de las 475 programadas, lo que representó un avance del 103.37% respecto a la meta trimestral programada. </t>
    </r>
  </si>
  <si>
    <r>
      <t>Meta Trimestral:</t>
    </r>
    <r>
      <rPr>
        <sz val="11"/>
        <rFont val="Calibri"/>
        <family val="2"/>
        <scheme val="minor"/>
      </rPr>
      <t xml:space="preserve"> Se realizaron 6 pláticas y talleres con temas para la prevención de la violencia, de las 6 programadas, lo que representó un avance del 100.00% respecto a la meta trimestral programada.</t>
    </r>
  </si>
  <si>
    <r>
      <t>Meta Trimestral:</t>
    </r>
    <r>
      <rPr>
        <sz val="11"/>
        <rFont val="Calibri"/>
        <family val="2"/>
        <scheme val="minor"/>
      </rPr>
      <t xml:space="preserve"> Se realizaron 3 capacitaciones para el autoempleo a mujeres receptoras de violencia en cualquiera de sus modalidades, de las 3 programadas, lo que representó un avance del 100.00% respecto a la meta trimestral programada.</t>
    </r>
  </si>
  <si>
    <r>
      <t>Meta Trimestral:</t>
    </r>
    <r>
      <rPr>
        <sz val="11"/>
        <rFont val="Calibri"/>
        <family val="2"/>
        <scheme val="minor"/>
      </rPr>
      <t xml:space="preserve"> Se realizaron 891 actividades sociales, brigadas y eventos  que contribuyen al desarrollo y el mejoramiento de las condiciones de vida de los benitojuarenses, de las 520 programadas, lo que representó un avance del 171.35 % respecto a la meta trimestral programada. Se supero la meta debido a la difusión en redes sociales y al volanteo que se realizó un día antes y el mismo día en los alrededores de donde se realizaron de las brigadas. Así mismo se realizó el evento de Pink Power contando con la buena participación debido a la difusión en redes sociales.</t>
    </r>
  </si>
  <si>
    <r>
      <t>Meta Trimestral:</t>
    </r>
    <r>
      <rPr>
        <sz val="11"/>
        <rFont val="Calibri"/>
        <family val="2"/>
        <scheme val="minor"/>
      </rPr>
      <t xml:space="preserve"> Se realizaron 4 actividades, brigadas y eventos que fomentan el fortalecimiento del desarrollo social y el desarrollo comunitario a niñas, niños, adolescentes y la familia, de las 4 programadas, lo que representó un avance del 100.00% respecto a la meta trimestral programada.</t>
    </r>
  </si>
  <si>
    <r>
      <t>Meta Trimestral:</t>
    </r>
    <r>
      <rPr>
        <sz val="11"/>
        <rFont val="Calibri"/>
        <family val="2"/>
        <scheme val="minor"/>
      </rPr>
      <t xml:space="preserve"> Se realizaron 256,870 entregas de apoyos de asistencia alimentaria a niñas y niños en edad escolar que contribuye a revertir las tendencias y las cifras crecientes de los problemas de una mala nutrición, de las 2,290 programadas, lo que representó un avance del 11,217.03% respecto a la meta trimestral programada. Debido al desface en la entrega de la remesa doble del mes de mayo-junio por parte del DIF Estatal, se hizo un ajuste en la operatividad para poder entregar antes del receso escolar, concluyendo con la entrega el 11 de julio.</t>
    </r>
  </si>
  <si>
    <r>
      <t>Meta Trimestral:</t>
    </r>
    <r>
      <rPr>
        <sz val="11"/>
        <rFont val="Calibri"/>
        <family val="2"/>
        <scheme val="minor"/>
      </rPr>
      <t xml:space="preserve"> Se realizaron 254,560 recepción y distribución de raciones  de desayunos fríos a niñas y niños de las escuelas inscritas al programa, de las 0 programadas, lo que representó un avance del 100.00 % respecto a la meta trimestral programada. Debido al desface en la entrega de la remesa doble del mes de mayo-junio por parte del DIF Estatal, se hizo un ajuste en la operatividad para poder entregar antes del receso escolar, concluyendo con la entrega el 11 de julio.</t>
    </r>
  </si>
  <si>
    <r>
      <t>Meta Trimestral:</t>
    </r>
    <r>
      <rPr>
        <sz val="11"/>
        <rFont val="Calibri"/>
        <family val="2"/>
        <scheme val="minor"/>
      </rPr>
      <t xml:space="preserve"> Se realizaron 2,310 recepción y distribución de raciones  de desayunos calientes a desayunadores escolares, de las 2,290 programadas, lo que representó un avance del 100.87% respecto a la meta trimestral programada. </t>
    </r>
  </si>
  <si>
    <r>
      <t>Meta Trimestral:</t>
    </r>
    <r>
      <rPr>
        <sz val="11"/>
        <rFont val="Calibri"/>
        <family val="2"/>
        <scheme val="minor"/>
      </rPr>
      <t xml:space="preserve"> Se realizaron 1 servicios de habilitación, mantenimiento e insumos de los Comedores Escolares, de los 5 programados, lo que representó un avance del 20 % respecto a la meta trimestral programada. No se alcanzo la meta debido a que termino el ciclo escolar y no se permitió el acceso durante ese tiempo, pero para este nuevo ciclo escolar se tiene programado habilitar las escuelas en octubre ya que tengan conformado el comité y la previa autorización de los Directivos escolares.</t>
    </r>
  </si>
  <si>
    <r>
      <t>Meta Trimestral:</t>
    </r>
    <r>
      <rPr>
        <sz val="11"/>
        <rFont val="Calibri"/>
        <family val="2"/>
        <scheme val="minor"/>
      </rPr>
      <t xml:space="preserve"> Se realizaron 6 pláticas para fomentar la sana alimentación y el "Plato del Buen Comer", de las 15 programados, lo que representó un avance del 40.00% respecto a la meta trimestral programada. No se alcanzo la meta trimestral debido a que nos cancelaron algunas escuelas debido a sus actividades,  y debido a que se tenían que conformar los comités de participación social se reagendaron las pláticas canceladas para el próximo trimestre.</t>
    </r>
  </si>
  <si>
    <r>
      <t>Meta Trimestral:</t>
    </r>
    <r>
      <rPr>
        <sz val="11"/>
        <rFont val="Calibri"/>
        <family val="2"/>
        <scheme val="minor"/>
      </rPr>
      <t xml:space="preserve"> Se realizaron 16 expedientes para el control de inscripciones al comedor comunitario de los 30 programados alcanzando el 53.33% de la meta trimestral. Aunque se tienen una lista espera de aproximadamente 20 familias que quieren ingresar al programa no se pueden integrar debido a que el comedor esta al máximo de su capacidad de atención y se requiere que haya bajas de familias para poder ingresar a las que están en la lista de espera.</t>
    </r>
  </si>
  <si>
    <r>
      <t>Meta Trimestral:</t>
    </r>
    <r>
      <rPr>
        <sz val="11"/>
        <rFont val="Calibri"/>
        <family val="2"/>
        <scheme val="minor"/>
      </rPr>
      <t xml:space="preserve"> Se realizó 28,884 apoyos alimentarios diseñados con base en los Criterios de Calidad Nutricia y acompañados de acciones de orientación alimentaria en el comedor de la región 25 a personas de atención prioritaria, de las 28,800 programadas, lo que representó un avance del 100.29% respecto a la meta trimestral programada.</t>
    </r>
  </si>
  <si>
    <r>
      <t>Meta Trimestral:</t>
    </r>
    <r>
      <rPr>
        <sz val="11"/>
        <rFont val="Calibri"/>
        <family val="2"/>
        <scheme val="minor"/>
      </rPr>
      <t xml:space="preserve"> Se realizó 1,986 apoyos de asistencia alimentaria a sujetos de atención prioritaria, de los 1,500 programados lo que representó un avance del 132.40 % respecto a la meta trimestral programada. Se recibió por parte de DIF Estatal la remesa de septiembre con un incremento, por lo cual se logró beneficiar a una mayor cantidad de personas de atención prioritaria.</t>
    </r>
    <r>
      <rPr>
        <b/>
        <sz val="11"/>
        <rFont val="Calibri"/>
        <family val="2"/>
        <scheme val="minor"/>
      </rPr>
      <t xml:space="preserve"> </t>
    </r>
  </si>
  <si>
    <r>
      <t>Meta Trimestral:</t>
    </r>
    <r>
      <rPr>
        <sz val="11"/>
        <rFont val="Calibri"/>
        <family val="2"/>
        <scheme val="minor"/>
      </rPr>
      <t xml:space="preserve"> Se realizó 41 servicios administrativos y de mantenimiento para la operación y buen funcionamiento del comedor comunitario de la región 235, de las 40 programadas, lo que representó un avance del 102.50 % respecto a la meta trimestral programada.</t>
    </r>
  </si>
  <si>
    <r>
      <t>Meta Trimestral:</t>
    </r>
    <r>
      <rPr>
        <sz val="11"/>
        <rFont val="Calibri"/>
        <family val="2"/>
        <scheme val="minor"/>
      </rPr>
      <t xml:space="preserve"> Se realizaron 386 atenciones para el autoempleo en los Centros de Desarrollo Comunitario y en el Centro de Emprendimiento y Desarrollo Humano para las Juventudes, de las 120 programadas, lo que representó un avance del 321.67% respecto a la meta trimestral programada. Se obtuvo una respuesta satisfactoria en los cursos que se iniciaron en el mes de septiembre, debido a la difusión en redes y la promoción en los centros de desarrollo comunitario. y a que se tiene convenio con ICAT y CECATI logrando un mayor beneficio para alumnas y alumnos. </t>
    </r>
  </si>
  <si>
    <r>
      <t>Meta Trimestral:</t>
    </r>
    <r>
      <rPr>
        <sz val="11"/>
        <rFont val="Calibri"/>
        <family val="2"/>
        <scheme val="minor"/>
      </rPr>
      <t xml:space="preserve"> Se realizaron 38 cursos de capacitación para el autoempleo en los Centros de Desarrollo Comunitario, de los 45 programados, lo que representó un avance del 84.44% respecto a la meta trimestral programada. Se registró un descenso en las inscripciones, aún cuando se está dando difusión en redes para incrementar la afluencia a los cursos por lo que se tuvieron que cancelar cursos programados.</t>
    </r>
  </si>
  <si>
    <r>
      <t>Meta Trimestral:</t>
    </r>
    <r>
      <rPr>
        <sz val="11"/>
        <rFont val="Calibri"/>
        <family val="2"/>
        <scheme val="minor"/>
      </rPr>
      <t xml:space="preserve"> Se realizaron 278 entregas de constancias con validez oficial por clausura de cursos que fomentan el autoempleo de los 0 programadas, lo que representó un avance del 100.00% respecto a la meta trimestral programada. Se supero la meta por la entrega de constancias que estaban pendientes del mes de junio las cuales se entregaron durante el mes de julio y agosto en conjunto con el ICAT,  las cuales no estaban programadas, pero era necesario entregarlas.  Ya que al ser una constancia con validez oficial beneficia a la población quien acredita en su empleo que está capacitado.</t>
    </r>
  </si>
  <si>
    <r>
      <t>Meta Trimestral:</t>
    </r>
    <r>
      <rPr>
        <sz val="11"/>
        <rFont val="Calibri"/>
        <family val="2"/>
        <scheme val="minor"/>
      </rPr>
      <t xml:space="preserve"> Se realizaron 35 actividades recreativas y educativas que contribuyen al desarrollo social y bienestar económico de la ciudadanía, de las 60 programadas, lo que representó un avance del 58.33% respecto a la meta trimestral programada. Se tuvo una baja demanda en las actividades educativas y recreativas, a pesar de la difusión en redes sociales y volanteo.</t>
    </r>
  </si>
  <si>
    <r>
      <t>Meta Trimestral:</t>
    </r>
    <r>
      <rPr>
        <sz val="11"/>
        <rFont val="Calibri"/>
        <family val="2"/>
        <scheme val="minor"/>
      </rPr>
      <t xml:space="preserve"> Se realizaron 42 servicios  administrativos y de mantenimientos para la operación y buen funcionamiento de los  Centros de Desarrollo Comunitario, de los 41 programados, lo que representó un avance del 102.44% respecto a la meta trimestral programada.</t>
    </r>
  </si>
  <si>
    <r>
      <t>Meta Trimestral:</t>
    </r>
    <r>
      <rPr>
        <sz val="11"/>
        <rFont val="Calibri"/>
        <family val="2"/>
        <scheme val="minor"/>
      </rPr>
      <t xml:space="preserve"> Se realizaron 20 atenciones del fomento del autoempleo para desarrollar y ejecutar proyectos de emprendimiento a beneficio de las personas que son capacitadas en los Centros de Desarrollo comunitario, de las 10 programados, lo que representó un avance del 200.00 % respecto a la meta trimestral programada. Se rebasó la meta toda vez que  debido a la difusión en redes sociales y a la recomendación que hacen los adultos mayores que ya están en el programa.</t>
    </r>
  </si>
  <si>
    <r>
      <t>Meta Trimestral:</t>
    </r>
    <r>
      <rPr>
        <sz val="11"/>
        <rFont val="Calibri"/>
        <family val="2"/>
        <scheme val="minor"/>
      </rPr>
      <t xml:space="preserve"> Se realizaron 6 eventos que fomentan el autoempleo de los 3 programados, lo que representó un avance del 200.00 % respecto a la meta trimestral programada. Se supero la meta por la invitaciones que se han recibido por parte de la Dirección General y el Municipio, los eventos a los que se asistió fueron:
1. Viva México, Hotel Marriot.
2. Feria Unidos por la Paz Reg. 259.
3. Bazar de comunidad DIFerente, Reg. 101.
4. Día Internacional de la amistad, Reg. 101.
5. Proximidad por tu seguridad, Reg. 247.
6. El futbol nos une, Reg. 259.</t>
    </r>
  </si>
  <si>
    <r>
      <t>Meta Trimestral:</t>
    </r>
    <r>
      <rPr>
        <sz val="11"/>
        <rFont val="Calibri"/>
        <family val="2"/>
        <scheme val="minor"/>
      </rPr>
      <t xml:space="preserve"> Para este trimestre no se programo implementar talleres para el autoempleo para personas adultas mayores.</t>
    </r>
  </si>
  <si>
    <r>
      <t>Meta Trimestral:</t>
    </r>
    <r>
      <rPr>
        <sz val="11"/>
        <rFont val="Calibri"/>
        <family val="2"/>
        <scheme val="minor"/>
      </rPr>
      <t xml:space="preserve"> Se realizaron 14 capacitaciones para el desarrollo de negocios, de los 14 programados, lo que representó un avance del 100.00% respecto a la meta trimestral programada. </t>
    </r>
  </si>
  <si>
    <r>
      <t>Meta Trimestral:</t>
    </r>
    <r>
      <rPr>
        <sz val="11"/>
        <rFont val="Calibri"/>
        <family val="2"/>
        <scheme val="minor"/>
      </rPr>
      <t xml:space="preserve"> Se realizó 1 servicios de habilitación y de mantenimiento del Centro de Emprendimiento y Desarrollo Humano para Personas Adultas Mayores, de 1 programado, lo que representó un avance del 100.00 % respecto a la meta trimestral programada.</t>
    </r>
  </si>
  <si>
    <r>
      <t>Meta Trimestral:</t>
    </r>
    <r>
      <rPr>
        <sz val="11"/>
        <rFont val="Calibri"/>
        <family val="2"/>
        <scheme val="minor"/>
      </rPr>
      <t xml:space="preserve"> Se realizaron 109 actividades de aprendizaje, físicas, lúdicas, recreativas y de regularización a niñas y niños de "La llave es la clave" en zonas prioritarias, de 130 programadas, lo que representó un avance del 83.85% respecto a la meta trimestral programada. No se alcanzo la meta trimestral debido que en el mes de agosto se suspendieron las actividades por el periodo vacacional y el curso de verano.</t>
    </r>
  </si>
  <si>
    <r>
      <t>Meta Trimestral:</t>
    </r>
    <r>
      <rPr>
        <sz val="11"/>
        <rFont val="Calibri"/>
        <family val="2"/>
        <scheme val="minor"/>
      </rPr>
      <t xml:space="preserve"> Se realizaron 48 expedientes a niñas y niños de 6 a 12 años inscritos en "La llave es la clave" que habitan zonas prioritarias para brindarles actividades de aprendizaje, físicas, lúdicas, recreativas y de regularización, de 45 programados, lo que representó un avance del 106.67% respecto a la meta trimestral programada. Se rebasó la meta toda vez que se tuvo un número mayor de inscripciones de lo programado.</t>
    </r>
  </si>
  <si>
    <r>
      <t>Meta Trimestral:</t>
    </r>
    <r>
      <rPr>
        <sz val="11"/>
        <rFont val="Calibri"/>
        <family val="2"/>
        <scheme val="minor"/>
      </rPr>
      <t xml:space="preserve"> Se realizaron 1 cursos vacacionales a niñas y niños en zonas prioritarias, de 1 programadas, lo que representó un avance del 100.00 % respecto a la meta trimestral programada.</t>
    </r>
  </si>
  <si>
    <r>
      <t>Meta Trimestral:</t>
    </r>
    <r>
      <rPr>
        <sz val="11"/>
        <rFont val="Calibri"/>
        <family val="2"/>
        <scheme val="minor"/>
      </rPr>
      <t xml:space="preserve"> Se realizaron 253 atenciones en brigadas médicas, de las  200 programadas, lo que representó un avance del 126.50% respecto a la meta trimestral programada. Se rebasó la meta programada debido a la respuesta de la población a la difusión que se hizo de los servicios mediante las redes.</t>
    </r>
  </si>
  <si>
    <r>
      <t>Meta Trimestral:</t>
    </r>
    <r>
      <rPr>
        <sz val="11"/>
        <rFont val="Calibri"/>
        <family val="2"/>
        <scheme val="minor"/>
      </rPr>
      <t xml:space="preserve"> Se realizaron 3 brigadas médicas, de las  3 programadas, lo que representó un avance del 100.00% respecto a la meta trimestral programada.</t>
    </r>
  </si>
  <si>
    <r>
      <t>Meta Trimestral:</t>
    </r>
    <r>
      <rPr>
        <sz val="11"/>
        <rFont val="Calibri"/>
        <family val="2"/>
        <scheme val="minor"/>
      </rPr>
      <t xml:space="preserve"> Se realizaron  2,759 servicios de salud, de los 2,656 programadas, lo que representó un avance del 103.88% respecto a la meta trimestral programada.</t>
    </r>
  </si>
  <si>
    <r>
      <t>Meta Trimestral:</t>
    </r>
    <r>
      <rPr>
        <sz val="11"/>
        <rFont val="Calibri"/>
        <family val="2"/>
        <scheme val="minor"/>
      </rPr>
      <t xml:space="preserve"> Se realizaron  2,221 atenciones médicas y preventivas de las 2,225 programadas, lo que representó un avance del 99.82% respecto a la meta trimestral programada.</t>
    </r>
  </si>
  <si>
    <r>
      <t>Meta Trimestral:</t>
    </r>
    <r>
      <rPr>
        <sz val="11"/>
        <rFont val="Calibri"/>
        <family val="2"/>
        <scheme val="minor"/>
      </rPr>
      <t xml:space="preserve"> Se realizaron 538 atenciones odontológicas de las 500 programadas, lo que representó un avance del 107.60% respecto a la meta trimestral programada.</t>
    </r>
  </si>
  <si>
    <r>
      <t>Meta Trimestral:</t>
    </r>
    <r>
      <rPr>
        <sz val="11"/>
        <rFont val="Calibri"/>
        <family val="2"/>
        <scheme val="minor"/>
      </rPr>
      <t xml:space="preserve"> Se realizaron  0 atenciones nutricionales de los 120 programadas, lo que representó un avance del 0.00% respecto a la meta trimestral programada. No se alcanzo la meta debido al retraso de la contratación de un nutriólogo para que de la atención y se cumpla con la meta programada.</t>
    </r>
  </si>
  <si>
    <r>
      <t>Meta Trimestral:</t>
    </r>
    <r>
      <rPr>
        <sz val="11"/>
        <rFont val="Calibri"/>
        <family val="2"/>
        <scheme val="minor"/>
      </rPr>
      <t xml:space="preserve"> Se realizaron  239 atenciones con apoyos médicos especiales, de los 215 programadas, lo que representó un avance del 111.16% respecto a la meta trimestral programada. Se supero la meta programada para este trimestre debido a que se tuvo un mayor número de personas que solicitaron el servicio de optometría para adquirir sus lentes a un bajo costo.</t>
    </r>
  </si>
  <si>
    <r>
      <t>Meta Trimestral:</t>
    </r>
    <r>
      <rPr>
        <sz val="11"/>
        <rFont val="Calibri"/>
        <family val="2"/>
        <scheme val="minor"/>
      </rPr>
      <t xml:space="preserve"> Se entregaron 0 prótesis oculares de las 0 programadas. Para este tercer trimestre no se programó ninguna entrega de prótesis.</t>
    </r>
  </si>
  <si>
    <r>
      <t>Meta Trimestral:</t>
    </r>
    <r>
      <rPr>
        <sz val="11"/>
        <rFont val="Calibri"/>
        <family val="2"/>
        <scheme val="minor"/>
      </rPr>
      <t xml:space="preserve"> Se dieron 2,058 servicios de salud mental, de los 2,845 programadas, lo que representó un avance del 72.34% respecto a la meta trimestral programada. No se alcanzó la meta debido a que por el periodo vacacional los pacientes no han asistido a sus citas o solicitaron que se las cambiaran para una fecha posterior.</t>
    </r>
  </si>
  <si>
    <r>
      <t>Meta Trimestral:</t>
    </r>
    <r>
      <rPr>
        <sz val="11"/>
        <rFont val="Calibri"/>
        <family val="2"/>
        <scheme val="minor"/>
      </rPr>
      <t xml:space="preserve"> Se dieron 1,422 atenciones psicológicas, de las 1,900 programadas, lo que representó un avance del 74.84% respecto a la meta trimestral programada. No se alcanzó la meta debido a que por el periodo vacacional los pacientes no han asistido a sus citas o solicitaron que se las cambiaran para una fecha posterior.</t>
    </r>
  </si>
  <si>
    <r>
      <t>Meta Trimestral:</t>
    </r>
    <r>
      <rPr>
        <sz val="11"/>
        <rFont val="Calibri"/>
        <family val="2"/>
        <scheme val="minor"/>
      </rPr>
      <t xml:space="preserve"> Se dieron 295 atenciones de psiquiatría, de las 362 programadas, lo que representó un avance del 81.49% respecto a la meta trimestral programada. Hemos tenido un aumento en la inasistencia y/o cancelación de citas en el servicio de psiquiatría lo que provoca una disminución en la atención.</t>
    </r>
  </si>
  <si>
    <r>
      <t>Meta Trimestral:</t>
    </r>
    <r>
      <rPr>
        <sz val="11"/>
        <rFont val="Calibri"/>
        <family val="2"/>
        <scheme val="minor"/>
      </rPr>
      <t xml:space="preserve"> Se dieron 341 atenciones en campañas de concientización, de las 400 programadas, lo que representó un avance del 85.25% respecto a la meta trimestral programada. No se alcanzó la meta toda vez que se tuvo la asistencia que se esperaba en la campaña de concientización contra el suicidio que se realizo en el mes de abril.</t>
    </r>
  </si>
  <si>
    <r>
      <t>Meta Trimestral:</t>
    </r>
    <r>
      <rPr>
        <sz val="11"/>
        <rFont val="Calibri"/>
        <family val="2"/>
        <scheme val="minor"/>
      </rPr>
      <t xml:space="preserve"> Se dieron 4,986 servicios Integrales a personas con discapacidad o en riesgo potencial de presentarlo en el Centro de Rehabilitación Integral Municipal, de los 4,266 programadas, lo que representó un avance del 116.88% respecto a la meta trimestral programada. Se rebasó la meta toda vez que la demanda de certificados para el Bienestar se ha incrementado. Cabe mencionar que los certificados de discapacidad que se entregan para el programa de bienestar se hace como un apoyo a este programa ya que no es un programa de DIF.</t>
    </r>
  </si>
  <si>
    <r>
      <t>Meta Trimestral:</t>
    </r>
    <r>
      <rPr>
        <sz val="11"/>
        <rFont val="Calibri"/>
        <family val="2"/>
        <scheme val="minor"/>
      </rPr>
      <t xml:space="preserve"> Se dieron 1,293 terapias de rehabilitación para personas con discapacidad temporal y/o permanente, de los 2,625 programadas, lo que representó un avance del 49.26% respecto a la meta trimestral programada. Los pacientes no acudieron a sus terapias, teniendo que reagendar sus citas y afectando con ello la meta programada.</t>
    </r>
  </si>
  <si>
    <r>
      <t>Meta Trimestral:</t>
    </r>
    <r>
      <rPr>
        <sz val="11"/>
        <rFont val="Calibri"/>
        <family val="2"/>
        <scheme val="minor"/>
      </rPr>
      <t xml:space="preserve"> Se dieron 892 servicios de transporte inclusivo UNEDIF, de los 1,200 programados, lo que representó un avance del 74.33% respecto a la meta trimestral programada. No se alcanzó la meta toda vez que varios de los vehículos se encuentran en reparación y mantenimiento teniendo que cancelar varios servicios, así como el periodo vacacional ocasiono que no se alcanzara la meta programada para este trimestre.</t>
    </r>
  </si>
  <si>
    <r>
      <t>Meta Trimestral:</t>
    </r>
    <r>
      <rPr>
        <sz val="11"/>
        <rFont val="Calibri"/>
        <family val="2"/>
        <scheme val="minor"/>
      </rPr>
      <t xml:space="preserve"> Se dieron 2,642 servicios de Inclusión, de los 650 programados, lo que representó un avance del 406.46% respecto a la meta trimestral programada. Por reestructuración organizacional y servicios de atención psicológica se pasa a servicios de inclusión, incluyendo los certificados de discapacidad para el bienestar, lo que repercutió en el aumento de la productividad.</t>
    </r>
  </si>
  <si>
    <r>
      <t>Meta Trimestral:</t>
    </r>
    <r>
      <rPr>
        <sz val="11"/>
        <rFont val="Calibri"/>
        <family val="2"/>
        <scheme val="minor"/>
      </rPr>
      <t xml:space="preserve"> Se dieron 7 acciones dirigidos a niñas, niños, adolescentes y personas adultas con alguna discapacidad, de las 7 programados, lo que representó un avance del 100.00% respecto a la meta trimestral programada.</t>
    </r>
  </si>
  <si>
    <r>
      <t>Meta Trimestral:</t>
    </r>
    <r>
      <rPr>
        <sz val="11"/>
        <rFont val="Calibri"/>
        <family val="2"/>
        <scheme val="minor"/>
      </rPr>
      <t xml:space="preserve"> Se dieron 1,030 servicios integrales para personas adultas mayores, de las 1,030 programadas, lo que representó un avance del 100.00% respecto a la meta trimestral programada.</t>
    </r>
  </si>
  <si>
    <r>
      <t>Meta Trimestral:</t>
    </r>
    <r>
      <rPr>
        <sz val="11"/>
        <rFont val="Calibri"/>
        <family val="2"/>
        <scheme val="minor"/>
      </rPr>
      <t xml:space="preserve"> Se dieron 343 servicios psicológicos,  nutricionales, jurídicos y laborales para mejorar el bienestar físico, emocional y social de las personas adultas mayores, de las 250 programadas, lo que representó un avance del 137.20% respecto a la meta trimestral programada. Se rebasó la meta toda vez que tuvimos más acercamiento de personas adultas mayores solicitando los servicios que se brindaron, esto gracias a las participaciones que se tienen en brigadas, invitando a toda la población adulta mayor para que acudan a beneficiarse con los servicios gratuitos que se tienen para su beneficio.</t>
    </r>
  </si>
  <si>
    <r>
      <t>Meta Trimestral:</t>
    </r>
    <r>
      <rPr>
        <sz val="11"/>
        <rFont val="Calibri"/>
        <family val="2"/>
        <scheme val="minor"/>
      </rPr>
      <t xml:space="preserve"> Durante este trimestre no se tuvo inscripciones de adultos mayores a la estancia de día debido a que se esta a la espera de la liberación de espacio, ya que solo se cuenta con un salón para la estancia, el cual no es suficiente para recibir a mas adultos mayores. Actualmente se tiene una lista de espera de 9 aspirantes a ingresar.</t>
    </r>
  </si>
  <si>
    <r>
      <t>Meta Trimestral:</t>
    </r>
    <r>
      <rPr>
        <sz val="11"/>
        <rFont val="Calibri"/>
        <family val="2"/>
        <scheme val="minor"/>
      </rPr>
      <t xml:space="preserve"> Se dieron 462 actividades para fomentar la sana convivencia entre las personas adultas mayores en el club de la esperanza, de 500 programadas, lo que representó un avance del 92.40% respecto a la meta trimestral programada.</t>
    </r>
  </si>
  <si>
    <r>
      <t>Meta Trimestral:</t>
    </r>
    <r>
      <rPr>
        <sz val="11"/>
        <rFont val="Calibri"/>
        <family val="2"/>
        <scheme val="minor"/>
      </rPr>
      <t xml:space="preserve"> Se dieron 1,935 raciones de alimentos para las personas adultas mayores en la estancia de día y club de la esperanza, de 1,700 programadas, lo que representó un avance del 113.82% respecto a la meta trimestral programada. Se supero la meta debido a que durante los eventos del día de la madre y del festejo del 15 de septiembre se tuvo una asistencia superior a lo programado por lo que se entregaron mas raciones de comidas.</t>
    </r>
  </si>
  <si>
    <r>
      <t>Meta Trimestral:</t>
    </r>
    <r>
      <rPr>
        <sz val="11"/>
        <rFont val="Calibri"/>
        <family val="2"/>
        <scheme val="minor"/>
      </rPr>
      <t xml:space="preserve"> Se dieron 3,785 servicios de trabajo social brindados a las personas adultas mayores en estado de vulnerabilidad que, de los 2,900 programados, lo que representó un avance del 130.52% respecto a la meta trimestral programada. Se superó la  meta ya que se atendieron a más personas adultas mayores que llegaron solicitando los servicios del área de trabajo social, ya que en su mayoría sufren de abandono familiar y falta de empleo, lo que genera situaciones vulnerables para mujeres y hombres adultos mayores.</t>
    </r>
  </si>
  <si>
    <r>
      <t>Meta Trimestral:</t>
    </r>
    <r>
      <rPr>
        <sz val="11"/>
        <rFont val="Calibri"/>
        <family val="2"/>
        <scheme val="minor"/>
      </rPr>
      <t xml:space="preserve"> Se dieron 10 servicios de alojamiento temporal en la Casa Transitoria "Grandes Corazones" a personas adultas mayores en estado de abandono realizadas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t>
    </r>
  </si>
  <si>
    <r>
      <t>Meta Trimestral:</t>
    </r>
    <r>
      <rPr>
        <sz val="11"/>
        <rFont val="Calibri"/>
        <family val="2"/>
        <scheme val="minor"/>
      </rPr>
      <t xml:space="preserve"> Se elaboraron 10 expedientes para el control de ingreso de personas adultas mayores a la Casa Transitoria "Grandes Corazones" de los 11 programados, lo que representó un avance del 90.91%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t>
    </r>
  </si>
  <si>
    <r>
      <t>Meta Trimestral:</t>
    </r>
    <r>
      <rPr>
        <sz val="11"/>
        <rFont val="Calibri"/>
        <family val="2"/>
        <scheme val="minor"/>
      </rPr>
      <t xml:space="preserve"> Se dieron 2,575 raciones de alimentos para las personas adultas mayores albergados en la Casa Transitoria, de las 2,400 programados, lo que representó un avance del 107.29% respecto a la meta trimestral programada. Se superó la meta debido al que se le otorgo albergue a 6 personas , por solicitud del DIF Estatal, ya que vinieron a nuestro Municipio a realizar gestiones médicas de los adultos mayores. Durante su estancia se le brindo alimentación.</t>
    </r>
  </si>
  <si>
    <r>
      <t>Meta Trimestral:</t>
    </r>
    <r>
      <rPr>
        <sz val="11"/>
        <rFont val="Calibri"/>
        <family val="2"/>
        <scheme val="minor"/>
      </rPr>
      <t xml:space="preserve"> Se dieron 53 actividades recreativas y lúdicas para las personas adultas mayores albergados en la Casa Transitoria, de las 55 programados, lo que representó un avance del 96.36% respecto a la meta trimestral programada. De las personas ingresadas en la casa transitoria, hay ciertos casos específicos de mujeres ó hombres adultos mayores que no desean participar en las actividades que se imparten ya sea que debido a su condición física se les dificulta o no les agrada participar.</t>
    </r>
  </si>
  <si>
    <r>
      <t>Meta Trimestral:</t>
    </r>
    <r>
      <rPr>
        <sz val="11"/>
        <rFont val="Calibri"/>
        <family val="2"/>
        <scheme val="minor"/>
      </rPr>
      <t xml:space="preserve"> Se dieron 1 gestiones de traslado de personas adultas mayores a su lugar de origen, de las 2 programados, lo que representó un avance del 50.00% respecto a la meta trimestral programada. No se logro la meta debido a que estamos en espera de la liberación del presupuesto para los viáticos para realizar el traslado de 3 personas al DIF Estatal, Guerrero y Tizimín Yucatán.</t>
    </r>
  </si>
  <si>
    <r>
      <t>Meta Trimestral:</t>
    </r>
    <r>
      <rPr>
        <sz val="11"/>
        <rFont val="Calibri"/>
        <family val="2"/>
        <scheme val="minor"/>
      </rPr>
      <t xml:space="preserve"> Se dieron 104 visitas de seguimiento a los casos de las personas adultas mayores ingresados en la Casa Transitoria, de las 100 programadas, lo que representó un avance del 104.00% respecto a la meta trimestral programada.</t>
    </r>
  </si>
  <si>
    <r>
      <t>Meta Trimestral:</t>
    </r>
    <r>
      <rPr>
        <sz val="11"/>
        <rFont val="Calibri"/>
        <family val="2"/>
        <scheme val="minor"/>
      </rPr>
      <t xml:space="preserve"> Se dieron 436 insumos de uso y consumo para las personas adultas mayores ingresadas a la Casa Transitoria "Grandes corazones", de las 445 programadas, lo que representó un avance del 97.98% respecto a la meta trimestral programada. No se llegó a la meta toda vez que los adultos mayores considerados para ingreso (3 personas) aún se encuentran en el hospital General, se le brinda seguimiento por parte del área de trabajo social en espera de su alta para poder ingresar a la casa transitoria. </t>
    </r>
  </si>
  <si>
    <r>
      <t>Meta Trimestral:</t>
    </r>
    <r>
      <rPr>
        <sz val="11"/>
        <rFont val="Calibri"/>
        <family val="2"/>
        <scheme val="minor"/>
      </rPr>
      <t xml:space="preserve"> Se dieron 2,015 sensibilizaciones con acciones  sobre buen trato de la no violencia dirigido a las familias benitojuarenses, de las 1375 programadas, lo que representó un avance del 146.55%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t>
    </r>
  </si>
  <si>
    <r>
      <t>Meta Trimestral:</t>
    </r>
    <r>
      <rPr>
        <sz val="11"/>
        <rFont val="Calibri"/>
        <family val="2"/>
        <scheme val="minor"/>
      </rPr>
      <t xml:space="preserve"> Se dieron 6 vinculaciones con escuelas, asociaciones y grupos interesados en capacitaciones preventivas de buen trato, de las 6 programadas, lo que representó un avance del 100.00% respecto a la meta trimestral programada.</t>
    </r>
  </si>
  <si>
    <r>
      <t>Meta Trimestral:</t>
    </r>
    <r>
      <rPr>
        <sz val="11"/>
        <rFont val="Calibri"/>
        <family val="2"/>
        <scheme val="minor"/>
      </rPr>
      <t xml:space="preserve"> Se dieron 55 capacitaciones sobre el buen trato en familia para población en general, de las 13 programadas, lo que representó un avance del 423.08% respecto a la meta trimestral programada. Se supero la meta debido a que en el mes de septiembre se brindó el taller del buen trato a la asociación FEDHAM, donde se tuvo un número elevado de participantes, así como en dos escuelas. Cabe mencionar que también se implemento el taller familias transformando familias en el mes de agosto el cual también influyo en que se superara la meta.</t>
    </r>
  </si>
  <si>
    <r>
      <t>Meta Trimestral:</t>
    </r>
    <r>
      <rPr>
        <sz val="11"/>
        <rFont val="Calibri"/>
        <family val="2"/>
        <scheme val="minor"/>
      </rPr>
      <t xml:space="preserve"> Se realizó 3 eventos que promueven el fortalecimiento de los valores y la integración familiar de los benitojuarenses, de los 3 programados, lo que representó un avance del 100.00% respecto a la meta trimestral programada.</t>
    </r>
  </si>
  <si>
    <t>EJE 2: PROSPERIDAD COMPARTIDA</t>
  </si>
  <si>
    <t>REVISÓ
Mtro. Enrique E. Encalada Sánchez
Dirección de Planeación de la Dirección General 
de Planeación Municipal</t>
  </si>
  <si>
    <t>Se observa un avance financiero del 292.11%  esto es porque se realizaron modificaciones presupuestales del capítulo 1000 de varias unidades administrativas a Dirección General.</t>
  </si>
  <si>
    <t>Se observa un avance financiero del 60.23 % esto es porque en algunas partidas especificas presupuestadas no se realizó  la ejecución del  gasto</t>
  </si>
  <si>
    <t>Se observa un avance financiero del 0 % esto es porque en algunas partidas especificas presupuestadas no se realizó  la ejecución del  gasto</t>
  </si>
  <si>
    <t>Se observa un avance financiero del 34 % esto es porque en algunas partidas especificas presupuestadas no se realizó  la ejecución del  gasto</t>
  </si>
  <si>
    <t>Se observa un avance financiero del 6.24 % esto es porque en algunas partidas especificas presupuestadas no se realizó  la ejecución del  gasto</t>
  </si>
  <si>
    <t>Se observa un avance financiero del 11.67% esto es porque en algunas partidas especificas presupuestadas no se realizó  la ejecución del  gasto</t>
  </si>
  <si>
    <t>Se observa un avance financiero del 221%  esto es porque se realizaron modificaciones presupuestales del capítulo 2000 en partidas no presupuestadas.</t>
  </si>
  <si>
    <t>Se observa un avance financiero del 53.46% debido  porque en algunas partidas especificas presupuestadas no se realizó  la ejecución del  gasto</t>
  </si>
  <si>
    <t>Se observa un avance financiero del 7.38% debido  porque en algunas partidas especificas presupuestadas no se realizó  la ejecución del  gasto</t>
  </si>
  <si>
    <t>Se observa un avance financiero del 69% esto es porque en algunas partidas especificas presupuestadas no se realizó  la ejecución del  gasto</t>
  </si>
  <si>
    <t>Se observa un avance financiero del 570.69 %  esto es porque se realizaron modificaciones presupuestales del capítulo 2000 en partidas no presupuestadas para dar suficiencia presupuestal a proveedores por contrato.</t>
  </si>
  <si>
    <t>Se observa un avance financiero del 7.02 % esto es porque en algunas partidas especificas presupuestadas no se realizó la ejecución del  gasto</t>
  </si>
  <si>
    <t>Se observa un avance financiero del 42 % esto es porque en algunas partidas especificas presupuestadas no se realizó la ejecución del  gasto</t>
  </si>
  <si>
    <t>Se observa un avance financiero del 183.58  %  esto es porque se realizaron modificaciones presupuestales del capítulo 2000 en partidas no presupuestadas, para llevar acabo proyectos .</t>
  </si>
  <si>
    <t>Se observa un avance financiero del 169.69 %  esto es porque se realizaron modificaciones presupuestales del capítulo 2000 en partidas no presupuestadas, para llevar acabo proyectos .</t>
  </si>
  <si>
    <t>Se observa un avance financiero del 725.70 %  esto es porque se realizaron modificaciones presupuestales del capítulo 2000 en partidas no presupuestadas, para llevar acabo proyectos .</t>
  </si>
  <si>
    <t>Se observa un avance financiero del 36.93 % esto es porque en algunas partidas especificas presupuestadas no se realizó la ejecución del  gasto</t>
  </si>
  <si>
    <t>Se observa un avance financiero del 63.41 % esto es porque en algunas partidas especificas presupuestadas no se realizó la ejecución del  gasto</t>
  </si>
  <si>
    <t>Se observa un avance financiero del 50.48 % esto es porque en algunas partidas especificas presupuestadas no se realizó la ejecución del  gasto</t>
  </si>
  <si>
    <t>Se observa un avance financiero del 68.69 % esto es porque en algunas partidas especificas presupuestadas no se realizó la ejecución del  gasto</t>
  </si>
  <si>
    <t>Se observa un avance financiero del 1502.48%  esto es porque se realizaron modificaciones presupuestales del capítulo 2000 en partidas no presupuestadas, para llevar acabo proyectos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</si>
  <si>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Avisos de Privacidad. </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</si>
  <si>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Gestiones de Bajas de archivo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</si>
  <si>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</si>
  <si>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Cargas a los portales oficiales.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</si>
  <si>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Reportes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</si>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</sst>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24"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2"/>
      <name val="Arial"/>
      <family val="2"/>
    </font>
    <font>
      <sz val="12"/>
      <name val="Arial"/>
      <family val="2"/>
    </font>
    <font>
      <b/>
      <sz val="12"/>
      <color rgb="FF000000"/>
      <name val="Arial"/>
      <family val="2"/>
    </font>
    <font>
      <b/>
      <sz val="12"/>
      <color theme="1"/>
      <name val="Arial"/>
      <family val="2"/>
    </font>
    <font>
      <b/>
      <sz val="18"/>
      <color theme="1"/>
      <name val="Calibri"/>
      <family val="2"/>
      <scheme val="minor"/>
    </font>
    <font>
      <b/>
      <sz val="11"/>
      <color rgb="FFFFFFFF"/>
      <name val="Calibri"/>
      <family val="2"/>
    </font>
    <font>
      <sz val="8"/>
      <color rgb="FF000000"/>
      <name val="Tahoma"/>
      <family val="2"/>
    </font>
    <font>
      <b/>
      <sz val="11"/>
      <name val="Calibri"/>
      <family val="2"/>
      <scheme val="minor"/>
    </font>
    <font>
      <sz val="11"/>
      <name val="Calibri"/>
      <family val="2"/>
      <scheme val="minor"/>
    </font>
  </fonts>
  <fills count="30">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rgb="FFFDE9EB"/>
        <bgColor rgb="FFFFEFF3"/>
      </patternFill>
    </fill>
    <fill>
      <patternFill patternType="solid">
        <fgColor theme="0" tint="-4.9989318521683403E-2"/>
        <bgColor rgb="FF658777"/>
      </patternFill>
    </fill>
    <fill>
      <patternFill patternType="solid">
        <fgColor rgb="FFFDE9EB"/>
        <bgColor rgb="FFDEEAF6"/>
      </patternFill>
    </fill>
    <fill>
      <patternFill patternType="solid">
        <fgColor rgb="FFFDE9EB"/>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
      <patternFill patternType="solid">
        <fgColor theme="4" tint="0.79998168889431442"/>
        <bgColor indexed="64"/>
      </patternFill>
    </fill>
  </fills>
  <borders count="138">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right style="thin">
        <color rgb="FF000000"/>
      </right>
      <top/>
      <bottom/>
      <diagonal/>
    </border>
    <border>
      <left style="thin">
        <color rgb="FF000000"/>
      </left>
      <right/>
      <top/>
      <bottom/>
      <diagonal/>
    </border>
    <border>
      <left style="dashed">
        <color theme="1"/>
      </left>
      <right/>
      <top/>
      <bottom style="dashed">
        <color theme="1"/>
      </bottom>
      <diagonal/>
    </border>
    <border>
      <left style="dashed">
        <color theme="1"/>
      </left>
      <right/>
      <top/>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style="dotted">
        <color indexed="64"/>
      </left>
      <right/>
      <top style="dotted">
        <color indexed="64"/>
      </top>
      <bottom style="medium">
        <color indexed="64"/>
      </bottom>
      <diagonal/>
    </border>
    <border>
      <left style="medium">
        <color auto="1"/>
      </left>
      <right style="medium">
        <color auto="1"/>
      </right>
      <top style="thin">
        <color indexed="64"/>
      </top>
      <bottom style="dotted">
        <color auto="1"/>
      </bottom>
      <diagonal/>
    </border>
    <border>
      <left/>
      <right style="dashed">
        <color theme="1"/>
      </right>
      <top style="dotted">
        <color auto="1"/>
      </top>
      <bottom style="dotted">
        <color auto="1"/>
      </bottom>
      <diagonal/>
    </border>
    <border>
      <left style="dashed">
        <color theme="1"/>
      </left>
      <right style="dashed">
        <color theme="1"/>
      </right>
      <top style="dotted">
        <color auto="1"/>
      </top>
      <bottom style="dotted">
        <color auto="1"/>
      </bottom>
      <diagonal/>
    </border>
    <border>
      <left style="dashed">
        <color theme="1"/>
      </left>
      <right/>
      <top style="dotted">
        <color auto="1"/>
      </top>
      <bottom style="dotted">
        <color auto="1"/>
      </bottom>
      <diagonal/>
    </border>
    <border>
      <left/>
      <right style="dashed">
        <color theme="1"/>
      </right>
      <top style="dotted">
        <color auto="1"/>
      </top>
      <bottom/>
      <diagonal/>
    </border>
    <border>
      <left style="dashed">
        <color theme="1"/>
      </left>
      <right style="dashed">
        <color theme="1"/>
      </right>
      <top style="dotted">
        <color auto="1"/>
      </top>
      <bottom/>
      <diagonal/>
    </border>
    <border>
      <left style="dashed">
        <color theme="1"/>
      </left>
      <right/>
      <top style="dotted">
        <color auto="1"/>
      </top>
      <bottom/>
      <diagonal/>
    </border>
    <border>
      <left/>
      <right style="medium">
        <color theme="1"/>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theme="1"/>
      </top>
      <bottom/>
      <diagonal/>
    </border>
    <border>
      <left style="thin">
        <color indexed="64"/>
      </left>
      <right/>
      <top style="dotted">
        <color indexed="64"/>
      </top>
      <bottom style="dotted">
        <color indexed="64"/>
      </bottom>
      <diagonal/>
    </border>
    <border>
      <left style="dotted">
        <color indexed="64"/>
      </left>
      <right/>
      <top/>
      <bottom style="dotted">
        <color indexed="64"/>
      </bottom>
      <diagonal/>
    </border>
    <border>
      <left/>
      <right style="dashed">
        <color theme="1"/>
      </right>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dotted">
        <color indexed="64"/>
      </left>
      <right style="dotted">
        <color indexed="64"/>
      </right>
      <top style="dotted">
        <color indexed="64"/>
      </top>
      <bottom/>
      <diagonal/>
    </border>
    <border>
      <left style="thin">
        <color auto="1"/>
      </left>
      <right style="medium">
        <color auto="1"/>
      </right>
      <top style="dotted">
        <color auto="1"/>
      </top>
      <bottom style="dotted">
        <color auto="1"/>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theme="1"/>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right/>
      <top style="thin">
        <color indexed="64"/>
      </top>
      <bottom style="thin">
        <color indexed="64"/>
      </bottom>
      <diagonal/>
    </border>
    <border>
      <left style="thin">
        <color auto="1"/>
      </left>
      <right style="medium">
        <color auto="1"/>
      </right>
      <top style="dotted">
        <color auto="1"/>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1" fillId="0" borderId="0"/>
    <xf numFmtId="44" fontId="21" fillId="0" borderId="0" applyFont="0" applyFill="0" applyBorder="0" applyAlignment="0" applyProtection="0"/>
  </cellStyleXfs>
  <cellXfs count="340">
    <xf numFmtId="0" fontId="0" fillId="0" borderId="0" xfId="0"/>
    <xf numFmtId="0" fontId="12" fillId="0" borderId="0" xfId="0" applyFont="1"/>
    <xf numFmtId="0" fontId="0" fillId="12" borderId="0" xfId="0" applyFill="1"/>
    <xf numFmtId="0" fontId="0" fillId="0" borderId="0" xfId="0" applyAlignment="1">
      <alignment wrapText="1"/>
    </xf>
    <xf numFmtId="0" fontId="0" fillId="11" borderId="0" xfId="0" applyFill="1"/>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vertical="center"/>
      <protection locked="0"/>
    </xf>
    <xf numFmtId="0" fontId="8" fillId="8" borderId="10"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wrapText="1"/>
      <protection locked="0"/>
    </xf>
    <xf numFmtId="0" fontId="1" fillId="5" borderId="99"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2" borderId="78" xfId="0" applyFont="1" applyFill="1" applyBorder="1" applyAlignment="1" applyProtection="1">
      <alignment horizontal="center" vertical="center" wrapText="1"/>
      <protection locked="0"/>
    </xf>
    <xf numFmtId="0" fontId="1" fillId="3" borderId="79" xfId="0" applyFont="1" applyFill="1" applyBorder="1" applyAlignment="1" applyProtection="1">
      <alignment horizontal="center" vertical="center" wrapText="1"/>
      <protection locked="0"/>
    </xf>
    <xf numFmtId="0" fontId="1" fillId="2" borderId="80"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left" vertical="center" wrapText="1"/>
      <protection locked="0"/>
    </xf>
    <xf numFmtId="0" fontId="3" fillId="10" borderId="103" xfId="0" applyFont="1" applyFill="1" applyBorder="1" applyAlignment="1" applyProtection="1">
      <alignment horizontal="center" vertical="center" wrapText="1"/>
      <protection locked="0"/>
    </xf>
    <xf numFmtId="1" fontId="6" fillId="5" borderId="100" xfId="1" applyNumberFormat="1" applyFont="1" applyFill="1" applyBorder="1" applyAlignment="1" applyProtection="1">
      <alignment horizontal="center" vertical="center" wrapText="1"/>
      <protection locked="0"/>
    </xf>
    <xf numFmtId="1" fontId="3" fillId="10" borderId="32" xfId="1" applyNumberFormat="1" applyFont="1" applyFill="1" applyBorder="1" applyAlignment="1" applyProtection="1">
      <alignment horizontal="center" vertical="center" wrapText="1"/>
      <protection locked="0"/>
    </xf>
    <xf numFmtId="1" fontId="3" fillId="5" borderId="32" xfId="1" applyNumberFormat="1" applyFont="1" applyFill="1" applyBorder="1" applyAlignment="1" applyProtection="1">
      <alignment horizontal="center" vertical="center" wrapText="1"/>
      <protection locked="0"/>
    </xf>
    <xf numFmtId="1" fontId="3" fillId="10" borderId="33" xfId="1" applyNumberFormat="1" applyFont="1" applyFill="1" applyBorder="1" applyAlignment="1" applyProtection="1">
      <alignment horizontal="center" vertical="center" wrapText="1"/>
      <protection locked="0"/>
    </xf>
    <xf numFmtId="1" fontId="6" fillId="5" borderId="34" xfId="0" applyNumberFormat="1" applyFont="1" applyFill="1" applyBorder="1" applyAlignment="1" applyProtection="1">
      <alignment horizontal="center" vertical="center" wrapText="1"/>
      <protection locked="0"/>
    </xf>
    <xf numFmtId="3" fontId="3" fillId="7" borderId="3" xfId="0" applyNumberFormat="1" applyFont="1" applyFill="1" applyBorder="1" applyAlignment="1" applyProtection="1">
      <alignment horizontal="center" vertical="center" wrapText="1"/>
      <protection locked="0"/>
    </xf>
    <xf numFmtId="3" fontId="3" fillId="7" borderId="57" xfId="0" applyNumberFormat="1" applyFont="1" applyFill="1" applyBorder="1" applyAlignment="1" applyProtection="1">
      <alignment horizontal="center" vertical="center" wrapText="1"/>
      <protection locked="0"/>
    </xf>
    <xf numFmtId="10" fontId="0" fillId="6" borderId="59" xfId="0" applyNumberFormat="1" applyFill="1" applyBorder="1" applyAlignment="1" applyProtection="1">
      <alignment horizontal="center" vertical="center" wrapText="1"/>
      <protection locked="0"/>
    </xf>
    <xf numFmtId="10" fontId="0" fillId="6" borderId="60" xfId="0" applyNumberFormat="1" applyFill="1" applyBorder="1" applyAlignment="1" applyProtection="1">
      <alignment horizontal="center" vertical="center" wrapText="1"/>
      <protection locked="0"/>
    </xf>
    <xf numFmtId="10" fontId="0" fillId="13" borderId="58" xfId="0" applyNumberFormat="1" applyFill="1" applyBorder="1" applyAlignment="1" applyProtection="1">
      <alignment horizontal="center" vertical="center" wrapText="1"/>
      <protection locked="0"/>
    </xf>
    <xf numFmtId="10" fontId="0" fillId="6" borderId="83" xfId="0" applyNumberFormat="1" applyFill="1" applyBorder="1" applyAlignment="1" applyProtection="1">
      <alignment horizontal="center" vertical="center" wrapText="1"/>
      <protection locked="0"/>
    </xf>
    <xf numFmtId="0" fontId="6" fillId="10" borderId="76" xfId="0" applyFont="1" applyFill="1" applyBorder="1" applyAlignment="1" applyProtection="1">
      <alignment horizontal="justify" vertical="center" wrapText="1"/>
      <protection locked="0"/>
    </xf>
    <xf numFmtId="0" fontId="3" fillId="5" borderId="2"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center" vertical="center" wrapText="1"/>
      <protection locked="0"/>
    </xf>
    <xf numFmtId="0" fontId="3" fillId="10" borderId="111" xfId="0" applyFont="1" applyFill="1" applyBorder="1" applyAlignment="1" applyProtection="1">
      <alignment horizontal="center" vertical="center" wrapText="1"/>
      <protection locked="0"/>
    </xf>
    <xf numFmtId="165" fontId="6" fillId="5" borderId="90" xfId="1" applyNumberFormat="1" applyFont="1" applyFill="1" applyBorder="1" applyAlignment="1" applyProtection="1">
      <alignment horizontal="center" vertical="center" wrapText="1"/>
      <protection locked="0"/>
    </xf>
    <xf numFmtId="165" fontId="3" fillId="10" borderId="86" xfId="1" applyNumberFormat="1" applyFont="1" applyFill="1" applyBorder="1" applyAlignment="1" applyProtection="1">
      <alignment horizontal="center" vertical="center" wrapText="1"/>
      <protection locked="0"/>
    </xf>
    <xf numFmtId="165" fontId="3" fillId="5" borderId="86" xfId="1" applyNumberFormat="1" applyFont="1" applyFill="1" applyBorder="1" applyAlignment="1" applyProtection="1">
      <alignment horizontal="center" vertical="center" wrapText="1"/>
      <protection locked="0"/>
    </xf>
    <xf numFmtId="165" fontId="3" fillId="10" borderId="89" xfId="1" applyNumberFormat="1" applyFont="1" applyFill="1" applyBorder="1" applyAlignment="1" applyProtection="1">
      <alignment horizontal="center" vertical="center" wrapText="1"/>
      <protection locked="0"/>
    </xf>
    <xf numFmtId="165" fontId="6" fillId="5" borderId="37" xfId="0" applyNumberFormat="1" applyFont="1" applyFill="1" applyBorder="1" applyAlignment="1" applyProtection="1">
      <alignment horizontal="center" vertical="center" wrapText="1"/>
      <protection locked="0"/>
    </xf>
    <xf numFmtId="166" fontId="3" fillId="7" borderId="3" xfId="0" applyNumberFormat="1" applyFont="1" applyFill="1" applyBorder="1" applyAlignment="1" applyProtection="1">
      <alignment horizontal="center" vertical="center" wrapText="1"/>
      <protection locked="0"/>
    </xf>
    <xf numFmtId="0" fontId="6" fillId="10" borderId="77" xfId="0" applyFont="1" applyFill="1" applyBorder="1" applyAlignment="1" applyProtection="1">
      <alignment horizontal="justify" vertical="center" wrapText="1"/>
      <protection locked="0"/>
    </xf>
    <xf numFmtId="3" fontId="3" fillId="7" borderId="20" xfId="0" applyNumberFormat="1" applyFont="1" applyFill="1" applyBorder="1" applyAlignment="1" applyProtection="1">
      <alignment horizontal="center" vertical="center" wrapText="1"/>
      <protection locked="0"/>
    </xf>
    <xf numFmtId="3" fontId="3" fillId="7" borderId="104" xfId="0" applyNumberFormat="1" applyFont="1" applyFill="1" applyBorder="1" applyAlignment="1" applyProtection="1">
      <alignment horizontal="center" vertical="center" wrapText="1"/>
      <protection locked="0"/>
    </xf>
    <xf numFmtId="3" fontId="3" fillId="7" borderId="105" xfId="0" applyNumberFormat="1" applyFont="1" applyFill="1" applyBorder="1" applyAlignment="1" applyProtection="1">
      <alignment horizontal="center" vertical="center" wrapText="1"/>
      <protection locked="0"/>
    </xf>
    <xf numFmtId="3" fontId="3" fillId="7" borderId="106" xfId="0" applyNumberFormat="1" applyFont="1" applyFill="1" applyBorder="1" applyAlignment="1" applyProtection="1">
      <alignment horizontal="center" vertical="center" wrapText="1"/>
      <protection locked="0"/>
    </xf>
    <xf numFmtId="3" fontId="3" fillId="7" borderId="56" xfId="0" applyNumberFormat="1" applyFont="1" applyFill="1" applyBorder="1" applyAlignment="1" applyProtection="1">
      <alignment horizontal="center" vertical="center" wrapText="1"/>
      <protection locked="0"/>
    </xf>
    <xf numFmtId="10" fontId="0" fillId="6" borderId="58" xfId="0" applyNumberFormat="1" applyFill="1" applyBorder="1" applyAlignment="1" applyProtection="1">
      <alignment horizontal="center" vertical="center" wrapText="1"/>
      <protection locked="0"/>
    </xf>
    <xf numFmtId="0" fontId="6" fillId="10" borderId="0" xfId="0" applyFont="1" applyFill="1" applyAlignment="1" applyProtection="1">
      <alignment horizontal="justify" vertical="center" wrapText="1"/>
      <protection locked="0"/>
    </xf>
    <xf numFmtId="0" fontId="5" fillId="9" borderId="22" xfId="0" applyFont="1" applyFill="1" applyBorder="1" applyAlignment="1" applyProtection="1">
      <alignment horizontal="center" vertical="center" wrapText="1"/>
      <protection locked="0"/>
    </xf>
    <xf numFmtId="0" fontId="14" fillId="15" borderId="116" xfId="0" applyFont="1" applyFill="1" applyBorder="1" applyAlignment="1" applyProtection="1">
      <alignment horizontal="left" vertical="center" wrapText="1"/>
      <protection locked="0"/>
    </xf>
    <xf numFmtId="0" fontId="14" fillId="15" borderId="86" xfId="0" applyFont="1" applyFill="1" applyBorder="1" applyAlignment="1" applyProtection="1">
      <alignment horizontal="left" vertical="center" wrapText="1"/>
      <protection locked="0"/>
    </xf>
    <xf numFmtId="0" fontId="5" fillId="9" borderId="90" xfId="0" applyFont="1" applyFill="1" applyBorder="1" applyAlignment="1" applyProtection="1">
      <alignment horizontal="center" vertical="center" wrapText="1"/>
      <protection locked="0"/>
    </xf>
    <xf numFmtId="0" fontId="14" fillId="15" borderId="87" xfId="0" applyFont="1" applyFill="1" applyBorder="1" applyAlignment="1" applyProtection="1">
      <alignment horizontal="left" vertical="center" wrapText="1"/>
      <protection locked="0"/>
    </xf>
    <xf numFmtId="3" fontId="14" fillId="15" borderId="20" xfId="0" applyNumberFormat="1" applyFont="1" applyFill="1" applyBorder="1" applyAlignment="1" applyProtection="1">
      <alignment horizontal="center" vertical="center" wrapText="1"/>
      <protection locked="0"/>
    </xf>
    <xf numFmtId="3" fontId="3" fillId="4" borderId="104" xfId="0" applyNumberFormat="1" applyFont="1" applyFill="1" applyBorder="1" applyAlignment="1" applyProtection="1">
      <alignment horizontal="center" vertical="center" wrapText="1"/>
      <protection locked="0"/>
    </xf>
    <xf numFmtId="3" fontId="3" fillId="4" borderId="105" xfId="0" applyNumberFormat="1" applyFont="1" applyFill="1" applyBorder="1" applyAlignment="1" applyProtection="1">
      <alignment horizontal="center" vertical="center" wrapText="1"/>
      <protection locked="0"/>
    </xf>
    <xf numFmtId="3" fontId="3" fillId="4" borderId="106" xfId="0" applyNumberFormat="1" applyFont="1" applyFill="1" applyBorder="1" applyAlignment="1" applyProtection="1">
      <alignment horizontal="center" vertical="center" wrapText="1"/>
      <protection locked="0"/>
    </xf>
    <xf numFmtId="3" fontId="3" fillId="4" borderId="56" xfId="0" applyNumberFormat="1" applyFont="1" applyFill="1" applyBorder="1" applyAlignment="1" applyProtection="1">
      <alignment horizontal="center" vertical="center" wrapText="1"/>
      <protection locked="0"/>
    </xf>
    <xf numFmtId="0" fontId="20" fillId="28" borderId="124" xfId="0" applyFont="1" applyFill="1" applyBorder="1" applyAlignment="1" applyProtection="1">
      <alignment vertical="center" wrapText="1"/>
      <protection locked="0"/>
    </xf>
    <xf numFmtId="0" fontId="4" fillId="10" borderId="13" xfId="0" applyFont="1" applyFill="1" applyBorder="1" applyAlignment="1" applyProtection="1">
      <alignment horizontal="center" vertical="center" wrapText="1"/>
      <protection locked="0"/>
    </xf>
    <xf numFmtId="0" fontId="3" fillId="10" borderId="117" xfId="0" applyFont="1" applyFill="1" applyBorder="1" applyAlignment="1" applyProtection="1">
      <alignment horizontal="justify" vertical="center" wrapText="1"/>
      <protection locked="0"/>
    </xf>
    <xf numFmtId="0" fontId="6" fillId="10" borderId="86" xfId="0" applyFont="1" applyFill="1" applyBorder="1" applyAlignment="1" applyProtection="1">
      <alignment horizontal="left" vertical="center" wrapText="1"/>
      <protection locked="0"/>
    </xf>
    <xf numFmtId="0" fontId="3" fillId="10" borderId="118" xfId="0" applyFont="1" applyFill="1" applyBorder="1" applyAlignment="1" applyProtection="1">
      <alignment horizontal="center" vertical="center" wrapText="1"/>
      <protection locked="0"/>
    </xf>
    <xf numFmtId="0" fontId="4" fillId="10" borderId="96" xfId="0" applyFont="1" applyFill="1" applyBorder="1" applyAlignment="1" applyProtection="1">
      <alignment horizontal="justify" vertical="center" wrapText="1"/>
      <protection locked="0"/>
    </xf>
    <xf numFmtId="0" fontId="3" fillId="10" borderId="20" xfId="0" applyFont="1" applyFill="1" applyBorder="1" applyAlignment="1" applyProtection="1">
      <alignment horizontal="center" vertical="center" wrapText="1"/>
      <protection locked="0"/>
    </xf>
    <xf numFmtId="3" fontId="3" fillId="4" borderId="3" xfId="0" applyNumberFormat="1" applyFont="1" applyFill="1" applyBorder="1" applyAlignment="1" applyProtection="1">
      <alignment horizontal="center" vertical="center" wrapText="1"/>
      <protection locked="0"/>
    </xf>
    <xf numFmtId="3" fontId="3" fillId="4" borderId="57" xfId="0" applyNumberFormat="1"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3" fillId="5" borderId="98" xfId="0" applyFont="1" applyFill="1" applyBorder="1" applyAlignment="1" applyProtection="1">
      <alignment horizontal="justify" vertical="center" wrapText="1"/>
      <protection locked="0"/>
    </xf>
    <xf numFmtId="0" fontId="6" fillId="6" borderId="86" xfId="0" applyFont="1" applyFill="1" applyBorder="1" applyAlignment="1" applyProtection="1">
      <alignment horizontal="left" vertical="center" wrapText="1"/>
      <protection locked="0"/>
    </xf>
    <xf numFmtId="0" fontId="3" fillId="5" borderId="104" xfId="0" applyFont="1" applyFill="1" applyBorder="1" applyAlignment="1" applyProtection="1">
      <alignment horizontal="center" vertical="center" wrapText="1"/>
      <protection locked="0"/>
    </xf>
    <xf numFmtId="0" fontId="6" fillId="5" borderId="42" xfId="0" applyFont="1" applyFill="1" applyBorder="1" applyAlignment="1" applyProtection="1">
      <alignment horizontal="left" vertical="center" wrapText="1"/>
      <protection locked="0"/>
    </xf>
    <xf numFmtId="3" fontId="6" fillId="5" borderId="20" xfId="0" applyNumberFormat="1" applyFont="1" applyFill="1" applyBorder="1" applyAlignment="1" applyProtection="1">
      <alignment horizontal="center" vertical="center" wrapText="1"/>
      <protection locked="0"/>
    </xf>
    <xf numFmtId="0" fontId="1" fillId="16" borderId="22" xfId="0" applyFont="1" applyFill="1" applyBorder="1" applyAlignment="1" applyProtection="1">
      <alignment horizontal="center" vertical="center" wrapText="1"/>
      <protection locked="0"/>
    </xf>
    <xf numFmtId="0" fontId="1" fillId="16" borderId="98" xfId="0" applyFont="1" applyFill="1" applyBorder="1" applyAlignment="1" applyProtection="1">
      <alignment horizontal="justify" vertical="center" wrapText="1"/>
      <protection locked="0"/>
    </xf>
    <xf numFmtId="0" fontId="1" fillId="16" borderId="86" xfId="0" applyFont="1" applyFill="1" applyBorder="1" applyAlignment="1" applyProtection="1">
      <alignment horizontal="left" vertical="center" wrapText="1"/>
      <protection locked="0"/>
    </xf>
    <xf numFmtId="0" fontId="3" fillId="5" borderId="88" xfId="0" applyFont="1" applyFill="1" applyBorder="1" applyAlignment="1" applyProtection="1">
      <alignment horizontal="center" vertical="center" wrapText="1"/>
      <protection locked="0"/>
    </xf>
    <xf numFmtId="0" fontId="1" fillId="16" borderId="87" xfId="0" applyFont="1" applyFill="1" applyBorder="1" applyAlignment="1" applyProtection="1">
      <alignment horizontal="left" vertical="center" wrapText="1"/>
      <protection locked="0"/>
    </xf>
    <xf numFmtId="0" fontId="1" fillId="16" borderId="13" xfId="0" applyFont="1" applyFill="1" applyBorder="1" applyAlignment="1" applyProtection="1">
      <alignment horizontal="center" vertical="center" wrapText="1"/>
      <protection locked="0"/>
    </xf>
    <xf numFmtId="0" fontId="6" fillId="16" borderId="98" xfId="0" applyFont="1" applyFill="1" applyBorder="1" applyAlignment="1" applyProtection="1">
      <alignment horizontal="justify" vertical="center" wrapText="1"/>
      <protection locked="0"/>
    </xf>
    <xf numFmtId="0" fontId="6" fillId="16" borderId="123" xfId="0" applyFont="1" applyFill="1" applyBorder="1" applyAlignment="1" applyProtection="1">
      <alignment horizontal="left" vertical="center" wrapText="1"/>
      <protection locked="0"/>
    </xf>
    <xf numFmtId="0" fontId="3" fillId="5" borderId="107" xfId="0" applyFont="1" applyFill="1" applyBorder="1" applyAlignment="1" applyProtection="1">
      <alignment horizontal="center" vertical="center" wrapText="1"/>
      <protection locked="0"/>
    </xf>
    <xf numFmtId="0" fontId="6" fillId="5" borderId="97" xfId="0" applyFont="1" applyFill="1" applyBorder="1" applyAlignment="1" applyProtection="1">
      <alignment horizontal="left" vertical="center" wrapText="1"/>
      <protection locked="0"/>
    </xf>
    <xf numFmtId="0" fontId="4" fillId="5" borderId="121" xfId="0" applyFont="1" applyFill="1" applyBorder="1" applyAlignment="1" applyProtection="1">
      <alignment horizontal="center" vertical="center" wrapText="1"/>
      <protection locked="0"/>
    </xf>
    <xf numFmtId="0" fontId="15" fillId="18" borderId="86" xfId="0" applyFont="1" applyFill="1" applyBorder="1" applyAlignment="1" applyProtection="1">
      <alignment horizontal="justify" vertical="center" wrapText="1"/>
      <protection locked="0"/>
    </xf>
    <xf numFmtId="0" fontId="16" fillId="18" borderId="86" xfId="0" applyFont="1" applyFill="1" applyBorder="1" applyAlignment="1" applyProtection="1">
      <alignment horizontal="justify" vertical="center" wrapText="1"/>
      <protection locked="0"/>
    </xf>
    <xf numFmtId="0" fontId="3" fillId="5" borderId="90" xfId="0" applyFont="1" applyFill="1" applyBorder="1" applyAlignment="1" applyProtection="1">
      <alignment horizontal="center" vertical="center" wrapText="1"/>
      <protection locked="0"/>
    </xf>
    <xf numFmtId="0" fontId="4" fillId="5" borderId="122" xfId="0" applyFont="1" applyFill="1" applyBorder="1" applyAlignment="1" applyProtection="1">
      <alignment horizontal="center" vertical="center" wrapText="1"/>
      <protection locked="0"/>
    </xf>
    <xf numFmtId="0" fontId="15" fillId="18" borderId="86" xfId="0" applyFont="1" applyFill="1" applyBorder="1" applyAlignment="1" applyProtection="1">
      <alignment horizontal="left" vertical="center" wrapText="1"/>
      <protection locked="0"/>
    </xf>
    <xf numFmtId="0" fontId="4" fillId="5" borderId="50" xfId="0" applyFont="1" applyFill="1" applyBorder="1" applyAlignment="1" applyProtection="1">
      <alignment horizontal="center" vertical="center" wrapText="1"/>
      <protection locked="0"/>
    </xf>
    <xf numFmtId="0" fontId="15" fillId="18" borderId="120"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center" vertical="center" wrapText="1"/>
      <protection locked="0"/>
    </xf>
    <xf numFmtId="0" fontId="6" fillId="5" borderId="87" xfId="0" applyFont="1" applyFill="1" applyBorder="1" applyAlignment="1" applyProtection="1">
      <alignment horizontal="justify" vertical="center" wrapText="1"/>
      <protection locked="0"/>
    </xf>
    <xf numFmtId="0" fontId="6" fillId="5" borderId="86" xfId="0" applyFont="1" applyFill="1" applyBorder="1" applyAlignment="1" applyProtection="1">
      <alignment horizontal="left" vertical="center" wrapText="1"/>
      <protection locked="0"/>
    </xf>
    <xf numFmtId="0" fontId="6" fillId="5" borderId="87" xfId="0" applyFont="1" applyFill="1" applyBorder="1" applyAlignment="1" applyProtection="1">
      <alignment horizontal="left" vertical="center" wrapText="1"/>
      <protection locked="0"/>
    </xf>
    <xf numFmtId="0" fontId="1" fillId="5" borderId="87" xfId="0" applyFont="1" applyFill="1" applyBorder="1" applyAlignment="1" applyProtection="1">
      <alignment horizontal="left" vertical="center" wrapText="1"/>
      <protection locked="0"/>
    </xf>
    <xf numFmtId="0" fontId="6" fillId="17" borderId="87" xfId="0" applyFont="1" applyFill="1" applyBorder="1" applyAlignment="1" applyProtection="1">
      <alignment horizontal="left" vertical="center" wrapText="1"/>
      <protection locked="0"/>
    </xf>
    <xf numFmtId="0" fontId="1" fillId="17" borderId="87" xfId="0" applyFont="1" applyFill="1" applyBorder="1" applyAlignment="1" applyProtection="1">
      <alignment horizontal="left" vertical="center" wrapText="1"/>
      <protection locked="0"/>
    </xf>
    <xf numFmtId="0" fontId="1" fillId="10" borderId="13" xfId="0" applyFont="1" applyFill="1" applyBorder="1" applyAlignment="1" applyProtection="1">
      <alignment horizontal="center" vertical="center" wrapText="1"/>
      <protection locked="0"/>
    </xf>
    <xf numFmtId="0" fontId="6" fillId="10" borderId="87" xfId="0" applyFont="1" applyFill="1" applyBorder="1" applyAlignment="1" applyProtection="1">
      <alignment horizontal="left" vertical="center" wrapText="1"/>
      <protection locked="0"/>
    </xf>
    <xf numFmtId="0" fontId="3" fillId="10" borderId="88" xfId="0" applyFont="1" applyFill="1" applyBorder="1" applyAlignment="1" applyProtection="1">
      <alignment horizontal="center" vertical="center" wrapText="1"/>
      <protection locked="0"/>
    </xf>
    <xf numFmtId="0" fontId="6" fillId="18" borderId="87" xfId="0" applyFont="1" applyFill="1" applyBorder="1" applyAlignment="1" applyProtection="1">
      <alignment horizontal="justify" vertical="center" wrapText="1"/>
      <protection locked="0"/>
    </xf>
    <xf numFmtId="0" fontId="6" fillId="18" borderId="87" xfId="0" applyFont="1" applyFill="1" applyBorder="1" applyAlignment="1" applyProtection="1">
      <alignment horizontal="left" vertical="center" wrapText="1"/>
      <protection locked="0"/>
    </xf>
    <xf numFmtId="3" fontId="3" fillId="4" borderId="84" xfId="0" applyNumberFormat="1" applyFont="1" applyFill="1" applyBorder="1" applyAlignment="1" applyProtection="1">
      <alignment horizontal="center" vertical="center" wrapText="1"/>
      <protection locked="0"/>
    </xf>
    <xf numFmtId="3" fontId="3" fillId="4" borderId="21" xfId="0" applyNumberFormat="1" applyFont="1" applyFill="1" applyBorder="1" applyAlignment="1" applyProtection="1">
      <alignment horizontal="center" vertical="center" wrapText="1"/>
      <protection locked="0"/>
    </xf>
    <xf numFmtId="3" fontId="3" fillId="4" borderId="85" xfId="0" applyNumberFormat="1" applyFont="1" applyFill="1" applyBorder="1" applyAlignment="1" applyProtection="1">
      <alignment horizontal="center" vertical="center" wrapText="1"/>
      <protection locked="0"/>
    </xf>
    <xf numFmtId="0" fontId="1" fillId="18" borderId="87" xfId="0" applyFont="1" applyFill="1" applyBorder="1" applyAlignment="1" applyProtection="1">
      <alignment horizontal="justify" vertical="center" wrapText="1"/>
      <protection locked="0"/>
    </xf>
    <xf numFmtId="0" fontId="1" fillId="5" borderId="86" xfId="0" applyFont="1" applyFill="1" applyBorder="1" applyAlignment="1" applyProtection="1">
      <alignment horizontal="left" vertical="center" wrapText="1"/>
      <protection locked="0"/>
    </xf>
    <xf numFmtId="0" fontId="4" fillId="5" borderId="88" xfId="0" applyFont="1" applyFill="1" applyBorder="1" applyAlignment="1" applyProtection="1">
      <alignment horizontal="center" vertical="center" wrapText="1"/>
      <protection locked="0"/>
    </xf>
    <xf numFmtId="0" fontId="1" fillId="19" borderId="87" xfId="0" applyFont="1" applyFill="1" applyBorder="1" applyAlignment="1" applyProtection="1">
      <alignment horizontal="left" vertical="center" wrapText="1"/>
      <protection locked="0"/>
    </xf>
    <xf numFmtId="3" fontId="1" fillId="5" borderId="20" xfId="0" applyNumberFormat="1" applyFont="1" applyFill="1" applyBorder="1" applyAlignment="1" applyProtection="1">
      <alignment horizontal="center" vertical="center" wrapText="1"/>
      <protection locked="0"/>
    </xf>
    <xf numFmtId="3" fontId="4" fillId="4" borderId="104" xfId="0" applyNumberFormat="1" applyFont="1" applyFill="1" applyBorder="1" applyAlignment="1" applyProtection="1">
      <alignment horizontal="center" vertical="center" wrapText="1"/>
      <protection locked="0"/>
    </xf>
    <xf numFmtId="3" fontId="4" fillId="4" borderId="105" xfId="0" applyNumberFormat="1" applyFont="1" applyFill="1" applyBorder="1" applyAlignment="1" applyProtection="1">
      <alignment horizontal="center" vertical="center" wrapText="1"/>
      <protection locked="0"/>
    </xf>
    <xf numFmtId="3" fontId="4" fillId="4" borderId="106" xfId="0" applyNumberFormat="1" applyFont="1" applyFill="1" applyBorder="1" applyAlignment="1" applyProtection="1">
      <alignment horizontal="center" vertical="center" wrapText="1"/>
      <protection locked="0"/>
    </xf>
    <xf numFmtId="3" fontId="4" fillId="4" borderId="84" xfId="0" applyNumberFormat="1" applyFont="1" applyFill="1" applyBorder="1" applyAlignment="1" applyProtection="1">
      <alignment horizontal="center" vertical="center" wrapText="1"/>
      <protection locked="0"/>
    </xf>
    <xf numFmtId="3" fontId="4" fillId="7" borderId="3" xfId="0" applyNumberFormat="1" applyFont="1" applyFill="1" applyBorder="1" applyAlignment="1" applyProtection="1">
      <alignment horizontal="center" vertical="center" wrapText="1"/>
      <protection locked="0"/>
    </xf>
    <xf numFmtId="3" fontId="4" fillId="4" borderId="21" xfId="0" applyNumberFormat="1" applyFont="1" applyFill="1" applyBorder="1" applyAlignment="1" applyProtection="1">
      <alignment horizontal="center" vertical="center" wrapText="1"/>
      <protection locked="0"/>
    </xf>
    <xf numFmtId="3" fontId="4" fillId="4" borderId="85" xfId="0" applyNumberFormat="1" applyFont="1" applyFill="1" applyBorder="1" applyAlignment="1" applyProtection="1">
      <alignment horizontal="center" vertical="center" wrapText="1"/>
      <protection locked="0"/>
    </xf>
    <xf numFmtId="10" fontId="12" fillId="13" borderId="58" xfId="0" applyNumberFormat="1" applyFont="1" applyFill="1" applyBorder="1" applyAlignment="1" applyProtection="1">
      <alignment horizontal="center" vertical="center" wrapText="1"/>
      <protection locked="0"/>
    </xf>
    <xf numFmtId="0" fontId="12" fillId="0" borderId="0" xfId="0" applyFont="1" applyProtection="1">
      <protection locked="0"/>
    </xf>
    <xf numFmtId="0" fontId="1" fillId="18" borderId="13" xfId="0" applyFont="1" applyFill="1" applyBorder="1" applyAlignment="1" applyProtection="1">
      <alignment horizontal="center" vertical="center" wrapText="1"/>
      <protection locked="0"/>
    </xf>
    <xf numFmtId="0" fontId="1" fillId="18" borderId="87" xfId="0" applyFont="1" applyFill="1" applyBorder="1" applyAlignment="1" applyProtection="1">
      <alignment horizontal="left" vertical="center" wrapText="1"/>
      <protection locked="0"/>
    </xf>
    <xf numFmtId="0" fontId="1" fillId="20" borderId="86" xfId="0" applyFont="1" applyFill="1" applyBorder="1" applyAlignment="1" applyProtection="1">
      <alignment horizontal="left" vertical="center" wrapText="1"/>
      <protection locked="0"/>
    </xf>
    <xf numFmtId="0" fontId="1" fillId="20" borderId="87" xfId="0" applyFont="1" applyFill="1" applyBorder="1" applyAlignment="1" applyProtection="1">
      <alignment horizontal="left" vertical="center" wrapText="1"/>
      <protection locked="0"/>
    </xf>
    <xf numFmtId="0" fontId="15" fillId="10" borderId="13" xfId="0" applyFont="1" applyFill="1" applyBorder="1" applyAlignment="1" applyProtection="1">
      <alignment horizontal="center" vertical="center" wrapText="1"/>
      <protection locked="0"/>
    </xf>
    <xf numFmtId="0" fontId="15" fillId="10" borderId="87" xfId="0" applyFont="1" applyFill="1" applyBorder="1" applyAlignment="1" applyProtection="1">
      <alignment horizontal="justify" vertical="center" wrapText="1"/>
      <protection locked="0"/>
    </xf>
    <xf numFmtId="0" fontId="1" fillId="10" borderId="86" xfId="0" applyFont="1" applyFill="1" applyBorder="1" applyAlignment="1" applyProtection="1">
      <alignment horizontal="left" vertical="center" wrapText="1"/>
      <protection locked="0"/>
    </xf>
    <xf numFmtId="0" fontId="4" fillId="10" borderId="88" xfId="0" applyFont="1" applyFill="1" applyBorder="1" applyAlignment="1" applyProtection="1">
      <alignment horizontal="center" vertical="center" wrapText="1"/>
      <protection locked="0"/>
    </xf>
    <xf numFmtId="0" fontId="15" fillId="10" borderId="87" xfId="0" applyFont="1" applyFill="1" applyBorder="1" applyAlignment="1" applyProtection="1">
      <alignment horizontal="left" vertical="center" wrapText="1"/>
      <protection locked="0"/>
    </xf>
    <xf numFmtId="0" fontId="4" fillId="10" borderId="20" xfId="0" applyFont="1" applyFill="1" applyBorder="1" applyAlignment="1" applyProtection="1">
      <alignment horizontal="center" vertical="center" wrapText="1"/>
      <protection locked="0"/>
    </xf>
    <xf numFmtId="3" fontId="4" fillId="4" borderId="56" xfId="0" applyNumberFormat="1" applyFont="1" applyFill="1" applyBorder="1" applyAlignment="1" applyProtection="1">
      <alignment horizontal="center" vertical="center" wrapText="1"/>
      <protection locked="0"/>
    </xf>
    <xf numFmtId="3" fontId="4" fillId="4" borderId="3" xfId="0" applyNumberFormat="1" applyFont="1" applyFill="1" applyBorder="1" applyAlignment="1" applyProtection="1">
      <alignment horizontal="center" vertical="center" wrapText="1"/>
      <protection locked="0"/>
    </xf>
    <xf numFmtId="3" fontId="4" fillId="4" borderId="57" xfId="0" applyNumberFormat="1" applyFont="1" applyFill="1" applyBorder="1" applyAlignment="1" applyProtection="1">
      <alignment horizontal="center" vertical="center" wrapText="1"/>
      <protection locked="0"/>
    </xf>
    <xf numFmtId="0" fontId="15" fillId="5" borderId="13" xfId="0" applyFont="1" applyFill="1" applyBorder="1" applyAlignment="1" applyProtection="1">
      <alignment horizontal="center" vertical="center" wrapText="1"/>
      <protection locked="0"/>
    </xf>
    <xf numFmtId="0" fontId="15" fillId="5" borderId="87" xfId="0" applyFont="1" applyFill="1" applyBorder="1" applyAlignment="1" applyProtection="1">
      <alignment horizontal="justify" vertical="center" wrapText="1"/>
      <protection locked="0"/>
    </xf>
    <xf numFmtId="0" fontId="15" fillId="5" borderId="87" xfId="0" applyFont="1" applyFill="1" applyBorder="1" applyAlignment="1" applyProtection="1">
      <alignment horizontal="left" vertical="center" wrapText="1"/>
      <protection locked="0"/>
    </xf>
    <xf numFmtId="0" fontId="15" fillId="18" borderId="87" xfId="0" applyFont="1" applyFill="1" applyBorder="1" applyAlignment="1" applyProtection="1">
      <alignment horizontal="justify" vertical="center" wrapText="1"/>
      <protection locked="0"/>
    </xf>
    <xf numFmtId="0" fontId="15" fillId="21" borderId="13" xfId="0" applyFont="1" applyFill="1" applyBorder="1" applyAlignment="1" applyProtection="1">
      <alignment horizontal="center" vertical="center" wrapText="1"/>
      <protection locked="0"/>
    </xf>
    <xf numFmtId="3" fontId="4" fillId="10" borderId="20" xfId="0" applyNumberFormat="1" applyFont="1" applyFill="1" applyBorder="1" applyAlignment="1" applyProtection="1">
      <alignment horizontal="center" vertical="center" wrapText="1"/>
      <protection locked="0"/>
    </xf>
    <xf numFmtId="0" fontId="15" fillId="22" borderId="87" xfId="0" applyFont="1" applyFill="1" applyBorder="1" applyAlignment="1" applyProtection="1">
      <alignment horizontal="left" vertical="center" wrapText="1"/>
      <protection locked="0"/>
    </xf>
    <xf numFmtId="0" fontId="1" fillId="22" borderId="86" xfId="0" applyFont="1" applyFill="1" applyBorder="1" applyAlignment="1" applyProtection="1">
      <alignment horizontal="left" vertical="center" wrapText="1"/>
      <protection locked="0"/>
    </xf>
    <xf numFmtId="0" fontId="15" fillId="19" borderId="87" xfId="0" applyFont="1" applyFill="1" applyBorder="1" applyAlignment="1" applyProtection="1">
      <alignment horizontal="left" vertical="center" wrapText="1"/>
      <protection locked="0"/>
    </xf>
    <xf numFmtId="0" fontId="1" fillId="19" borderId="86" xfId="0" applyFont="1" applyFill="1" applyBorder="1" applyAlignment="1" applyProtection="1">
      <alignment horizontal="left" vertical="center" wrapText="1"/>
      <protection locked="0"/>
    </xf>
    <xf numFmtId="0" fontId="15" fillId="17" borderId="87" xfId="0" applyFont="1" applyFill="1" applyBorder="1" applyAlignment="1" applyProtection="1">
      <alignment horizontal="left" vertical="center" wrapText="1"/>
      <protection locked="0"/>
    </xf>
    <xf numFmtId="0" fontId="15" fillId="18" borderId="13" xfId="0" applyFont="1" applyFill="1" applyBorder="1" applyAlignment="1" applyProtection="1">
      <alignment horizontal="center" vertical="center" wrapText="1"/>
      <protection locked="0"/>
    </xf>
    <xf numFmtId="0" fontId="15" fillId="20" borderId="87" xfId="0" applyFont="1" applyFill="1" applyBorder="1" applyAlignment="1" applyProtection="1">
      <alignment horizontal="justify" vertical="center" wrapText="1"/>
      <protection locked="0"/>
    </xf>
    <xf numFmtId="0" fontId="15" fillId="20" borderId="87" xfId="0" applyFont="1" applyFill="1" applyBorder="1" applyAlignment="1" applyProtection="1">
      <alignment horizontal="left" vertical="center" wrapText="1"/>
      <protection locked="0"/>
    </xf>
    <xf numFmtId="0" fontId="15" fillId="22" borderId="87" xfId="0" applyFont="1" applyFill="1" applyBorder="1" applyAlignment="1" applyProtection="1">
      <alignment horizontal="justify" vertical="center" wrapText="1"/>
      <protection locked="0"/>
    </xf>
    <xf numFmtId="0" fontId="15" fillId="23" borderId="87" xfId="0" applyFont="1" applyFill="1" applyBorder="1" applyAlignment="1" applyProtection="1">
      <alignment horizontal="left" vertical="center" wrapText="1"/>
      <protection locked="0"/>
    </xf>
    <xf numFmtId="0" fontId="1" fillId="18" borderId="86" xfId="0" applyFont="1" applyFill="1" applyBorder="1" applyAlignment="1" applyProtection="1">
      <alignment horizontal="left" vertical="center" wrapText="1"/>
      <protection locked="0"/>
    </xf>
    <xf numFmtId="0" fontId="15" fillId="6" borderId="13" xfId="0" applyFont="1" applyFill="1" applyBorder="1" applyAlignment="1" applyProtection="1">
      <alignment horizontal="center" vertical="center" wrapText="1"/>
      <protection locked="0"/>
    </xf>
    <xf numFmtId="0" fontId="15" fillId="6" borderId="87" xfId="0" applyFont="1" applyFill="1" applyBorder="1" applyAlignment="1" applyProtection="1">
      <alignment horizontal="left" vertical="center" wrapText="1"/>
      <protection locked="0"/>
    </xf>
    <xf numFmtId="0" fontId="1" fillId="6" borderId="86" xfId="0" applyFont="1" applyFill="1" applyBorder="1" applyAlignment="1" applyProtection="1">
      <alignment horizontal="left" vertical="center" wrapText="1"/>
      <protection locked="0"/>
    </xf>
    <xf numFmtId="0" fontId="17" fillId="23" borderId="87" xfId="0" applyFont="1" applyFill="1" applyBorder="1" applyAlignment="1" applyProtection="1">
      <alignment vertical="center" wrapText="1"/>
      <protection locked="0"/>
    </xf>
    <xf numFmtId="0" fontId="2" fillId="23" borderId="86" xfId="0" applyFont="1" applyFill="1" applyBorder="1" applyAlignment="1" applyProtection="1">
      <alignment vertical="center" wrapText="1"/>
      <protection locked="0"/>
    </xf>
    <xf numFmtId="0" fontId="17" fillId="23" borderId="87" xfId="0" applyFont="1" applyFill="1" applyBorder="1" applyAlignment="1" applyProtection="1">
      <alignment horizontal="left" vertical="center" wrapText="1"/>
      <protection locked="0"/>
    </xf>
    <xf numFmtId="0" fontId="18" fillId="10" borderId="13" xfId="0" applyFont="1" applyFill="1" applyBorder="1" applyAlignment="1" applyProtection="1">
      <alignment horizontal="center" vertical="center" wrapText="1"/>
      <protection locked="0"/>
    </xf>
    <xf numFmtId="0" fontId="1" fillId="10" borderId="86" xfId="0" applyFont="1" applyFill="1" applyBorder="1" applyAlignment="1" applyProtection="1">
      <alignment horizontal="justify" vertical="center" wrapText="1"/>
      <protection locked="0"/>
    </xf>
    <xf numFmtId="0" fontId="18" fillId="10" borderId="87" xfId="0" applyFont="1" applyFill="1" applyBorder="1" applyAlignment="1" applyProtection="1">
      <alignment horizontal="left" vertical="center" wrapText="1"/>
      <protection locked="0"/>
    </xf>
    <xf numFmtId="0" fontId="1" fillId="18" borderId="86" xfId="0" applyFont="1" applyFill="1" applyBorder="1" applyAlignment="1" applyProtection="1">
      <alignment horizontal="justify" vertical="center" wrapText="1"/>
      <protection locked="0"/>
    </xf>
    <xf numFmtId="0" fontId="15" fillId="18" borderId="87" xfId="0" applyFont="1" applyFill="1" applyBorder="1" applyAlignment="1" applyProtection="1">
      <alignment horizontal="left" vertical="center" wrapText="1"/>
      <protection locked="0"/>
    </xf>
    <xf numFmtId="0" fontId="1" fillId="5" borderId="86" xfId="0" applyFont="1" applyFill="1" applyBorder="1" applyAlignment="1" applyProtection="1">
      <alignment horizontal="justify" vertical="center" wrapText="1"/>
      <protection locked="0"/>
    </xf>
    <xf numFmtId="0" fontId="15" fillId="24" borderId="87" xfId="0" applyFont="1" applyFill="1" applyBorder="1" applyAlignment="1" applyProtection="1">
      <alignment horizontal="left" vertical="center" wrapText="1"/>
      <protection locked="0"/>
    </xf>
    <xf numFmtId="0" fontId="15" fillId="25" borderId="13" xfId="0" applyFont="1" applyFill="1" applyBorder="1" applyAlignment="1" applyProtection="1">
      <alignment horizontal="center" vertical="center" wrapText="1"/>
      <protection locked="0"/>
    </xf>
    <xf numFmtId="0" fontId="15" fillId="25" borderId="87" xfId="0" applyFont="1" applyFill="1" applyBorder="1" applyAlignment="1" applyProtection="1">
      <alignment horizontal="justify" vertical="center" wrapText="1"/>
      <protection locked="0"/>
    </xf>
    <xf numFmtId="0" fontId="1" fillId="25" borderId="86" xfId="0" applyFont="1" applyFill="1" applyBorder="1" applyAlignment="1" applyProtection="1">
      <alignment horizontal="left" vertical="center" wrapText="1"/>
      <protection locked="0"/>
    </xf>
    <xf numFmtId="0" fontId="15" fillId="25" borderId="87" xfId="0" applyFont="1" applyFill="1" applyBorder="1" applyAlignment="1" applyProtection="1">
      <alignment horizontal="left" vertical="center" wrapText="1"/>
      <protection locked="0"/>
    </xf>
    <xf numFmtId="0" fontId="15" fillId="26" borderId="13" xfId="0" applyFont="1" applyFill="1" applyBorder="1" applyAlignment="1" applyProtection="1">
      <alignment horizontal="center" vertical="center" wrapText="1"/>
      <protection locked="0"/>
    </xf>
    <xf numFmtId="0" fontId="15" fillId="26" borderId="87" xfId="0" applyFont="1" applyFill="1" applyBorder="1" applyAlignment="1" applyProtection="1">
      <alignment horizontal="left" vertical="center" wrapText="1"/>
      <protection locked="0"/>
    </xf>
    <xf numFmtId="0" fontId="1" fillId="26" borderId="86" xfId="0" applyFont="1" applyFill="1" applyBorder="1" applyAlignment="1" applyProtection="1">
      <alignment horizontal="left" vertical="center" wrapText="1"/>
      <protection locked="0"/>
    </xf>
    <xf numFmtId="0" fontId="15" fillId="26" borderId="87" xfId="0" applyFont="1" applyFill="1" applyBorder="1" applyAlignment="1" applyProtection="1">
      <alignment horizontal="justify" vertical="center" wrapText="1"/>
      <protection locked="0"/>
    </xf>
    <xf numFmtId="0" fontId="15" fillId="19" borderId="87" xfId="0" applyFont="1" applyFill="1" applyBorder="1" applyAlignment="1" applyProtection="1">
      <alignment horizontal="justify" vertical="center" wrapText="1"/>
      <protection locked="0"/>
    </xf>
    <xf numFmtId="0" fontId="1" fillId="21" borderId="86" xfId="0" applyFont="1" applyFill="1" applyBorder="1" applyAlignment="1" applyProtection="1">
      <alignment horizontal="left" vertical="center" wrapText="1"/>
      <protection locked="0"/>
    </xf>
    <xf numFmtId="0" fontId="15" fillId="21" borderId="87" xfId="0" applyFont="1" applyFill="1" applyBorder="1" applyAlignment="1" applyProtection="1">
      <alignment horizontal="left" vertical="center" wrapText="1"/>
      <protection locked="0"/>
    </xf>
    <xf numFmtId="0" fontId="15" fillId="18" borderId="87" xfId="0" applyFont="1" applyFill="1" applyBorder="1" applyAlignment="1" applyProtection="1">
      <alignment vertical="center" wrapText="1"/>
      <protection locked="0"/>
    </xf>
    <xf numFmtId="3" fontId="4" fillId="4" borderId="107" xfId="0" applyNumberFormat="1" applyFont="1" applyFill="1" applyBorder="1" applyAlignment="1" applyProtection="1">
      <alignment horizontal="center" vertical="center" wrapText="1"/>
      <protection locked="0"/>
    </xf>
    <xf numFmtId="3" fontId="4" fillId="4" borderId="108" xfId="0" applyNumberFormat="1" applyFont="1" applyFill="1" applyBorder="1" applyAlignment="1" applyProtection="1">
      <alignment horizontal="center" vertical="center" wrapText="1"/>
      <protection locked="0"/>
    </xf>
    <xf numFmtId="3" fontId="4" fillId="4" borderId="109" xfId="0" applyNumberFormat="1" applyFont="1" applyFill="1" applyBorder="1" applyAlignment="1" applyProtection="1">
      <alignment horizontal="center" vertical="center" wrapText="1"/>
      <protection locked="0"/>
    </xf>
    <xf numFmtId="3" fontId="4" fillId="4" borderId="101" xfId="0" applyNumberFormat="1" applyFont="1" applyFill="1" applyBorder="1" applyAlignment="1" applyProtection="1">
      <alignment horizontal="center" vertical="center" wrapText="1"/>
      <protection locked="0"/>
    </xf>
    <xf numFmtId="3" fontId="4" fillId="4" borderId="42" xfId="0" applyNumberFormat="1" applyFont="1" applyFill="1" applyBorder="1" applyAlignment="1" applyProtection="1">
      <alignment horizontal="center" vertical="center" wrapText="1"/>
      <protection locked="0"/>
    </xf>
    <xf numFmtId="0" fontId="18" fillId="10" borderId="87" xfId="0" applyFont="1" applyFill="1" applyBorder="1" applyAlignment="1" applyProtection="1">
      <alignment horizontal="justify" vertical="center" wrapText="1"/>
      <protection locked="0"/>
    </xf>
    <xf numFmtId="0" fontId="4" fillId="10" borderId="86" xfId="0" applyFont="1" applyFill="1" applyBorder="1" applyAlignment="1" applyProtection="1">
      <alignment horizontal="left" vertical="center" wrapText="1"/>
      <protection locked="0"/>
    </xf>
    <xf numFmtId="0" fontId="18" fillId="23" borderId="87" xfId="0" applyFont="1" applyFill="1" applyBorder="1" applyAlignment="1" applyProtection="1">
      <alignment horizontal="left" vertical="center" wrapText="1"/>
      <protection locked="0"/>
    </xf>
    <xf numFmtId="3" fontId="4" fillId="4" borderId="92" xfId="0" applyNumberFormat="1" applyFont="1" applyFill="1" applyBorder="1" applyAlignment="1" applyProtection="1">
      <alignment horizontal="center" vertical="center" wrapText="1"/>
      <protection locked="0"/>
    </xf>
    <xf numFmtId="3" fontId="4" fillId="4" borderId="43" xfId="0" applyNumberFormat="1" applyFont="1" applyFill="1" applyBorder="1" applyAlignment="1" applyProtection="1">
      <alignment horizontal="center" vertical="center" wrapText="1"/>
      <protection locked="0"/>
    </xf>
    <xf numFmtId="0" fontId="22" fillId="25" borderId="124" xfId="0" applyFont="1" applyFill="1" applyBorder="1" applyAlignment="1" applyProtection="1">
      <alignment vertical="center" wrapText="1"/>
      <protection locked="0"/>
    </xf>
    <xf numFmtId="0" fontId="15" fillId="5" borderId="87" xfId="0" applyFont="1" applyFill="1" applyBorder="1" applyAlignment="1" applyProtection="1">
      <alignment vertical="center" wrapText="1"/>
      <protection locked="0"/>
    </xf>
    <xf numFmtId="0" fontId="18" fillId="18" borderId="13" xfId="0" applyFont="1" applyFill="1" applyBorder="1" applyAlignment="1" applyProtection="1">
      <alignment horizontal="center" vertical="center" wrapText="1"/>
      <protection locked="0"/>
    </xf>
    <xf numFmtId="0" fontId="18" fillId="18" borderId="87" xfId="0" applyFont="1" applyFill="1" applyBorder="1" applyAlignment="1" applyProtection="1">
      <alignment horizontal="justify" vertical="center" wrapText="1"/>
      <protection locked="0"/>
    </xf>
    <xf numFmtId="0" fontId="4" fillId="18" borderId="86" xfId="0" applyFont="1" applyFill="1" applyBorder="1" applyAlignment="1" applyProtection="1">
      <alignment horizontal="left" vertical="center" wrapText="1"/>
      <protection locked="0"/>
    </xf>
    <xf numFmtId="0" fontId="18" fillId="18" borderId="87"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center" vertical="center" wrapText="1"/>
      <protection locked="0"/>
    </xf>
    <xf numFmtId="0" fontId="18" fillId="5" borderId="87" xfId="0" applyFont="1" applyFill="1" applyBorder="1" applyAlignment="1" applyProtection="1">
      <alignment horizontal="justify" vertical="center" wrapText="1"/>
      <protection locked="0"/>
    </xf>
    <xf numFmtId="0" fontId="4" fillId="5" borderId="86" xfId="0" applyFont="1" applyFill="1" applyBorder="1" applyAlignment="1" applyProtection="1">
      <alignment horizontal="left" vertical="center" wrapText="1"/>
      <protection locked="0"/>
    </xf>
    <xf numFmtId="0" fontId="18" fillId="5" borderId="87" xfId="0" applyFont="1" applyFill="1" applyBorder="1" applyAlignment="1" applyProtection="1">
      <alignment horizontal="left" vertical="center" wrapText="1"/>
      <protection locked="0"/>
    </xf>
    <xf numFmtId="0" fontId="18" fillId="24" borderId="87" xfId="0" applyFont="1" applyFill="1" applyBorder="1" applyAlignment="1" applyProtection="1">
      <alignment horizontal="justify" vertical="center" wrapText="1"/>
      <protection locked="0"/>
    </xf>
    <xf numFmtId="0" fontId="4" fillId="24" borderId="86" xfId="0" applyFont="1" applyFill="1" applyBorder="1" applyAlignment="1" applyProtection="1">
      <alignment horizontal="left" vertical="center" wrapText="1"/>
      <protection locked="0"/>
    </xf>
    <xf numFmtId="0" fontId="18" fillId="24" borderId="87" xfId="0" applyFont="1" applyFill="1" applyBorder="1" applyAlignment="1" applyProtection="1">
      <alignment horizontal="left" vertical="center" wrapText="1"/>
      <protection locked="0"/>
    </xf>
    <xf numFmtId="0" fontId="18" fillId="19" borderId="87" xfId="0" applyFont="1" applyFill="1" applyBorder="1" applyAlignment="1" applyProtection="1">
      <alignment horizontal="left" vertical="center" wrapText="1"/>
      <protection locked="0"/>
    </xf>
    <xf numFmtId="0" fontId="4" fillId="19" borderId="86" xfId="0" applyFont="1" applyFill="1" applyBorder="1" applyAlignment="1" applyProtection="1">
      <alignment horizontal="left" vertical="center" wrapText="1"/>
      <protection locked="0"/>
    </xf>
    <xf numFmtId="0" fontId="1" fillId="10" borderId="87" xfId="0" applyFont="1" applyFill="1" applyBorder="1" applyAlignment="1" applyProtection="1">
      <alignment horizontal="justify" vertical="center" wrapText="1"/>
      <protection locked="0"/>
    </xf>
    <xf numFmtId="0" fontId="15" fillId="18" borderId="35" xfId="0" applyFont="1" applyFill="1" applyBorder="1" applyAlignment="1" applyProtection="1">
      <alignment horizontal="center" vertical="center" wrapText="1"/>
      <protection locked="0"/>
    </xf>
    <xf numFmtId="0" fontId="15" fillId="18" borderId="102" xfId="0" applyFont="1" applyFill="1" applyBorder="1" applyAlignment="1" applyProtection="1">
      <alignment horizontal="justify" vertical="center" wrapText="1"/>
      <protection locked="0"/>
    </xf>
    <xf numFmtId="0" fontId="1" fillId="18" borderId="91" xfId="0" applyFont="1" applyFill="1" applyBorder="1" applyAlignment="1" applyProtection="1">
      <alignment horizontal="left" vertical="center" wrapText="1"/>
      <protection locked="0"/>
    </xf>
    <xf numFmtId="0" fontId="4" fillId="5" borderId="119" xfId="0" applyFont="1" applyFill="1" applyBorder="1" applyAlignment="1" applyProtection="1">
      <alignment horizontal="center" vertical="center" wrapText="1"/>
      <protection locked="0"/>
    </xf>
    <xf numFmtId="0" fontId="15" fillId="18" borderId="102" xfId="0" applyFont="1" applyFill="1" applyBorder="1" applyAlignment="1" applyProtection="1">
      <alignment horizontal="left" vertical="center" wrapText="1"/>
      <protection locked="0"/>
    </xf>
    <xf numFmtId="3" fontId="1" fillId="5" borderId="36" xfId="0" applyNumberFormat="1" applyFont="1" applyFill="1" applyBorder="1" applyAlignment="1" applyProtection="1">
      <alignment horizontal="center" vertical="center" wrapText="1"/>
      <protection locked="0"/>
    </xf>
    <xf numFmtId="3" fontId="4" fillId="4" borderId="93" xfId="0" applyNumberFormat="1" applyFont="1" applyFill="1" applyBorder="1" applyAlignment="1" applyProtection="1">
      <alignment horizontal="center" vertical="center" wrapText="1"/>
      <protection locked="0"/>
    </xf>
    <xf numFmtId="3" fontId="4" fillId="4" borderId="61" xfId="0" applyNumberFormat="1" applyFont="1" applyFill="1" applyBorder="1" applyAlignment="1" applyProtection="1">
      <alignment horizontal="center" vertical="center" wrapText="1"/>
      <protection locked="0"/>
    </xf>
    <xf numFmtId="3" fontId="4" fillId="4" borderId="62" xfId="0" applyNumberFormat="1" applyFont="1" applyFill="1" applyBorder="1" applyAlignment="1" applyProtection="1">
      <alignment horizontal="center" vertical="center" wrapText="1"/>
      <protection locked="0"/>
    </xf>
    <xf numFmtId="3" fontId="4" fillId="4" borderId="133" xfId="0" applyNumberFormat="1" applyFont="1" applyFill="1" applyBorder="1" applyAlignment="1" applyProtection="1">
      <alignment horizontal="center" vertical="center" wrapText="1"/>
      <protection locked="0"/>
    </xf>
    <xf numFmtId="3" fontId="4" fillId="7" borderId="134" xfId="0" applyNumberFormat="1" applyFont="1" applyFill="1" applyBorder="1" applyAlignment="1" applyProtection="1">
      <alignment horizontal="center" vertical="center" wrapText="1"/>
      <protection locked="0"/>
    </xf>
    <xf numFmtId="3" fontId="4" fillId="4" borderId="134" xfId="0" applyNumberFormat="1" applyFont="1" applyFill="1" applyBorder="1" applyAlignment="1" applyProtection="1">
      <alignment horizontal="center" vertical="center" wrapText="1"/>
      <protection locked="0"/>
    </xf>
    <xf numFmtId="3" fontId="4" fillId="4" borderId="63" xfId="0" applyNumberFormat="1" applyFont="1" applyFill="1" applyBorder="1" applyAlignment="1" applyProtection="1">
      <alignment horizontal="center" vertical="center" wrapText="1"/>
      <protection locked="0"/>
    </xf>
    <xf numFmtId="10" fontId="12" fillId="13" borderId="114" xfId="0" applyNumberFormat="1" applyFont="1" applyFill="1" applyBorder="1" applyAlignment="1" applyProtection="1">
      <alignment horizontal="center" vertical="center" wrapText="1"/>
      <protection locked="0"/>
    </xf>
    <xf numFmtId="10" fontId="13" fillId="14" borderId="112" xfId="0" applyNumberFormat="1" applyFont="1" applyFill="1" applyBorder="1" applyAlignment="1" applyProtection="1">
      <alignment horizontal="center" vertical="center"/>
      <protection locked="0"/>
    </xf>
    <xf numFmtId="10" fontId="13" fillId="0" borderId="0" xfId="0" applyNumberFormat="1" applyFont="1" applyAlignment="1" applyProtection="1">
      <alignment horizontal="center" vertical="center"/>
      <protection locked="0"/>
    </xf>
    <xf numFmtId="0" fontId="6" fillId="5" borderId="44" xfId="0" applyFont="1" applyFill="1" applyBorder="1" applyAlignment="1" applyProtection="1">
      <alignment horizontal="center" vertical="center" wrapText="1"/>
      <protection locked="0"/>
    </xf>
    <xf numFmtId="3" fontId="3" fillId="10" borderId="45" xfId="0" applyNumberFormat="1"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3" fontId="3" fillId="10" borderId="46" xfId="0" applyNumberFormat="1" applyFont="1" applyFill="1" applyBorder="1" applyAlignment="1" applyProtection="1">
      <alignment horizontal="center" vertical="center" wrapText="1"/>
      <protection locked="0"/>
    </xf>
    <xf numFmtId="3" fontId="3" fillId="7" borderId="43" xfId="0" applyNumberFormat="1" applyFont="1" applyFill="1" applyBorder="1" applyAlignment="1" applyProtection="1">
      <alignment horizontal="center" vertical="center" wrapText="1"/>
      <protection locked="0"/>
    </xf>
    <xf numFmtId="10" fontId="0" fillId="6" borderId="8" xfId="0" applyNumberFormat="1" applyFill="1" applyBorder="1" applyAlignment="1" applyProtection="1">
      <alignment horizontal="center" vertical="center" wrapText="1"/>
      <protection locked="0"/>
    </xf>
    <xf numFmtId="0" fontId="5" fillId="7" borderId="51"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164" fontId="4" fillId="5" borderId="48" xfId="0" applyNumberFormat="1" applyFont="1" applyFill="1" applyBorder="1" applyAlignment="1" applyProtection="1">
      <alignment horizontal="center" vertical="center" wrapText="1"/>
      <protection locked="0"/>
    </xf>
    <xf numFmtId="44" fontId="3" fillId="4" borderId="65" xfId="2" applyFont="1" applyFill="1" applyBorder="1" applyAlignment="1" applyProtection="1">
      <alignment horizontal="center" vertical="center" wrapText="1"/>
      <protection locked="0"/>
    </xf>
    <xf numFmtId="44" fontId="3" fillId="4" borderId="66" xfId="2" applyFont="1" applyFill="1" applyBorder="1" applyAlignment="1" applyProtection="1">
      <alignment horizontal="center" vertical="center" wrapText="1"/>
      <protection locked="0"/>
    </xf>
    <xf numFmtId="44" fontId="3" fillId="4" borderId="67" xfId="2" applyFont="1" applyFill="1" applyBorder="1" applyAlignment="1" applyProtection="1">
      <alignment horizontal="center" vertical="center" wrapText="1"/>
      <protection locked="0"/>
    </xf>
    <xf numFmtId="44" fontId="3" fillId="4" borderId="68" xfId="2" applyFont="1" applyFill="1" applyBorder="1" applyAlignment="1" applyProtection="1">
      <alignment horizontal="center" vertical="center" wrapText="1"/>
      <protection locked="0"/>
    </xf>
    <xf numFmtId="44" fontId="3" fillId="4" borderId="69" xfId="2" applyFont="1" applyFill="1" applyBorder="1" applyAlignment="1" applyProtection="1">
      <alignment horizontal="center" vertical="center" wrapText="1"/>
      <protection locked="0"/>
    </xf>
    <xf numFmtId="3" fontId="3" fillId="4" borderId="9" xfId="0" applyNumberFormat="1" applyFont="1" applyFill="1" applyBorder="1" applyAlignment="1" applyProtection="1">
      <alignment horizontal="center" vertical="center" wrapText="1"/>
      <protection locked="0"/>
    </xf>
    <xf numFmtId="164" fontId="4" fillId="5" borderId="49" xfId="0" applyNumberFormat="1" applyFont="1" applyFill="1" applyBorder="1" applyAlignment="1" applyProtection="1">
      <alignment horizontal="center" vertical="center" wrapText="1"/>
      <protection locked="0"/>
    </xf>
    <xf numFmtId="44" fontId="3" fillId="4" borderId="125" xfId="2" applyFont="1" applyFill="1" applyBorder="1" applyAlignment="1" applyProtection="1">
      <alignment horizontal="center" vertical="center" wrapText="1"/>
      <protection locked="0"/>
    </xf>
    <xf numFmtId="44" fontId="3" fillId="4" borderId="126" xfId="2" applyFont="1" applyFill="1" applyBorder="1" applyAlignment="1" applyProtection="1">
      <alignment horizontal="center" vertical="center" wrapText="1"/>
      <protection locked="0"/>
    </xf>
    <xf numFmtId="44" fontId="3" fillId="4" borderId="127" xfId="2" applyFont="1" applyFill="1" applyBorder="1" applyAlignment="1" applyProtection="1">
      <alignment horizontal="center" vertical="center" wrapText="1"/>
      <protection locked="0"/>
    </xf>
    <xf numFmtId="44" fontId="3" fillId="4" borderId="70" xfId="2" applyFont="1" applyFill="1" applyBorder="1" applyAlignment="1" applyProtection="1">
      <alignment horizontal="center" vertical="center" wrapText="1"/>
      <protection locked="0"/>
    </xf>
    <xf numFmtId="44" fontId="3" fillId="4" borderId="71" xfId="2" applyFont="1" applyFill="1" applyBorder="1" applyAlignment="1" applyProtection="1">
      <alignment horizontal="center" vertical="center" wrapText="1"/>
      <protection locked="0"/>
    </xf>
    <xf numFmtId="3" fontId="3" fillId="4" borderId="72" xfId="0" applyNumberFormat="1" applyFont="1" applyFill="1" applyBorder="1" applyAlignment="1" applyProtection="1">
      <alignment horizontal="center" vertical="center" wrapText="1"/>
      <protection locked="0"/>
    </xf>
    <xf numFmtId="44" fontId="3" fillId="4" borderId="129" xfId="2" applyFont="1" applyFill="1" applyBorder="1" applyAlignment="1" applyProtection="1">
      <alignment horizontal="center" vertical="center" wrapText="1"/>
      <protection locked="0"/>
    </xf>
    <xf numFmtId="44" fontId="3" fillId="4" borderId="128" xfId="2" applyFont="1" applyFill="1" applyBorder="1" applyAlignment="1" applyProtection="1">
      <alignment horizontal="center" vertical="center" wrapText="1"/>
      <protection locked="0"/>
    </xf>
    <xf numFmtId="0" fontId="4" fillId="5" borderId="53" xfId="0" applyFont="1" applyFill="1" applyBorder="1" applyAlignment="1" applyProtection="1">
      <alignment horizontal="center" vertical="center" wrapText="1"/>
      <protection locked="0"/>
    </xf>
    <xf numFmtId="164" fontId="4" fillId="5" borderId="16" xfId="0" applyNumberFormat="1" applyFont="1" applyFill="1" applyBorder="1" applyAlignment="1" applyProtection="1">
      <alignment horizontal="center" vertical="center" wrapText="1"/>
      <protection locked="0"/>
    </xf>
    <xf numFmtId="44" fontId="3" fillId="4" borderId="130" xfId="2" applyFont="1" applyFill="1" applyBorder="1" applyAlignment="1" applyProtection="1">
      <alignment horizontal="center" vertical="center" wrapText="1"/>
      <protection locked="0"/>
    </xf>
    <xf numFmtId="44" fontId="3" fillId="4" borderId="131" xfId="2" applyFont="1" applyFill="1" applyBorder="1" applyAlignment="1" applyProtection="1">
      <alignment horizontal="center" vertical="center" wrapText="1"/>
      <protection locked="0"/>
    </xf>
    <xf numFmtId="44" fontId="3" fillId="4" borderId="132" xfId="2" applyFont="1" applyFill="1" applyBorder="1" applyAlignment="1" applyProtection="1">
      <alignment horizontal="center" vertical="center" wrapText="1"/>
      <protection locked="0"/>
    </xf>
    <xf numFmtId="44" fontId="3" fillId="4" borderId="73" xfId="2" applyFont="1" applyFill="1" applyBorder="1" applyAlignment="1" applyProtection="1">
      <alignment horizontal="center" vertical="center" wrapText="1"/>
      <protection locked="0"/>
    </xf>
    <xf numFmtId="44" fontId="3" fillId="4" borderId="74" xfId="2" applyFont="1" applyFill="1" applyBorder="1" applyAlignment="1" applyProtection="1">
      <alignment horizontal="center" vertical="center" wrapText="1"/>
      <protection locked="0"/>
    </xf>
    <xf numFmtId="3" fontId="3" fillId="4" borderId="75" xfId="0" applyNumberFormat="1" applyFont="1" applyFill="1" applyBorder="1" applyAlignment="1" applyProtection="1">
      <alignment horizontal="center" vertical="center" wrapText="1"/>
      <protection locked="0"/>
    </xf>
    <xf numFmtId="10" fontId="0" fillId="6" borderId="64" xfId="0" applyNumberFormat="1" applyFill="1" applyBorder="1" applyAlignment="1" applyProtection="1">
      <alignment horizontal="center" vertical="center" wrapText="1"/>
      <protection locked="0"/>
    </xf>
    <xf numFmtId="10" fontId="0" fillId="6" borderId="59" xfId="0" applyNumberFormat="1" applyFont="1" applyFill="1" applyBorder="1" applyAlignment="1" applyProtection="1">
      <alignment horizontal="center" vertical="center" wrapText="1"/>
      <protection locked="0"/>
    </xf>
    <xf numFmtId="10" fontId="0" fillId="6" borderId="60" xfId="0" applyNumberFormat="1" applyFont="1" applyFill="1" applyBorder="1" applyAlignment="1" applyProtection="1">
      <alignment horizontal="center" vertical="center" wrapText="1"/>
      <protection locked="0"/>
    </xf>
    <xf numFmtId="10" fontId="0" fillId="13" borderId="58" xfId="0" applyNumberFormat="1" applyFont="1" applyFill="1" applyBorder="1" applyAlignment="1" applyProtection="1">
      <alignment horizontal="center" vertical="center" wrapText="1"/>
      <protection locked="0"/>
    </xf>
    <xf numFmtId="10" fontId="0" fillId="6" borderId="135" xfId="0" applyNumberFormat="1" applyFont="1" applyFill="1" applyBorder="1" applyAlignment="1" applyProtection="1">
      <alignment horizontal="center" vertical="center" wrapText="1"/>
      <protection locked="0"/>
    </xf>
    <xf numFmtId="10" fontId="0" fillId="6" borderId="83" xfId="0" applyNumberFormat="1" applyFont="1" applyFill="1" applyBorder="1" applyAlignment="1" applyProtection="1">
      <alignment horizontal="center" vertical="center" wrapText="1"/>
      <protection locked="0"/>
    </xf>
    <xf numFmtId="10" fontId="0" fillId="6" borderId="58" xfId="0" applyNumberFormat="1" applyFont="1" applyFill="1" applyBorder="1" applyAlignment="1" applyProtection="1">
      <alignment horizontal="center" vertical="center" wrapText="1"/>
      <protection locked="0"/>
    </xf>
    <xf numFmtId="10" fontId="0" fillId="6" borderId="113" xfId="0" applyNumberFormat="1" applyFont="1" applyFill="1" applyBorder="1" applyAlignment="1" applyProtection="1">
      <alignment horizontal="center" vertical="center" wrapText="1"/>
      <protection locked="0"/>
    </xf>
    <xf numFmtId="10" fontId="0" fillId="13" borderId="114" xfId="0" applyNumberFormat="1" applyFont="1" applyFill="1" applyBorder="1" applyAlignment="1" applyProtection="1">
      <alignment horizontal="center" vertical="center" wrapText="1"/>
      <protection locked="0"/>
    </xf>
    <xf numFmtId="166" fontId="3" fillId="4" borderId="3" xfId="0" applyNumberFormat="1" applyFont="1" applyFill="1" applyBorder="1" applyAlignment="1" applyProtection="1">
      <alignment horizontal="center" vertical="center" wrapText="1"/>
      <protection locked="0"/>
    </xf>
    <xf numFmtId="0" fontId="22" fillId="27" borderId="124" xfId="0" applyFont="1" applyFill="1" applyBorder="1" applyAlignment="1" applyProtection="1">
      <alignment horizontal="justify" vertical="center" wrapText="1"/>
      <protection locked="0"/>
    </xf>
    <xf numFmtId="0" fontId="22" fillId="25" borderId="124" xfId="0" applyFont="1" applyFill="1" applyBorder="1" applyAlignment="1" applyProtection="1">
      <alignment horizontal="justify" vertical="center" wrapText="1"/>
      <protection locked="0"/>
    </xf>
    <xf numFmtId="0" fontId="22" fillId="27" borderId="136" xfId="0" applyFont="1" applyFill="1" applyBorder="1" applyAlignment="1" applyProtection="1">
      <alignment horizontal="justify" vertical="center" wrapText="1"/>
      <protection locked="0"/>
    </xf>
    <xf numFmtId="44" fontId="3" fillId="4" borderId="68" xfId="2" applyFont="1" applyFill="1" applyBorder="1" applyAlignment="1">
      <alignment horizontal="center" vertical="center" wrapText="1"/>
    </xf>
    <xf numFmtId="44" fontId="3" fillId="4" borderId="70" xfId="2" applyFont="1" applyFill="1" applyBorder="1" applyAlignment="1">
      <alignment horizontal="center" vertical="center" wrapText="1"/>
    </xf>
    <xf numFmtId="44" fontId="3" fillId="4" borderId="129" xfId="2" applyFont="1" applyFill="1" applyBorder="1" applyAlignment="1">
      <alignment horizontal="center" vertical="center" wrapText="1"/>
    </xf>
    <xf numFmtId="44" fontId="3" fillId="4" borderId="73" xfId="2" applyFont="1" applyFill="1" applyBorder="1" applyAlignment="1">
      <alignment horizontal="center" vertical="center" wrapText="1"/>
    </xf>
    <xf numFmtId="10" fontId="0" fillId="6" borderId="113" xfId="0" applyNumberFormat="1" applyFill="1" applyBorder="1" applyAlignment="1" applyProtection="1">
      <alignment horizontal="center" vertical="center" wrapText="1"/>
      <protection locked="0"/>
    </xf>
    <xf numFmtId="10" fontId="0" fillId="6" borderId="137" xfId="0" applyNumberFormat="1" applyFill="1" applyBorder="1" applyAlignment="1" applyProtection="1">
      <alignment horizontal="center" vertical="center" wrapText="1"/>
      <protection locked="0"/>
    </xf>
    <xf numFmtId="10" fontId="0" fillId="6" borderId="60" xfId="0" applyNumberFormat="1" applyFill="1" applyBorder="1" applyAlignment="1">
      <alignment horizontal="center" vertical="center" wrapText="1"/>
    </xf>
    <xf numFmtId="0" fontId="3" fillId="0" borderId="49" xfId="0" applyFont="1" applyBorder="1" applyAlignment="1">
      <alignment horizontal="center" vertical="center" wrapText="1"/>
    </xf>
    <xf numFmtId="0" fontId="3" fillId="29" borderId="49" xfId="0" applyFont="1" applyFill="1" applyBorder="1" applyAlignment="1">
      <alignment horizontal="center" vertical="center" wrapText="1"/>
    </xf>
    <xf numFmtId="0" fontId="3" fillId="0" borderId="36" xfId="0" applyFont="1" applyBorder="1" applyAlignment="1">
      <alignment horizontal="center" vertical="center" wrapText="1"/>
    </xf>
    <xf numFmtId="0" fontId="6" fillId="18" borderId="60" xfId="0" applyFont="1" applyFill="1" applyBorder="1" applyAlignment="1" applyProtection="1">
      <alignment horizontal="left" vertical="center" wrapText="1"/>
      <protection locked="0"/>
    </xf>
    <xf numFmtId="0" fontId="6" fillId="18" borderId="60" xfId="0" applyFont="1" applyFill="1" applyBorder="1" applyAlignment="1" applyProtection="1">
      <alignment horizontal="center" vertical="center" wrapText="1"/>
      <protection locked="0"/>
    </xf>
    <xf numFmtId="3" fontId="4" fillId="10" borderId="10" xfId="0" applyNumberFormat="1" applyFont="1" applyFill="1" applyBorder="1" applyAlignment="1" applyProtection="1">
      <alignment horizontal="center" vertical="center" wrapText="1"/>
      <protection locked="0"/>
    </xf>
    <xf numFmtId="3" fontId="4" fillId="10" borderId="11" xfId="0" applyNumberFormat="1" applyFont="1" applyFill="1" applyBorder="1" applyAlignment="1" applyProtection="1">
      <alignment horizontal="center" vertical="center" wrapText="1"/>
      <protection locked="0"/>
    </xf>
    <xf numFmtId="3" fontId="4" fillId="10" borderId="12" xfId="0" applyNumberFormat="1" applyFont="1" applyFill="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10" xfId="0" applyFont="1" applyFill="1" applyBorder="1" applyAlignment="1" applyProtection="1">
      <alignment horizontal="center" vertical="center" wrapText="1"/>
      <protection locked="0"/>
    </xf>
    <xf numFmtId="0" fontId="5" fillId="9" borderId="10"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19" fillId="0" borderId="55" xfId="0" applyFont="1" applyBorder="1" applyAlignment="1" applyProtection="1">
      <alignment horizontal="center" vertical="center" wrapText="1"/>
      <protection locked="0"/>
    </xf>
    <xf numFmtId="0" fontId="19" fillId="0" borderId="55" xfId="0" applyFont="1" applyBorder="1" applyAlignment="1" applyProtection="1">
      <alignment horizontal="center" vertical="center"/>
      <protection locked="0"/>
    </xf>
    <xf numFmtId="0" fontId="19" fillId="0" borderId="55" xfId="0" applyFont="1" applyBorder="1" applyAlignment="1" applyProtection="1">
      <alignment horizontal="center" vertical="top" wrapText="1"/>
      <protection locked="0"/>
    </xf>
    <xf numFmtId="0" fontId="19" fillId="0" borderId="55" xfId="0" applyFont="1" applyBorder="1" applyAlignment="1" applyProtection="1">
      <alignment horizontal="center" vertical="top"/>
      <protection locked="0"/>
    </xf>
    <xf numFmtId="0" fontId="5" fillId="9" borderId="17"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wrapText="1"/>
      <protection locked="0"/>
    </xf>
    <xf numFmtId="0" fontId="2" fillId="5" borderId="38"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3" fillId="5" borderId="39" xfId="0" applyFont="1" applyFill="1" applyBorder="1" applyAlignment="1" applyProtection="1">
      <alignment horizontal="justify" vertical="center" wrapText="1"/>
      <protection locked="0"/>
    </xf>
    <xf numFmtId="0" fontId="3" fillId="5" borderId="40" xfId="0" applyFont="1" applyFill="1" applyBorder="1" applyAlignment="1" applyProtection="1">
      <alignment horizontal="justify" vertical="center" wrapText="1"/>
      <protection locked="0"/>
    </xf>
    <xf numFmtId="0" fontId="1" fillId="7" borderId="81" xfId="0" applyFont="1" applyFill="1" applyBorder="1" applyAlignment="1" applyProtection="1">
      <alignment horizontal="center" vertical="center" wrapText="1"/>
      <protection locked="0"/>
    </xf>
    <xf numFmtId="0" fontId="1" fillId="7" borderId="82" xfId="0" applyFont="1" applyFill="1" applyBorder="1" applyAlignment="1" applyProtection="1">
      <alignment horizontal="center" vertical="center" wrapText="1"/>
      <protection locked="0"/>
    </xf>
    <xf numFmtId="0" fontId="1" fillId="7" borderId="115"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wrapText="1"/>
      <protection locked="0"/>
    </xf>
    <xf numFmtId="0" fontId="5" fillId="9" borderId="18" xfId="0" applyFont="1" applyFill="1" applyBorder="1" applyAlignment="1" applyProtection="1">
      <alignment horizontal="center" vertical="center" wrapText="1"/>
      <protection locked="0"/>
    </xf>
    <xf numFmtId="0" fontId="15" fillId="25" borderId="13" xfId="0" applyFont="1" applyFill="1" applyBorder="1" applyAlignment="1" applyProtection="1">
      <alignment horizontal="center" vertical="center" wrapText="1"/>
      <protection locked="0"/>
    </xf>
    <xf numFmtId="0" fontId="15" fillId="25" borderId="87" xfId="0" applyFont="1" applyFill="1" applyBorder="1" applyAlignment="1" applyProtection="1">
      <alignment horizontal="left" vertical="center" wrapText="1"/>
      <protection locked="0"/>
    </xf>
    <xf numFmtId="0" fontId="15" fillId="5" borderId="13" xfId="0" applyFont="1" applyFill="1" applyBorder="1" applyAlignment="1" applyProtection="1">
      <alignment horizontal="center" vertical="center" wrapText="1"/>
      <protection locked="0"/>
    </xf>
    <xf numFmtId="0" fontId="15" fillId="5" borderId="87" xfId="0" applyFont="1" applyFill="1" applyBorder="1" applyAlignment="1" applyProtection="1">
      <alignment horizontal="left" vertical="center" wrapText="1"/>
      <protection locked="0"/>
    </xf>
    <xf numFmtId="0" fontId="10" fillId="8" borderId="15"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10" fillId="8" borderId="41" xfId="0" applyFont="1" applyFill="1" applyBorder="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8" borderId="52" xfId="0" applyFont="1" applyFill="1" applyBorder="1" applyAlignment="1" applyProtection="1">
      <alignment horizontal="center" vertical="center" wrapText="1"/>
      <protection locked="0"/>
    </xf>
    <xf numFmtId="0" fontId="10" fillId="8" borderId="53" xfId="0" applyFont="1" applyFill="1" applyBorder="1" applyAlignment="1" applyProtection="1">
      <alignment horizontal="center" vertical="center" wrapText="1"/>
      <protection locked="0"/>
    </xf>
    <xf numFmtId="0" fontId="10" fillId="8" borderId="54" xfId="0" applyFont="1" applyFill="1" applyBorder="1" applyAlignment="1" applyProtection="1">
      <alignment horizontal="center" vertical="center" wrapText="1"/>
      <protection locked="0"/>
    </xf>
    <xf numFmtId="0" fontId="10" fillId="8" borderId="18" xfId="0" applyFont="1" applyFill="1" applyBorder="1" applyAlignment="1" applyProtection="1">
      <alignment horizontal="center" vertical="center" wrapText="1"/>
      <protection locked="0"/>
    </xf>
    <xf numFmtId="0" fontId="8" fillId="9" borderId="17" xfId="0" applyFont="1" applyFill="1" applyBorder="1" applyAlignment="1" applyProtection="1">
      <alignment horizontal="center" vertical="center" wrapText="1"/>
      <protection locked="0"/>
    </xf>
    <xf numFmtId="0" fontId="8" fillId="9" borderId="51" xfId="0" applyFont="1" applyFill="1" applyBorder="1" applyAlignment="1" applyProtection="1">
      <alignment horizontal="center" vertical="center" wrapText="1"/>
      <protection locked="0"/>
    </xf>
    <xf numFmtId="0" fontId="8" fillId="9" borderId="16" xfId="0" applyFont="1" applyFill="1" applyBorder="1" applyAlignment="1" applyProtection="1">
      <alignment horizontal="center" vertical="center" wrapText="1"/>
      <protection locked="0"/>
    </xf>
    <xf numFmtId="0" fontId="9" fillId="8" borderId="23" xfId="0" applyFont="1" applyFill="1" applyBorder="1" applyAlignment="1" applyProtection="1">
      <alignment horizontal="center" vertical="center" wrapText="1"/>
      <protection locked="0"/>
    </xf>
    <xf numFmtId="0" fontId="9" fillId="8" borderId="24" xfId="0" applyFont="1" applyFill="1" applyBorder="1" applyAlignment="1" applyProtection="1">
      <alignment horizontal="center" vertical="center" wrapText="1"/>
      <protection locked="0"/>
    </xf>
    <xf numFmtId="0" fontId="9" fillId="8" borderId="28" xfId="0" applyFont="1" applyFill="1" applyBorder="1" applyAlignment="1" applyProtection="1">
      <alignment horizontal="center" vertical="center" wrapText="1"/>
      <protection locked="0"/>
    </xf>
    <xf numFmtId="0" fontId="9" fillId="8" borderId="29" xfId="0" applyFont="1" applyFill="1" applyBorder="1" applyAlignment="1" applyProtection="1">
      <alignment horizontal="center" vertical="center" wrapText="1"/>
      <protection locked="0"/>
    </xf>
    <xf numFmtId="0" fontId="9" fillId="8" borderId="25" xfId="0" applyFont="1" applyFill="1" applyBorder="1" applyAlignment="1" applyProtection="1">
      <alignment horizontal="center" vertical="center" wrapText="1"/>
      <protection locked="0"/>
    </xf>
    <xf numFmtId="0" fontId="9" fillId="8" borderId="26" xfId="0" applyFont="1" applyFill="1" applyBorder="1" applyAlignment="1" applyProtection="1">
      <alignment horizontal="center" vertical="center" wrapText="1"/>
      <protection locked="0"/>
    </xf>
    <xf numFmtId="0" fontId="9" fillId="8" borderId="27" xfId="0" applyFont="1" applyFill="1" applyBorder="1" applyAlignment="1" applyProtection="1">
      <alignment horizontal="center" vertical="center" wrapText="1"/>
      <protection locked="0"/>
    </xf>
    <xf numFmtId="0" fontId="8" fillId="8" borderId="11" xfId="0" applyFont="1" applyFill="1" applyBorder="1" applyAlignment="1" applyProtection="1">
      <alignment horizontal="center" vertical="center" wrapText="1"/>
      <protection locked="0"/>
    </xf>
    <xf numFmtId="0" fontId="8" fillId="8" borderId="12"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protection locked="0"/>
    </xf>
    <xf numFmtId="0" fontId="9" fillId="8" borderId="94" xfId="0" applyFont="1" applyFill="1" applyBorder="1" applyAlignment="1" applyProtection="1">
      <alignment horizontal="center" vertical="center"/>
      <protection locked="0"/>
    </xf>
    <xf numFmtId="0" fontId="9" fillId="8" borderId="95"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wrapText="1"/>
      <protection locked="0"/>
    </xf>
    <xf numFmtId="0" fontId="9" fillId="8" borderId="52" xfId="0" applyFont="1" applyFill="1" applyBorder="1" applyAlignment="1" applyProtection="1">
      <alignment horizontal="center" vertical="center" wrapText="1"/>
      <protection locked="0"/>
    </xf>
    <xf numFmtId="0" fontId="8" fillId="9" borderId="53" xfId="0" applyFont="1" applyFill="1" applyBorder="1" applyAlignment="1" applyProtection="1">
      <alignment horizontal="center" vertical="center" wrapText="1"/>
      <protection locked="0"/>
    </xf>
    <xf numFmtId="0" fontId="8" fillId="9" borderId="54" xfId="0" applyFont="1" applyFill="1" applyBorder="1" applyAlignment="1" applyProtection="1">
      <alignment horizontal="center" vertical="center" wrapText="1"/>
      <protection locked="0"/>
    </xf>
    <xf numFmtId="0" fontId="8" fillId="9" borderId="18" xfId="0" applyFont="1" applyFill="1" applyBorder="1" applyAlignment="1" applyProtection="1">
      <alignment horizontal="center" vertical="center" wrapText="1"/>
      <protection locked="0"/>
    </xf>
    <xf numFmtId="0" fontId="0" fillId="0" borderId="0" xfId="0" applyAlignment="1">
      <alignment horizontal="justify" vertical="center" wrapText="1"/>
    </xf>
  </cellXfs>
  <cellStyles count="6">
    <cellStyle name="Moneda" xfId="2" builtinId="4"/>
    <cellStyle name="Moneda 2" xfId="5" xr:uid="{BF4DCEBD-1D72-4E4C-ADC2-68930535DC61}"/>
    <cellStyle name="Moneda 3" xfId="3" xr:uid="{8B2FE80B-64C9-4079-ACC8-3E22E1FEF305}"/>
    <cellStyle name="Normal" xfId="0" builtinId="0"/>
    <cellStyle name="Normal 2" xfId="4" xr:uid="{0035F5EB-5642-49DB-9B29-95ECEFC76257}"/>
    <cellStyle name="Porcentaje" xfId="1" builtinId="5"/>
  </cellStyles>
  <dxfs count="79">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twoCellAnchor editAs="oneCell">
    <xdr:from>
      <xdr:col>2</xdr:col>
      <xdr:colOff>1929489</xdr:colOff>
      <xdr:row>1</xdr:row>
      <xdr:rowOff>95249</xdr:rowOff>
    </xdr:from>
    <xdr:to>
      <xdr:col>3</xdr:col>
      <xdr:colOff>1646465</xdr:colOff>
      <xdr:row>5</xdr:row>
      <xdr:rowOff>386249</xdr:rowOff>
    </xdr:to>
    <xdr:pic>
      <xdr:nvPicPr>
        <xdr:cNvPr id="4" name="Imagen 3">
          <a:extLst>
            <a:ext uri="{FF2B5EF4-FFF2-40B4-BE49-F238E27FC236}">
              <a16:creationId xmlns:a16="http://schemas.microsoft.com/office/drawing/2014/main" id="{45E4D7F8-3284-165A-3693-74D758C091B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2203" y="299356"/>
          <a:ext cx="2111833" cy="219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24"/>
  <sheetViews>
    <sheetView tabSelected="1" topLeftCell="E146" zoomScale="90" zoomScaleNormal="90" workbookViewId="0">
      <selection activeCell="R147" sqref="R147"/>
    </sheetView>
  </sheetViews>
  <sheetFormatPr baseColWidth="10" defaultColWidth="11.5703125" defaultRowHeight="15" x14ac:dyDescent="0.25"/>
  <cols>
    <col min="1" max="1" width="11.5703125" style="5"/>
    <col min="2" max="2" width="20.140625" style="5" customWidth="1"/>
    <col min="3" max="3" width="35.85546875" style="5" customWidth="1"/>
    <col min="4" max="4" width="33.85546875" style="5" customWidth="1"/>
    <col min="5" max="6" width="31.42578125" style="5" customWidth="1"/>
    <col min="7" max="7" width="16.85546875" style="6" customWidth="1"/>
    <col min="8" max="19" width="16.85546875" style="5" customWidth="1"/>
    <col min="20" max="22" width="18.42578125" style="5" customWidth="1"/>
    <col min="23" max="23" width="59.5703125" style="5" customWidth="1"/>
    <col min="24" max="16384" width="11.5703125" style="5"/>
  </cols>
  <sheetData>
    <row r="1" spans="1:23" ht="15.75" thickBot="1" x14ac:dyDescent="0.3"/>
    <row r="2" spans="1:23" ht="63" customHeight="1" x14ac:dyDescent="0.25">
      <c r="A2" s="7"/>
      <c r="B2" s="7"/>
      <c r="C2" s="7"/>
      <c r="D2" s="7"/>
      <c r="E2" s="310" t="s">
        <v>21</v>
      </c>
      <c r="F2" s="311"/>
      <c r="G2" s="311"/>
      <c r="H2" s="311"/>
      <c r="I2" s="311"/>
      <c r="J2" s="311"/>
      <c r="K2" s="311"/>
      <c r="L2" s="311"/>
      <c r="M2" s="311"/>
      <c r="N2" s="311"/>
      <c r="O2" s="311"/>
      <c r="P2" s="311"/>
      <c r="Q2" s="311"/>
      <c r="R2" s="311"/>
      <c r="S2" s="311"/>
      <c r="T2" s="311"/>
      <c r="U2" s="312"/>
    </row>
    <row r="3" spans="1:23" ht="30" customHeight="1" x14ac:dyDescent="0.25">
      <c r="A3" s="7"/>
      <c r="B3" s="7"/>
      <c r="C3" s="7"/>
      <c r="D3" s="7"/>
      <c r="E3" s="313" t="s">
        <v>709</v>
      </c>
      <c r="F3" s="314"/>
      <c r="G3" s="314"/>
      <c r="H3" s="314"/>
      <c r="I3" s="314"/>
      <c r="J3" s="314"/>
      <c r="K3" s="314"/>
      <c r="L3" s="314"/>
      <c r="M3" s="314"/>
      <c r="N3" s="314"/>
      <c r="O3" s="314"/>
      <c r="P3" s="314"/>
      <c r="Q3" s="314"/>
      <c r="R3" s="314"/>
      <c r="S3" s="314"/>
      <c r="T3" s="314"/>
      <c r="U3" s="315"/>
    </row>
    <row r="4" spans="1:23" ht="26.25" customHeight="1" x14ac:dyDescent="0.25">
      <c r="A4" s="7"/>
      <c r="B4" s="7"/>
      <c r="C4" s="7"/>
      <c r="D4" s="7"/>
      <c r="E4" s="313" t="s">
        <v>136</v>
      </c>
      <c r="F4" s="314"/>
      <c r="G4" s="314"/>
      <c r="H4" s="314"/>
      <c r="I4" s="314"/>
      <c r="J4" s="314"/>
      <c r="K4" s="314"/>
      <c r="L4" s="314"/>
      <c r="M4" s="314"/>
      <c r="N4" s="314"/>
      <c r="O4" s="314"/>
      <c r="P4" s="314"/>
      <c r="Q4" s="314"/>
      <c r="R4" s="314"/>
      <c r="S4" s="314"/>
      <c r="T4" s="314"/>
      <c r="U4" s="315"/>
    </row>
    <row r="5" spans="1:23" ht="30" customHeight="1" x14ac:dyDescent="0.25">
      <c r="A5" s="7"/>
      <c r="B5" s="7"/>
      <c r="C5" s="7"/>
      <c r="D5" s="7"/>
      <c r="E5" s="313" t="s">
        <v>137</v>
      </c>
      <c r="F5" s="314"/>
      <c r="G5" s="314"/>
      <c r="H5" s="314"/>
      <c r="I5" s="314"/>
      <c r="J5" s="314"/>
      <c r="K5" s="314"/>
      <c r="L5" s="314"/>
      <c r="M5" s="314"/>
      <c r="N5" s="314"/>
      <c r="O5" s="314"/>
      <c r="P5" s="314"/>
      <c r="Q5" s="314"/>
      <c r="R5" s="314"/>
      <c r="S5" s="314"/>
      <c r="T5" s="314"/>
      <c r="U5" s="315"/>
    </row>
    <row r="6" spans="1:23" ht="30.75" thickBot="1" x14ac:dyDescent="0.3">
      <c r="A6" s="7"/>
      <c r="B6" s="7"/>
      <c r="C6" s="7"/>
      <c r="D6" s="7"/>
      <c r="E6" s="316"/>
      <c r="F6" s="317"/>
      <c r="G6" s="317"/>
      <c r="H6" s="317"/>
      <c r="I6" s="317"/>
      <c r="J6" s="317"/>
      <c r="K6" s="317"/>
      <c r="L6" s="317"/>
      <c r="M6" s="317"/>
      <c r="N6" s="317"/>
      <c r="O6" s="317"/>
      <c r="P6" s="317"/>
      <c r="Q6" s="317"/>
      <c r="R6" s="317"/>
      <c r="S6" s="317"/>
      <c r="T6" s="317"/>
      <c r="U6" s="318"/>
    </row>
    <row r="7" spans="1:23" x14ac:dyDescent="0.25">
      <c r="A7" s="7"/>
      <c r="B7" s="7"/>
      <c r="C7" s="7"/>
      <c r="D7" s="7"/>
      <c r="E7" s="7"/>
      <c r="F7" s="7"/>
      <c r="G7" s="8"/>
      <c r="H7" s="7"/>
      <c r="I7" s="7"/>
      <c r="J7" s="7"/>
      <c r="K7" s="7"/>
      <c r="L7" s="7"/>
      <c r="M7" s="7"/>
      <c r="N7" s="7"/>
      <c r="O7" s="7"/>
      <c r="P7" s="7"/>
      <c r="Q7" s="7"/>
      <c r="R7" s="7"/>
      <c r="S7" s="7"/>
    </row>
    <row r="9" spans="1:23" ht="4.5" customHeight="1" thickBot="1" x14ac:dyDescent="0.3"/>
    <row r="10" spans="1:23" ht="33.75" customHeight="1" thickBot="1" x14ac:dyDescent="0.3">
      <c r="G10" s="9"/>
      <c r="H10" s="329" t="s">
        <v>31</v>
      </c>
      <c r="I10" s="329"/>
      <c r="J10" s="329"/>
      <c r="K10" s="329"/>
      <c r="L10" s="329"/>
      <c r="M10" s="329"/>
      <c r="N10" s="329"/>
      <c r="O10" s="329"/>
      <c r="P10" s="329"/>
      <c r="Q10" s="329"/>
      <c r="R10" s="329"/>
      <c r="S10" s="329"/>
      <c r="T10" s="329"/>
      <c r="U10" s="329"/>
      <c r="V10" s="330"/>
      <c r="W10" s="319" t="s">
        <v>562</v>
      </c>
    </row>
    <row r="11" spans="1:23" ht="47.25" customHeight="1" thickTop="1" thickBot="1" x14ac:dyDescent="0.3">
      <c r="B11" s="322" t="s">
        <v>0</v>
      </c>
      <c r="C11" s="324" t="s">
        <v>1</v>
      </c>
      <c r="D11" s="326" t="s">
        <v>2</v>
      </c>
      <c r="E11" s="327"/>
      <c r="F11" s="328"/>
      <c r="G11" s="10"/>
      <c r="H11" s="331" t="s">
        <v>22</v>
      </c>
      <c r="I11" s="331"/>
      <c r="J11" s="331"/>
      <c r="K11" s="332"/>
      <c r="L11" s="333" t="s">
        <v>23</v>
      </c>
      <c r="M11" s="334"/>
      <c r="N11" s="334"/>
      <c r="O11" s="335"/>
      <c r="P11" s="336" t="s">
        <v>24</v>
      </c>
      <c r="Q11" s="337"/>
      <c r="R11" s="337"/>
      <c r="S11" s="338"/>
      <c r="T11" s="337"/>
      <c r="U11" s="337"/>
      <c r="V11" s="337"/>
      <c r="W11" s="320"/>
    </row>
    <row r="12" spans="1:23" ht="143.25" customHeight="1" thickBot="1" x14ac:dyDescent="0.3">
      <c r="B12" s="323"/>
      <c r="C12" s="325"/>
      <c r="D12" s="11" t="s">
        <v>3</v>
      </c>
      <c r="E12" s="11" t="s">
        <v>4</v>
      </c>
      <c r="F12" s="12" t="s">
        <v>5</v>
      </c>
      <c r="G12" s="13" t="s">
        <v>138</v>
      </c>
      <c r="H12" s="14" t="s">
        <v>6</v>
      </c>
      <c r="I12" s="13" t="s">
        <v>7</v>
      </c>
      <c r="J12" s="15" t="s">
        <v>8</v>
      </c>
      <c r="K12" s="16" t="s">
        <v>9</v>
      </c>
      <c r="L12" s="17" t="s">
        <v>6</v>
      </c>
      <c r="M12" s="13" t="s">
        <v>7</v>
      </c>
      <c r="N12" s="15" t="s">
        <v>8</v>
      </c>
      <c r="O12" s="16" t="s">
        <v>9</v>
      </c>
      <c r="P12" s="18" t="s">
        <v>6</v>
      </c>
      <c r="Q12" s="15" t="s">
        <v>7</v>
      </c>
      <c r="R12" s="19" t="s">
        <v>8</v>
      </c>
      <c r="S12" s="20" t="s">
        <v>9</v>
      </c>
      <c r="T12" s="21" t="s">
        <v>7</v>
      </c>
      <c r="U12" s="22" t="s">
        <v>8</v>
      </c>
      <c r="V12" s="23" t="s">
        <v>9</v>
      </c>
      <c r="W12" s="321"/>
    </row>
    <row r="13" spans="1:23" ht="161.1" customHeight="1" x14ac:dyDescent="0.25">
      <c r="B13" s="297" t="s">
        <v>15</v>
      </c>
      <c r="C13" s="299" t="s">
        <v>152</v>
      </c>
      <c r="D13" s="24" t="s">
        <v>17</v>
      </c>
      <c r="E13" s="25" t="s">
        <v>16</v>
      </c>
      <c r="F13" s="26" t="s">
        <v>19</v>
      </c>
      <c r="G13" s="27">
        <v>57</v>
      </c>
      <c r="H13" s="28">
        <v>57</v>
      </c>
      <c r="I13" s="29">
        <v>57</v>
      </c>
      <c r="J13" s="30">
        <v>57</v>
      </c>
      <c r="K13" s="31">
        <v>57</v>
      </c>
      <c r="L13" s="32">
        <v>57</v>
      </c>
      <c r="M13" s="33">
        <v>57</v>
      </c>
      <c r="N13" s="74">
        <v>57</v>
      </c>
      <c r="O13" s="34"/>
      <c r="P13" s="259">
        <f t="shared" ref="P13" si="0">IFERROR(L13/H13,"NO APLICA")</f>
        <v>1</v>
      </c>
      <c r="Q13" s="260">
        <f t="shared" ref="Q13:R14" si="1">IFERROR((M13/I13),"100%")</f>
        <v>1</v>
      </c>
      <c r="R13" s="260">
        <f t="shared" si="1"/>
        <v>1</v>
      </c>
      <c r="S13" s="261"/>
      <c r="T13" s="259">
        <f>IFERROR(((L13+M13)/(H13+I13)),"100%")</f>
        <v>1</v>
      </c>
      <c r="U13" s="262">
        <f>IFERROR(((L13+M13+N13)/(H13+I13+J13)),"100%")</f>
        <v>1</v>
      </c>
      <c r="V13" s="37"/>
      <c r="W13" s="39" t="s">
        <v>560</v>
      </c>
    </row>
    <row r="14" spans="1:23" ht="161.1" customHeight="1" x14ac:dyDescent="0.25">
      <c r="B14" s="298"/>
      <c r="C14" s="300"/>
      <c r="D14" s="40" t="s">
        <v>18</v>
      </c>
      <c r="E14" s="41" t="s">
        <v>16</v>
      </c>
      <c r="F14" s="26" t="s">
        <v>20</v>
      </c>
      <c r="G14" s="42">
        <v>0.39700000000000002</v>
      </c>
      <c r="H14" s="43">
        <v>0.39700000000000002</v>
      </c>
      <c r="I14" s="44">
        <v>0.39700000000000002</v>
      </c>
      <c r="J14" s="45">
        <v>0.39700000000000002</v>
      </c>
      <c r="K14" s="46">
        <v>0.39700000000000002</v>
      </c>
      <c r="L14" s="47">
        <v>0.39700000000000002</v>
      </c>
      <c r="M14" s="48">
        <v>0.39700000000000002</v>
      </c>
      <c r="N14" s="267">
        <v>0.39700000000000002</v>
      </c>
      <c r="O14" s="34"/>
      <c r="P14" s="259">
        <f>IFERROR(L14/H14,"NO APLICA")</f>
        <v>1</v>
      </c>
      <c r="Q14" s="260">
        <f t="shared" si="1"/>
        <v>1</v>
      </c>
      <c r="R14" s="260">
        <f t="shared" si="1"/>
        <v>1</v>
      </c>
      <c r="S14" s="261"/>
      <c r="T14" s="259">
        <f t="shared" ref="T14:T15" si="2">IFERROR(((L14+M14)/(H14+I14)),"100%")</f>
        <v>1</v>
      </c>
      <c r="U14" s="262">
        <f>IFERROR(((L14+M14+N14)/(H14+I14+J14)),"100%")</f>
        <v>1</v>
      </c>
      <c r="V14" s="37"/>
      <c r="W14" s="49" t="s">
        <v>561</v>
      </c>
    </row>
    <row r="15" spans="1:23" hidden="1" x14ac:dyDescent="0.25">
      <c r="B15" s="301" t="s">
        <v>36</v>
      </c>
      <c r="C15" s="302"/>
      <c r="D15" s="303"/>
      <c r="E15" s="302"/>
      <c r="F15" s="302"/>
      <c r="G15" s="50"/>
      <c r="H15" s="51"/>
      <c r="I15" s="52"/>
      <c r="J15" s="52"/>
      <c r="K15" s="53"/>
      <c r="L15" s="54"/>
      <c r="M15" s="33"/>
      <c r="N15" s="74"/>
      <c r="O15" s="34"/>
      <c r="P15" s="263" t="str">
        <f t="shared" ref="P15:S30" si="3">IFERROR((L15/H15),"100%")</f>
        <v>100%</v>
      </c>
      <c r="Q15" s="260" t="str">
        <f t="shared" si="3"/>
        <v>100%</v>
      </c>
      <c r="R15" s="260" t="str">
        <f t="shared" si="3"/>
        <v>100%</v>
      </c>
      <c r="S15" s="264" t="str">
        <f t="shared" si="3"/>
        <v>100%</v>
      </c>
      <c r="T15" s="263" t="str">
        <f t="shared" si="2"/>
        <v>100%</v>
      </c>
      <c r="U15" s="260" t="str">
        <f>IFERROR(((L15+M15+N15)/(H15+I15+J15)),"100%")</f>
        <v>100%</v>
      </c>
      <c r="V15" s="55" t="str">
        <f>IFERROR(((L15+M15+N15+O15)/(H15+I15+J15+K15)),"100%")</f>
        <v>100%</v>
      </c>
      <c r="W15" s="56"/>
    </row>
    <row r="16" spans="1:23" ht="105" x14ac:dyDescent="0.25">
      <c r="B16" s="57" t="s">
        <v>37</v>
      </c>
      <c r="C16" s="58" t="s">
        <v>38</v>
      </c>
      <c r="D16" s="59" t="s">
        <v>559</v>
      </c>
      <c r="E16" s="60" t="s">
        <v>39</v>
      </c>
      <c r="F16" s="61" t="s">
        <v>40</v>
      </c>
      <c r="G16" s="62">
        <v>164101</v>
      </c>
      <c r="H16" s="63">
        <v>39116</v>
      </c>
      <c r="I16" s="64">
        <v>35681</v>
      </c>
      <c r="J16" s="64">
        <v>52653</v>
      </c>
      <c r="K16" s="65">
        <v>36651</v>
      </c>
      <c r="L16" s="66">
        <v>40980</v>
      </c>
      <c r="M16" s="33">
        <v>30594</v>
      </c>
      <c r="N16" s="74">
        <v>51840</v>
      </c>
      <c r="O16" s="34"/>
      <c r="P16" s="263">
        <f t="shared" ref="P16:P18" si="4">IFERROR((L16/H16),"100%")</f>
        <v>1.0476531342673074</v>
      </c>
      <c r="Q16" s="260">
        <f t="shared" ref="Q16:Q18" si="5">IFERROR((M16/I16),"100%")</f>
        <v>0.85743112580925418</v>
      </c>
      <c r="R16" s="260">
        <f>IFERROR((N16/J16),"100%")</f>
        <v>0.98455928437126095</v>
      </c>
      <c r="S16" s="261"/>
      <c r="T16" s="263">
        <f>IFERROR(((L16+M16)/(H16+I16)),"100%")</f>
        <v>0.95691003649879003</v>
      </c>
      <c r="U16" s="260">
        <f>IFERROR(((L16+M16+N16)/(H16+I16+J16)),"100%")</f>
        <v>0.96833267948214985</v>
      </c>
      <c r="V16" s="37"/>
      <c r="W16" s="67" t="s">
        <v>563</v>
      </c>
    </row>
    <row r="17" spans="2:23" ht="118.5" x14ac:dyDescent="0.25">
      <c r="B17" s="68" t="s">
        <v>41</v>
      </c>
      <c r="C17" s="69" t="s">
        <v>42</v>
      </c>
      <c r="D17" s="70" t="s">
        <v>139</v>
      </c>
      <c r="E17" s="71" t="s">
        <v>39</v>
      </c>
      <c r="F17" s="72" t="s">
        <v>43</v>
      </c>
      <c r="G17" s="73">
        <v>48</v>
      </c>
      <c r="H17" s="63">
        <v>12</v>
      </c>
      <c r="I17" s="64">
        <v>12</v>
      </c>
      <c r="J17" s="64">
        <v>12</v>
      </c>
      <c r="K17" s="65">
        <v>12</v>
      </c>
      <c r="L17" s="66">
        <v>13</v>
      </c>
      <c r="M17" s="33">
        <v>12</v>
      </c>
      <c r="N17" s="74">
        <v>11</v>
      </c>
      <c r="O17" s="75"/>
      <c r="P17" s="263">
        <f t="shared" si="4"/>
        <v>1.0833333333333333</v>
      </c>
      <c r="Q17" s="260">
        <f t="shared" si="5"/>
        <v>1</v>
      </c>
      <c r="R17" s="260">
        <f>IFERROR((N17/J17),"100%")</f>
        <v>0.91666666666666663</v>
      </c>
      <c r="S17" s="261"/>
      <c r="T17" s="263">
        <f>IFERROR(((L17+M17)/(H17+I17)),"100%")</f>
        <v>1.0416666666666667</v>
      </c>
      <c r="U17" s="260">
        <f>IFERROR(((L17+M17+N17)/(H17+I17+J17)),"100%")</f>
        <v>1</v>
      </c>
      <c r="V17" s="37"/>
      <c r="W17" s="194" t="s">
        <v>564</v>
      </c>
    </row>
    <row r="18" spans="2:23" ht="102.75" x14ac:dyDescent="0.25">
      <c r="B18" s="76" t="s">
        <v>44</v>
      </c>
      <c r="C18" s="77" t="s">
        <v>45</v>
      </c>
      <c r="D18" s="78" t="s">
        <v>140</v>
      </c>
      <c r="E18" s="79" t="s">
        <v>39</v>
      </c>
      <c r="F18" s="80" t="s">
        <v>46</v>
      </c>
      <c r="G18" s="81">
        <f>H18+I18+J18+K18</f>
        <v>836</v>
      </c>
      <c r="H18" s="63">
        <v>206</v>
      </c>
      <c r="I18" s="64">
        <v>215</v>
      </c>
      <c r="J18" s="64">
        <v>215</v>
      </c>
      <c r="K18" s="65">
        <v>200</v>
      </c>
      <c r="L18" s="66">
        <v>208</v>
      </c>
      <c r="M18" s="33">
        <v>218</v>
      </c>
      <c r="N18" s="74">
        <v>215</v>
      </c>
      <c r="O18" s="75"/>
      <c r="P18" s="263">
        <f t="shared" si="4"/>
        <v>1.0097087378640777</v>
      </c>
      <c r="Q18" s="260">
        <f t="shared" si="5"/>
        <v>1.0139534883720931</v>
      </c>
      <c r="R18" s="260">
        <f>IFERROR((N18/J18),"100%")</f>
        <v>1</v>
      </c>
      <c r="S18" s="261"/>
      <c r="T18" s="263">
        <f t="shared" ref="T18:T79" si="6">IFERROR(((L18+M18)/(H18+I18)),"100%")</f>
        <v>1.0118764845605701</v>
      </c>
      <c r="U18" s="260">
        <f t="shared" ref="U18" si="7">IFERROR(((L18+M18+N18)/(H18+I18+J18)),"100%")</f>
        <v>1.0078616352201257</v>
      </c>
      <c r="V18" s="37"/>
      <c r="W18" s="268" t="s">
        <v>565</v>
      </c>
    </row>
    <row r="19" spans="2:23" ht="195" x14ac:dyDescent="0.25">
      <c r="B19" s="82" t="s">
        <v>47</v>
      </c>
      <c r="C19" s="83" t="s">
        <v>48</v>
      </c>
      <c r="D19" s="84" t="s">
        <v>49</v>
      </c>
      <c r="E19" s="85" t="s">
        <v>39</v>
      </c>
      <c r="F19" s="86" t="s">
        <v>62</v>
      </c>
      <c r="G19" s="81">
        <f t="shared" ref="G19:G76" si="8">H19+I19+J19+K19</f>
        <v>28</v>
      </c>
      <c r="H19" s="63">
        <v>6</v>
      </c>
      <c r="I19" s="64">
        <v>8</v>
      </c>
      <c r="J19" s="64">
        <v>6</v>
      </c>
      <c r="K19" s="65">
        <v>8</v>
      </c>
      <c r="L19" s="66">
        <v>5</v>
      </c>
      <c r="M19" s="33">
        <v>5</v>
      </c>
      <c r="N19" s="74">
        <v>4</v>
      </c>
      <c r="O19" s="75"/>
      <c r="P19" s="263">
        <f t="shared" si="3"/>
        <v>0.83333333333333337</v>
      </c>
      <c r="Q19" s="260">
        <f t="shared" si="3"/>
        <v>0.625</v>
      </c>
      <c r="R19" s="260">
        <f>IFERROR((N19/J19),"100%")</f>
        <v>0.66666666666666663</v>
      </c>
      <c r="S19" s="261"/>
      <c r="T19" s="263">
        <f t="shared" si="6"/>
        <v>0.7142857142857143</v>
      </c>
      <c r="U19" s="260">
        <f>IFERROR(((L19+M19+N19)/(H19+I19+J19)),"100%")</f>
        <v>0.7</v>
      </c>
      <c r="V19" s="37"/>
      <c r="W19" s="268" t="s">
        <v>566</v>
      </c>
    </row>
    <row r="20" spans="2:23" ht="102.75" x14ac:dyDescent="0.25">
      <c r="B20" s="87" t="s">
        <v>47</v>
      </c>
      <c r="C20" s="88" t="s">
        <v>50</v>
      </c>
      <c r="D20" s="89" t="s">
        <v>141</v>
      </c>
      <c r="E20" s="90" t="s">
        <v>39</v>
      </c>
      <c r="F20" s="91" t="s">
        <v>51</v>
      </c>
      <c r="G20" s="81">
        <f t="shared" si="8"/>
        <v>828</v>
      </c>
      <c r="H20" s="63">
        <v>207</v>
      </c>
      <c r="I20" s="64">
        <v>207</v>
      </c>
      <c r="J20" s="64">
        <v>207</v>
      </c>
      <c r="K20" s="65">
        <v>207</v>
      </c>
      <c r="L20" s="66">
        <v>190</v>
      </c>
      <c r="M20" s="33">
        <v>185</v>
      </c>
      <c r="N20" s="74">
        <v>221</v>
      </c>
      <c r="O20" s="75"/>
      <c r="P20" s="263">
        <f t="shared" si="3"/>
        <v>0.91787439613526567</v>
      </c>
      <c r="Q20" s="260">
        <f t="shared" si="3"/>
        <v>0.893719806763285</v>
      </c>
      <c r="R20" s="260">
        <f t="shared" si="3"/>
        <v>1.067632850241546</v>
      </c>
      <c r="S20" s="261"/>
      <c r="T20" s="263">
        <f t="shared" si="6"/>
        <v>0.90579710144927539</v>
      </c>
      <c r="U20" s="260">
        <f>IFERROR(((L20+M20+N20)/(H20+I20+J20)),"100%")</f>
        <v>0.95974235104669892</v>
      </c>
      <c r="V20" s="37"/>
      <c r="W20" s="268" t="s">
        <v>567</v>
      </c>
    </row>
    <row r="21" spans="2:23" ht="102.75" x14ac:dyDescent="0.25">
      <c r="B21" s="92" t="s">
        <v>52</v>
      </c>
      <c r="C21" s="93" t="s">
        <v>153</v>
      </c>
      <c r="D21" s="94" t="s">
        <v>145</v>
      </c>
      <c r="E21" s="95" t="s">
        <v>39</v>
      </c>
      <c r="F21" s="281" t="s">
        <v>732</v>
      </c>
      <c r="G21" s="81">
        <f t="shared" si="8"/>
        <v>8</v>
      </c>
      <c r="H21" s="63">
        <v>2</v>
      </c>
      <c r="I21" s="64">
        <v>2</v>
      </c>
      <c r="J21" s="64">
        <v>2</v>
      </c>
      <c r="K21" s="65">
        <v>2</v>
      </c>
      <c r="L21" s="66">
        <v>0</v>
      </c>
      <c r="M21" s="33">
        <v>2</v>
      </c>
      <c r="N21" s="74">
        <v>2</v>
      </c>
      <c r="O21" s="75"/>
      <c r="P21" s="263">
        <f t="shared" si="3"/>
        <v>0</v>
      </c>
      <c r="Q21" s="260">
        <f t="shared" si="3"/>
        <v>1</v>
      </c>
      <c r="R21" s="260">
        <f t="shared" si="3"/>
        <v>1</v>
      </c>
      <c r="S21" s="261"/>
      <c r="T21" s="263">
        <f t="shared" si="6"/>
        <v>0.5</v>
      </c>
      <c r="U21" s="260">
        <f t="shared" ref="U21:U84" si="9">IFERROR(((L21+M21+N21)/(H21+I21+J21)),"100%")</f>
        <v>0.66666666666666663</v>
      </c>
      <c r="V21" s="37"/>
      <c r="W21" s="268" t="s">
        <v>568</v>
      </c>
    </row>
    <row r="22" spans="2:23" ht="103.5" x14ac:dyDescent="0.25">
      <c r="B22" s="92" t="s">
        <v>52</v>
      </c>
      <c r="C22" s="94" t="s">
        <v>146</v>
      </c>
      <c r="D22" s="94" t="s">
        <v>147</v>
      </c>
      <c r="E22" s="95" t="s">
        <v>39</v>
      </c>
      <c r="F22" s="282" t="s">
        <v>733</v>
      </c>
      <c r="G22" s="81">
        <f t="shared" si="8"/>
        <v>48</v>
      </c>
      <c r="H22" s="63">
        <v>12</v>
      </c>
      <c r="I22" s="64">
        <v>12</v>
      </c>
      <c r="J22" s="64">
        <v>12</v>
      </c>
      <c r="K22" s="65">
        <v>12</v>
      </c>
      <c r="L22" s="66">
        <v>0</v>
      </c>
      <c r="M22" s="33">
        <v>13</v>
      </c>
      <c r="N22" s="74">
        <v>13</v>
      </c>
      <c r="O22" s="75"/>
      <c r="P22" s="263">
        <f t="shared" si="3"/>
        <v>0</v>
      </c>
      <c r="Q22" s="260">
        <f t="shared" si="3"/>
        <v>1.0833333333333333</v>
      </c>
      <c r="R22" s="260">
        <f t="shared" si="3"/>
        <v>1.0833333333333333</v>
      </c>
      <c r="S22" s="261"/>
      <c r="T22" s="263">
        <f t="shared" si="6"/>
        <v>0.54166666666666663</v>
      </c>
      <c r="U22" s="260">
        <f t="shared" si="9"/>
        <v>0.72222222222222221</v>
      </c>
      <c r="V22" s="37"/>
      <c r="W22" s="268" t="s">
        <v>569</v>
      </c>
    </row>
    <row r="23" spans="2:23" ht="150" x14ac:dyDescent="0.25">
      <c r="B23" s="96" t="s">
        <v>52</v>
      </c>
      <c r="C23" s="93" t="s">
        <v>148</v>
      </c>
      <c r="D23" s="97" t="s">
        <v>149</v>
      </c>
      <c r="E23" s="95" t="s">
        <v>39</v>
      </c>
      <c r="F23" s="281" t="s">
        <v>734</v>
      </c>
      <c r="G23" s="81">
        <f t="shared" si="8"/>
        <v>40</v>
      </c>
      <c r="H23" s="63">
        <v>10</v>
      </c>
      <c r="I23" s="64">
        <v>10</v>
      </c>
      <c r="J23" s="64">
        <v>10</v>
      </c>
      <c r="K23" s="65">
        <v>10</v>
      </c>
      <c r="L23" s="66">
        <v>5</v>
      </c>
      <c r="M23" s="33">
        <v>7</v>
      </c>
      <c r="N23" s="74">
        <v>1</v>
      </c>
      <c r="O23" s="75"/>
      <c r="P23" s="263">
        <f t="shared" si="3"/>
        <v>0.5</v>
      </c>
      <c r="Q23" s="260">
        <f t="shared" si="3"/>
        <v>0.7</v>
      </c>
      <c r="R23" s="260">
        <f t="shared" si="3"/>
        <v>0.1</v>
      </c>
      <c r="S23" s="261"/>
      <c r="T23" s="263">
        <f t="shared" si="6"/>
        <v>0.6</v>
      </c>
      <c r="U23" s="260">
        <f t="shared" si="9"/>
        <v>0.43333333333333335</v>
      </c>
      <c r="V23" s="37"/>
      <c r="W23" s="268" t="s">
        <v>570</v>
      </c>
    </row>
    <row r="24" spans="2:23" ht="102.75" x14ac:dyDescent="0.25">
      <c r="B24" s="98" t="s">
        <v>52</v>
      </c>
      <c r="C24" s="99" t="s">
        <v>150</v>
      </c>
      <c r="D24" s="99" t="s">
        <v>151</v>
      </c>
      <c r="E24" s="95" t="s">
        <v>39</v>
      </c>
      <c r="F24" s="281" t="s">
        <v>735</v>
      </c>
      <c r="G24" s="81">
        <f t="shared" si="8"/>
        <v>145</v>
      </c>
      <c r="H24" s="63">
        <v>29</v>
      </c>
      <c r="I24" s="64">
        <v>37</v>
      </c>
      <c r="J24" s="64">
        <v>29</v>
      </c>
      <c r="K24" s="65">
        <v>50</v>
      </c>
      <c r="L24" s="66">
        <v>25</v>
      </c>
      <c r="M24" s="33">
        <v>37</v>
      </c>
      <c r="N24" s="74">
        <v>29</v>
      </c>
      <c r="O24" s="75"/>
      <c r="P24" s="263">
        <f t="shared" si="3"/>
        <v>0.86206896551724133</v>
      </c>
      <c r="Q24" s="260">
        <f t="shared" si="3"/>
        <v>1</v>
      </c>
      <c r="R24" s="260">
        <f t="shared" si="3"/>
        <v>1</v>
      </c>
      <c r="S24" s="261"/>
      <c r="T24" s="263">
        <f t="shared" si="6"/>
        <v>0.93939393939393945</v>
      </c>
      <c r="U24" s="260">
        <f t="shared" si="9"/>
        <v>0.95789473684210524</v>
      </c>
      <c r="V24" s="37"/>
      <c r="W24" s="268" t="s">
        <v>571</v>
      </c>
    </row>
    <row r="25" spans="2:23" ht="102.75" x14ac:dyDescent="0.25">
      <c r="B25" s="100" t="s">
        <v>53</v>
      </c>
      <c r="C25" s="101" t="s">
        <v>63</v>
      </c>
      <c r="D25" s="102" t="s">
        <v>142</v>
      </c>
      <c r="E25" s="85" t="s">
        <v>39</v>
      </c>
      <c r="F25" s="103" t="s">
        <v>64</v>
      </c>
      <c r="G25" s="81">
        <f t="shared" si="8"/>
        <v>300</v>
      </c>
      <c r="H25" s="63">
        <v>75</v>
      </c>
      <c r="I25" s="64">
        <v>75</v>
      </c>
      <c r="J25" s="64">
        <v>75</v>
      </c>
      <c r="K25" s="65">
        <v>75</v>
      </c>
      <c r="L25" s="66">
        <v>75</v>
      </c>
      <c r="M25" s="33">
        <v>77</v>
      </c>
      <c r="N25" s="74">
        <v>75</v>
      </c>
      <c r="O25" s="75"/>
      <c r="P25" s="263">
        <f t="shared" si="3"/>
        <v>1</v>
      </c>
      <c r="Q25" s="260">
        <f t="shared" si="3"/>
        <v>1.0266666666666666</v>
      </c>
      <c r="R25" s="260">
        <f t="shared" si="3"/>
        <v>1</v>
      </c>
      <c r="S25" s="261"/>
      <c r="T25" s="263">
        <f t="shared" si="6"/>
        <v>1.0133333333333334</v>
      </c>
      <c r="U25" s="260">
        <f t="shared" si="9"/>
        <v>1.0088888888888889</v>
      </c>
      <c r="V25" s="37"/>
      <c r="W25" s="268" t="s">
        <v>572</v>
      </c>
    </row>
    <row r="26" spans="2:23" ht="117" x14ac:dyDescent="0.25">
      <c r="B26" s="100" t="s">
        <v>53</v>
      </c>
      <c r="C26" s="104" t="s">
        <v>65</v>
      </c>
      <c r="D26" s="102" t="s">
        <v>66</v>
      </c>
      <c r="E26" s="85" t="s">
        <v>39</v>
      </c>
      <c r="F26" s="103" t="s">
        <v>67</v>
      </c>
      <c r="G26" s="81">
        <f t="shared" si="8"/>
        <v>96</v>
      </c>
      <c r="H26" s="63">
        <v>24</v>
      </c>
      <c r="I26" s="64">
        <v>24</v>
      </c>
      <c r="J26" s="64">
        <v>24</v>
      </c>
      <c r="K26" s="65">
        <v>24</v>
      </c>
      <c r="L26" s="66">
        <v>24</v>
      </c>
      <c r="M26" s="33">
        <v>24</v>
      </c>
      <c r="N26" s="74">
        <v>24</v>
      </c>
      <c r="O26" s="75"/>
      <c r="P26" s="263">
        <f t="shared" si="3"/>
        <v>1</v>
      </c>
      <c r="Q26" s="260">
        <f t="shared" si="3"/>
        <v>1</v>
      </c>
      <c r="R26" s="260">
        <f t="shared" si="3"/>
        <v>1</v>
      </c>
      <c r="S26" s="261"/>
      <c r="T26" s="263">
        <f t="shared" si="6"/>
        <v>1</v>
      </c>
      <c r="U26" s="260">
        <f t="shared" si="9"/>
        <v>1</v>
      </c>
      <c r="V26" s="37"/>
      <c r="W26" s="268" t="s">
        <v>573</v>
      </c>
    </row>
    <row r="27" spans="2:23" ht="102.75" x14ac:dyDescent="0.25">
      <c r="B27" s="100" t="s">
        <v>54</v>
      </c>
      <c r="C27" s="101" t="s">
        <v>68</v>
      </c>
      <c r="D27" s="102" t="s">
        <v>69</v>
      </c>
      <c r="E27" s="85" t="s">
        <v>39</v>
      </c>
      <c r="F27" s="105" t="s">
        <v>736</v>
      </c>
      <c r="G27" s="81">
        <f t="shared" si="8"/>
        <v>87</v>
      </c>
      <c r="H27" s="63">
        <v>20</v>
      </c>
      <c r="I27" s="64">
        <v>22</v>
      </c>
      <c r="J27" s="64">
        <v>22</v>
      </c>
      <c r="K27" s="65">
        <v>23</v>
      </c>
      <c r="L27" s="66">
        <v>20</v>
      </c>
      <c r="M27" s="33">
        <v>22</v>
      </c>
      <c r="N27" s="74">
        <v>22</v>
      </c>
      <c r="O27" s="75"/>
      <c r="P27" s="263">
        <f t="shared" si="3"/>
        <v>1</v>
      </c>
      <c r="Q27" s="260">
        <f t="shared" si="3"/>
        <v>1</v>
      </c>
      <c r="R27" s="260">
        <f t="shared" si="3"/>
        <v>1</v>
      </c>
      <c r="S27" s="261"/>
      <c r="T27" s="263">
        <f t="shared" si="6"/>
        <v>1</v>
      </c>
      <c r="U27" s="260">
        <f t="shared" si="9"/>
        <v>1</v>
      </c>
      <c r="V27" s="37"/>
      <c r="W27" s="268" t="s">
        <v>574</v>
      </c>
    </row>
    <row r="28" spans="2:23" ht="117.75" x14ac:dyDescent="0.25">
      <c r="B28" s="100" t="s">
        <v>55</v>
      </c>
      <c r="C28" s="101" t="s">
        <v>70</v>
      </c>
      <c r="D28" s="102" t="s">
        <v>143</v>
      </c>
      <c r="E28" s="85" t="s">
        <v>39</v>
      </c>
      <c r="F28" s="106" t="s">
        <v>737</v>
      </c>
      <c r="G28" s="81">
        <f t="shared" si="8"/>
        <v>1124</v>
      </c>
      <c r="H28" s="63">
        <v>269</v>
      </c>
      <c r="I28" s="64">
        <v>274</v>
      </c>
      <c r="J28" s="64">
        <v>303</v>
      </c>
      <c r="K28" s="65">
        <v>278</v>
      </c>
      <c r="L28" s="66">
        <v>247</v>
      </c>
      <c r="M28" s="33">
        <v>271</v>
      </c>
      <c r="N28" s="74">
        <v>285</v>
      </c>
      <c r="O28" s="75"/>
      <c r="P28" s="263">
        <f t="shared" si="3"/>
        <v>0.91821561338289959</v>
      </c>
      <c r="Q28" s="260">
        <f t="shared" si="3"/>
        <v>0.98905109489051091</v>
      </c>
      <c r="R28" s="260">
        <f t="shared" si="3"/>
        <v>0.94059405940594054</v>
      </c>
      <c r="S28" s="261"/>
      <c r="T28" s="263">
        <f t="shared" si="6"/>
        <v>0.95395948434622468</v>
      </c>
      <c r="U28" s="260">
        <f t="shared" si="9"/>
        <v>0.94917257683215128</v>
      </c>
      <c r="V28" s="37"/>
      <c r="W28" s="268" t="s">
        <v>575</v>
      </c>
    </row>
    <row r="29" spans="2:23" ht="102.75" x14ac:dyDescent="0.25">
      <c r="B29" s="107" t="s">
        <v>56</v>
      </c>
      <c r="C29" s="108" t="s">
        <v>58</v>
      </c>
      <c r="D29" s="70" t="s">
        <v>144</v>
      </c>
      <c r="E29" s="109" t="s">
        <v>39</v>
      </c>
      <c r="F29" s="108" t="s">
        <v>59</v>
      </c>
      <c r="G29" s="73">
        <f>H29+I29+J29+K29</f>
        <v>29000</v>
      </c>
      <c r="H29" s="63">
        <v>7250</v>
      </c>
      <c r="I29" s="64">
        <v>7800</v>
      </c>
      <c r="J29" s="64">
        <v>6300</v>
      </c>
      <c r="K29" s="65">
        <v>7650</v>
      </c>
      <c r="L29" s="66">
        <v>4157</v>
      </c>
      <c r="M29" s="33">
        <v>3826</v>
      </c>
      <c r="N29" s="74">
        <v>5945</v>
      </c>
      <c r="O29" s="75"/>
      <c r="P29" s="263">
        <f t="shared" si="3"/>
        <v>0.57337931034482759</v>
      </c>
      <c r="Q29" s="260">
        <f t="shared" si="3"/>
        <v>0.49051282051282052</v>
      </c>
      <c r="R29" s="260">
        <f t="shared" si="3"/>
        <v>0.94365079365079363</v>
      </c>
      <c r="S29" s="261"/>
      <c r="T29" s="263">
        <f t="shared" si="6"/>
        <v>0.5304318936877076</v>
      </c>
      <c r="U29" s="260">
        <f t="shared" si="9"/>
        <v>0.65236533957845433</v>
      </c>
      <c r="V29" s="37"/>
      <c r="W29" s="269" t="s">
        <v>576</v>
      </c>
    </row>
    <row r="30" spans="2:23" ht="90" x14ac:dyDescent="0.25">
      <c r="B30" s="100" t="s">
        <v>57</v>
      </c>
      <c r="C30" s="110" t="s">
        <v>154</v>
      </c>
      <c r="D30" s="102" t="s">
        <v>60</v>
      </c>
      <c r="E30" s="85" t="s">
        <v>39</v>
      </c>
      <c r="F30" s="111" t="s">
        <v>61</v>
      </c>
      <c r="G30" s="81">
        <f t="shared" si="8"/>
        <v>19520</v>
      </c>
      <c r="H30" s="63">
        <v>4500</v>
      </c>
      <c r="I30" s="64">
        <v>5150</v>
      </c>
      <c r="J30" s="64">
        <v>4900</v>
      </c>
      <c r="K30" s="65">
        <v>4970</v>
      </c>
      <c r="L30" s="112">
        <v>3331</v>
      </c>
      <c r="M30" s="33">
        <v>2972</v>
      </c>
      <c r="N30" s="113">
        <v>3964</v>
      </c>
      <c r="O30" s="114"/>
      <c r="P30" s="263">
        <f t="shared" si="3"/>
        <v>0.74022222222222223</v>
      </c>
      <c r="Q30" s="260">
        <f t="shared" si="3"/>
        <v>0.57708737864077675</v>
      </c>
      <c r="R30" s="260">
        <f t="shared" si="3"/>
        <v>0.80897959183673473</v>
      </c>
      <c r="S30" s="261"/>
      <c r="T30" s="263">
        <f t="shared" si="6"/>
        <v>0.65316062176165801</v>
      </c>
      <c r="U30" s="260">
        <f t="shared" si="9"/>
        <v>0.70563573883161512</v>
      </c>
      <c r="V30" s="37"/>
      <c r="W30" s="268" t="s">
        <v>577</v>
      </c>
    </row>
    <row r="31" spans="2:23" s="128" customFormat="1" ht="285" x14ac:dyDescent="0.25">
      <c r="B31" s="100" t="s">
        <v>57</v>
      </c>
      <c r="C31" s="115" t="s">
        <v>199</v>
      </c>
      <c r="D31" s="116" t="s">
        <v>200</v>
      </c>
      <c r="E31" s="117" t="s">
        <v>39</v>
      </c>
      <c r="F31" s="118" t="s">
        <v>201</v>
      </c>
      <c r="G31" s="119">
        <f t="shared" si="8"/>
        <v>19520</v>
      </c>
      <c r="H31" s="120">
        <v>4500</v>
      </c>
      <c r="I31" s="121">
        <v>5150</v>
      </c>
      <c r="J31" s="121">
        <v>4900</v>
      </c>
      <c r="K31" s="122">
        <v>4970</v>
      </c>
      <c r="L31" s="123">
        <v>295</v>
      </c>
      <c r="M31" s="124">
        <v>274</v>
      </c>
      <c r="N31" s="125">
        <v>461</v>
      </c>
      <c r="O31" s="126"/>
      <c r="P31" s="263">
        <f t="shared" ref="P31:R94" si="10">IFERROR((L31/H31),"100%")</f>
        <v>6.5555555555555561E-2</v>
      </c>
      <c r="Q31" s="260">
        <f t="shared" si="10"/>
        <v>5.3203883495145633E-2</v>
      </c>
      <c r="R31" s="260">
        <f t="shared" si="10"/>
        <v>9.4081632653061228E-2</v>
      </c>
      <c r="S31" s="261"/>
      <c r="T31" s="263">
        <f t="shared" si="6"/>
        <v>5.8963730569948185E-2</v>
      </c>
      <c r="U31" s="260">
        <f t="shared" si="9"/>
        <v>7.0790378006872851E-2</v>
      </c>
      <c r="V31" s="127"/>
      <c r="W31" s="268" t="s">
        <v>578</v>
      </c>
    </row>
    <row r="32" spans="2:23" s="128" customFormat="1" ht="165" x14ac:dyDescent="0.25">
      <c r="B32" s="129" t="s">
        <v>57</v>
      </c>
      <c r="C32" s="130" t="s">
        <v>202</v>
      </c>
      <c r="D32" s="131" t="s">
        <v>203</v>
      </c>
      <c r="E32" s="117" t="s">
        <v>39</v>
      </c>
      <c r="F32" s="132" t="s">
        <v>204</v>
      </c>
      <c r="G32" s="119">
        <f t="shared" si="8"/>
        <v>6400</v>
      </c>
      <c r="H32" s="120">
        <v>1600</v>
      </c>
      <c r="I32" s="121">
        <v>1820</v>
      </c>
      <c r="J32" s="121">
        <v>1980</v>
      </c>
      <c r="K32" s="122">
        <v>1000</v>
      </c>
      <c r="L32" s="123">
        <v>530</v>
      </c>
      <c r="M32" s="124">
        <v>580</v>
      </c>
      <c r="N32" s="125">
        <v>1520</v>
      </c>
      <c r="O32" s="126"/>
      <c r="P32" s="263">
        <f t="shared" si="10"/>
        <v>0.33124999999999999</v>
      </c>
      <c r="Q32" s="260">
        <f t="shared" si="10"/>
        <v>0.31868131868131866</v>
      </c>
      <c r="R32" s="260">
        <f t="shared" si="10"/>
        <v>0.76767676767676762</v>
      </c>
      <c r="S32" s="261"/>
      <c r="T32" s="263">
        <f t="shared" si="6"/>
        <v>0.32456140350877194</v>
      </c>
      <c r="U32" s="260">
        <f t="shared" si="9"/>
        <v>0.48703703703703705</v>
      </c>
      <c r="V32" s="127"/>
      <c r="W32" s="268" t="s">
        <v>579</v>
      </c>
    </row>
    <row r="33" spans="2:23" s="128" customFormat="1" ht="110.25" x14ac:dyDescent="0.25">
      <c r="B33" s="133" t="s">
        <v>71</v>
      </c>
      <c r="C33" s="134" t="s">
        <v>205</v>
      </c>
      <c r="D33" s="135" t="s">
        <v>206</v>
      </c>
      <c r="E33" s="136" t="s">
        <v>39</v>
      </c>
      <c r="F33" s="137" t="s">
        <v>207</v>
      </c>
      <c r="G33" s="138">
        <f t="shared" si="8"/>
        <v>436</v>
      </c>
      <c r="H33" s="120">
        <v>85</v>
      </c>
      <c r="I33" s="121">
        <v>110</v>
      </c>
      <c r="J33" s="121">
        <v>111</v>
      </c>
      <c r="K33" s="122">
        <v>130</v>
      </c>
      <c r="L33" s="139">
        <v>81</v>
      </c>
      <c r="M33" s="124">
        <v>39</v>
      </c>
      <c r="N33" s="140">
        <v>37</v>
      </c>
      <c r="O33" s="141"/>
      <c r="P33" s="263">
        <f t="shared" si="10"/>
        <v>0.95294117647058818</v>
      </c>
      <c r="Q33" s="260">
        <f t="shared" si="10"/>
        <v>0.35454545454545455</v>
      </c>
      <c r="R33" s="260">
        <f t="shared" si="10"/>
        <v>0.33333333333333331</v>
      </c>
      <c r="S33" s="261"/>
      <c r="T33" s="263">
        <f t="shared" si="6"/>
        <v>0.61538461538461542</v>
      </c>
      <c r="U33" s="260">
        <f t="shared" si="9"/>
        <v>0.51307189542483655</v>
      </c>
      <c r="V33" s="127"/>
      <c r="W33" s="269" t="s">
        <v>580</v>
      </c>
    </row>
    <row r="34" spans="2:23" s="128" customFormat="1" ht="110.25" x14ac:dyDescent="0.25">
      <c r="B34" s="142" t="s">
        <v>72</v>
      </c>
      <c r="C34" s="143" t="s">
        <v>208</v>
      </c>
      <c r="D34" s="116" t="s">
        <v>209</v>
      </c>
      <c r="E34" s="117" t="s">
        <v>39</v>
      </c>
      <c r="F34" s="144" t="s">
        <v>210</v>
      </c>
      <c r="G34" s="119">
        <f t="shared" si="8"/>
        <v>296</v>
      </c>
      <c r="H34" s="120">
        <v>60</v>
      </c>
      <c r="I34" s="121">
        <v>75</v>
      </c>
      <c r="J34" s="121">
        <v>81</v>
      </c>
      <c r="K34" s="122">
        <v>80</v>
      </c>
      <c r="L34" s="123">
        <v>57</v>
      </c>
      <c r="M34" s="124">
        <v>39</v>
      </c>
      <c r="N34" s="125">
        <v>37</v>
      </c>
      <c r="O34" s="126"/>
      <c r="P34" s="263">
        <f t="shared" si="10"/>
        <v>0.95</v>
      </c>
      <c r="Q34" s="260">
        <f t="shared" si="10"/>
        <v>0.52</v>
      </c>
      <c r="R34" s="260">
        <f t="shared" si="10"/>
        <v>0.4567901234567901</v>
      </c>
      <c r="S34" s="261"/>
      <c r="T34" s="263">
        <f t="shared" si="6"/>
        <v>0.71111111111111114</v>
      </c>
      <c r="U34" s="260">
        <f t="shared" si="9"/>
        <v>0.6157407407407407</v>
      </c>
      <c r="V34" s="127"/>
      <c r="W34" s="268" t="s">
        <v>581</v>
      </c>
    </row>
    <row r="35" spans="2:23" s="128" customFormat="1" ht="141.75" x14ac:dyDescent="0.25">
      <c r="B35" s="142" t="s">
        <v>72</v>
      </c>
      <c r="C35" s="145" t="s">
        <v>211</v>
      </c>
      <c r="D35" s="116" t="s">
        <v>212</v>
      </c>
      <c r="E35" s="117" t="s">
        <v>39</v>
      </c>
      <c r="F35" s="144" t="s">
        <v>213</v>
      </c>
      <c r="G35" s="119">
        <f t="shared" si="8"/>
        <v>140</v>
      </c>
      <c r="H35" s="120">
        <v>25</v>
      </c>
      <c r="I35" s="121">
        <v>35</v>
      </c>
      <c r="J35" s="121">
        <v>30</v>
      </c>
      <c r="K35" s="122">
        <v>50</v>
      </c>
      <c r="L35" s="123">
        <v>24</v>
      </c>
      <c r="M35" s="124">
        <v>0</v>
      </c>
      <c r="N35" s="125">
        <v>0</v>
      </c>
      <c r="O35" s="126"/>
      <c r="P35" s="263">
        <f t="shared" si="10"/>
        <v>0.96</v>
      </c>
      <c r="Q35" s="260">
        <f t="shared" si="10"/>
        <v>0</v>
      </c>
      <c r="R35" s="260">
        <f t="shared" si="10"/>
        <v>0</v>
      </c>
      <c r="S35" s="261"/>
      <c r="T35" s="263">
        <f t="shared" si="6"/>
        <v>0.4</v>
      </c>
      <c r="U35" s="260">
        <f t="shared" si="9"/>
        <v>0.26666666666666666</v>
      </c>
      <c r="V35" s="127"/>
      <c r="W35" s="268" t="s">
        <v>582</v>
      </c>
    </row>
    <row r="36" spans="2:23" s="128" customFormat="1" ht="126" x14ac:dyDescent="0.25">
      <c r="B36" s="146" t="s">
        <v>73</v>
      </c>
      <c r="C36" s="137" t="s">
        <v>214</v>
      </c>
      <c r="D36" s="135" t="s">
        <v>215</v>
      </c>
      <c r="E36" s="136" t="s">
        <v>39</v>
      </c>
      <c r="F36" s="137" t="s">
        <v>216</v>
      </c>
      <c r="G36" s="138">
        <f t="shared" si="8"/>
        <v>48</v>
      </c>
      <c r="H36" s="120">
        <v>12</v>
      </c>
      <c r="I36" s="121">
        <v>12</v>
      </c>
      <c r="J36" s="121">
        <v>12</v>
      </c>
      <c r="K36" s="122">
        <v>12</v>
      </c>
      <c r="L36" s="139">
        <v>12</v>
      </c>
      <c r="M36" s="124">
        <v>14</v>
      </c>
      <c r="N36" s="140">
        <v>13</v>
      </c>
      <c r="O36" s="141"/>
      <c r="P36" s="263">
        <f t="shared" si="10"/>
        <v>1</v>
      </c>
      <c r="Q36" s="260">
        <f t="shared" si="10"/>
        <v>1.1666666666666667</v>
      </c>
      <c r="R36" s="260">
        <f t="shared" si="10"/>
        <v>1.0833333333333333</v>
      </c>
      <c r="S36" s="261"/>
      <c r="T36" s="263">
        <f t="shared" si="6"/>
        <v>1.0833333333333333</v>
      </c>
      <c r="U36" s="260">
        <f t="shared" si="9"/>
        <v>1.0833333333333333</v>
      </c>
      <c r="V36" s="127"/>
      <c r="W36" s="269" t="s">
        <v>583</v>
      </c>
    </row>
    <row r="37" spans="2:23" s="128" customFormat="1" ht="110.25" x14ac:dyDescent="0.25">
      <c r="B37" s="142" t="s">
        <v>74</v>
      </c>
      <c r="C37" s="144" t="s">
        <v>217</v>
      </c>
      <c r="D37" s="116" t="s">
        <v>218</v>
      </c>
      <c r="E37" s="117" t="s">
        <v>39</v>
      </c>
      <c r="F37" s="144" t="s">
        <v>219</v>
      </c>
      <c r="G37" s="119">
        <f t="shared" si="8"/>
        <v>28</v>
      </c>
      <c r="H37" s="120">
        <v>7</v>
      </c>
      <c r="I37" s="121">
        <v>7</v>
      </c>
      <c r="J37" s="121">
        <v>7</v>
      </c>
      <c r="K37" s="122">
        <v>7</v>
      </c>
      <c r="L37" s="123">
        <v>8</v>
      </c>
      <c r="M37" s="124">
        <v>7</v>
      </c>
      <c r="N37" s="125">
        <v>7</v>
      </c>
      <c r="O37" s="126"/>
      <c r="P37" s="263">
        <f t="shared" si="10"/>
        <v>1.1428571428571428</v>
      </c>
      <c r="Q37" s="260">
        <f t="shared" si="10"/>
        <v>1</v>
      </c>
      <c r="R37" s="260">
        <f t="shared" si="10"/>
        <v>1</v>
      </c>
      <c r="S37" s="261"/>
      <c r="T37" s="263">
        <f t="shared" si="6"/>
        <v>1.0714285714285714</v>
      </c>
      <c r="U37" s="260">
        <f t="shared" si="9"/>
        <v>1.0476190476190477</v>
      </c>
      <c r="V37" s="127"/>
      <c r="W37" s="268" t="s">
        <v>584</v>
      </c>
    </row>
    <row r="38" spans="2:23" s="128" customFormat="1" ht="110.25" x14ac:dyDescent="0.25">
      <c r="B38" s="142" t="s">
        <v>75</v>
      </c>
      <c r="C38" s="144" t="s">
        <v>220</v>
      </c>
      <c r="D38" s="116" t="s">
        <v>221</v>
      </c>
      <c r="E38" s="117" t="s">
        <v>39</v>
      </c>
      <c r="F38" s="144" t="s">
        <v>222</v>
      </c>
      <c r="G38" s="119">
        <f t="shared" ref="G38:G56" si="11">H38+I38+J38+K38</f>
        <v>3</v>
      </c>
      <c r="H38" s="120"/>
      <c r="I38" s="121">
        <v>1</v>
      </c>
      <c r="J38" s="121">
        <v>1</v>
      </c>
      <c r="K38" s="122">
        <v>1</v>
      </c>
      <c r="L38" s="123">
        <v>2</v>
      </c>
      <c r="M38" s="124">
        <v>3</v>
      </c>
      <c r="N38" s="125">
        <v>2</v>
      </c>
      <c r="O38" s="126"/>
      <c r="P38" s="263" t="str">
        <f t="shared" si="10"/>
        <v>100%</v>
      </c>
      <c r="Q38" s="260">
        <f t="shared" si="10"/>
        <v>3</v>
      </c>
      <c r="R38" s="260">
        <f t="shared" si="10"/>
        <v>2</v>
      </c>
      <c r="S38" s="261"/>
      <c r="T38" s="263">
        <f t="shared" si="6"/>
        <v>5</v>
      </c>
      <c r="U38" s="260">
        <f t="shared" si="9"/>
        <v>3.5</v>
      </c>
      <c r="V38" s="127"/>
      <c r="W38" s="268" t="s">
        <v>585</v>
      </c>
    </row>
    <row r="39" spans="2:23" s="128" customFormat="1" ht="150" x14ac:dyDescent="0.25">
      <c r="B39" s="142" t="s">
        <v>76</v>
      </c>
      <c r="C39" s="144" t="s">
        <v>223</v>
      </c>
      <c r="D39" s="116" t="s">
        <v>224</v>
      </c>
      <c r="E39" s="117" t="s">
        <v>39</v>
      </c>
      <c r="F39" s="144" t="s">
        <v>225</v>
      </c>
      <c r="G39" s="119">
        <f t="shared" si="11"/>
        <v>310</v>
      </c>
      <c r="H39" s="120">
        <v>70</v>
      </c>
      <c r="I39" s="121">
        <v>80</v>
      </c>
      <c r="J39" s="121">
        <v>100</v>
      </c>
      <c r="K39" s="122">
        <v>60</v>
      </c>
      <c r="L39" s="123">
        <v>143</v>
      </c>
      <c r="M39" s="124">
        <v>120</v>
      </c>
      <c r="N39" s="125">
        <v>146</v>
      </c>
      <c r="O39" s="126"/>
      <c r="P39" s="263">
        <f>IFERROR((L39/H39),"100%")</f>
        <v>2.0428571428571427</v>
      </c>
      <c r="Q39" s="260">
        <f t="shared" si="10"/>
        <v>1.5</v>
      </c>
      <c r="R39" s="260">
        <f t="shared" si="10"/>
        <v>1.46</v>
      </c>
      <c r="S39" s="261"/>
      <c r="T39" s="263">
        <f t="shared" si="6"/>
        <v>1.7533333333333334</v>
      </c>
      <c r="U39" s="260">
        <f t="shared" si="9"/>
        <v>1.6359999999999999</v>
      </c>
      <c r="V39" s="127"/>
      <c r="W39" s="268" t="s">
        <v>586</v>
      </c>
    </row>
    <row r="40" spans="2:23" s="128" customFormat="1" ht="126" x14ac:dyDescent="0.25">
      <c r="B40" s="133" t="s">
        <v>77</v>
      </c>
      <c r="C40" s="134" t="s">
        <v>226</v>
      </c>
      <c r="D40" s="135" t="s">
        <v>227</v>
      </c>
      <c r="E40" s="136" t="s">
        <v>39</v>
      </c>
      <c r="F40" s="137" t="s">
        <v>228</v>
      </c>
      <c r="G40" s="147">
        <f t="shared" si="11"/>
        <v>11000</v>
      </c>
      <c r="H40" s="120">
        <v>2750</v>
      </c>
      <c r="I40" s="121">
        <v>2750</v>
      </c>
      <c r="J40" s="121">
        <v>2750</v>
      </c>
      <c r="K40" s="122">
        <v>2750</v>
      </c>
      <c r="L40" s="139">
        <v>2627</v>
      </c>
      <c r="M40" s="124">
        <v>3107</v>
      </c>
      <c r="N40" s="140">
        <v>3265</v>
      </c>
      <c r="O40" s="141"/>
      <c r="P40" s="263">
        <f>IFERROR((L40/H40),"100%")</f>
        <v>0.95527272727272727</v>
      </c>
      <c r="Q40" s="260">
        <f t="shared" si="10"/>
        <v>1.1298181818181818</v>
      </c>
      <c r="R40" s="260">
        <f t="shared" si="10"/>
        <v>1.1872727272727273</v>
      </c>
      <c r="S40" s="261"/>
      <c r="T40" s="263">
        <f t="shared" si="6"/>
        <v>1.0425454545454544</v>
      </c>
      <c r="U40" s="260">
        <f t="shared" si="9"/>
        <v>1.0907878787878789</v>
      </c>
      <c r="V40" s="127"/>
      <c r="W40" s="269" t="s">
        <v>587</v>
      </c>
    </row>
    <row r="41" spans="2:23" s="128" customFormat="1" ht="141.75" x14ac:dyDescent="0.25">
      <c r="B41" s="142" t="s">
        <v>78</v>
      </c>
      <c r="C41" s="148" t="s">
        <v>229</v>
      </c>
      <c r="D41" s="149" t="s">
        <v>230</v>
      </c>
      <c r="E41" s="117" t="s">
        <v>39</v>
      </c>
      <c r="F41" s="148" t="s">
        <v>231</v>
      </c>
      <c r="G41" s="119">
        <f t="shared" si="11"/>
        <v>100</v>
      </c>
      <c r="H41" s="120">
        <v>25</v>
      </c>
      <c r="I41" s="121">
        <v>25</v>
      </c>
      <c r="J41" s="121">
        <v>25</v>
      </c>
      <c r="K41" s="122">
        <v>25</v>
      </c>
      <c r="L41" s="123">
        <v>25</v>
      </c>
      <c r="M41" s="124">
        <v>25</v>
      </c>
      <c r="N41" s="125">
        <v>25</v>
      </c>
      <c r="O41" s="126"/>
      <c r="P41" s="263">
        <f t="shared" si="10"/>
        <v>1</v>
      </c>
      <c r="Q41" s="260">
        <f t="shared" si="10"/>
        <v>1</v>
      </c>
      <c r="R41" s="260">
        <f t="shared" si="10"/>
        <v>1</v>
      </c>
      <c r="S41" s="261"/>
      <c r="T41" s="263">
        <f t="shared" si="6"/>
        <v>1</v>
      </c>
      <c r="U41" s="260">
        <f t="shared" si="9"/>
        <v>1</v>
      </c>
      <c r="V41" s="127"/>
      <c r="W41" s="268" t="s">
        <v>588</v>
      </c>
    </row>
    <row r="42" spans="2:23" s="128" customFormat="1" ht="110.25" x14ac:dyDescent="0.25">
      <c r="B42" s="142" t="s">
        <v>79</v>
      </c>
      <c r="C42" s="150" t="s">
        <v>232</v>
      </c>
      <c r="D42" s="151" t="s">
        <v>233</v>
      </c>
      <c r="E42" s="117" t="s">
        <v>39</v>
      </c>
      <c r="F42" s="150" t="s">
        <v>234</v>
      </c>
      <c r="G42" s="119">
        <f t="shared" si="11"/>
        <v>1020</v>
      </c>
      <c r="H42" s="120">
        <v>260</v>
      </c>
      <c r="I42" s="121">
        <v>250</v>
      </c>
      <c r="J42" s="121">
        <v>260</v>
      </c>
      <c r="K42" s="122">
        <v>250</v>
      </c>
      <c r="L42" s="123">
        <v>175</v>
      </c>
      <c r="M42" s="124">
        <v>555</v>
      </c>
      <c r="N42" s="125">
        <v>366</v>
      </c>
      <c r="O42" s="126"/>
      <c r="P42" s="263">
        <f t="shared" si="10"/>
        <v>0.67307692307692313</v>
      </c>
      <c r="Q42" s="260">
        <f t="shared" si="10"/>
        <v>2.2200000000000002</v>
      </c>
      <c r="R42" s="260">
        <f t="shared" si="10"/>
        <v>1.4076923076923078</v>
      </c>
      <c r="S42" s="261"/>
      <c r="T42" s="263">
        <f t="shared" si="6"/>
        <v>1.4313725490196079</v>
      </c>
      <c r="U42" s="260">
        <f t="shared" si="9"/>
        <v>1.4233766233766234</v>
      </c>
      <c r="V42" s="127"/>
      <c r="W42" s="268" t="s">
        <v>589</v>
      </c>
    </row>
    <row r="43" spans="2:23" s="128" customFormat="1" ht="150" x14ac:dyDescent="0.25">
      <c r="B43" s="308" t="s">
        <v>80</v>
      </c>
      <c r="C43" s="309" t="s">
        <v>235</v>
      </c>
      <c r="D43" s="116" t="s">
        <v>236</v>
      </c>
      <c r="E43" s="117" t="s">
        <v>39</v>
      </c>
      <c r="F43" s="152" t="s">
        <v>237</v>
      </c>
      <c r="G43" s="119">
        <f t="shared" si="11"/>
        <v>1976</v>
      </c>
      <c r="H43" s="120">
        <v>493</v>
      </c>
      <c r="I43" s="121">
        <v>495</v>
      </c>
      <c r="J43" s="121">
        <v>495</v>
      </c>
      <c r="K43" s="122">
        <v>493</v>
      </c>
      <c r="L43" s="123">
        <v>581</v>
      </c>
      <c r="M43" s="124">
        <v>366</v>
      </c>
      <c r="N43" s="125">
        <v>685</v>
      </c>
      <c r="O43" s="126"/>
      <c r="P43" s="263">
        <f t="shared" si="10"/>
        <v>1.1784989858012171</v>
      </c>
      <c r="Q43" s="260">
        <f t="shared" si="10"/>
        <v>0.73939393939393938</v>
      </c>
      <c r="R43" s="260">
        <f t="shared" si="10"/>
        <v>1.3838383838383839</v>
      </c>
      <c r="S43" s="261"/>
      <c r="T43" s="263">
        <f t="shared" si="6"/>
        <v>0.958502024291498</v>
      </c>
      <c r="U43" s="260">
        <f t="shared" si="9"/>
        <v>1.1004720161834121</v>
      </c>
      <c r="V43" s="127"/>
      <c r="W43" s="268" t="s">
        <v>590</v>
      </c>
    </row>
    <row r="44" spans="2:23" s="128" customFormat="1" ht="120" x14ac:dyDescent="0.25">
      <c r="B44" s="308"/>
      <c r="C44" s="309"/>
      <c r="D44" s="116" t="s">
        <v>238</v>
      </c>
      <c r="E44" s="117" t="s">
        <v>39</v>
      </c>
      <c r="F44" s="152" t="s">
        <v>239</v>
      </c>
      <c r="G44" s="119">
        <f t="shared" si="11"/>
        <v>60</v>
      </c>
      <c r="H44" s="120">
        <v>15</v>
      </c>
      <c r="I44" s="121">
        <v>15</v>
      </c>
      <c r="J44" s="121">
        <v>15</v>
      </c>
      <c r="K44" s="122">
        <v>15</v>
      </c>
      <c r="L44" s="123">
        <v>21</v>
      </c>
      <c r="M44" s="124">
        <v>14</v>
      </c>
      <c r="N44" s="125">
        <v>17</v>
      </c>
      <c r="O44" s="126"/>
      <c r="P44" s="263">
        <f t="shared" si="10"/>
        <v>1.4</v>
      </c>
      <c r="Q44" s="260">
        <f t="shared" si="10"/>
        <v>0.93333333333333335</v>
      </c>
      <c r="R44" s="260">
        <f t="shared" si="10"/>
        <v>1.1333333333333333</v>
      </c>
      <c r="S44" s="261"/>
      <c r="T44" s="263">
        <f t="shared" si="6"/>
        <v>1.1666666666666667</v>
      </c>
      <c r="U44" s="260">
        <f t="shared" si="9"/>
        <v>1.1555555555555554</v>
      </c>
      <c r="V44" s="127"/>
      <c r="W44" s="268" t="s">
        <v>591</v>
      </c>
    </row>
    <row r="45" spans="2:23" s="128" customFormat="1" ht="110.25" x14ac:dyDescent="0.25">
      <c r="B45" s="153" t="s">
        <v>81</v>
      </c>
      <c r="C45" s="154" t="s">
        <v>240</v>
      </c>
      <c r="D45" s="131" t="s">
        <v>241</v>
      </c>
      <c r="E45" s="117" t="s">
        <v>39</v>
      </c>
      <c r="F45" s="155" t="s">
        <v>242</v>
      </c>
      <c r="G45" s="119">
        <f t="shared" si="11"/>
        <v>2</v>
      </c>
      <c r="H45" s="120"/>
      <c r="I45" s="121">
        <v>1</v>
      </c>
      <c r="J45" s="121"/>
      <c r="K45" s="122">
        <v>1</v>
      </c>
      <c r="L45" s="123">
        <v>1</v>
      </c>
      <c r="M45" s="124">
        <v>1</v>
      </c>
      <c r="N45" s="125"/>
      <c r="O45" s="126"/>
      <c r="P45" s="263" t="str">
        <f t="shared" si="10"/>
        <v>100%</v>
      </c>
      <c r="Q45" s="260">
        <f t="shared" si="10"/>
        <v>1</v>
      </c>
      <c r="R45" s="260" t="str">
        <f t="shared" si="10"/>
        <v>100%</v>
      </c>
      <c r="S45" s="261"/>
      <c r="T45" s="263">
        <f t="shared" si="6"/>
        <v>2</v>
      </c>
      <c r="U45" s="260">
        <f t="shared" si="9"/>
        <v>2</v>
      </c>
      <c r="V45" s="127"/>
      <c r="W45" s="268" t="s">
        <v>592</v>
      </c>
    </row>
    <row r="46" spans="2:23" s="128" customFormat="1" ht="110.25" x14ac:dyDescent="0.25">
      <c r="B46" s="142" t="s">
        <v>82</v>
      </c>
      <c r="C46" s="143" t="s">
        <v>243</v>
      </c>
      <c r="D46" s="151" t="s">
        <v>244</v>
      </c>
      <c r="E46" s="117" t="s">
        <v>39</v>
      </c>
      <c r="F46" s="150" t="s">
        <v>245</v>
      </c>
      <c r="G46" s="119">
        <f t="shared" si="11"/>
        <v>2182</v>
      </c>
      <c r="H46" s="120">
        <v>540</v>
      </c>
      <c r="I46" s="121">
        <v>542</v>
      </c>
      <c r="J46" s="121">
        <v>550</v>
      </c>
      <c r="K46" s="122">
        <v>550</v>
      </c>
      <c r="L46" s="123">
        <v>510</v>
      </c>
      <c r="M46" s="124">
        <v>530</v>
      </c>
      <c r="N46" s="125">
        <v>581</v>
      </c>
      <c r="O46" s="126"/>
      <c r="P46" s="263">
        <f t="shared" si="10"/>
        <v>0.94444444444444442</v>
      </c>
      <c r="Q46" s="260">
        <f t="shared" si="10"/>
        <v>0.97785977859778594</v>
      </c>
      <c r="R46" s="260">
        <f t="shared" si="10"/>
        <v>1.0563636363636364</v>
      </c>
      <c r="S46" s="261"/>
      <c r="T46" s="263">
        <f t="shared" si="6"/>
        <v>0.96118299445471345</v>
      </c>
      <c r="U46" s="260">
        <f t="shared" si="9"/>
        <v>0.99325980392156865</v>
      </c>
      <c r="V46" s="127"/>
      <c r="W46" s="268" t="s">
        <v>593</v>
      </c>
    </row>
    <row r="47" spans="2:23" s="128" customFormat="1" ht="126" x14ac:dyDescent="0.25">
      <c r="B47" s="142" t="s">
        <v>83</v>
      </c>
      <c r="C47" s="143" t="s">
        <v>246</v>
      </c>
      <c r="D47" s="151" t="s">
        <v>247</v>
      </c>
      <c r="E47" s="117" t="s">
        <v>39</v>
      </c>
      <c r="F47" s="150" t="s">
        <v>248</v>
      </c>
      <c r="G47" s="119">
        <f t="shared" si="11"/>
        <v>208</v>
      </c>
      <c r="H47" s="120">
        <v>52</v>
      </c>
      <c r="I47" s="121">
        <v>52</v>
      </c>
      <c r="J47" s="121">
        <v>52</v>
      </c>
      <c r="K47" s="122">
        <v>52</v>
      </c>
      <c r="L47" s="123">
        <v>53</v>
      </c>
      <c r="M47" s="124">
        <v>53</v>
      </c>
      <c r="N47" s="125">
        <v>54</v>
      </c>
      <c r="O47" s="126"/>
      <c r="P47" s="263">
        <f t="shared" si="10"/>
        <v>1.0192307692307692</v>
      </c>
      <c r="Q47" s="260">
        <f t="shared" si="10"/>
        <v>1.0192307692307692</v>
      </c>
      <c r="R47" s="260">
        <f t="shared" si="10"/>
        <v>1.0384615384615385</v>
      </c>
      <c r="S47" s="261"/>
      <c r="T47" s="263">
        <f t="shared" si="6"/>
        <v>1.0192307692307692</v>
      </c>
      <c r="U47" s="260">
        <f t="shared" si="9"/>
        <v>1.0256410256410255</v>
      </c>
      <c r="V47" s="127"/>
      <c r="W47" s="268" t="s">
        <v>594</v>
      </c>
    </row>
    <row r="48" spans="2:23" s="128" customFormat="1" ht="110.25" x14ac:dyDescent="0.25">
      <c r="B48" s="142" t="s">
        <v>84</v>
      </c>
      <c r="C48" s="143" t="s">
        <v>249</v>
      </c>
      <c r="D48" s="116" t="s">
        <v>250</v>
      </c>
      <c r="E48" s="117" t="s">
        <v>39</v>
      </c>
      <c r="F48" s="144" t="s">
        <v>251</v>
      </c>
      <c r="G48" s="119">
        <f t="shared" si="11"/>
        <v>560</v>
      </c>
      <c r="H48" s="120">
        <v>140</v>
      </c>
      <c r="I48" s="121">
        <v>140</v>
      </c>
      <c r="J48" s="121">
        <v>140</v>
      </c>
      <c r="K48" s="122">
        <v>140</v>
      </c>
      <c r="L48" s="123">
        <v>201</v>
      </c>
      <c r="M48" s="124">
        <v>146</v>
      </c>
      <c r="N48" s="125">
        <v>152</v>
      </c>
      <c r="O48" s="126"/>
      <c r="P48" s="263">
        <f t="shared" si="10"/>
        <v>1.4357142857142857</v>
      </c>
      <c r="Q48" s="260">
        <f t="shared" si="10"/>
        <v>1.0428571428571429</v>
      </c>
      <c r="R48" s="260">
        <f t="shared" si="10"/>
        <v>1.0857142857142856</v>
      </c>
      <c r="S48" s="261"/>
      <c r="T48" s="263">
        <f t="shared" si="6"/>
        <v>1.2392857142857143</v>
      </c>
      <c r="U48" s="260">
        <f t="shared" si="9"/>
        <v>1.1880952380952381</v>
      </c>
      <c r="V48" s="127"/>
      <c r="W48" s="268" t="s">
        <v>595</v>
      </c>
    </row>
    <row r="49" spans="2:23" s="128" customFormat="1" ht="110.25" x14ac:dyDescent="0.25">
      <c r="B49" s="142" t="s">
        <v>85</v>
      </c>
      <c r="C49" s="156" t="s">
        <v>252</v>
      </c>
      <c r="D49" s="149" t="s">
        <v>253</v>
      </c>
      <c r="E49" s="117" t="s">
        <v>39</v>
      </c>
      <c r="F49" s="148" t="s">
        <v>248</v>
      </c>
      <c r="G49" s="119">
        <f t="shared" si="11"/>
        <v>960</v>
      </c>
      <c r="H49" s="120">
        <v>230</v>
      </c>
      <c r="I49" s="121">
        <v>250</v>
      </c>
      <c r="J49" s="121">
        <v>230</v>
      </c>
      <c r="K49" s="122">
        <v>250</v>
      </c>
      <c r="L49" s="123">
        <v>290</v>
      </c>
      <c r="M49" s="124">
        <v>281</v>
      </c>
      <c r="N49" s="125">
        <v>239</v>
      </c>
      <c r="O49" s="126"/>
      <c r="P49" s="263">
        <f t="shared" si="10"/>
        <v>1.2608695652173914</v>
      </c>
      <c r="Q49" s="260">
        <f t="shared" si="10"/>
        <v>1.1240000000000001</v>
      </c>
      <c r="R49" s="260">
        <f t="shared" si="10"/>
        <v>1.0391304347826087</v>
      </c>
      <c r="S49" s="261"/>
      <c r="T49" s="263">
        <f t="shared" si="6"/>
        <v>1.1895833333333334</v>
      </c>
      <c r="U49" s="260">
        <f t="shared" si="9"/>
        <v>1.1408450704225352</v>
      </c>
      <c r="V49" s="127"/>
      <c r="W49" s="268" t="s">
        <v>596</v>
      </c>
    </row>
    <row r="50" spans="2:23" s="128" customFormat="1" ht="110.25" x14ac:dyDescent="0.25">
      <c r="B50" s="133" t="s">
        <v>86</v>
      </c>
      <c r="C50" s="134" t="s">
        <v>254</v>
      </c>
      <c r="D50" s="135" t="s">
        <v>255</v>
      </c>
      <c r="E50" s="136" t="s">
        <v>39</v>
      </c>
      <c r="F50" s="157" t="s">
        <v>256</v>
      </c>
      <c r="G50" s="147">
        <f t="shared" si="11"/>
        <v>816</v>
      </c>
      <c r="H50" s="120">
        <v>204</v>
      </c>
      <c r="I50" s="121">
        <v>204</v>
      </c>
      <c r="J50" s="121">
        <v>204</v>
      </c>
      <c r="K50" s="122">
        <v>204</v>
      </c>
      <c r="L50" s="139">
        <v>90</v>
      </c>
      <c r="M50" s="124">
        <v>237</v>
      </c>
      <c r="N50" s="140">
        <v>165</v>
      </c>
      <c r="O50" s="141"/>
      <c r="P50" s="263">
        <f t="shared" si="10"/>
        <v>0.44117647058823528</v>
      </c>
      <c r="Q50" s="260">
        <f t="shared" si="10"/>
        <v>1.161764705882353</v>
      </c>
      <c r="R50" s="260">
        <f t="shared" si="10"/>
        <v>0.80882352941176472</v>
      </c>
      <c r="S50" s="261"/>
      <c r="T50" s="263">
        <f t="shared" si="6"/>
        <v>0.80147058823529416</v>
      </c>
      <c r="U50" s="260">
        <f t="shared" si="9"/>
        <v>0.80392156862745101</v>
      </c>
      <c r="V50" s="127"/>
      <c r="W50" s="269" t="s">
        <v>597</v>
      </c>
    </row>
    <row r="51" spans="2:23" s="128" customFormat="1" ht="110.25" x14ac:dyDescent="0.25">
      <c r="B51" s="142" t="s">
        <v>87</v>
      </c>
      <c r="C51" s="143" t="s">
        <v>257</v>
      </c>
      <c r="D51" s="116" t="s">
        <v>258</v>
      </c>
      <c r="E51" s="117" t="s">
        <v>39</v>
      </c>
      <c r="F51" s="144" t="s">
        <v>259</v>
      </c>
      <c r="G51" s="119">
        <f t="shared" si="11"/>
        <v>3176</v>
      </c>
      <c r="H51" s="120">
        <v>794</v>
      </c>
      <c r="I51" s="121">
        <v>794</v>
      </c>
      <c r="J51" s="121">
        <v>794</v>
      </c>
      <c r="K51" s="122">
        <v>794</v>
      </c>
      <c r="L51" s="123">
        <v>687</v>
      </c>
      <c r="M51" s="124">
        <v>766</v>
      </c>
      <c r="N51" s="125">
        <v>924</v>
      </c>
      <c r="O51" s="126"/>
      <c r="P51" s="263">
        <f t="shared" si="10"/>
        <v>0.86523929471032746</v>
      </c>
      <c r="Q51" s="260">
        <f t="shared" si="10"/>
        <v>0.96473551637279598</v>
      </c>
      <c r="R51" s="260">
        <f t="shared" si="10"/>
        <v>1.163727959697733</v>
      </c>
      <c r="S51" s="261"/>
      <c r="T51" s="263">
        <f t="shared" si="6"/>
        <v>0.91498740554156166</v>
      </c>
      <c r="U51" s="260">
        <f t="shared" si="9"/>
        <v>0.99790092359361882</v>
      </c>
      <c r="V51" s="127"/>
      <c r="W51" s="268" t="s">
        <v>598</v>
      </c>
    </row>
    <row r="52" spans="2:23" s="128" customFormat="1" ht="173.25" x14ac:dyDescent="0.25">
      <c r="B52" s="153" t="s">
        <v>87</v>
      </c>
      <c r="C52" s="145" t="s">
        <v>260</v>
      </c>
      <c r="D52" s="158" t="s">
        <v>261</v>
      </c>
      <c r="E52" s="117" t="s">
        <v>39</v>
      </c>
      <c r="F52" s="144" t="s">
        <v>262</v>
      </c>
      <c r="G52" s="119">
        <f t="shared" si="11"/>
        <v>257</v>
      </c>
      <c r="H52" s="120">
        <v>62</v>
      </c>
      <c r="I52" s="121">
        <v>65</v>
      </c>
      <c r="J52" s="121">
        <v>60</v>
      </c>
      <c r="K52" s="122">
        <v>70</v>
      </c>
      <c r="L52" s="123">
        <v>75</v>
      </c>
      <c r="M52" s="124">
        <v>72</v>
      </c>
      <c r="N52" s="125">
        <v>59</v>
      </c>
      <c r="O52" s="126"/>
      <c r="P52" s="263">
        <f t="shared" si="10"/>
        <v>1.2096774193548387</v>
      </c>
      <c r="Q52" s="260">
        <f t="shared" si="10"/>
        <v>1.1076923076923078</v>
      </c>
      <c r="R52" s="260">
        <f t="shared" si="10"/>
        <v>0.98333333333333328</v>
      </c>
      <c r="S52" s="261"/>
      <c r="T52" s="263">
        <f t="shared" si="6"/>
        <v>1.1574803149606299</v>
      </c>
      <c r="U52" s="260">
        <f t="shared" si="9"/>
        <v>1.1016042780748663</v>
      </c>
      <c r="V52" s="127"/>
      <c r="W52" s="268" t="s">
        <v>599</v>
      </c>
    </row>
    <row r="53" spans="2:23" s="128" customFormat="1" ht="110.25" x14ac:dyDescent="0.25">
      <c r="B53" s="133" t="s">
        <v>88</v>
      </c>
      <c r="C53" s="137" t="s">
        <v>263</v>
      </c>
      <c r="D53" s="135" t="s">
        <v>264</v>
      </c>
      <c r="E53" s="136" t="s">
        <v>39</v>
      </c>
      <c r="F53" s="157" t="s">
        <v>251</v>
      </c>
      <c r="G53" s="147">
        <f t="shared" si="11"/>
        <v>3500</v>
      </c>
      <c r="H53" s="120">
        <v>450</v>
      </c>
      <c r="I53" s="121">
        <v>650</v>
      </c>
      <c r="J53" s="121">
        <v>1500</v>
      </c>
      <c r="K53" s="122">
        <v>900</v>
      </c>
      <c r="L53" s="139">
        <v>465</v>
      </c>
      <c r="M53" s="124">
        <v>627</v>
      </c>
      <c r="N53" s="140">
        <v>1645</v>
      </c>
      <c r="O53" s="141"/>
      <c r="P53" s="263">
        <f t="shared" si="10"/>
        <v>1.0333333333333334</v>
      </c>
      <c r="Q53" s="260">
        <f t="shared" si="10"/>
        <v>0.96461538461538465</v>
      </c>
      <c r="R53" s="260">
        <f t="shared" si="10"/>
        <v>1.0966666666666667</v>
      </c>
      <c r="S53" s="261"/>
      <c r="T53" s="263">
        <f t="shared" si="6"/>
        <v>0.99272727272727268</v>
      </c>
      <c r="U53" s="260">
        <f t="shared" si="9"/>
        <v>1.0526923076923076</v>
      </c>
      <c r="V53" s="127"/>
      <c r="W53" s="269" t="s">
        <v>600</v>
      </c>
    </row>
    <row r="54" spans="2:23" s="128" customFormat="1" ht="110.25" x14ac:dyDescent="0.25">
      <c r="B54" s="142" t="s">
        <v>89</v>
      </c>
      <c r="C54" s="143" t="s">
        <v>265</v>
      </c>
      <c r="D54" s="116" t="s">
        <v>266</v>
      </c>
      <c r="E54" s="117" t="s">
        <v>39</v>
      </c>
      <c r="F54" s="150" t="s">
        <v>267</v>
      </c>
      <c r="G54" s="119">
        <f t="shared" si="11"/>
        <v>250</v>
      </c>
      <c r="H54" s="120">
        <v>50</v>
      </c>
      <c r="I54" s="121">
        <v>60</v>
      </c>
      <c r="J54" s="121">
        <v>70</v>
      </c>
      <c r="K54" s="122">
        <v>70</v>
      </c>
      <c r="L54" s="123">
        <v>49</v>
      </c>
      <c r="M54" s="124">
        <v>60</v>
      </c>
      <c r="N54" s="125">
        <v>72</v>
      </c>
      <c r="O54" s="126"/>
      <c r="P54" s="263">
        <f t="shared" si="10"/>
        <v>0.98</v>
      </c>
      <c r="Q54" s="260">
        <f t="shared" si="10"/>
        <v>1</v>
      </c>
      <c r="R54" s="260">
        <f t="shared" si="10"/>
        <v>1.0285714285714285</v>
      </c>
      <c r="S54" s="261"/>
      <c r="T54" s="263">
        <f t="shared" si="6"/>
        <v>0.99090909090909096</v>
      </c>
      <c r="U54" s="260">
        <f t="shared" si="9"/>
        <v>1.0055555555555555</v>
      </c>
      <c r="V54" s="127"/>
      <c r="W54" s="268" t="s">
        <v>601</v>
      </c>
    </row>
    <row r="55" spans="2:23" s="128" customFormat="1" ht="135" x14ac:dyDescent="0.25">
      <c r="B55" s="159" t="s">
        <v>89</v>
      </c>
      <c r="C55" s="160" t="s">
        <v>268</v>
      </c>
      <c r="D55" s="161" t="s">
        <v>269</v>
      </c>
      <c r="E55" s="117" t="s">
        <v>39</v>
      </c>
      <c r="F55" s="160" t="s">
        <v>270</v>
      </c>
      <c r="G55" s="119">
        <f t="shared" si="11"/>
        <v>70</v>
      </c>
      <c r="H55" s="120">
        <v>10</v>
      </c>
      <c r="I55" s="121">
        <v>20</v>
      </c>
      <c r="J55" s="121">
        <v>30</v>
      </c>
      <c r="K55" s="122">
        <v>10</v>
      </c>
      <c r="L55" s="123">
        <v>12</v>
      </c>
      <c r="M55" s="124">
        <v>9</v>
      </c>
      <c r="N55" s="125">
        <v>26</v>
      </c>
      <c r="O55" s="126"/>
      <c r="P55" s="263">
        <f t="shared" si="10"/>
        <v>1.2</v>
      </c>
      <c r="Q55" s="260">
        <f t="shared" si="10"/>
        <v>0.45</v>
      </c>
      <c r="R55" s="260">
        <f t="shared" si="10"/>
        <v>0.8666666666666667</v>
      </c>
      <c r="S55" s="261"/>
      <c r="T55" s="263">
        <f t="shared" si="6"/>
        <v>0.7</v>
      </c>
      <c r="U55" s="260">
        <f t="shared" si="9"/>
        <v>0.78333333333333333</v>
      </c>
      <c r="V55" s="127"/>
      <c r="W55" s="268" t="s">
        <v>602</v>
      </c>
    </row>
    <row r="56" spans="2:23" s="128" customFormat="1" ht="135" x14ac:dyDescent="0.25">
      <c r="B56" s="133" t="s">
        <v>90</v>
      </c>
      <c r="C56" s="162" t="s">
        <v>271</v>
      </c>
      <c r="D56" s="163" t="s">
        <v>272</v>
      </c>
      <c r="E56" s="136" t="s">
        <v>39</v>
      </c>
      <c r="F56" s="164" t="s">
        <v>251</v>
      </c>
      <c r="G56" s="147">
        <f t="shared" si="11"/>
        <v>18500</v>
      </c>
      <c r="H56" s="120">
        <v>5000</v>
      </c>
      <c r="I56" s="121">
        <v>5000</v>
      </c>
      <c r="J56" s="121">
        <v>3000</v>
      </c>
      <c r="K56" s="122">
        <v>5500</v>
      </c>
      <c r="L56" s="139">
        <v>3096</v>
      </c>
      <c r="M56" s="124">
        <v>3904</v>
      </c>
      <c r="N56" s="140">
        <v>3586</v>
      </c>
      <c r="O56" s="141"/>
      <c r="P56" s="263">
        <f t="shared" si="10"/>
        <v>0.61919999999999997</v>
      </c>
      <c r="Q56" s="260">
        <f t="shared" si="10"/>
        <v>0.78080000000000005</v>
      </c>
      <c r="R56" s="260">
        <f t="shared" si="10"/>
        <v>1.1953333333333334</v>
      </c>
      <c r="S56" s="261"/>
      <c r="T56" s="263">
        <f t="shared" si="6"/>
        <v>0.7</v>
      </c>
      <c r="U56" s="260">
        <f t="shared" si="9"/>
        <v>0.81430769230769229</v>
      </c>
      <c r="V56" s="127"/>
      <c r="W56" s="269" t="s">
        <v>603</v>
      </c>
    </row>
    <row r="57" spans="2:23" s="128" customFormat="1" ht="195" x14ac:dyDescent="0.25">
      <c r="B57" s="153" t="s">
        <v>91</v>
      </c>
      <c r="C57" s="155" t="s">
        <v>273</v>
      </c>
      <c r="D57" s="131" t="s">
        <v>274</v>
      </c>
      <c r="E57" s="117" t="s">
        <v>39</v>
      </c>
      <c r="F57" s="155" t="s">
        <v>275</v>
      </c>
      <c r="G57" s="119">
        <f t="shared" si="8"/>
        <v>315</v>
      </c>
      <c r="H57" s="120">
        <v>90</v>
      </c>
      <c r="I57" s="121">
        <v>95</v>
      </c>
      <c r="J57" s="121">
        <v>35</v>
      </c>
      <c r="K57" s="122">
        <v>95</v>
      </c>
      <c r="L57" s="123">
        <v>46</v>
      </c>
      <c r="M57" s="124">
        <v>81</v>
      </c>
      <c r="N57" s="125">
        <v>80</v>
      </c>
      <c r="O57" s="126"/>
      <c r="P57" s="263">
        <f t="shared" si="10"/>
        <v>0.51111111111111107</v>
      </c>
      <c r="Q57" s="260">
        <f t="shared" si="10"/>
        <v>0.85263157894736841</v>
      </c>
      <c r="R57" s="260">
        <f t="shared" si="10"/>
        <v>2.2857142857142856</v>
      </c>
      <c r="S57" s="261"/>
      <c r="T57" s="263">
        <f t="shared" si="6"/>
        <v>0.68648648648648647</v>
      </c>
      <c r="U57" s="260">
        <f t="shared" si="9"/>
        <v>0.94090909090909092</v>
      </c>
      <c r="V57" s="127"/>
      <c r="W57" s="268" t="s">
        <v>604</v>
      </c>
    </row>
    <row r="58" spans="2:23" s="128" customFormat="1" ht="141.75" x14ac:dyDescent="0.25">
      <c r="B58" s="142" t="s">
        <v>91</v>
      </c>
      <c r="C58" s="150" t="s">
        <v>276</v>
      </c>
      <c r="D58" s="151" t="s">
        <v>277</v>
      </c>
      <c r="E58" s="117" t="s">
        <v>39</v>
      </c>
      <c r="F58" s="150" t="s">
        <v>278</v>
      </c>
      <c r="G58" s="119">
        <f>H58+I58+J58+K58</f>
        <v>125</v>
      </c>
      <c r="H58" s="120">
        <v>30</v>
      </c>
      <c r="I58" s="121">
        <v>35</v>
      </c>
      <c r="J58" s="121">
        <v>36</v>
      </c>
      <c r="K58" s="122">
        <v>24</v>
      </c>
      <c r="L58" s="123">
        <v>6</v>
      </c>
      <c r="M58" s="124">
        <v>20</v>
      </c>
      <c r="N58" s="125">
        <v>46</v>
      </c>
      <c r="O58" s="126"/>
      <c r="P58" s="263">
        <f t="shared" si="10"/>
        <v>0.2</v>
      </c>
      <c r="Q58" s="260">
        <f t="shared" si="10"/>
        <v>0.5714285714285714</v>
      </c>
      <c r="R58" s="260">
        <f t="shared" si="10"/>
        <v>1.2777777777777777</v>
      </c>
      <c r="S58" s="261"/>
      <c r="T58" s="263">
        <f t="shared" si="6"/>
        <v>0.4</v>
      </c>
      <c r="U58" s="260">
        <f t="shared" si="9"/>
        <v>0.71287128712871284</v>
      </c>
      <c r="V58" s="127"/>
      <c r="W58" s="268" t="s">
        <v>605</v>
      </c>
    </row>
    <row r="59" spans="2:23" s="128" customFormat="1" ht="150" x14ac:dyDescent="0.25">
      <c r="B59" s="153" t="s">
        <v>91</v>
      </c>
      <c r="C59" s="155" t="s">
        <v>279</v>
      </c>
      <c r="D59" s="131" t="s">
        <v>280</v>
      </c>
      <c r="E59" s="117" t="s">
        <v>39</v>
      </c>
      <c r="F59" s="155" t="s">
        <v>281</v>
      </c>
      <c r="G59" s="119">
        <f>H59+I59+J59+K59</f>
        <v>63</v>
      </c>
      <c r="H59" s="120">
        <v>16</v>
      </c>
      <c r="I59" s="121">
        <v>17</v>
      </c>
      <c r="J59" s="121">
        <v>15</v>
      </c>
      <c r="K59" s="122">
        <v>15</v>
      </c>
      <c r="L59" s="123">
        <v>1</v>
      </c>
      <c r="M59" s="124">
        <v>16</v>
      </c>
      <c r="N59" s="125">
        <v>3</v>
      </c>
      <c r="O59" s="126"/>
      <c r="P59" s="263">
        <f t="shared" si="10"/>
        <v>6.25E-2</v>
      </c>
      <c r="Q59" s="260">
        <f t="shared" si="10"/>
        <v>0.94117647058823528</v>
      </c>
      <c r="R59" s="260">
        <f t="shared" si="10"/>
        <v>0.2</v>
      </c>
      <c r="S59" s="261"/>
      <c r="T59" s="263">
        <f t="shared" si="6"/>
        <v>0.51515151515151514</v>
      </c>
      <c r="U59" s="260">
        <f t="shared" si="9"/>
        <v>0.41666666666666669</v>
      </c>
      <c r="V59" s="127"/>
      <c r="W59" s="268" t="s">
        <v>606</v>
      </c>
    </row>
    <row r="60" spans="2:23" s="128" customFormat="1" ht="180" x14ac:dyDescent="0.25">
      <c r="B60" s="165" t="s">
        <v>90</v>
      </c>
      <c r="C60" s="134" t="s">
        <v>282</v>
      </c>
      <c r="D60" s="166" t="s">
        <v>283</v>
      </c>
      <c r="E60" s="136" t="s">
        <v>39</v>
      </c>
      <c r="F60" s="167" t="s">
        <v>251</v>
      </c>
      <c r="G60" s="147">
        <f>H60+I60+J60+K60</f>
        <v>7400</v>
      </c>
      <c r="H60" s="120">
        <v>2200</v>
      </c>
      <c r="I60" s="121">
        <v>2100</v>
      </c>
      <c r="J60" s="121">
        <v>1100</v>
      </c>
      <c r="K60" s="122">
        <v>2000</v>
      </c>
      <c r="L60" s="139">
        <v>416</v>
      </c>
      <c r="M60" s="124">
        <v>3695</v>
      </c>
      <c r="N60" s="140">
        <v>2125</v>
      </c>
      <c r="O60" s="141"/>
      <c r="P60" s="263">
        <f t="shared" si="10"/>
        <v>0.18909090909090909</v>
      </c>
      <c r="Q60" s="260">
        <f t="shared" si="10"/>
        <v>1.7595238095238095</v>
      </c>
      <c r="R60" s="260">
        <f t="shared" si="10"/>
        <v>1.9318181818181819</v>
      </c>
      <c r="S60" s="261"/>
      <c r="T60" s="263">
        <f t="shared" si="6"/>
        <v>0.95604651162790699</v>
      </c>
      <c r="U60" s="260">
        <f t="shared" si="9"/>
        <v>1.1548148148148147</v>
      </c>
      <c r="V60" s="127"/>
      <c r="W60" s="269" t="s">
        <v>607</v>
      </c>
    </row>
    <row r="61" spans="2:23" s="128" customFormat="1" ht="180" x14ac:dyDescent="0.25">
      <c r="B61" s="153" t="s">
        <v>91</v>
      </c>
      <c r="C61" s="145" t="s">
        <v>284</v>
      </c>
      <c r="D61" s="168" t="s">
        <v>285</v>
      </c>
      <c r="E61" s="117" t="s">
        <v>39</v>
      </c>
      <c r="F61" s="169" t="s">
        <v>286</v>
      </c>
      <c r="G61" s="119">
        <f>H61+I61+J61+K61</f>
        <v>180</v>
      </c>
      <c r="H61" s="120">
        <v>65</v>
      </c>
      <c r="I61" s="121">
        <v>50</v>
      </c>
      <c r="J61" s="121">
        <v>20</v>
      </c>
      <c r="K61" s="122">
        <v>45</v>
      </c>
      <c r="L61" s="123">
        <v>24</v>
      </c>
      <c r="M61" s="124">
        <v>57</v>
      </c>
      <c r="N61" s="125">
        <v>37</v>
      </c>
      <c r="O61" s="126"/>
      <c r="P61" s="263">
        <f t="shared" si="10"/>
        <v>0.36923076923076925</v>
      </c>
      <c r="Q61" s="260">
        <f t="shared" si="10"/>
        <v>1.1399999999999999</v>
      </c>
      <c r="R61" s="260">
        <f t="shared" si="10"/>
        <v>1.85</v>
      </c>
      <c r="S61" s="261"/>
      <c r="T61" s="263">
        <f t="shared" si="6"/>
        <v>0.70434782608695656</v>
      </c>
      <c r="U61" s="260">
        <f t="shared" si="9"/>
        <v>0.87407407407407411</v>
      </c>
      <c r="V61" s="127"/>
      <c r="W61" s="268" t="s">
        <v>608</v>
      </c>
    </row>
    <row r="62" spans="2:23" s="128" customFormat="1" ht="126" x14ac:dyDescent="0.25">
      <c r="B62" s="153" t="s">
        <v>91</v>
      </c>
      <c r="C62" s="155" t="s">
        <v>287</v>
      </c>
      <c r="D62" s="131" t="s">
        <v>288</v>
      </c>
      <c r="E62" s="117" t="s">
        <v>39</v>
      </c>
      <c r="F62" s="169" t="s">
        <v>289</v>
      </c>
      <c r="G62" s="119">
        <f>H62+I62+J62+K62</f>
        <v>50</v>
      </c>
      <c r="H62" s="120">
        <v>10</v>
      </c>
      <c r="I62" s="121">
        <v>15</v>
      </c>
      <c r="J62" s="121">
        <v>15</v>
      </c>
      <c r="K62" s="122">
        <v>10</v>
      </c>
      <c r="L62" s="123">
        <v>4</v>
      </c>
      <c r="M62" s="124">
        <v>14</v>
      </c>
      <c r="N62" s="125">
        <v>14</v>
      </c>
      <c r="O62" s="126"/>
      <c r="P62" s="263">
        <f t="shared" si="10"/>
        <v>0.4</v>
      </c>
      <c r="Q62" s="260">
        <f t="shared" si="10"/>
        <v>0.93333333333333335</v>
      </c>
      <c r="R62" s="260">
        <f t="shared" si="10"/>
        <v>0.93333333333333335</v>
      </c>
      <c r="S62" s="261"/>
      <c r="T62" s="263">
        <f t="shared" si="6"/>
        <v>0.72</v>
      </c>
      <c r="U62" s="260">
        <f t="shared" si="9"/>
        <v>0.8</v>
      </c>
      <c r="V62" s="127"/>
      <c r="W62" s="268" t="s">
        <v>609</v>
      </c>
    </row>
    <row r="63" spans="2:23" s="128" customFormat="1" ht="126" x14ac:dyDescent="0.25">
      <c r="B63" s="153" t="s">
        <v>91</v>
      </c>
      <c r="C63" s="145" t="s">
        <v>290</v>
      </c>
      <c r="D63" s="168" t="s">
        <v>291</v>
      </c>
      <c r="E63" s="117" t="s">
        <v>39</v>
      </c>
      <c r="F63" s="169" t="s">
        <v>292</v>
      </c>
      <c r="G63" s="119">
        <f t="shared" si="8"/>
        <v>800</v>
      </c>
      <c r="H63" s="120">
        <v>200</v>
      </c>
      <c r="I63" s="121">
        <v>200</v>
      </c>
      <c r="J63" s="121">
        <v>200</v>
      </c>
      <c r="K63" s="122">
        <v>200</v>
      </c>
      <c r="L63" s="123">
        <v>400</v>
      </c>
      <c r="M63" s="124">
        <v>200</v>
      </c>
      <c r="N63" s="125">
        <v>200</v>
      </c>
      <c r="O63" s="126"/>
      <c r="P63" s="263">
        <f t="shared" si="10"/>
        <v>2</v>
      </c>
      <c r="Q63" s="260">
        <f t="shared" si="10"/>
        <v>1</v>
      </c>
      <c r="R63" s="260">
        <f t="shared" si="10"/>
        <v>1</v>
      </c>
      <c r="S63" s="261"/>
      <c r="T63" s="263">
        <f t="shared" si="6"/>
        <v>1.5</v>
      </c>
      <c r="U63" s="260">
        <f t="shared" si="9"/>
        <v>1.3333333333333333</v>
      </c>
      <c r="V63" s="127"/>
      <c r="W63" s="268" t="s">
        <v>610</v>
      </c>
    </row>
    <row r="64" spans="2:23" s="128" customFormat="1" ht="110.25" x14ac:dyDescent="0.25">
      <c r="B64" s="142" t="s">
        <v>91</v>
      </c>
      <c r="C64" s="143" t="s">
        <v>293</v>
      </c>
      <c r="D64" s="170" t="s">
        <v>294</v>
      </c>
      <c r="E64" s="117" t="s">
        <v>39</v>
      </c>
      <c r="F64" s="144" t="s">
        <v>295</v>
      </c>
      <c r="G64" s="119">
        <f t="shared" ref="G64:G75" si="12">H64+I64+J64+K64</f>
        <v>105</v>
      </c>
      <c r="H64" s="120">
        <v>25</v>
      </c>
      <c r="I64" s="121">
        <v>27</v>
      </c>
      <c r="J64" s="121">
        <v>28</v>
      </c>
      <c r="K64" s="122">
        <v>25</v>
      </c>
      <c r="L64" s="123">
        <v>25</v>
      </c>
      <c r="M64" s="124">
        <v>27</v>
      </c>
      <c r="N64" s="125">
        <v>28</v>
      </c>
      <c r="O64" s="126"/>
      <c r="P64" s="263">
        <f t="shared" si="10"/>
        <v>1</v>
      </c>
      <c r="Q64" s="260">
        <f t="shared" si="10"/>
        <v>1</v>
      </c>
      <c r="R64" s="260">
        <f t="shared" si="10"/>
        <v>1</v>
      </c>
      <c r="S64" s="261"/>
      <c r="T64" s="263">
        <f t="shared" si="6"/>
        <v>1</v>
      </c>
      <c r="U64" s="260">
        <f t="shared" si="9"/>
        <v>1</v>
      </c>
      <c r="V64" s="127"/>
      <c r="W64" s="268" t="s">
        <v>611</v>
      </c>
    </row>
    <row r="65" spans="2:23" s="128" customFormat="1" ht="150" x14ac:dyDescent="0.25">
      <c r="B65" s="133" t="s">
        <v>92</v>
      </c>
      <c r="C65" s="137" t="s">
        <v>296</v>
      </c>
      <c r="D65" s="135" t="s">
        <v>297</v>
      </c>
      <c r="E65" s="136" t="s">
        <v>39</v>
      </c>
      <c r="F65" s="137" t="s">
        <v>298</v>
      </c>
      <c r="G65" s="147">
        <f t="shared" si="12"/>
        <v>729</v>
      </c>
      <c r="H65" s="120">
        <v>154</v>
      </c>
      <c r="I65" s="121">
        <v>154</v>
      </c>
      <c r="J65" s="121">
        <v>185</v>
      </c>
      <c r="K65" s="122">
        <v>236</v>
      </c>
      <c r="L65" s="139">
        <v>148</v>
      </c>
      <c r="M65" s="124">
        <v>263</v>
      </c>
      <c r="N65" s="140">
        <v>578</v>
      </c>
      <c r="O65" s="141"/>
      <c r="P65" s="263">
        <f t="shared" si="10"/>
        <v>0.96103896103896103</v>
      </c>
      <c r="Q65" s="260">
        <f t="shared" si="10"/>
        <v>1.7077922077922079</v>
      </c>
      <c r="R65" s="260">
        <f t="shared" si="10"/>
        <v>3.1243243243243244</v>
      </c>
      <c r="S65" s="261"/>
      <c r="T65" s="263">
        <f t="shared" si="6"/>
        <v>1.3344155844155845</v>
      </c>
      <c r="U65" s="260">
        <f t="shared" si="9"/>
        <v>2.006085192697769</v>
      </c>
      <c r="V65" s="127"/>
      <c r="W65" s="269" t="s">
        <v>612</v>
      </c>
    </row>
    <row r="66" spans="2:23" s="128" customFormat="1" ht="110.25" x14ac:dyDescent="0.25">
      <c r="B66" s="142" t="s">
        <v>93</v>
      </c>
      <c r="C66" s="150" t="s">
        <v>299</v>
      </c>
      <c r="D66" s="151" t="s">
        <v>300</v>
      </c>
      <c r="E66" s="117" t="s">
        <v>39</v>
      </c>
      <c r="F66" s="150" t="s">
        <v>301</v>
      </c>
      <c r="G66" s="119">
        <f t="shared" si="12"/>
        <v>620</v>
      </c>
      <c r="H66" s="120">
        <v>120</v>
      </c>
      <c r="I66" s="121">
        <v>150</v>
      </c>
      <c r="J66" s="121">
        <v>150</v>
      </c>
      <c r="K66" s="122">
        <v>200</v>
      </c>
      <c r="L66" s="123">
        <v>118</v>
      </c>
      <c r="M66" s="124">
        <v>242</v>
      </c>
      <c r="N66" s="125">
        <v>573</v>
      </c>
      <c r="O66" s="126"/>
      <c r="P66" s="263">
        <f t="shared" si="10"/>
        <v>0.98333333333333328</v>
      </c>
      <c r="Q66" s="260">
        <f t="shared" si="10"/>
        <v>1.6133333333333333</v>
      </c>
      <c r="R66" s="260">
        <f t="shared" si="10"/>
        <v>3.82</v>
      </c>
      <c r="S66" s="261"/>
      <c r="T66" s="263">
        <f t="shared" si="6"/>
        <v>1.3333333333333333</v>
      </c>
      <c r="U66" s="260">
        <f t="shared" si="9"/>
        <v>2.2214285714285715</v>
      </c>
      <c r="V66" s="127"/>
      <c r="W66" s="268" t="s">
        <v>613</v>
      </c>
    </row>
    <row r="67" spans="2:23" s="128" customFormat="1" ht="120" x14ac:dyDescent="0.25">
      <c r="B67" s="142" t="s">
        <v>93</v>
      </c>
      <c r="C67" s="150" t="s">
        <v>302</v>
      </c>
      <c r="D67" s="151" t="s">
        <v>303</v>
      </c>
      <c r="E67" s="117" t="s">
        <v>39</v>
      </c>
      <c r="F67" s="150" t="s">
        <v>304</v>
      </c>
      <c r="G67" s="119">
        <f t="shared" si="12"/>
        <v>19</v>
      </c>
      <c r="H67" s="120">
        <v>4</v>
      </c>
      <c r="I67" s="121">
        <v>4</v>
      </c>
      <c r="J67" s="121">
        <v>5</v>
      </c>
      <c r="K67" s="122">
        <v>6</v>
      </c>
      <c r="L67" s="123">
        <v>4</v>
      </c>
      <c r="M67" s="124">
        <v>3</v>
      </c>
      <c r="N67" s="125">
        <v>3</v>
      </c>
      <c r="O67" s="126"/>
      <c r="P67" s="263">
        <f t="shared" si="10"/>
        <v>1</v>
      </c>
      <c r="Q67" s="260">
        <f t="shared" si="10"/>
        <v>0.75</v>
      </c>
      <c r="R67" s="260">
        <f t="shared" si="10"/>
        <v>0.6</v>
      </c>
      <c r="S67" s="261"/>
      <c r="T67" s="263">
        <f t="shared" si="6"/>
        <v>0.875</v>
      </c>
      <c r="U67" s="260">
        <f t="shared" si="9"/>
        <v>0.76923076923076927</v>
      </c>
      <c r="V67" s="127"/>
      <c r="W67" s="268" t="s">
        <v>614</v>
      </c>
    </row>
    <row r="68" spans="2:23" s="128" customFormat="1" ht="135" x14ac:dyDescent="0.25">
      <c r="B68" s="142" t="s">
        <v>93</v>
      </c>
      <c r="C68" s="143" t="s">
        <v>305</v>
      </c>
      <c r="D68" s="116" t="s">
        <v>306</v>
      </c>
      <c r="E68" s="117" t="s">
        <v>39</v>
      </c>
      <c r="F68" s="144" t="s">
        <v>307</v>
      </c>
      <c r="G68" s="119">
        <f t="shared" si="12"/>
        <v>120</v>
      </c>
      <c r="H68" s="120">
        <v>30</v>
      </c>
      <c r="I68" s="121">
        <v>30</v>
      </c>
      <c r="J68" s="121">
        <v>30</v>
      </c>
      <c r="K68" s="122">
        <v>30</v>
      </c>
      <c r="L68" s="123">
        <v>26</v>
      </c>
      <c r="M68" s="124">
        <v>18</v>
      </c>
      <c r="N68" s="125">
        <v>2</v>
      </c>
      <c r="O68" s="126"/>
      <c r="P68" s="263">
        <f t="shared" si="10"/>
        <v>0.8666666666666667</v>
      </c>
      <c r="Q68" s="260">
        <f t="shared" si="10"/>
        <v>0.6</v>
      </c>
      <c r="R68" s="260">
        <f t="shared" si="10"/>
        <v>6.6666666666666666E-2</v>
      </c>
      <c r="S68" s="261"/>
      <c r="T68" s="263">
        <f t="shared" si="6"/>
        <v>0.73333333333333328</v>
      </c>
      <c r="U68" s="260">
        <f t="shared" si="9"/>
        <v>0.51111111111111107</v>
      </c>
      <c r="V68" s="127"/>
      <c r="W68" s="268" t="s">
        <v>615</v>
      </c>
    </row>
    <row r="69" spans="2:23" s="128" customFormat="1" ht="120" x14ac:dyDescent="0.25">
      <c r="B69" s="133" t="s">
        <v>94</v>
      </c>
      <c r="C69" s="134" t="s">
        <v>308</v>
      </c>
      <c r="D69" s="166" t="s">
        <v>309</v>
      </c>
      <c r="E69" s="136" t="s">
        <v>39</v>
      </c>
      <c r="F69" s="137" t="s">
        <v>310</v>
      </c>
      <c r="G69" s="147">
        <f t="shared" si="12"/>
        <v>210</v>
      </c>
      <c r="H69" s="120">
        <v>24</v>
      </c>
      <c r="I69" s="121"/>
      <c r="J69" s="121">
        <v>110</v>
      </c>
      <c r="K69" s="122">
        <v>76</v>
      </c>
      <c r="L69" s="139">
        <v>24</v>
      </c>
      <c r="M69" s="124">
        <v>9</v>
      </c>
      <c r="N69" s="140">
        <v>63</v>
      </c>
      <c r="O69" s="141"/>
      <c r="P69" s="263">
        <f t="shared" si="10"/>
        <v>1</v>
      </c>
      <c r="Q69" s="260" t="str">
        <f t="shared" si="10"/>
        <v>100%</v>
      </c>
      <c r="R69" s="260">
        <f t="shared" si="10"/>
        <v>0.57272727272727275</v>
      </c>
      <c r="S69" s="261"/>
      <c r="T69" s="263">
        <f t="shared" si="6"/>
        <v>1.375</v>
      </c>
      <c r="U69" s="260">
        <f t="shared" si="9"/>
        <v>0.71641791044776115</v>
      </c>
      <c r="V69" s="127"/>
      <c r="W69" s="269" t="s">
        <v>616</v>
      </c>
    </row>
    <row r="70" spans="2:23" s="128" customFormat="1" ht="110.25" x14ac:dyDescent="0.25">
      <c r="B70" s="153" t="s">
        <v>95</v>
      </c>
      <c r="C70" s="145" t="s">
        <v>311</v>
      </c>
      <c r="D70" s="158" t="s">
        <v>312</v>
      </c>
      <c r="E70" s="117" t="s">
        <v>39</v>
      </c>
      <c r="F70" s="169" t="s">
        <v>313</v>
      </c>
      <c r="G70" s="119">
        <f t="shared" si="12"/>
        <v>3010</v>
      </c>
      <c r="H70" s="120">
        <v>690</v>
      </c>
      <c r="I70" s="121">
        <v>700</v>
      </c>
      <c r="J70" s="121">
        <v>1001</v>
      </c>
      <c r="K70" s="122">
        <v>619</v>
      </c>
      <c r="L70" s="123">
        <v>113</v>
      </c>
      <c r="M70" s="124">
        <v>132</v>
      </c>
      <c r="N70" s="125">
        <v>295</v>
      </c>
      <c r="O70" s="126"/>
      <c r="P70" s="263">
        <f t="shared" si="10"/>
        <v>0.16376811594202897</v>
      </c>
      <c r="Q70" s="260">
        <f t="shared" si="10"/>
        <v>0.18857142857142858</v>
      </c>
      <c r="R70" s="260">
        <f t="shared" si="10"/>
        <v>0.29470529470529472</v>
      </c>
      <c r="S70" s="261"/>
      <c r="T70" s="263">
        <f t="shared" si="6"/>
        <v>0.17625899280575538</v>
      </c>
      <c r="U70" s="260">
        <f t="shared" si="9"/>
        <v>0.2258469259723965</v>
      </c>
      <c r="V70" s="127"/>
      <c r="W70" s="268" t="s">
        <v>617</v>
      </c>
    </row>
    <row r="71" spans="2:23" s="128" customFormat="1" ht="141.75" x14ac:dyDescent="0.25">
      <c r="B71" s="142" t="s">
        <v>95</v>
      </c>
      <c r="C71" s="143" t="s">
        <v>314</v>
      </c>
      <c r="D71" s="116" t="s">
        <v>315</v>
      </c>
      <c r="E71" s="117" t="s">
        <v>39</v>
      </c>
      <c r="F71" s="144" t="s">
        <v>316</v>
      </c>
      <c r="G71" s="119">
        <f t="shared" si="12"/>
        <v>2484</v>
      </c>
      <c r="H71" s="120">
        <v>288</v>
      </c>
      <c r="I71" s="121">
        <v>864</v>
      </c>
      <c r="J71" s="121">
        <v>582</v>
      </c>
      <c r="K71" s="122">
        <v>750</v>
      </c>
      <c r="L71" s="123">
        <v>363</v>
      </c>
      <c r="M71" s="124">
        <v>969</v>
      </c>
      <c r="N71" s="125">
        <v>542</v>
      </c>
      <c r="O71" s="126"/>
      <c r="P71" s="263">
        <f t="shared" si="10"/>
        <v>1.2604166666666667</v>
      </c>
      <c r="Q71" s="260">
        <f t="shared" si="10"/>
        <v>1.1215277777777777</v>
      </c>
      <c r="R71" s="260">
        <f t="shared" si="10"/>
        <v>0.93127147766323026</v>
      </c>
      <c r="S71" s="261"/>
      <c r="T71" s="263">
        <f t="shared" si="6"/>
        <v>1.15625</v>
      </c>
      <c r="U71" s="260">
        <f t="shared" si="9"/>
        <v>1.0807381776239908</v>
      </c>
      <c r="V71" s="127"/>
      <c r="W71" s="268" t="s">
        <v>618</v>
      </c>
    </row>
    <row r="72" spans="2:23" s="128" customFormat="1" ht="110.25" x14ac:dyDescent="0.25">
      <c r="B72" s="142" t="s">
        <v>95</v>
      </c>
      <c r="C72" s="143" t="s">
        <v>317</v>
      </c>
      <c r="D72" s="116" t="s">
        <v>318</v>
      </c>
      <c r="E72" s="117" t="s">
        <v>39</v>
      </c>
      <c r="F72" s="144" t="s">
        <v>319</v>
      </c>
      <c r="G72" s="119">
        <f t="shared" si="12"/>
        <v>54474</v>
      </c>
      <c r="H72" s="120">
        <v>14262</v>
      </c>
      <c r="I72" s="121">
        <v>15768</v>
      </c>
      <c r="J72" s="121">
        <v>11070</v>
      </c>
      <c r="K72" s="122">
        <v>13374</v>
      </c>
      <c r="L72" s="123">
        <v>8952</v>
      </c>
      <c r="M72" s="124">
        <v>8258</v>
      </c>
      <c r="N72" s="125">
        <v>5300</v>
      </c>
      <c r="O72" s="126"/>
      <c r="P72" s="263">
        <f t="shared" si="10"/>
        <v>0.62768195204038701</v>
      </c>
      <c r="Q72" s="260">
        <f t="shared" si="10"/>
        <v>0.52371892440385592</v>
      </c>
      <c r="R72" s="260">
        <f t="shared" si="10"/>
        <v>0.47877145438121049</v>
      </c>
      <c r="S72" s="261"/>
      <c r="T72" s="263">
        <f t="shared" si="6"/>
        <v>0.57309357309357312</v>
      </c>
      <c r="U72" s="260">
        <f t="shared" si="9"/>
        <v>0.54768856447688563</v>
      </c>
      <c r="V72" s="127"/>
      <c r="W72" s="268" t="s">
        <v>619</v>
      </c>
    </row>
    <row r="73" spans="2:23" s="128" customFormat="1" ht="135" x14ac:dyDescent="0.25">
      <c r="B73" s="153" t="s">
        <v>96</v>
      </c>
      <c r="C73" s="145" t="s">
        <v>320</v>
      </c>
      <c r="D73" s="158" t="s">
        <v>321</v>
      </c>
      <c r="E73" s="117" t="s">
        <v>39</v>
      </c>
      <c r="F73" s="169" t="s">
        <v>322</v>
      </c>
      <c r="G73" s="119">
        <f t="shared" si="12"/>
        <v>308</v>
      </c>
      <c r="H73" s="120">
        <v>85</v>
      </c>
      <c r="I73" s="121">
        <v>77</v>
      </c>
      <c r="J73" s="121">
        <v>73</v>
      </c>
      <c r="K73" s="122">
        <v>73</v>
      </c>
      <c r="L73" s="123">
        <v>67</v>
      </c>
      <c r="M73" s="124">
        <v>91</v>
      </c>
      <c r="N73" s="125">
        <v>40</v>
      </c>
      <c r="O73" s="126"/>
      <c r="P73" s="263">
        <f t="shared" si="10"/>
        <v>0.78823529411764703</v>
      </c>
      <c r="Q73" s="260">
        <f t="shared" si="10"/>
        <v>1.1818181818181819</v>
      </c>
      <c r="R73" s="260">
        <f t="shared" si="10"/>
        <v>0.54794520547945202</v>
      </c>
      <c r="S73" s="261"/>
      <c r="T73" s="263">
        <f t="shared" si="6"/>
        <v>0.97530864197530864</v>
      </c>
      <c r="U73" s="260">
        <f t="shared" si="9"/>
        <v>0.8425531914893617</v>
      </c>
      <c r="V73" s="127"/>
      <c r="W73" s="268" t="s">
        <v>620</v>
      </c>
    </row>
    <row r="74" spans="2:23" s="128" customFormat="1" ht="180" x14ac:dyDescent="0.25">
      <c r="B74" s="133" t="s">
        <v>97</v>
      </c>
      <c r="C74" s="137" t="s">
        <v>323</v>
      </c>
      <c r="D74" s="135" t="s">
        <v>324</v>
      </c>
      <c r="E74" s="136" t="s">
        <v>39</v>
      </c>
      <c r="F74" s="137" t="s">
        <v>251</v>
      </c>
      <c r="G74" s="147">
        <f t="shared" si="12"/>
        <v>4515</v>
      </c>
      <c r="H74" s="120">
        <v>1570</v>
      </c>
      <c r="I74" s="121">
        <v>1060</v>
      </c>
      <c r="J74" s="121">
        <v>615</v>
      </c>
      <c r="K74" s="122">
        <v>1270</v>
      </c>
      <c r="L74" s="139">
        <v>2333</v>
      </c>
      <c r="M74" s="124">
        <v>5508</v>
      </c>
      <c r="N74" s="140">
        <v>2015</v>
      </c>
      <c r="O74" s="141"/>
      <c r="P74" s="263">
        <f t="shared" si="10"/>
        <v>1.4859872611464968</v>
      </c>
      <c r="Q74" s="260">
        <f t="shared" si="10"/>
        <v>5.1962264150943396</v>
      </c>
      <c r="R74" s="260">
        <f t="shared" si="10"/>
        <v>3.2764227642276422</v>
      </c>
      <c r="S74" s="261"/>
      <c r="T74" s="263">
        <f t="shared" si="6"/>
        <v>2.9813688212927758</v>
      </c>
      <c r="U74" s="260">
        <f t="shared" si="9"/>
        <v>3.0372881355932204</v>
      </c>
      <c r="V74" s="127"/>
      <c r="W74" s="269" t="s">
        <v>621</v>
      </c>
    </row>
    <row r="75" spans="2:23" s="128" customFormat="1" ht="180" x14ac:dyDescent="0.25">
      <c r="B75" s="142" t="s">
        <v>98</v>
      </c>
      <c r="C75" s="150" t="s">
        <v>325</v>
      </c>
      <c r="D75" s="151" t="s">
        <v>326</v>
      </c>
      <c r="E75" s="117" t="s">
        <v>39</v>
      </c>
      <c r="F75" s="150" t="s">
        <v>286</v>
      </c>
      <c r="G75" s="119">
        <f t="shared" si="12"/>
        <v>120</v>
      </c>
      <c r="H75" s="120">
        <v>45</v>
      </c>
      <c r="I75" s="121">
        <v>29</v>
      </c>
      <c r="J75" s="121">
        <v>17</v>
      </c>
      <c r="K75" s="122">
        <v>29</v>
      </c>
      <c r="L75" s="123">
        <v>43</v>
      </c>
      <c r="M75" s="124">
        <v>48</v>
      </c>
      <c r="N75" s="125">
        <v>24</v>
      </c>
      <c r="O75" s="126"/>
      <c r="P75" s="263">
        <f t="shared" si="10"/>
        <v>0.9555555555555556</v>
      </c>
      <c r="Q75" s="260">
        <f t="shared" si="10"/>
        <v>1.6551724137931034</v>
      </c>
      <c r="R75" s="260">
        <f t="shared" si="10"/>
        <v>1.411764705882353</v>
      </c>
      <c r="S75" s="261"/>
      <c r="T75" s="263">
        <f t="shared" si="6"/>
        <v>1.2297297297297298</v>
      </c>
      <c r="U75" s="260">
        <f t="shared" si="9"/>
        <v>1.2637362637362637</v>
      </c>
      <c r="V75" s="127"/>
      <c r="W75" s="268" t="s">
        <v>622</v>
      </c>
    </row>
    <row r="76" spans="2:23" s="128" customFormat="1" ht="126" x14ac:dyDescent="0.25">
      <c r="B76" s="142" t="s">
        <v>98</v>
      </c>
      <c r="C76" s="143" t="s">
        <v>327</v>
      </c>
      <c r="D76" s="116" t="s">
        <v>328</v>
      </c>
      <c r="E76" s="117" t="s">
        <v>39</v>
      </c>
      <c r="F76" s="150" t="s">
        <v>329</v>
      </c>
      <c r="G76" s="119">
        <f t="shared" si="8"/>
        <v>20</v>
      </c>
      <c r="H76" s="120">
        <v>5</v>
      </c>
      <c r="I76" s="121">
        <v>5</v>
      </c>
      <c r="J76" s="121">
        <v>5</v>
      </c>
      <c r="K76" s="122">
        <v>5</v>
      </c>
      <c r="L76" s="123">
        <v>11</v>
      </c>
      <c r="M76" s="124">
        <v>7</v>
      </c>
      <c r="N76" s="125">
        <v>5</v>
      </c>
      <c r="O76" s="126"/>
      <c r="P76" s="263">
        <f t="shared" si="10"/>
        <v>2.2000000000000002</v>
      </c>
      <c r="Q76" s="260">
        <f t="shared" si="10"/>
        <v>1.4</v>
      </c>
      <c r="R76" s="260">
        <f t="shared" si="10"/>
        <v>1</v>
      </c>
      <c r="S76" s="261"/>
      <c r="T76" s="263">
        <f t="shared" si="6"/>
        <v>1.8</v>
      </c>
      <c r="U76" s="260">
        <f t="shared" si="9"/>
        <v>1.5333333333333334</v>
      </c>
      <c r="V76" s="127"/>
      <c r="W76" s="268" t="s">
        <v>623</v>
      </c>
    </row>
    <row r="77" spans="2:23" s="128" customFormat="1" ht="110.25" x14ac:dyDescent="0.25">
      <c r="B77" s="142" t="s">
        <v>98</v>
      </c>
      <c r="C77" s="143" t="s">
        <v>330</v>
      </c>
      <c r="D77" s="116" t="s">
        <v>331</v>
      </c>
      <c r="E77" s="117" t="s">
        <v>39</v>
      </c>
      <c r="F77" s="150" t="s">
        <v>275</v>
      </c>
      <c r="G77" s="119">
        <f t="shared" ref="G77:G90" si="13">H77+I77+J77+K77</f>
        <v>4</v>
      </c>
      <c r="H77" s="120">
        <v>1</v>
      </c>
      <c r="I77" s="121">
        <v>1</v>
      </c>
      <c r="J77" s="121">
        <v>1</v>
      </c>
      <c r="K77" s="122">
        <v>1</v>
      </c>
      <c r="L77" s="123">
        <v>1</v>
      </c>
      <c r="M77" s="124">
        <v>4</v>
      </c>
      <c r="N77" s="125">
        <v>1</v>
      </c>
      <c r="O77" s="126"/>
      <c r="P77" s="263">
        <f t="shared" si="10"/>
        <v>1</v>
      </c>
      <c r="Q77" s="260">
        <f t="shared" si="10"/>
        <v>4</v>
      </c>
      <c r="R77" s="260">
        <f t="shared" si="10"/>
        <v>1</v>
      </c>
      <c r="S77" s="261"/>
      <c r="T77" s="263">
        <f t="shared" si="6"/>
        <v>2.5</v>
      </c>
      <c r="U77" s="260">
        <f t="shared" si="9"/>
        <v>2</v>
      </c>
      <c r="V77" s="127"/>
      <c r="W77" s="268" t="s">
        <v>624</v>
      </c>
    </row>
    <row r="78" spans="2:23" s="128" customFormat="1" ht="150" x14ac:dyDescent="0.25">
      <c r="B78" s="133" t="s">
        <v>99</v>
      </c>
      <c r="C78" s="134" t="s">
        <v>332</v>
      </c>
      <c r="D78" s="135" t="s">
        <v>333</v>
      </c>
      <c r="E78" s="136" t="s">
        <v>39</v>
      </c>
      <c r="F78" s="171" t="s">
        <v>334</v>
      </c>
      <c r="G78" s="147">
        <f t="shared" si="13"/>
        <v>13490</v>
      </c>
      <c r="H78" s="120">
        <v>3304</v>
      </c>
      <c r="I78" s="121">
        <v>3374</v>
      </c>
      <c r="J78" s="121">
        <v>3431</v>
      </c>
      <c r="K78" s="122">
        <v>3381</v>
      </c>
      <c r="L78" s="139">
        <v>3347</v>
      </c>
      <c r="M78" s="124">
        <v>3433</v>
      </c>
      <c r="N78" s="140">
        <v>4585</v>
      </c>
      <c r="O78" s="141"/>
      <c r="P78" s="263">
        <f t="shared" si="10"/>
        <v>1.0130145278450364</v>
      </c>
      <c r="Q78" s="260">
        <f t="shared" si="10"/>
        <v>1.0174866627148784</v>
      </c>
      <c r="R78" s="260">
        <f t="shared" si="10"/>
        <v>1.3363450888953659</v>
      </c>
      <c r="S78" s="261"/>
      <c r="T78" s="263">
        <f t="shared" si="6"/>
        <v>1.0152740341419586</v>
      </c>
      <c r="U78" s="260">
        <f t="shared" si="9"/>
        <v>1.1242457216341875</v>
      </c>
      <c r="V78" s="127"/>
      <c r="W78" s="269" t="s">
        <v>625</v>
      </c>
    </row>
    <row r="79" spans="2:23" s="128" customFormat="1" ht="126" x14ac:dyDescent="0.25">
      <c r="B79" s="142" t="s">
        <v>100</v>
      </c>
      <c r="C79" s="143" t="s">
        <v>335</v>
      </c>
      <c r="D79" s="116" t="s">
        <v>336</v>
      </c>
      <c r="E79" s="117" t="s">
        <v>39</v>
      </c>
      <c r="F79" s="148" t="s">
        <v>337</v>
      </c>
      <c r="G79" s="119">
        <f t="shared" si="13"/>
        <v>470</v>
      </c>
      <c r="H79" s="120">
        <v>117</v>
      </c>
      <c r="I79" s="121">
        <v>117</v>
      </c>
      <c r="J79" s="121">
        <v>118</v>
      </c>
      <c r="K79" s="122">
        <v>118</v>
      </c>
      <c r="L79" s="123">
        <v>64</v>
      </c>
      <c r="M79" s="124">
        <v>49</v>
      </c>
      <c r="N79" s="125">
        <v>34</v>
      </c>
      <c r="O79" s="126"/>
      <c r="P79" s="263">
        <f t="shared" si="10"/>
        <v>0.54700854700854706</v>
      </c>
      <c r="Q79" s="260">
        <f t="shared" si="10"/>
        <v>0.41880341880341881</v>
      </c>
      <c r="R79" s="260">
        <f t="shared" si="10"/>
        <v>0.28813559322033899</v>
      </c>
      <c r="S79" s="261"/>
      <c r="T79" s="263">
        <f t="shared" si="6"/>
        <v>0.48290598290598291</v>
      </c>
      <c r="U79" s="260">
        <f t="shared" si="9"/>
        <v>0.41761363636363635</v>
      </c>
      <c r="V79" s="127"/>
      <c r="W79" s="268" t="s">
        <v>626</v>
      </c>
    </row>
    <row r="80" spans="2:23" s="128" customFormat="1" ht="110.25" x14ac:dyDescent="0.25">
      <c r="B80" s="153" t="s">
        <v>100</v>
      </c>
      <c r="C80" s="169" t="s">
        <v>338</v>
      </c>
      <c r="D80" s="158" t="s">
        <v>339</v>
      </c>
      <c r="E80" s="117" t="s">
        <v>39</v>
      </c>
      <c r="F80" s="169" t="s">
        <v>340</v>
      </c>
      <c r="G80" s="119">
        <f t="shared" si="13"/>
        <v>470</v>
      </c>
      <c r="H80" s="120">
        <v>117</v>
      </c>
      <c r="I80" s="121">
        <v>117</v>
      </c>
      <c r="J80" s="121">
        <v>118</v>
      </c>
      <c r="K80" s="122">
        <v>118</v>
      </c>
      <c r="L80" s="123">
        <v>64</v>
      </c>
      <c r="M80" s="124">
        <v>49</v>
      </c>
      <c r="N80" s="125">
        <v>34</v>
      </c>
      <c r="O80" s="126"/>
      <c r="P80" s="263">
        <f t="shared" si="10"/>
        <v>0.54700854700854706</v>
      </c>
      <c r="Q80" s="260">
        <f t="shared" si="10"/>
        <v>0.41880341880341881</v>
      </c>
      <c r="R80" s="260">
        <f t="shared" si="10"/>
        <v>0.28813559322033899</v>
      </c>
      <c r="S80" s="261"/>
      <c r="T80" s="263">
        <f t="shared" ref="T80:T143" si="14">IFERROR(((L80+M80)/(H80+I80)),"100%")</f>
        <v>0.48290598290598291</v>
      </c>
      <c r="U80" s="260">
        <f t="shared" si="9"/>
        <v>0.41761363636363635</v>
      </c>
      <c r="V80" s="127"/>
      <c r="W80" s="268" t="s">
        <v>627</v>
      </c>
    </row>
    <row r="81" spans="2:23" s="128" customFormat="1" ht="135" x14ac:dyDescent="0.25">
      <c r="B81" s="142" t="s">
        <v>100</v>
      </c>
      <c r="C81" s="150" t="s">
        <v>341</v>
      </c>
      <c r="D81" s="151" t="s">
        <v>342</v>
      </c>
      <c r="E81" s="117" t="s">
        <v>39</v>
      </c>
      <c r="F81" s="150" t="s">
        <v>343</v>
      </c>
      <c r="G81" s="119">
        <f t="shared" si="13"/>
        <v>216</v>
      </c>
      <c r="H81" s="120">
        <v>54</v>
      </c>
      <c r="I81" s="121">
        <v>54</v>
      </c>
      <c r="J81" s="121">
        <v>54</v>
      </c>
      <c r="K81" s="122">
        <v>54</v>
      </c>
      <c r="L81" s="123">
        <v>61</v>
      </c>
      <c r="M81" s="124">
        <v>26</v>
      </c>
      <c r="N81" s="125">
        <v>77</v>
      </c>
      <c r="O81" s="126"/>
      <c r="P81" s="263">
        <f t="shared" si="10"/>
        <v>1.1296296296296295</v>
      </c>
      <c r="Q81" s="260">
        <f t="shared" si="10"/>
        <v>0.48148148148148145</v>
      </c>
      <c r="R81" s="260">
        <f t="shared" si="10"/>
        <v>1.4259259259259258</v>
      </c>
      <c r="S81" s="261"/>
      <c r="T81" s="263">
        <f t="shared" si="14"/>
        <v>0.80555555555555558</v>
      </c>
      <c r="U81" s="260">
        <f t="shared" si="9"/>
        <v>1.0123456790123457</v>
      </c>
      <c r="V81" s="127"/>
      <c r="W81" s="268" t="s">
        <v>628</v>
      </c>
    </row>
    <row r="82" spans="2:23" s="128" customFormat="1" ht="150" x14ac:dyDescent="0.25">
      <c r="B82" s="142" t="s">
        <v>100</v>
      </c>
      <c r="C82" s="150" t="s">
        <v>344</v>
      </c>
      <c r="D82" s="151" t="s">
        <v>345</v>
      </c>
      <c r="E82" s="117" t="s">
        <v>39</v>
      </c>
      <c r="F82" s="150" t="s">
        <v>346</v>
      </c>
      <c r="G82" s="119">
        <f t="shared" si="13"/>
        <v>989</v>
      </c>
      <c r="H82" s="120">
        <v>247</v>
      </c>
      <c r="I82" s="121">
        <v>247</v>
      </c>
      <c r="J82" s="121">
        <v>248</v>
      </c>
      <c r="K82" s="122">
        <v>247</v>
      </c>
      <c r="L82" s="123">
        <v>216</v>
      </c>
      <c r="M82" s="124">
        <v>447</v>
      </c>
      <c r="N82" s="125">
        <v>727</v>
      </c>
      <c r="O82" s="126"/>
      <c r="P82" s="263">
        <f t="shared" si="10"/>
        <v>0.87449392712550611</v>
      </c>
      <c r="Q82" s="260">
        <f t="shared" si="10"/>
        <v>1.8097165991902835</v>
      </c>
      <c r="R82" s="260">
        <f t="shared" si="10"/>
        <v>2.931451612903226</v>
      </c>
      <c r="S82" s="261"/>
      <c r="T82" s="263">
        <f t="shared" si="14"/>
        <v>1.3421052631578947</v>
      </c>
      <c r="U82" s="260">
        <f t="shared" si="9"/>
        <v>1.8733153638814015</v>
      </c>
      <c r="V82" s="127"/>
      <c r="W82" s="268" t="s">
        <v>629</v>
      </c>
    </row>
    <row r="83" spans="2:23" s="128" customFormat="1" ht="195" x14ac:dyDescent="0.25">
      <c r="B83" s="142" t="s">
        <v>100</v>
      </c>
      <c r="C83" s="144" t="s">
        <v>347</v>
      </c>
      <c r="D83" s="116" t="s">
        <v>348</v>
      </c>
      <c r="E83" s="117" t="s">
        <v>39</v>
      </c>
      <c r="F83" s="150" t="s">
        <v>349</v>
      </c>
      <c r="G83" s="119">
        <f t="shared" si="13"/>
        <v>300</v>
      </c>
      <c r="H83" s="120">
        <v>75</v>
      </c>
      <c r="I83" s="121">
        <v>75</v>
      </c>
      <c r="J83" s="121">
        <v>75</v>
      </c>
      <c r="K83" s="122">
        <v>75</v>
      </c>
      <c r="L83" s="123">
        <v>108</v>
      </c>
      <c r="M83" s="124">
        <v>114</v>
      </c>
      <c r="N83" s="125">
        <v>329</v>
      </c>
      <c r="O83" s="126"/>
      <c r="P83" s="263">
        <f t="shared" si="10"/>
        <v>1.44</v>
      </c>
      <c r="Q83" s="260">
        <f t="shared" si="10"/>
        <v>1.52</v>
      </c>
      <c r="R83" s="260">
        <f t="shared" si="10"/>
        <v>4.3866666666666667</v>
      </c>
      <c r="S83" s="261"/>
      <c r="T83" s="263">
        <f t="shared" si="14"/>
        <v>1.48</v>
      </c>
      <c r="U83" s="260">
        <f t="shared" si="9"/>
        <v>2.4488888888888889</v>
      </c>
      <c r="V83" s="127"/>
      <c r="W83" s="268" t="s">
        <v>630</v>
      </c>
    </row>
    <row r="84" spans="2:23" s="128" customFormat="1" ht="195" x14ac:dyDescent="0.25">
      <c r="B84" s="142" t="s">
        <v>101</v>
      </c>
      <c r="C84" s="150" t="s">
        <v>350</v>
      </c>
      <c r="D84" s="151" t="s">
        <v>351</v>
      </c>
      <c r="E84" s="117" t="s">
        <v>39</v>
      </c>
      <c r="F84" s="150" t="s">
        <v>352</v>
      </c>
      <c r="G84" s="119">
        <f t="shared" si="13"/>
        <v>3800</v>
      </c>
      <c r="H84" s="120">
        <v>950</v>
      </c>
      <c r="I84" s="121">
        <v>950</v>
      </c>
      <c r="J84" s="121">
        <v>950</v>
      </c>
      <c r="K84" s="122">
        <v>950</v>
      </c>
      <c r="L84" s="123">
        <v>1097</v>
      </c>
      <c r="M84" s="124">
        <v>1135</v>
      </c>
      <c r="N84" s="125">
        <v>1271</v>
      </c>
      <c r="O84" s="126"/>
      <c r="P84" s="263">
        <f t="shared" si="10"/>
        <v>1.1547368421052631</v>
      </c>
      <c r="Q84" s="260">
        <f t="shared" si="10"/>
        <v>1.1947368421052631</v>
      </c>
      <c r="R84" s="260">
        <f t="shared" si="10"/>
        <v>1.3378947368421052</v>
      </c>
      <c r="S84" s="261"/>
      <c r="T84" s="263">
        <f t="shared" si="14"/>
        <v>1.1747368421052631</v>
      </c>
      <c r="U84" s="260">
        <f t="shared" si="9"/>
        <v>1.229122807017544</v>
      </c>
      <c r="V84" s="127"/>
      <c r="W84" s="268" t="s">
        <v>631</v>
      </c>
    </row>
    <row r="85" spans="2:23" s="128" customFormat="1" ht="126" x14ac:dyDescent="0.25">
      <c r="B85" s="142" t="s">
        <v>101</v>
      </c>
      <c r="C85" s="155" t="s">
        <v>353</v>
      </c>
      <c r="D85" s="151" t="s">
        <v>354</v>
      </c>
      <c r="E85" s="117" t="s">
        <v>39</v>
      </c>
      <c r="F85" s="150" t="s">
        <v>355</v>
      </c>
      <c r="G85" s="119">
        <f t="shared" si="13"/>
        <v>40</v>
      </c>
      <c r="H85" s="120">
        <v>10</v>
      </c>
      <c r="I85" s="121">
        <v>10</v>
      </c>
      <c r="J85" s="121">
        <v>10</v>
      </c>
      <c r="K85" s="122">
        <v>10</v>
      </c>
      <c r="L85" s="123">
        <v>0</v>
      </c>
      <c r="M85" s="124">
        <v>0</v>
      </c>
      <c r="N85" s="125">
        <v>10</v>
      </c>
      <c r="O85" s="126"/>
      <c r="P85" s="263">
        <f t="shared" si="10"/>
        <v>0</v>
      </c>
      <c r="Q85" s="260">
        <f t="shared" si="10"/>
        <v>0</v>
      </c>
      <c r="R85" s="260">
        <f t="shared" si="10"/>
        <v>1</v>
      </c>
      <c r="S85" s="261"/>
      <c r="T85" s="263">
        <f t="shared" si="14"/>
        <v>0</v>
      </c>
      <c r="U85" s="260">
        <f t="shared" ref="U85:U148" si="15">IFERROR(((L85+M85+N85)/(H85+I85+J85)),"100%")</f>
        <v>0.33333333333333331</v>
      </c>
      <c r="V85" s="127"/>
      <c r="W85" s="268" t="s">
        <v>632</v>
      </c>
    </row>
    <row r="86" spans="2:23" s="128" customFormat="1" ht="120" x14ac:dyDescent="0.25">
      <c r="B86" s="142" t="s">
        <v>102</v>
      </c>
      <c r="C86" s="155" t="s">
        <v>356</v>
      </c>
      <c r="D86" s="151" t="s">
        <v>357</v>
      </c>
      <c r="E86" s="117" t="s">
        <v>39</v>
      </c>
      <c r="F86" s="150" t="s">
        <v>358</v>
      </c>
      <c r="G86" s="119">
        <f t="shared" si="13"/>
        <v>1670</v>
      </c>
      <c r="H86" s="120">
        <v>350</v>
      </c>
      <c r="I86" s="121">
        <v>420</v>
      </c>
      <c r="J86" s="121">
        <v>475</v>
      </c>
      <c r="K86" s="122">
        <v>425</v>
      </c>
      <c r="L86" s="123">
        <v>355</v>
      </c>
      <c r="M86" s="124">
        <v>421</v>
      </c>
      <c r="N86" s="125">
        <v>402</v>
      </c>
      <c r="O86" s="126"/>
      <c r="P86" s="263">
        <f t="shared" si="10"/>
        <v>1.0142857142857142</v>
      </c>
      <c r="Q86" s="260">
        <f t="shared" si="10"/>
        <v>1.0023809523809524</v>
      </c>
      <c r="R86" s="260">
        <f t="shared" si="10"/>
        <v>0.84631578947368424</v>
      </c>
      <c r="S86" s="261"/>
      <c r="T86" s="263">
        <f t="shared" si="14"/>
        <v>1.0077922077922077</v>
      </c>
      <c r="U86" s="260">
        <f t="shared" si="15"/>
        <v>0.94618473895582333</v>
      </c>
      <c r="V86" s="127"/>
      <c r="W86" s="268" t="s">
        <v>633</v>
      </c>
    </row>
    <row r="87" spans="2:23" s="128" customFormat="1" ht="204.75" x14ac:dyDescent="0.25">
      <c r="B87" s="172" t="s">
        <v>103</v>
      </c>
      <c r="C87" s="173" t="s">
        <v>359</v>
      </c>
      <c r="D87" s="174" t="s">
        <v>360</v>
      </c>
      <c r="E87" s="136" t="s">
        <v>39</v>
      </c>
      <c r="F87" s="175" t="s">
        <v>361</v>
      </c>
      <c r="G87" s="147">
        <f t="shared" si="13"/>
        <v>48532</v>
      </c>
      <c r="H87" s="120">
        <v>11967</v>
      </c>
      <c r="I87" s="121">
        <v>12299</v>
      </c>
      <c r="J87" s="121">
        <v>11967</v>
      </c>
      <c r="K87" s="122">
        <v>12299</v>
      </c>
      <c r="L87" s="139">
        <v>0</v>
      </c>
      <c r="M87" s="124">
        <v>0</v>
      </c>
      <c r="N87" s="140">
        <v>6380</v>
      </c>
      <c r="O87" s="141"/>
      <c r="P87" s="263">
        <f t="shared" si="10"/>
        <v>0</v>
      </c>
      <c r="Q87" s="260">
        <f t="shared" si="10"/>
        <v>0</v>
      </c>
      <c r="R87" s="260">
        <f t="shared" si="10"/>
        <v>0.53313278181666246</v>
      </c>
      <c r="S87" s="261"/>
      <c r="T87" s="263">
        <f t="shared" si="14"/>
        <v>0</v>
      </c>
      <c r="U87" s="260">
        <f t="shared" si="15"/>
        <v>0.17608257665663898</v>
      </c>
      <c r="V87" s="127"/>
      <c r="W87" s="269" t="s">
        <v>634</v>
      </c>
    </row>
    <row r="88" spans="2:23" s="128" customFormat="1" ht="150" x14ac:dyDescent="0.25">
      <c r="B88" s="176" t="s">
        <v>104</v>
      </c>
      <c r="C88" s="177" t="s">
        <v>362</v>
      </c>
      <c r="D88" s="178" t="s">
        <v>363</v>
      </c>
      <c r="E88" s="117" t="s">
        <v>39</v>
      </c>
      <c r="F88" s="177" t="s">
        <v>310</v>
      </c>
      <c r="G88" s="119">
        <f t="shared" si="13"/>
        <v>200</v>
      </c>
      <c r="H88" s="120">
        <v>50</v>
      </c>
      <c r="I88" s="121">
        <v>50</v>
      </c>
      <c r="J88" s="121">
        <v>50</v>
      </c>
      <c r="K88" s="122">
        <v>50</v>
      </c>
      <c r="L88" s="123">
        <v>0</v>
      </c>
      <c r="M88" s="124">
        <v>0</v>
      </c>
      <c r="N88" s="125">
        <v>27</v>
      </c>
      <c r="O88" s="126"/>
      <c r="P88" s="263">
        <f t="shared" si="10"/>
        <v>0</v>
      </c>
      <c r="Q88" s="260">
        <f t="shared" si="10"/>
        <v>0</v>
      </c>
      <c r="R88" s="260">
        <f t="shared" si="10"/>
        <v>0.54</v>
      </c>
      <c r="S88" s="261"/>
      <c r="T88" s="263">
        <f t="shared" si="14"/>
        <v>0</v>
      </c>
      <c r="U88" s="260">
        <f t="shared" si="15"/>
        <v>0.18</v>
      </c>
      <c r="V88" s="127"/>
      <c r="W88" s="268" t="s">
        <v>635</v>
      </c>
    </row>
    <row r="89" spans="2:23" s="128" customFormat="1" ht="150" x14ac:dyDescent="0.25">
      <c r="B89" s="176" t="s">
        <v>104</v>
      </c>
      <c r="C89" s="179" t="s">
        <v>364</v>
      </c>
      <c r="D89" s="178" t="s">
        <v>365</v>
      </c>
      <c r="E89" s="117" t="s">
        <v>39</v>
      </c>
      <c r="F89" s="177" t="s">
        <v>251</v>
      </c>
      <c r="G89" s="119">
        <f t="shared" si="13"/>
        <v>24480</v>
      </c>
      <c r="H89" s="120">
        <v>6120</v>
      </c>
      <c r="I89" s="121">
        <v>6120</v>
      </c>
      <c r="J89" s="121">
        <v>6120</v>
      </c>
      <c r="K89" s="122">
        <v>6120</v>
      </c>
      <c r="L89" s="123">
        <v>0</v>
      </c>
      <c r="M89" s="124">
        <v>0</v>
      </c>
      <c r="N89" s="125">
        <v>855</v>
      </c>
      <c r="O89" s="126"/>
      <c r="P89" s="263">
        <f t="shared" si="10"/>
        <v>0</v>
      </c>
      <c r="Q89" s="260">
        <f t="shared" si="10"/>
        <v>0</v>
      </c>
      <c r="R89" s="260">
        <f t="shared" si="10"/>
        <v>0.13970588235294118</v>
      </c>
      <c r="S89" s="261"/>
      <c r="T89" s="263">
        <f t="shared" si="14"/>
        <v>0</v>
      </c>
      <c r="U89" s="260">
        <f t="shared" si="15"/>
        <v>4.6568627450980393E-2</v>
      </c>
      <c r="V89" s="127"/>
      <c r="W89" s="268" t="s">
        <v>636</v>
      </c>
    </row>
    <row r="90" spans="2:23" s="128" customFormat="1" ht="110.25" x14ac:dyDescent="0.25">
      <c r="B90" s="176" t="s">
        <v>104</v>
      </c>
      <c r="C90" s="179" t="s">
        <v>366</v>
      </c>
      <c r="D90" s="178" t="s">
        <v>367</v>
      </c>
      <c r="E90" s="117" t="s">
        <v>39</v>
      </c>
      <c r="F90" s="177" t="s">
        <v>368</v>
      </c>
      <c r="G90" s="119">
        <f t="shared" si="13"/>
        <v>18000</v>
      </c>
      <c r="H90" s="120">
        <v>4500</v>
      </c>
      <c r="I90" s="121">
        <v>4500</v>
      </c>
      <c r="J90" s="121">
        <v>4500</v>
      </c>
      <c r="K90" s="122">
        <v>4500</v>
      </c>
      <c r="L90" s="123">
        <v>0</v>
      </c>
      <c r="M90" s="124">
        <v>0</v>
      </c>
      <c r="N90" s="125">
        <v>4460</v>
      </c>
      <c r="O90" s="126"/>
      <c r="P90" s="263">
        <f t="shared" si="10"/>
        <v>0</v>
      </c>
      <c r="Q90" s="260">
        <f t="shared" si="10"/>
        <v>0</v>
      </c>
      <c r="R90" s="260">
        <f t="shared" si="10"/>
        <v>0.99111111111111116</v>
      </c>
      <c r="S90" s="261"/>
      <c r="T90" s="263">
        <f t="shared" si="14"/>
        <v>0</v>
      </c>
      <c r="U90" s="260">
        <f t="shared" si="15"/>
        <v>0.33037037037037037</v>
      </c>
      <c r="V90" s="127"/>
      <c r="W90" s="268" t="s">
        <v>637</v>
      </c>
    </row>
    <row r="91" spans="2:23" s="128" customFormat="1" ht="150" x14ac:dyDescent="0.25">
      <c r="B91" s="176" t="s">
        <v>104</v>
      </c>
      <c r="C91" s="179" t="s">
        <v>369</v>
      </c>
      <c r="D91" s="178" t="s">
        <v>370</v>
      </c>
      <c r="E91" s="117" t="s">
        <v>39</v>
      </c>
      <c r="F91" s="177" t="s">
        <v>371</v>
      </c>
      <c r="G91" s="119">
        <f t="shared" ref="G91:G146" si="16">H91+I91+J91+K91</f>
        <v>5332</v>
      </c>
      <c r="H91" s="120">
        <v>1167</v>
      </c>
      <c r="I91" s="121">
        <v>1499</v>
      </c>
      <c r="J91" s="121">
        <v>1167</v>
      </c>
      <c r="K91" s="122">
        <v>1499</v>
      </c>
      <c r="L91" s="123">
        <v>0</v>
      </c>
      <c r="M91" s="124">
        <v>0</v>
      </c>
      <c r="N91" s="125">
        <v>664</v>
      </c>
      <c r="O91" s="126"/>
      <c r="P91" s="263">
        <f t="shared" si="10"/>
        <v>0</v>
      </c>
      <c r="Q91" s="260">
        <f t="shared" si="10"/>
        <v>0</v>
      </c>
      <c r="R91" s="260">
        <f t="shared" si="10"/>
        <v>0.5689802913453299</v>
      </c>
      <c r="S91" s="261"/>
      <c r="T91" s="263">
        <f t="shared" si="14"/>
        <v>0</v>
      </c>
      <c r="U91" s="260">
        <f t="shared" si="15"/>
        <v>0.17323245499608661</v>
      </c>
      <c r="V91" s="127"/>
      <c r="W91" s="268" t="s">
        <v>638</v>
      </c>
    </row>
    <row r="92" spans="2:23" s="128" customFormat="1" ht="135" x14ac:dyDescent="0.25">
      <c r="B92" s="176" t="s">
        <v>104</v>
      </c>
      <c r="C92" s="179" t="s">
        <v>372</v>
      </c>
      <c r="D92" s="178" t="s">
        <v>373</v>
      </c>
      <c r="E92" s="117" t="s">
        <v>39</v>
      </c>
      <c r="F92" s="177" t="s">
        <v>275</v>
      </c>
      <c r="G92" s="119">
        <f t="shared" ref="G92:G114" si="17">H92+I92+J92+K92</f>
        <v>720</v>
      </c>
      <c r="H92" s="120">
        <v>180</v>
      </c>
      <c r="I92" s="121">
        <v>180</v>
      </c>
      <c r="J92" s="121">
        <v>180</v>
      </c>
      <c r="K92" s="122">
        <v>180</v>
      </c>
      <c r="L92" s="123">
        <v>0</v>
      </c>
      <c r="M92" s="124">
        <v>0</v>
      </c>
      <c r="N92" s="125">
        <v>369</v>
      </c>
      <c r="O92" s="126"/>
      <c r="P92" s="263">
        <f t="shared" si="10"/>
        <v>0</v>
      </c>
      <c r="Q92" s="260">
        <f t="shared" si="10"/>
        <v>0</v>
      </c>
      <c r="R92" s="260">
        <f t="shared" si="10"/>
        <v>2.0499999999999998</v>
      </c>
      <c r="S92" s="261"/>
      <c r="T92" s="263">
        <f t="shared" si="14"/>
        <v>0</v>
      </c>
      <c r="U92" s="260">
        <f t="shared" si="15"/>
        <v>0.68333333333333335</v>
      </c>
      <c r="V92" s="127"/>
      <c r="W92" s="268" t="s">
        <v>639</v>
      </c>
    </row>
    <row r="93" spans="2:23" s="128" customFormat="1" ht="126" x14ac:dyDescent="0.25">
      <c r="B93" s="153" t="s">
        <v>104</v>
      </c>
      <c r="C93" s="145" t="s">
        <v>374</v>
      </c>
      <c r="D93" s="158" t="s">
        <v>375</v>
      </c>
      <c r="E93" s="117" t="s">
        <v>39</v>
      </c>
      <c r="F93" s="177" t="s">
        <v>376</v>
      </c>
      <c r="G93" s="119">
        <f t="shared" si="17"/>
        <v>120</v>
      </c>
      <c r="H93" s="120">
        <v>30</v>
      </c>
      <c r="I93" s="121">
        <v>30</v>
      </c>
      <c r="J93" s="121">
        <v>30</v>
      </c>
      <c r="K93" s="122">
        <v>30</v>
      </c>
      <c r="L93" s="123">
        <v>0</v>
      </c>
      <c r="M93" s="124">
        <v>0</v>
      </c>
      <c r="N93" s="125">
        <v>17</v>
      </c>
      <c r="O93" s="126"/>
      <c r="P93" s="263">
        <f t="shared" si="10"/>
        <v>0</v>
      </c>
      <c r="Q93" s="260">
        <f t="shared" si="10"/>
        <v>0</v>
      </c>
      <c r="R93" s="260">
        <f t="shared" si="10"/>
        <v>0.56666666666666665</v>
      </c>
      <c r="S93" s="261"/>
      <c r="T93" s="263">
        <f t="shared" si="14"/>
        <v>0</v>
      </c>
      <c r="U93" s="260">
        <f t="shared" si="15"/>
        <v>0.18888888888888888</v>
      </c>
      <c r="V93" s="127"/>
      <c r="W93" s="268" t="s">
        <v>640</v>
      </c>
    </row>
    <row r="94" spans="2:23" s="128" customFormat="1" ht="157.5" x14ac:dyDescent="0.25">
      <c r="B94" s="133" t="s">
        <v>105</v>
      </c>
      <c r="C94" s="134" t="s">
        <v>377</v>
      </c>
      <c r="D94" s="135" t="s">
        <v>378</v>
      </c>
      <c r="E94" s="136" t="s">
        <v>39</v>
      </c>
      <c r="F94" s="137" t="s">
        <v>251</v>
      </c>
      <c r="G94" s="147">
        <f t="shared" si="17"/>
        <v>7330</v>
      </c>
      <c r="H94" s="120">
        <v>1831</v>
      </c>
      <c r="I94" s="121">
        <v>1831</v>
      </c>
      <c r="J94" s="121">
        <v>1831</v>
      </c>
      <c r="K94" s="122">
        <v>1837</v>
      </c>
      <c r="L94" s="139">
        <v>1629</v>
      </c>
      <c r="M94" s="124">
        <v>1964</v>
      </c>
      <c r="N94" s="140">
        <v>2148</v>
      </c>
      <c r="O94" s="141"/>
      <c r="P94" s="263">
        <f t="shared" si="10"/>
        <v>0.8896777717094484</v>
      </c>
      <c r="Q94" s="260">
        <f t="shared" si="10"/>
        <v>1.0726379027853632</v>
      </c>
      <c r="R94" s="260">
        <f t="shared" si="10"/>
        <v>1.1731294374658656</v>
      </c>
      <c r="S94" s="261"/>
      <c r="T94" s="263">
        <f t="shared" si="14"/>
        <v>0.9811578372474058</v>
      </c>
      <c r="U94" s="260">
        <f t="shared" si="15"/>
        <v>1.0451483706535591</v>
      </c>
      <c r="V94" s="127"/>
      <c r="W94" s="269" t="s">
        <v>641</v>
      </c>
    </row>
    <row r="95" spans="2:23" s="128" customFormat="1" ht="120" x14ac:dyDescent="0.25">
      <c r="B95" s="142" t="s">
        <v>106</v>
      </c>
      <c r="C95" s="143" t="s">
        <v>379</v>
      </c>
      <c r="D95" s="116" t="s">
        <v>380</v>
      </c>
      <c r="E95" s="117" t="s">
        <v>39</v>
      </c>
      <c r="F95" s="144" t="s">
        <v>310</v>
      </c>
      <c r="G95" s="119">
        <f t="shared" si="17"/>
        <v>410</v>
      </c>
      <c r="H95" s="120">
        <v>102</v>
      </c>
      <c r="I95" s="121">
        <v>102</v>
      </c>
      <c r="J95" s="121">
        <v>102</v>
      </c>
      <c r="K95" s="122">
        <v>104</v>
      </c>
      <c r="L95" s="123">
        <v>89</v>
      </c>
      <c r="M95" s="124">
        <v>73</v>
      </c>
      <c r="N95" s="125">
        <v>72</v>
      </c>
      <c r="O95" s="126"/>
      <c r="P95" s="263">
        <f t="shared" ref="P95:R158" si="18">IFERROR((L95/H95),"100%")</f>
        <v>0.87254901960784315</v>
      </c>
      <c r="Q95" s="260">
        <f t="shared" si="18"/>
        <v>0.71568627450980393</v>
      </c>
      <c r="R95" s="260">
        <f t="shared" si="18"/>
        <v>0.70588235294117652</v>
      </c>
      <c r="S95" s="261"/>
      <c r="T95" s="263">
        <f t="shared" si="14"/>
        <v>0.79411764705882348</v>
      </c>
      <c r="U95" s="260">
        <f t="shared" si="15"/>
        <v>0.76470588235294112</v>
      </c>
      <c r="V95" s="127"/>
      <c r="W95" s="268" t="s">
        <v>642</v>
      </c>
    </row>
    <row r="96" spans="2:23" s="128" customFormat="1" ht="150" x14ac:dyDescent="0.25">
      <c r="B96" s="142" t="s">
        <v>106</v>
      </c>
      <c r="C96" s="143" t="s">
        <v>381</v>
      </c>
      <c r="D96" s="116" t="s">
        <v>382</v>
      </c>
      <c r="E96" s="117" t="s">
        <v>39</v>
      </c>
      <c r="F96" s="144" t="s">
        <v>383</v>
      </c>
      <c r="G96" s="119">
        <f t="shared" si="17"/>
        <v>1150</v>
      </c>
      <c r="H96" s="120">
        <v>287</v>
      </c>
      <c r="I96" s="121">
        <v>287</v>
      </c>
      <c r="J96" s="121">
        <v>287</v>
      </c>
      <c r="K96" s="122">
        <v>289</v>
      </c>
      <c r="L96" s="123">
        <v>407</v>
      </c>
      <c r="M96" s="124">
        <v>364</v>
      </c>
      <c r="N96" s="125">
        <v>449</v>
      </c>
      <c r="O96" s="126"/>
      <c r="P96" s="263">
        <f t="shared" si="18"/>
        <v>1.4181184668989546</v>
      </c>
      <c r="Q96" s="260">
        <f t="shared" si="18"/>
        <v>1.2682926829268293</v>
      </c>
      <c r="R96" s="260">
        <f t="shared" si="18"/>
        <v>1.5644599303135889</v>
      </c>
      <c r="S96" s="261"/>
      <c r="T96" s="263">
        <f t="shared" si="14"/>
        <v>1.3432055749128919</v>
      </c>
      <c r="U96" s="260">
        <f t="shared" si="15"/>
        <v>1.4169570267131242</v>
      </c>
      <c r="V96" s="127"/>
      <c r="W96" s="268" t="s">
        <v>643</v>
      </c>
    </row>
    <row r="97" spans="2:23" s="128" customFormat="1" ht="110.25" x14ac:dyDescent="0.25">
      <c r="B97" s="142" t="s">
        <v>106</v>
      </c>
      <c r="C97" s="143" t="s">
        <v>384</v>
      </c>
      <c r="D97" s="116" t="s">
        <v>385</v>
      </c>
      <c r="E97" s="117" t="s">
        <v>39</v>
      </c>
      <c r="F97" s="144" t="s">
        <v>275</v>
      </c>
      <c r="G97" s="119">
        <f t="shared" si="17"/>
        <v>5770</v>
      </c>
      <c r="H97" s="120">
        <v>1442</v>
      </c>
      <c r="I97" s="121">
        <v>1442</v>
      </c>
      <c r="J97" s="121">
        <v>1442</v>
      </c>
      <c r="K97" s="122">
        <v>1444</v>
      </c>
      <c r="L97" s="123">
        <v>1685</v>
      </c>
      <c r="M97" s="124">
        <v>1137</v>
      </c>
      <c r="N97" s="125">
        <v>1346</v>
      </c>
      <c r="O97" s="126"/>
      <c r="P97" s="263">
        <f t="shared" si="18"/>
        <v>1.1685159500693481</v>
      </c>
      <c r="Q97" s="260">
        <f t="shared" si="18"/>
        <v>0.78848821081830789</v>
      </c>
      <c r="R97" s="260">
        <f t="shared" si="18"/>
        <v>0.93342579750346744</v>
      </c>
      <c r="S97" s="261"/>
      <c r="T97" s="263">
        <f t="shared" si="14"/>
        <v>0.97850208044382803</v>
      </c>
      <c r="U97" s="260">
        <f t="shared" si="15"/>
        <v>0.9634766527970412</v>
      </c>
      <c r="V97" s="127"/>
      <c r="W97" s="268" t="s">
        <v>644</v>
      </c>
    </row>
    <row r="98" spans="2:23" s="128" customFormat="1" ht="110.25" x14ac:dyDescent="0.25">
      <c r="B98" s="142" t="s">
        <v>106</v>
      </c>
      <c r="C98" s="145" t="s">
        <v>386</v>
      </c>
      <c r="D98" s="116" t="s">
        <v>387</v>
      </c>
      <c r="E98" s="117" t="s">
        <v>39</v>
      </c>
      <c r="F98" s="144" t="s">
        <v>371</v>
      </c>
      <c r="G98" s="119">
        <f t="shared" si="17"/>
        <v>1320</v>
      </c>
      <c r="H98" s="120">
        <v>330</v>
      </c>
      <c r="I98" s="121">
        <v>330</v>
      </c>
      <c r="J98" s="121">
        <v>330</v>
      </c>
      <c r="K98" s="122">
        <v>330</v>
      </c>
      <c r="L98" s="123">
        <v>365</v>
      </c>
      <c r="M98" s="124">
        <v>380</v>
      </c>
      <c r="N98" s="125">
        <v>395</v>
      </c>
      <c r="O98" s="126"/>
      <c r="P98" s="263">
        <f t="shared" si="18"/>
        <v>1.106060606060606</v>
      </c>
      <c r="Q98" s="260">
        <f t="shared" si="18"/>
        <v>1.1515151515151516</v>
      </c>
      <c r="R98" s="260">
        <f t="shared" si="18"/>
        <v>1.196969696969697</v>
      </c>
      <c r="S98" s="261"/>
      <c r="T98" s="263">
        <f t="shared" si="14"/>
        <v>1.1287878787878789</v>
      </c>
      <c r="U98" s="260">
        <f t="shared" si="15"/>
        <v>1.1515151515151516</v>
      </c>
      <c r="V98" s="127"/>
      <c r="W98" s="268" t="s">
        <v>645</v>
      </c>
    </row>
    <row r="99" spans="2:23" s="128" customFormat="1" ht="126" x14ac:dyDescent="0.25">
      <c r="B99" s="142" t="s">
        <v>106</v>
      </c>
      <c r="C99" s="143" t="s">
        <v>388</v>
      </c>
      <c r="D99" s="116" t="s">
        <v>389</v>
      </c>
      <c r="E99" s="117" t="s">
        <v>39</v>
      </c>
      <c r="F99" s="144" t="s">
        <v>376</v>
      </c>
      <c r="G99" s="119">
        <f t="shared" si="17"/>
        <v>300</v>
      </c>
      <c r="H99" s="120">
        <v>75</v>
      </c>
      <c r="I99" s="121">
        <v>75</v>
      </c>
      <c r="J99" s="121">
        <v>75</v>
      </c>
      <c r="K99" s="122">
        <v>75</v>
      </c>
      <c r="L99" s="123">
        <v>77</v>
      </c>
      <c r="M99" s="124">
        <v>69</v>
      </c>
      <c r="N99" s="125">
        <v>72</v>
      </c>
      <c r="O99" s="126"/>
      <c r="P99" s="263">
        <f t="shared" si="18"/>
        <v>1.0266666666666666</v>
      </c>
      <c r="Q99" s="260">
        <f t="shared" si="18"/>
        <v>0.92</v>
      </c>
      <c r="R99" s="260">
        <f t="shared" si="18"/>
        <v>0.96</v>
      </c>
      <c r="S99" s="261"/>
      <c r="T99" s="263">
        <f t="shared" si="14"/>
        <v>0.97333333333333338</v>
      </c>
      <c r="U99" s="260">
        <f t="shared" si="15"/>
        <v>0.96888888888888891</v>
      </c>
      <c r="V99" s="127"/>
      <c r="W99" s="268" t="s">
        <v>646</v>
      </c>
    </row>
    <row r="100" spans="2:23" s="128" customFormat="1" ht="140.44999999999999" customHeight="1" x14ac:dyDescent="0.25">
      <c r="B100" s="133" t="s">
        <v>107</v>
      </c>
      <c r="C100" s="137" t="s">
        <v>390</v>
      </c>
      <c r="D100" s="135" t="s">
        <v>391</v>
      </c>
      <c r="E100" s="136" t="s">
        <v>39</v>
      </c>
      <c r="F100" s="157" t="s">
        <v>392</v>
      </c>
      <c r="G100" s="147">
        <f t="shared" si="17"/>
        <v>2440</v>
      </c>
      <c r="H100" s="120">
        <v>610</v>
      </c>
      <c r="I100" s="121">
        <v>610</v>
      </c>
      <c r="J100" s="121">
        <v>610</v>
      </c>
      <c r="K100" s="122">
        <v>610</v>
      </c>
      <c r="L100" s="139">
        <v>998</v>
      </c>
      <c r="M100" s="124">
        <v>674</v>
      </c>
      <c r="N100" s="140">
        <v>813</v>
      </c>
      <c r="O100" s="141"/>
      <c r="P100" s="263">
        <f t="shared" si="18"/>
        <v>1.6360655737704919</v>
      </c>
      <c r="Q100" s="260">
        <f t="shared" si="18"/>
        <v>1.1049180327868853</v>
      </c>
      <c r="R100" s="260">
        <f t="shared" si="18"/>
        <v>1.3327868852459017</v>
      </c>
      <c r="S100" s="261"/>
      <c r="T100" s="263">
        <f t="shared" si="14"/>
        <v>1.3704918032786886</v>
      </c>
      <c r="U100" s="260">
        <f t="shared" si="15"/>
        <v>1.3579234972677596</v>
      </c>
      <c r="V100" s="127"/>
      <c r="W100" s="269" t="s">
        <v>647</v>
      </c>
    </row>
    <row r="101" spans="2:23" s="128" customFormat="1" ht="110.25" x14ac:dyDescent="0.25">
      <c r="B101" s="142" t="s">
        <v>108</v>
      </c>
      <c r="C101" s="180" t="s">
        <v>393</v>
      </c>
      <c r="D101" s="151" t="s">
        <v>394</v>
      </c>
      <c r="E101" s="117" t="s">
        <v>39</v>
      </c>
      <c r="F101" s="150" t="s">
        <v>395</v>
      </c>
      <c r="G101" s="119">
        <f t="shared" si="17"/>
        <v>1900</v>
      </c>
      <c r="H101" s="120">
        <v>475</v>
      </c>
      <c r="I101" s="121">
        <v>475</v>
      </c>
      <c r="J101" s="121">
        <v>475</v>
      </c>
      <c r="K101" s="122">
        <v>475</v>
      </c>
      <c r="L101" s="123">
        <v>430</v>
      </c>
      <c r="M101" s="124">
        <v>506</v>
      </c>
      <c r="N101" s="125">
        <v>491</v>
      </c>
      <c r="O101" s="126"/>
      <c r="P101" s="263">
        <f t="shared" si="18"/>
        <v>0.90526315789473688</v>
      </c>
      <c r="Q101" s="260">
        <f t="shared" si="18"/>
        <v>1.0652631578947369</v>
      </c>
      <c r="R101" s="260">
        <f t="shared" si="18"/>
        <v>1.0336842105263158</v>
      </c>
      <c r="S101" s="261"/>
      <c r="T101" s="263">
        <f t="shared" si="14"/>
        <v>0.98526315789473684</v>
      </c>
      <c r="U101" s="260">
        <f t="shared" si="15"/>
        <v>1.0014035087719297</v>
      </c>
      <c r="V101" s="127"/>
      <c r="W101" s="268" t="s">
        <v>648</v>
      </c>
    </row>
    <row r="102" spans="2:23" s="128" customFormat="1" ht="110.25" x14ac:dyDescent="0.25">
      <c r="B102" s="153" t="s">
        <v>108</v>
      </c>
      <c r="C102" s="150" t="s">
        <v>396</v>
      </c>
      <c r="D102" s="151" t="s">
        <v>397</v>
      </c>
      <c r="E102" s="117" t="s">
        <v>39</v>
      </c>
      <c r="F102" s="150" t="s">
        <v>398</v>
      </c>
      <c r="G102" s="119">
        <f t="shared" si="17"/>
        <v>26</v>
      </c>
      <c r="H102" s="120">
        <v>6</v>
      </c>
      <c r="I102" s="121">
        <v>6</v>
      </c>
      <c r="J102" s="121">
        <v>6</v>
      </c>
      <c r="K102" s="122">
        <v>8</v>
      </c>
      <c r="L102" s="123">
        <v>6</v>
      </c>
      <c r="M102" s="124">
        <v>3</v>
      </c>
      <c r="N102" s="125">
        <v>6</v>
      </c>
      <c r="O102" s="126"/>
      <c r="P102" s="263">
        <f t="shared" si="18"/>
        <v>1</v>
      </c>
      <c r="Q102" s="260">
        <f t="shared" si="18"/>
        <v>0.5</v>
      </c>
      <c r="R102" s="260">
        <f t="shared" si="18"/>
        <v>1</v>
      </c>
      <c r="S102" s="261"/>
      <c r="T102" s="263">
        <f t="shared" si="14"/>
        <v>0.75</v>
      </c>
      <c r="U102" s="260">
        <f t="shared" si="15"/>
        <v>0.83333333333333337</v>
      </c>
      <c r="V102" s="127"/>
      <c r="W102" s="268" t="s">
        <v>649</v>
      </c>
    </row>
    <row r="103" spans="2:23" s="128" customFormat="1" ht="110.25" x14ac:dyDescent="0.25">
      <c r="B103" s="142" t="s">
        <v>108</v>
      </c>
      <c r="C103" s="150" t="s">
        <v>399</v>
      </c>
      <c r="D103" s="151" t="s">
        <v>400</v>
      </c>
      <c r="E103" s="117" t="s">
        <v>39</v>
      </c>
      <c r="F103" s="150" t="s">
        <v>401</v>
      </c>
      <c r="G103" s="119">
        <f t="shared" si="17"/>
        <v>12</v>
      </c>
      <c r="H103" s="120">
        <v>3</v>
      </c>
      <c r="I103" s="121">
        <v>3</v>
      </c>
      <c r="J103" s="121">
        <v>3</v>
      </c>
      <c r="K103" s="122">
        <v>3</v>
      </c>
      <c r="L103" s="123">
        <v>2</v>
      </c>
      <c r="M103" s="124">
        <v>4</v>
      </c>
      <c r="N103" s="125">
        <v>3</v>
      </c>
      <c r="O103" s="126"/>
      <c r="P103" s="263">
        <f t="shared" si="18"/>
        <v>0.66666666666666663</v>
      </c>
      <c r="Q103" s="260">
        <f t="shared" si="18"/>
        <v>1.3333333333333333</v>
      </c>
      <c r="R103" s="260">
        <f t="shared" si="18"/>
        <v>1</v>
      </c>
      <c r="S103" s="261"/>
      <c r="T103" s="263">
        <f t="shared" si="14"/>
        <v>1</v>
      </c>
      <c r="U103" s="260">
        <f t="shared" si="15"/>
        <v>1</v>
      </c>
      <c r="V103" s="127"/>
      <c r="W103" s="268" t="s">
        <v>650</v>
      </c>
    </row>
    <row r="104" spans="2:23" s="128" customFormat="1" ht="150" x14ac:dyDescent="0.25">
      <c r="B104" s="133" t="s">
        <v>109</v>
      </c>
      <c r="C104" s="134" t="s">
        <v>402</v>
      </c>
      <c r="D104" s="135" t="s">
        <v>403</v>
      </c>
      <c r="E104" s="136" t="s">
        <v>39</v>
      </c>
      <c r="F104" s="137" t="s">
        <v>251</v>
      </c>
      <c r="G104" s="147">
        <f t="shared" si="17"/>
        <v>3070</v>
      </c>
      <c r="H104" s="120">
        <v>1350</v>
      </c>
      <c r="I104" s="121">
        <v>450</v>
      </c>
      <c r="J104" s="121">
        <v>520</v>
      </c>
      <c r="K104" s="122">
        <v>750</v>
      </c>
      <c r="L104" s="139">
        <v>904</v>
      </c>
      <c r="M104" s="124">
        <v>299</v>
      </c>
      <c r="N104" s="140">
        <v>891</v>
      </c>
      <c r="O104" s="141"/>
      <c r="P104" s="263">
        <f t="shared" si="18"/>
        <v>0.66962962962962957</v>
      </c>
      <c r="Q104" s="260">
        <f t="shared" si="18"/>
        <v>0.66444444444444439</v>
      </c>
      <c r="R104" s="260">
        <f t="shared" si="18"/>
        <v>1.7134615384615384</v>
      </c>
      <c r="S104" s="261"/>
      <c r="T104" s="263">
        <f t="shared" si="14"/>
        <v>0.66833333333333333</v>
      </c>
      <c r="U104" s="260">
        <f t="shared" si="15"/>
        <v>0.90258620689655178</v>
      </c>
      <c r="V104" s="127"/>
      <c r="W104" s="269" t="s">
        <v>651</v>
      </c>
    </row>
    <row r="105" spans="2:23" s="128" customFormat="1" ht="126" x14ac:dyDescent="0.25">
      <c r="B105" s="142" t="s">
        <v>110</v>
      </c>
      <c r="C105" s="143" t="s">
        <v>404</v>
      </c>
      <c r="D105" s="116" t="s">
        <v>405</v>
      </c>
      <c r="E105" s="117" t="s">
        <v>39</v>
      </c>
      <c r="F105" s="144" t="s">
        <v>406</v>
      </c>
      <c r="G105" s="119">
        <f t="shared" si="17"/>
        <v>15</v>
      </c>
      <c r="H105" s="120">
        <v>4</v>
      </c>
      <c r="I105" s="121">
        <v>3</v>
      </c>
      <c r="J105" s="121">
        <v>4</v>
      </c>
      <c r="K105" s="122">
        <v>4</v>
      </c>
      <c r="L105" s="123">
        <v>2</v>
      </c>
      <c r="M105" s="124">
        <v>2</v>
      </c>
      <c r="N105" s="125">
        <v>4</v>
      </c>
      <c r="O105" s="126"/>
      <c r="P105" s="263">
        <f t="shared" si="18"/>
        <v>0.5</v>
      </c>
      <c r="Q105" s="260">
        <f t="shared" si="18"/>
        <v>0.66666666666666663</v>
      </c>
      <c r="R105" s="260">
        <f t="shared" si="18"/>
        <v>1</v>
      </c>
      <c r="S105" s="261"/>
      <c r="T105" s="263">
        <f t="shared" si="14"/>
        <v>0.5714285714285714</v>
      </c>
      <c r="U105" s="260">
        <f t="shared" si="15"/>
        <v>0.72727272727272729</v>
      </c>
      <c r="V105" s="127"/>
      <c r="W105" s="268" t="s">
        <v>652</v>
      </c>
    </row>
    <row r="106" spans="2:23" s="128" customFormat="1" ht="135" x14ac:dyDescent="0.25">
      <c r="B106" s="172" t="s">
        <v>111</v>
      </c>
      <c r="C106" s="173" t="s">
        <v>407</v>
      </c>
      <c r="D106" s="174" t="s">
        <v>408</v>
      </c>
      <c r="E106" s="136" t="s">
        <v>39</v>
      </c>
      <c r="F106" s="175" t="s">
        <v>204</v>
      </c>
      <c r="G106" s="147">
        <f t="shared" si="17"/>
        <v>1153400</v>
      </c>
      <c r="H106" s="120">
        <v>289495</v>
      </c>
      <c r="I106" s="121">
        <v>289495</v>
      </c>
      <c r="J106" s="121">
        <v>2290</v>
      </c>
      <c r="K106" s="122">
        <v>572120</v>
      </c>
      <c r="L106" s="139">
        <v>344170</v>
      </c>
      <c r="M106" s="124">
        <v>514120</v>
      </c>
      <c r="N106" s="140">
        <v>256870</v>
      </c>
      <c r="O106" s="141"/>
      <c r="P106" s="263">
        <f t="shared" si="18"/>
        <v>1.1888633655158121</v>
      </c>
      <c r="Q106" s="260">
        <f t="shared" si="18"/>
        <v>1.7759201367899273</v>
      </c>
      <c r="R106" s="260">
        <f t="shared" si="18"/>
        <v>112.17030567685589</v>
      </c>
      <c r="S106" s="261"/>
      <c r="T106" s="263">
        <f t="shared" si="14"/>
        <v>1.4823917511528697</v>
      </c>
      <c r="U106" s="260">
        <f t="shared" si="15"/>
        <v>1.9184558216350125</v>
      </c>
      <c r="V106" s="127"/>
      <c r="W106" s="269" t="s">
        <v>653</v>
      </c>
    </row>
    <row r="107" spans="2:23" s="128" customFormat="1" ht="120" x14ac:dyDescent="0.25">
      <c r="B107" s="176" t="s">
        <v>112</v>
      </c>
      <c r="C107" s="179" t="s">
        <v>409</v>
      </c>
      <c r="D107" s="178" t="s">
        <v>410</v>
      </c>
      <c r="E107" s="117" t="s">
        <v>39</v>
      </c>
      <c r="F107" s="177" t="s">
        <v>411</v>
      </c>
      <c r="G107" s="119">
        <f t="shared" si="17"/>
        <v>1130500</v>
      </c>
      <c r="H107" s="120">
        <v>282625</v>
      </c>
      <c r="I107" s="121">
        <v>282625</v>
      </c>
      <c r="J107" s="121"/>
      <c r="K107" s="122">
        <v>565250</v>
      </c>
      <c r="L107" s="123">
        <v>339150</v>
      </c>
      <c r="M107" s="124">
        <v>504080</v>
      </c>
      <c r="N107" s="125">
        <v>254560</v>
      </c>
      <c r="O107" s="126"/>
      <c r="P107" s="263">
        <f t="shared" si="18"/>
        <v>1.2</v>
      </c>
      <c r="Q107" s="260">
        <f>IFERROR((M107/I107),"100%")</f>
        <v>1.7835647943387882</v>
      </c>
      <c r="R107" s="260" t="str">
        <f>IFERROR((N107/J107),"100%")</f>
        <v>100%</v>
      </c>
      <c r="S107" s="261"/>
      <c r="T107" s="263">
        <f>IFERROR(((L107+M107)/(H107+I107)),"100%")</f>
        <v>1.491782397169394</v>
      </c>
      <c r="U107" s="260">
        <f>IFERROR(((L107+M107+N107)/(H107+I107+J107)),"100%")</f>
        <v>1.9421318000884564</v>
      </c>
      <c r="V107" s="127"/>
      <c r="W107" s="268" t="s">
        <v>654</v>
      </c>
    </row>
    <row r="108" spans="2:23" s="128" customFormat="1" ht="110.25" x14ac:dyDescent="0.25">
      <c r="B108" s="176" t="s">
        <v>112</v>
      </c>
      <c r="C108" s="179" t="s">
        <v>412</v>
      </c>
      <c r="D108" s="178" t="s">
        <v>413</v>
      </c>
      <c r="E108" s="117" t="s">
        <v>39</v>
      </c>
      <c r="F108" s="177" t="s">
        <v>411</v>
      </c>
      <c r="G108" s="119">
        <f t="shared" si="17"/>
        <v>22900</v>
      </c>
      <c r="H108" s="120">
        <v>6870</v>
      </c>
      <c r="I108" s="121">
        <v>6870</v>
      </c>
      <c r="J108" s="121">
        <v>2290</v>
      </c>
      <c r="K108" s="122">
        <v>6870</v>
      </c>
      <c r="L108" s="123">
        <v>5020</v>
      </c>
      <c r="M108" s="124">
        <v>10040</v>
      </c>
      <c r="N108" s="125">
        <v>2310</v>
      </c>
      <c r="O108" s="126"/>
      <c r="P108" s="263">
        <f t="shared" si="18"/>
        <v>0.73071324599708876</v>
      </c>
      <c r="Q108" s="260">
        <f t="shared" si="18"/>
        <v>1.4614264919941775</v>
      </c>
      <c r="R108" s="260">
        <f t="shared" si="18"/>
        <v>1.0087336244541485</v>
      </c>
      <c r="S108" s="261"/>
      <c r="T108" s="263">
        <f t="shared" si="14"/>
        <v>1.0960698689956332</v>
      </c>
      <c r="U108" s="260">
        <f t="shared" si="15"/>
        <v>1.0835932626325639</v>
      </c>
      <c r="V108" s="127"/>
      <c r="W108" s="268" t="s">
        <v>655</v>
      </c>
    </row>
    <row r="109" spans="2:23" s="128" customFormat="1" ht="126" x14ac:dyDescent="0.25">
      <c r="B109" s="176" t="s">
        <v>113</v>
      </c>
      <c r="C109" s="143" t="s">
        <v>414</v>
      </c>
      <c r="D109" s="116" t="s">
        <v>415</v>
      </c>
      <c r="E109" s="117" t="s">
        <v>39</v>
      </c>
      <c r="F109" s="144" t="s">
        <v>416</v>
      </c>
      <c r="G109" s="119">
        <f t="shared" si="17"/>
        <v>13</v>
      </c>
      <c r="H109" s="120"/>
      <c r="I109" s="121">
        <v>3</v>
      </c>
      <c r="J109" s="121">
        <v>5</v>
      </c>
      <c r="K109" s="122">
        <v>5</v>
      </c>
      <c r="L109" s="123"/>
      <c r="M109" s="124">
        <v>0</v>
      </c>
      <c r="N109" s="125">
        <v>1</v>
      </c>
      <c r="O109" s="126"/>
      <c r="P109" s="263" t="str">
        <f t="shared" si="18"/>
        <v>100%</v>
      </c>
      <c r="Q109" s="260">
        <f t="shared" si="18"/>
        <v>0</v>
      </c>
      <c r="R109" s="260">
        <f t="shared" si="18"/>
        <v>0.2</v>
      </c>
      <c r="S109" s="261"/>
      <c r="T109" s="263">
        <f t="shared" si="14"/>
        <v>0</v>
      </c>
      <c r="U109" s="260">
        <f t="shared" si="15"/>
        <v>0.125</v>
      </c>
      <c r="V109" s="127"/>
      <c r="W109" s="268" t="s">
        <v>656</v>
      </c>
    </row>
    <row r="110" spans="2:23" s="128" customFormat="1" ht="120" x14ac:dyDescent="0.25">
      <c r="B110" s="176" t="s">
        <v>113</v>
      </c>
      <c r="C110" s="179" t="s">
        <v>417</v>
      </c>
      <c r="D110" s="178" t="s">
        <v>418</v>
      </c>
      <c r="E110" s="117" t="s">
        <v>39</v>
      </c>
      <c r="F110" s="177" t="s">
        <v>419</v>
      </c>
      <c r="G110" s="119">
        <f t="shared" si="17"/>
        <v>60</v>
      </c>
      <c r="H110" s="120">
        <v>15</v>
      </c>
      <c r="I110" s="121">
        <v>15</v>
      </c>
      <c r="J110" s="121">
        <v>15</v>
      </c>
      <c r="K110" s="122">
        <v>15</v>
      </c>
      <c r="L110" s="123">
        <v>11</v>
      </c>
      <c r="M110" s="124">
        <v>5</v>
      </c>
      <c r="N110" s="125">
        <v>6</v>
      </c>
      <c r="O110" s="126"/>
      <c r="P110" s="263">
        <f t="shared" si="18"/>
        <v>0.73333333333333328</v>
      </c>
      <c r="Q110" s="260">
        <f t="shared" si="18"/>
        <v>0.33333333333333331</v>
      </c>
      <c r="R110" s="260">
        <f t="shared" si="18"/>
        <v>0.4</v>
      </c>
      <c r="S110" s="261"/>
      <c r="T110" s="263">
        <f t="shared" si="14"/>
        <v>0.53333333333333333</v>
      </c>
      <c r="U110" s="260">
        <f t="shared" si="15"/>
        <v>0.48888888888888887</v>
      </c>
      <c r="V110" s="127"/>
      <c r="W110" s="268" t="s">
        <v>657</v>
      </c>
    </row>
    <row r="111" spans="2:23" s="128" customFormat="1" ht="126" x14ac:dyDescent="0.25">
      <c r="B111" s="306" t="s">
        <v>114</v>
      </c>
      <c r="C111" s="307" t="s">
        <v>420</v>
      </c>
      <c r="D111" s="174" t="s">
        <v>421</v>
      </c>
      <c r="E111" s="136" t="s">
        <v>39</v>
      </c>
      <c r="F111" s="175" t="s">
        <v>422</v>
      </c>
      <c r="G111" s="147">
        <f t="shared" si="17"/>
        <v>246</v>
      </c>
      <c r="H111" s="120">
        <v>156</v>
      </c>
      <c r="I111" s="121">
        <v>30</v>
      </c>
      <c r="J111" s="121">
        <v>30</v>
      </c>
      <c r="K111" s="122">
        <v>30</v>
      </c>
      <c r="L111" s="139">
        <v>156</v>
      </c>
      <c r="M111" s="124">
        <v>0</v>
      </c>
      <c r="N111" s="140">
        <v>16</v>
      </c>
      <c r="O111" s="141"/>
      <c r="P111" s="263">
        <f t="shared" si="18"/>
        <v>1</v>
      </c>
      <c r="Q111" s="260">
        <f t="shared" si="18"/>
        <v>0</v>
      </c>
      <c r="R111" s="260">
        <f t="shared" si="18"/>
        <v>0.53333333333333333</v>
      </c>
      <c r="S111" s="261"/>
      <c r="T111" s="263">
        <f t="shared" si="14"/>
        <v>0.83870967741935487</v>
      </c>
      <c r="U111" s="260">
        <f t="shared" si="15"/>
        <v>0.79629629629629628</v>
      </c>
      <c r="V111" s="127"/>
      <c r="W111" s="269" t="s">
        <v>658</v>
      </c>
    </row>
    <row r="112" spans="2:23" s="128" customFormat="1" ht="110.25" x14ac:dyDescent="0.25">
      <c r="B112" s="306"/>
      <c r="C112" s="307"/>
      <c r="D112" s="181" t="s">
        <v>423</v>
      </c>
      <c r="E112" s="136" t="s">
        <v>39</v>
      </c>
      <c r="F112" s="182" t="s">
        <v>424</v>
      </c>
      <c r="G112" s="147">
        <f t="shared" si="17"/>
        <v>115200</v>
      </c>
      <c r="H112" s="120">
        <v>28800</v>
      </c>
      <c r="I112" s="121">
        <v>28800</v>
      </c>
      <c r="J112" s="121">
        <v>28800</v>
      </c>
      <c r="K112" s="122">
        <v>28800</v>
      </c>
      <c r="L112" s="123">
        <v>26400</v>
      </c>
      <c r="M112" s="124">
        <v>26796</v>
      </c>
      <c r="N112" s="125">
        <v>28884</v>
      </c>
      <c r="O112" s="126"/>
      <c r="P112" s="263">
        <f t="shared" si="18"/>
        <v>0.91666666666666663</v>
      </c>
      <c r="Q112" s="260">
        <f t="shared" si="18"/>
        <v>0.93041666666666667</v>
      </c>
      <c r="R112" s="260">
        <f t="shared" si="18"/>
        <v>1.0029166666666667</v>
      </c>
      <c r="S112" s="261"/>
      <c r="T112" s="263">
        <f t="shared" si="14"/>
        <v>0.92354166666666671</v>
      </c>
      <c r="U112" s="260">
        <f t="shared" si="15"/>
        <v>0.95</v>
      </c>
      <c r="V112" s="127"/>
      <c r="W112" s="269" t="s">
        <v>659</v>
      </c>
    </row>
    <row r="113" spans="2:23" s="128" customFormat="1" ht="110.25" x14ac:dyDescent="0.25">
      <c r="B113" s="176" t="s">
        <v>112</v>
      </c>
      <c r="C113" s="179" t="s">
        <v>425</v>
      </c>
      <c r="D113" s="178" t="s">
        <v>426</v>
      </c>
      <c r="E113" s="117" t="s">
        <v>39</v>
      </c>
      <c r="F113" s="177" t="s">
        <v>427</v>
      </c>
      <c r="G113" s="119">
        <f t="shared" si="17"/>
        <v>6000</v>
      </c>
      <c r="H113" s="120">
        <v>1500</v>
      </c>
      <c r="I113" s="121">
        <v>1500</v>
      </c>
      <c r="J113" s="121">
        <v>1500</v>
      </c>
      <c r="K113" s="122">
        <v>1500</v>
      </c>
      <c r="L113" s="123">
        <v>2208</v>
      </c>
      <c r="M113" s="124">
        <v>1995</v>
      </c>
      <c r="N113" s="125">
        <v>1986</v>
      </c>
      <c r="O113" s="126"/>
      <c r="P113" s="263">
        <f t="shared" si="18"/>
        <v>1.472</v>
      </c>
      <c r="Q113" s="260">
        <f t="shared" si="18"/>
        <v>1.33</v>
      </c>
      <c r="R113" s="260">
        <f t="shared" si="18"/>
        <v>1.3240000000000001</v>
      </c>
      <c r="S113" s="261"/>
      <c r="T113" s="263">
        <f t="shared" si="14"/>
        <v>1.401</v>
      </c>
      <c r="U113" s="260">
        <f t="shared" si="15"/>
        <v>1.3753333333333333</v>
      </c>
      <c r="V113" s="127"/>
      <c r="W113" s="268" t="s">
        <v>660</v>
      </c>
    </row>
    <row r="114" spans="2:23" s="128" customFormat="1" ht="141.75" x14ac:dyDescent="0.25">
      <c r="B114" s="176" t="s">
        <v>112</v>
      </c>
      <c r="C114" s="177" t="s">
        <v>428</v>
      </c>
      <c r="D114" s="178" t="s">
        <v>429</v>
      </c>
      <c r="E114" s="117" t="s">
        <v>39</v>
      </c>
      <c r="F114" s="177" t="s">
        <v>430</v>
      </c>
      <c r="G114" s="119">
        <f t="shared" si="17"/>
        <v>160</v>
      </c>
      <c r="H114" s="120">
        <v>40</v>
      </c>
      <c r="I114" s="121">
        <v>40</v>
      </c>
      <c r="J114" s="121">
        <v>40</v>
      </c>
      <c r="K114" s="122">
        <v>40</v>
      </c>
      <c r="L114" s="123">
        <v>16</v>
      </c>
      <c r="M114" s="124">
        <v>37</v>
      </c>
      <c r="N114" s="125">
        <v>41</v>
      </c>
      <c r="O114" s="126"/>
      <c r="P114" s="263">
        <f t="shared" si="18"/>
        <v>0.4</v>
      </c>
      <c r="Q114" s="260">
        <f t="shared" si="18"/>
        <v>0.92500000000000004</v>
      </c>
      <c r="R114" s="260">
        <f t="shared" si="18"/>
        <v>1.0249999999999999</v>
      </c>
      <c r="S114" s="261"/>
      <c r="T114" s="263">
        <f t="shared" si="14"/>
        <v>0.66249999999999998</v>
      </c>
      <c r="U114" s="260">
        <f t="shared" si="15"/>
        <v>0.78333333333333333</v>
      </c>
      <c r="V114" s="127"/>
      <c r="W114" s="268" t="s">
        <v>661</v>
      </c>
    </row>
    <row r="115" spans="2:23" s="128" customFormat="1" ht="150" x14ac:dyDescent="0.25">
      <c r="B115" s="133" t="s">
        <v>115</v>
      </c>
      <c r="C115" s="137" t="s">
        <v>431</v>
      </c>
      <c r="D115" s="135" t="s">
        <v>432</v>
      </c>
      <c r="E115" s="136" t="s">
        <v>39</v>
      </c>
      <c r="F115" s="137" t="s">
        <v>251</v>
      </c>
      <c r="G115" s="147">
        <f t="shared" si="16"/>
        <v>450</v>
      </c>
      <c r="H115" s="120">
        <v>100</v>
      </c>
      <c r="I115" s="121">
        <v>140</v>
      </c>
      <c r="J115" s="121">
        <v>120</v>
      </c>
      <c r="K115" s="122">
        <v>90</v>
      </c>
      <c r="L115" s="139">
        <v>200</v>
      </c>
      <c r="M115" s="124">
        <v>385</v>
      </c>
      <c r="N115" s="140">
        <v>386</v>
      </c>
      <c r="O115" s="141"/>
      <c r="P115" s="263">
        <f t="shared" si="18"/>
        <v>2</v>
      </c>
      <c r="Q115" s="260">
        <f t="shared" si="18"/>
        <v>2.75</v>
      </c>
      <c r="R115" s="260">
        <f t="shared" si="18"/>
        <v>3.2166666666666668</v>
      </c>
      <c r="S115" s="261"/>
      <c r="T115" s="263">
        <f t="shared" si="14"/>
        <v>2.4375</v>
      </c>
      <c r="U115" s="260">
        <f t="shared" si="15"/>
        <v>2.6972222222222224</v>
      </c>
      <c r="V115" s="127"/>
      <c r="W115" s="269" t="s">
        <v>662</v>
      </c>
    </row>
    <row r="116" spans="2:23" s="128" customFormat="1" ht="110.25" x14ac:dyDescent="0.25">
      <c r="B116" s="153" t="s">
        <v>116</v>
      </c>
      <c r="C116" s="183" t="s">
        <v>433</v>
      </c>
      <c r="D116" s="158" t="s">
        <v>434</v>
      </c>
      <c r="E116" s="117" t="s">
        <v>39</v>
      </c>
      <c r="F116" s="169" t="s">
        <v>435</v>
      </c>
      <c r="G116" s="119">
        <f>H116+I116+J116+K116</f>
        <v>180</v>
      </c>
      <c r="H116" s="120">
        <v>45</v>
      </c>
      <c r="I116" s="121">
        <v>45</v>
      </c>
      <c r="J116" s="121">
        <v>45</v>
      </c>
      <c r="K116" s="122">
        <v>45</v>
      </c>
      <c r="L116" s="123">
        <v>34</v>
      </c>
      <c r="M116" s="124">
        <v>36</v>
      </c>
      <c r="N116" s="125">
        <v>38</v>
      </c>
      <c r="O116" s="126"/>
      <c r="P116" s="263">
        <f t="shared" si="18"/>
        <v>0.75555555555555554</v>
      </c>
      <c r="Q116" s="260">
        <f t="shared" si="18"/>
        <v>0.8</v>
      </c>
      <c r="R116" s="260">
        <f t="shared" si="18"/>
        <v>0.84444444444444444</v>
      </c>
      <c r="S116" s="261"/>
      <c r="T116" s="263">
        <f t="shared" si="14"/>
        <v>0.77777777777777779</v>
      </c>
      <c r="U116" s="260">
        <f t="shared" si="15"/>
        <v>0.8</v>
      </c>
      <c r="V116" s="127"/>
      <c r="W116" s="268" t="s">
        <v>663</v>
      </c>
    </row>
    <row r="117" spans="2:23" s="128" customFormat="1" ht="150" x14ac:dyDescent="0.25">
      <c r="B117" s="142" t="s">
        <v>116</v>
      </c>
      <c r="C117" s="144" t="s">
        <v>436</v>
      </c>
      <c r="D117" s="116" t="s">
        <v>437</v>
      </c>
      <c r="E117" s="117" t="s">
        <v>39</v>
      </c>
      <c r="F117" s="144" t="s">
        <v>438</v>
      </c>
      <c r="G117" s="119">
        <f t="shared" si="16"/>
        <v>120</v>
      </c>
      <c r="H117" s="120"/>
      <c r="I117" s="121">
        <v>60</v>
      </c>
      <c r="J117" s="121"/>
      <c r="K117" s="122">
        <v>60</v>
      </c>
      <c r="L117" s="123"/>
      <c r="M117" s="124">
        <v>25</v>
      </c>
      <c r="N117" s="125">
        <v>278</v>
      </c>
      <c r="O117" s="126"/>
      <c r="P117" s="263" t="str">
        <f t="shared" si="18"/>
        <v>100%</v>
      </c>
      <c r="Q117" s="260">
        <f t="shared" si="18"/>
        <v>0.41666666666666669</v>
      </c>
      <c r="R117" s="260" t="str">
        <f t="shared" si="18"/>
        <v>100%</v>
      </c>
      <c r="S117" s="261"/>
      <c r="T117" s="263">
        <f t="shared" si="14"/>
        <v>0.41666666666666669</v>
      </c>
      <c r="U117" s="260">
        <f t="shared" si="15"/>
        <v>5.05</v>
      </c>
      <c r="V117" s="127"/>
      <c r="W117" s="268" t="s">
        <v>664</v>
      </c>
    </row>
    <row r="118" spans="2:23" s="128" customFormat="1" ht="126" x14ac:dyDescent="0.25">
      <c r="B118" s="153" t="s">
        <v>116</v>
      </c>
      <c r="C118" s="183" t="s">
        <v>439</v>
      </c>
      <c r="D118" s="158" t="s">
        <v>440</v>
      </c>
      <c r="E118" s="117" t="s">
        <v>39</v>
      </c>
      <c r="F118" s="169" t="s">
        <v>441</v>
      </c>
      <c r="G118" s="119">
        <f>H118+I118+J118+K118</f>
        <v>240</v>
      </c>
      <c r="H118" s="120">
        <v>60</v>
      </c>
      <c r="I118" s="121">
        <v>60</v>
      </c>
      <c r="J118" s="121">
        <v>60</v>
      </c>
      <c r="K118" s="122">
        <v>60</v>
      </c>
      <c r="L118" s="123">
        <v>23</v>
      </c>
      <c r="M118" s="124">
        <v>4</v>
      </c>
      <c r="N118" s="125">
        <v>35</v>
      </c>
      <c r="O118" s="126"/>
      <c r="P118" s="263">
        <f t="shared" si="18"/>
        <v>0.38333333333333336</v>
      </c>
      <c r="Q118" s="260">
        <f t="shared" si="18"/>
        <v>6.6666666666666666E-2</v>
      </c>
      <c r="R118" s="260">
        <f t="shared" si="18"/>
        <v>0.58333333333333337</v>
      </c>
      <c r="S118" s="261"/>
      <c r="T118" s="263">
        <f t="shared" si="14"/>
        <v>0.22500000000000001</v>
      </c>
      <c r="U118" s="260">
        <f t="shared" si="15"/>
        <v>0.34444444444444444</v>
      </c>
      <c r="V118" s="127"/>
      <c r="W118" s="268" t="s">
        <v>665</v>
      </c>
    </row>
    <row r="119" spans="2:23" s="128" customFormat="1" ht="126" x14ac:dyDescent="0.25">
      <c r="B119" s="153" t="s">
        <v>116</v>
      </c>
      <c r="C119" s="145" t="s">
        <v>442</v>
      </c>
      <c r="D119" s="158" t="s">
        <v>443</v>
      </c>
      <c r="E119" s="117" t="s">
        <v>39</v>
      </c>
      <c r="F119" s="169" t="s">
        <v>444</v>
      </c>
      <c r="G119" s="119">
        <f t="shared" si="16"/>
        <v>165</v>
      </c>
      <c r="H119" s="120">
        <v>41</v>
      </c>
      <c r="I119" s="121">
        <v>42</v>
      </c>
      <c r="J119" s="121">
        <v>41</v>
      </c>
      <c r="K119" s="122">
        <v>41</v>
      </c>
      <c r="L119" s="123">
        <v>43</v>
      </c>
      <c r="M119" s="124">
        <v>38</v>
      </c>
      <c r="N119" s="125">
        <v>42</v>
      </c>
      <c r="O119" s="126"/>
      <c r="P119" s="263">
        <f t="shared" si="18"/>
        <v>1.0487804878048781</v>
      </c>
      <c r="Q119" s="260">
        <f t="shared" si="18"/>
        <v>0.90476190476190477</v>
      </c>
      <c r="R119" s="260">
        <f t="shared" si="18"/>
        <v>1.024390243902439</v>
      </c>
      <c r="S119" s="261"/>
      <c r="T119" s="263">
        <f t="shared" si="14"/>
        <v>0.97590361445783136</v>
      </c>
      <c r="U119" s="260">
        <f t="shared" si="15"/>
        <v>0.99193548387096775</v>
      </c>
      <c r="V119" s="127"/>
      <c r="W119" s="268" t="s">
        <v>666</v>
      </c>
    </row>
    <row r="120" spans="2:23" s="128" customFormat="1" ht="126" x14ac:dyDescent="0.25">
      <c r="B120" s="133" t="s">
        <v>117</v>
      </c>
      <c r="C120" s="134" t="s">
        <v>445</v>
      </c>
      <c r="D120" s="135" t="s">
        <v>446</v>
      </c>
      <c r="E120" s="136" t="s">
        <v>39</v>
      </c>
      <c r="F120" s="137" t="s">
        <v>251</v>
      </c>
      <c r="G120" s="147">
        <f t="shared" si="16"/>
        <v>100</v>
      </c>
      <c r="H120" s="120">
        <v>70</v>
      </c>
      <c r="I120" s="121">
        <v>10</v>
      </c>
      <c r="J120" s="121">
        <v>10</v>
      </c>
      <c r="K120" s="122">
        <v>10</v>
      </c>
      <c r="L120" s="139">
        <v>118</v>
      </c>
      <c r="M120" s="124">
        <v>19</v>
      </c>
      <c r="N120" s="140">
        <v>20</v>
      </c>
      <c r="O120" s="141"/>
      <c r="P120" s="263">
        <f t="shared" si="18"/>
        <v>1.6857142857142857</v>
      </c>
      <c r="Q120" s="260">
        <f t="shared" si="18"/>
        <v>1.9</v>
      </c>
      <c r="R120" s="260">
        <f t="shared" si="18"/>
        <v>2</v>
      </c>
      <c r="S120" s="261"/>
      <c r="T120" s="263">
        <f t="shared" si="14"/>
        <v>1.7124999999999999</v>
      </c>
      <c r="U120" s="260">
        <f t="shared" si="15"/>
        <v>1.7444444444444445</v>
      </c>
      <c r="V120" s="127"/>
      <c r="W120" s="269" t="s">
        <v>667</v>
      </c>
    </row>
    <row r="121" spans="2:23" s="128" customFormat="1" ht="180" x14ac:dyDescent="0.25">
      <c r="B121" s="153" t="s">
        <v>118</v>
      </c>
      <c r="C121" s="145" t="s">
        <v>447</v>
      </c>
      <c r="D121" s="158" t="s">
        <v>448</v>
      </c>
      <c r="E121" s="117" t="s">
        <v>39</v>
      </c>
      <c r="F121" s="169" t="s">
        <v>267</v>
      </c>
      <c r="G121" s="119">
        <f t="shared" si="16"/>
        <v>15</v>
      </c>
      <c r="H121" s="120">
        <v>3</v>
      </c>
      <c r="I121" s="121">
        <v>4</v>
      </c>
      <c r="J121" s="121">
        <v>3</v>
      </c>
      <c r="K121" s="122">
        <v>5</v>
      </c>
      <c r="L121" s="123">
        <v>8</v>
      </c>
      <c r="M121" s="124">
        <v>4</v>
      </c>
      <c r="N121" s="125">
        <v>6</v>
      </c>
      <c r="O121" s="126"/>
      <c r="P121" s="263">
        <f t="shared" si="18"/>
        <v>2.6666666666666665</v>
      </c>
      <c r="Q121" s="260">
        <f t="shared" si="18"/>
        <v>1</v>
      </c>
      <c r="R121" s="260">
        <f t="shared" si="18"/>
        <v>2</v>
      </c>
      <c r="S121" s="261"/>
      <c r="T121" s="263">
        <f t="shared" si="14"/>
        <v>1.7142857142857142</v>
      </c>
      <c r="U121" s="260">
        <f t="shared" si="15"/>
        <v>1.8</v>
      </c>
      <c r="V121" s="127"/>
      <c r="W121" s="268" t="s">
        <v>668</v>
      </c>
    </row>
    <row r="122" spans="2:23" s="128" customFormat="1" ht="110.25" x14ac:dyDescent="0.25">
      <c r="B122" s="142" t="s">
        <v>118</v>
      </c>
      <c r="C122" s="143" t="s">
        <v>449</v>
      </c>
      <c r="D122" s="116" t="s">
        <v>450</v>
      </c>
      <c r="E122" s="117" t="s">
        <v>39</v>
      </c>
      <c r="F122" s="144" t="s">
        <v>451</v>
      </c>
      <c r="G122" s="119">
        <f t="shared" si="16"/>
        <v>8</v>
      </c>
      <c r="H122" s="120">
        <v>7</v>
      </c>
      <c r="I122" s="121">
        <v>1</v>
      </c>
      <c r="J122" s="121"/>
      <c r="K122" s="122"/>
      <c r="L122" s="123">
        <v>7</v>
      </c>
      <c r="M122" s="124">
        <v>7</v>
      </c>
      <c r="N122" s="125"/>
      <c r="O122" s="126"/>
      <c r="P122" s="263">
        <f t="shared" si="18"/>
        <v>1</v>
      </c>
      <c r="Q122" s="260">
        <f t="shared" si="18"/>
        <v>7</v>
      </c>
      <c r="R122" s="260" t="str">
        <f t="shared" si="18"/>
        <v>100%</v>
      </c>
      <c r="S122" s="261"/>
      <c r="T122" s="263">
        <f t="shared" si="14"/>
        <v>1.75</v>
      </c>
      <c r="U122" s="260">
        <f t="shared" si="15"/>
        <v>1.75</v>
      </c>
      <c r="V122" s="127"/>
      <c r="W122" s="268" t="s">
        <v>669</v>
      </c>
    </row>
    <row r="123" spans="2:23" s="128" customFormat="1" ht="110.25" x14ac:dyDescent="0.25">
      <c r="B123" s="142" t="s">
        <v>118</v>
      </c>
      <c r="C123" s="143" t="s">
        <v>452</v>
      </c>
      <c r="D123" s="116" t="s">
        <v>453</v>
      </c>
      <c r="E123" s="117" t="s">
        <v>39</v>
      </c>
      <c r="F123" s="144" t="s">
        <v>454</v>
      </c>
      <c r="G123" s="119">
        <f t="shared" si="16"/>
        <v>58</v>
      </c>
      <c r="H123" s="120">
        <v>15</v>
      </c>
      <c r="I123" s="121">
        <v>15</v>
      </c>
      <c r="J123" s="121">
        <v>14</v>
      </c>
      <c r="K123" s="122">
        <v>14</v>
      </c>
      <c r="L123" s="123">
        <v>13</v>
      </c>
      <c r="M123" s="124">
        <v>4</v>
      </c>
      <c r="N123" s="125">
        <v>14</v>
      </c>
      <c r="O123" s="126"/>
      <c r="P123" s="263">
        <f t="shared" si="18"/>
        <v>0.8666666666666667</v>
      </c>
      <c r="Q123" s="260">
        <f t="shared" si="18"/>
        <v>0.26666666666666666</v>
      </c>
      <c r="R123" s="260">
        <f t="shared" si="18"/>
        <v>1</v>
      </c>
      <c r="S123" s="261"/>
      <c r="T123" s="263">
        <f t="shared" si="14"/>
        <v>0.56666666666666665</v>
      </c>
      <c r="U123" s="260">
        <f t="shared" si="15"/>
        <v>0.70454545454545459</v>
      </c>
      <c r="V123" s="127"/>
      <c r="W123" s="268" t="s">
        <v>670</v>
      </c>
    </row>
    <row r="124" spans="2:23" s="128" customFormat="1" ht="126" x14ac:dyDescent="0.25">
      <c r="B124" s="142" t="s">
        <v>118</v>
      </c>
      <c r="C124" s="143" t="s">
        <v>455</v>
      </c>
      <c r="D124" s="116" t="s">
        <v>456</v>
      </c>
      <c r="E124" s="117" t="s">
        <v>39</v>
      </c>
      <c r="F124" s="144" t="s">
        <v>457</v>
      </c>
      <c r="G124" s="119">
        <f t="shared" si="16"/>
        <v>3</v>
      </c>
      <c r="H124" s="120">
        <v>1</v>
      </c>
      <c r="I124" s="121">
        <v>0</v>
      </c>
      <c r="J124" s="121">
        <v>1</v>
      </c>
      <c r="K124" s="122">
        <v>1</v>
      </c>
      <c r="L124" s="123">
        <v>1</v>
      </c>
      <c r="M124" s="124">
        <v>2</v>
      </c>
      <c r="N124" s="125">
        <v>1</v>
      </c>
      <c r="O124" s="126"/>
      <c r="P124" s="263">
        <f t="shared" si="18"/>
        <v>1</v>
      </c>
      <c r="Q124" s="260" t="str">
        <f t="shared" si="18"/>
        <v>100%</v>
      </c>
      <c r="R124" s="260">
        <f t="shared" si="18"/>
        <v>1</v>
      </c>
      <c r="S124" s="261"/>
      <c r="T124" s="263">
        <f t="shared" si="14"/>
        <v>3</v>
      </c>
      <c r="U124" s="260">
        <f t="shared" si="15"/>
        <v>2</v>
      </c>
      <c r="V124" s="127"/>
      <c r="W124" s="268" t="s">
        <v>671</v>
      </c>
    </row>
    <row r="125" spans="2:23" s="128" customFormat="1" ht="126" x14ac:dyDescent="0.25">
      <c r="B125" s="133" t="s">
        <v>117</v>
      </c>
      <c r="C125" s="134" t="s">
        <v>458</v>
      </c>
      <c r="D125" s="135" t="s">
        <v>459</v>
      </c>
      <c r="E125" s="136" t="s">
        <v>39</v>
      </c>
      <c r="F125" s="137" t="s">
        <v>460</v>
      </c>
      <c r="G125" s="147">
        <f t="shared" si="16"/>
        <v>332</v>
      </c>
      <c r="H125" s="120">
        <v>102</v>
      </c>
      <c r="I125" s="121">
        <v>90</v>
      </c>
      <c r="J125" s="121">
        <v>130</v>
      </c>
      <c r="K125" s="122">
        <v>10</v>
      </c>
      <c r="L125" s="139">
        <v>137</v>
      </c>
      <c r="M125" s="124">
        <v>153</v>
      </c>
      <c r="N125" s="140">
        <v>109</v>
      </c>
      <c r="O125" s="141"/>
      <c r="P125" s="263">
        <f t="shared" si="18"/>
        <v>1.3431372549019607</v>
      </c>
      <c r="Q125" s="260">
        <f t="shared" si="18"/>
        <v>1.7</v>
      </c>
      <c r="R125" s="260">
        <f t="shared" si="18"/>
        <v>0.83846153846153848</v>
      </c>
      <c r="S125" s="261"/>
      <c r="T125" s="263">
        <f t="shared" si="14"/>
        <v>1.5104166666666667</v>
      </c>
      <c r="U125" s="260">
        <f t="shared" si="15"/>
        <v>1.2391304347826086</v>
      </c>
      <c r="V125" s="127"/>
      <c r="W125" s="269" t="s">
        <v>672</v>
      </c>
    </row>
    <row r="126" spans="2:23" s="128" customFormat="1" ht="126" x14ac:dyDescent="0.25">
      <c r="B126" s="153" t="s">
        <v>119</v>
      </c>
      <c r="C126" s="145" t="s">
        <v>461</v>
      </c>
      <c r="D126" s="158" t="s">
        <v>462</v>
      </c>
      <c r="E126" s="117" t="s">
        <v>39</v>
      </c>
      <c r="F126" s="169" t="s">
        <v>463</v>
      </c>
      <c r="G126" s="119">
        <f t="shared" si="16"/>
        <v>105</v>
      </c>
      <c r="H126" s="184">
        <v>30</v>
      </c>
      <c r="I126" s="185">
        <v>15</v>
      </c>
      <c r="J126" s="185">
        <v>45</v>
      </c>
      <c r="K126" s="186">
        <v>15</v>
      </c>
      <c r="L126" s="123">
        <v>37</v>
      </c>
      <c r="M126" s="124">
        <v>25</v>
      </c>
      <c r="N126" s="125">
        <v>48</v>
      </c>
      <c r="O126" s="126"/>
      <c r="P126" s="263">
        <f t="shared" si="18"/>
        <v>1.2333333333333334</v>
      </c>
      <c r="Q126" s="260">
        <f t="shared" si="18"/>
        <v>1.6666666666666667</v>
      </c>
      <c r="R126" s="260">
        <f t="shared" si="18"/>
        <v>1.0666666666666667</v>
      </c>
      <c r="S126" s="261"/>
      <c r="T126" s="263">
        <f t="shared" si="14"/>
        <v>1.3777777777777778</v>
      </c>
      <c r="U126" s="260">
        <f t="shared" si="15"/>
        <v>1.2222222222222223</v>
      </c>
      <c r="V126" s="127"/>
      <c r="W126" s="268" t="s">
        <v>673</v>
      </c>
    </row>
    <row r="127" spans="2:23" s="128" customFormat="1" ht="110.25" x14ac:dyDescent="0.25">
      <c r="B127" s="142" t="s">
        <v>118</v>
      </c>
      <c r="C127" s="143" t="s">
        <v>464</v>
      </c>
      <c r="D127" s="116" t="s">
        <v>465</v>
      </c>
      <c r="E127" s="117" t="s">
        <v>39</v>
      </c>
      <c r="F127" s="144" t="s">
        <v>466</v>
      </c>
      <c r="G127" s="119">
        <f t="shared" si="16"/>
        <v>3</v>
      </c>
      <c r="H127" s="187"/>
      <c r="I127" s="125">
        <v>1</v>
      </c>
      <c r="J127" s="125">
        <v>1</v>
      </c>
      <c r="K127" s="188">
        <v>1</v>
      </c>
      <c r="L127" s="123"/>
      <c r="M127" s="124">
        <v>1</v>
      </c>
      <c r="N127" s="125">
        <v>1</v>
      </c>
      <c r="O127" s="126"/>
      <c r="P127" s="263" t="str">
        <f t="shared" si="18"/>
        <v>100%</v>
      </c>
      <c r="Q127" s="260">
        <f t="shared" si="18"/>
        <v>1</v>
      </c>
      <c r="R127" s="260">
        <f t="shared" si="18"/>
        <v>1</v>
      </c>
      <c r="S127" s="261"/>
      <c r="T127" s="263">
        <f t="shared" si="14"/>
        <v>1</v>
      </c>
      <c r="U127" s="260">
        <f t="shared" si="15"/>
        <v>1</v>
      </c>
      <c r="V127" s="127"/>
      <c r="W127" s="268" t="s">
        <v>674</v>
      </c>
    </row>
    <row r="128" spans="2:23" s="128" customFormat="1" ht="110.25" x14ac:dyDescent="0.25">
      <c r="B128" s="165" t="s">
        <v>120</v>
      </c>
      <c r="C128" s="189" t="s">
        <v>467</v>
      </c>
      <c r="D128" s="190" t="s">
        <v>468</v>
      </c>
      <c r="E128" s="136" t="s">
        <v>39</v>
      </c>
      <c r="F128" s="191" t="s">
        <v>469</v>
      </c>
      <c r="G128" s="147">
        <f t="shared" si="16"/>
        <v>880</v>
      </c>
      <c r="H128" s="192">
        <v>210</v>
      </c>
      <c r="I128" s="140">
        <v>220</v>
      </c>
      <c r="J128" s="140">
        <v>200</v>
      </c>
      <c r="K128" s="193">
        <v>250</v>
      </c>
      <c r="L128" s="139">
        <v>179</v>
      </c>
      <c r="M128" s="124">
        <v>352</v>
      </c>
      <c r="N128" s="140">
        <v>253</v>
      </c>
      <c r="O128" s="141"/>
      <c r="P128" s="263">
        <f t="shared" si="18"/>
        <v>0.85238095238095235</v>
      </c>
      <c r="Q128" s="260">
        <f t="shared" si="18"/>
        <v>1.6</v>
      </c>
      <c r="R128" s="260">
        <f t="shared" si="18"/>
        <v>1.2649999999999999</v>
      </c>
      <c r="S128" s="261"/>
      <c r="T128" s="263">
        <f t="shared" si="14"/>
        <v>1.2348837209302326</v>
      </c>
      <c r="U128" s="260">
        <f t="shared" si="15"/>
        <v>1.2444444444444445</v>
      </c>
      <c r="V128" s="127"/>
      <c r="W128" s="269" t="s">
        <v>675</v>
      </c>
    </row>
    <row r="129" spans="2:23" s="128" customFormat="1" ht="110.25" x14ac:dyDescent="0.25">
      <c r="B129" s="142" t="s">
        <v>121</v>
      </c>
      <c r="C129" s="195" t="s">
        <v>470</v>
      </c>
      <c r="D129" s="116" t="s">
        <v>471</v>
      </c>
      <c r="E129" s="117" t="s">
        <v>39</v>
      </c>
      <c r="F129" s="150" t="s">
        <v>472</v>
      </c>
      <c r="G129" s="119">
        <f t="shared" si="16"/>
        <v>12</v>
      </c>
      <c r="H129" s="187">
        <v>3</v>
      </c>
      <c r="I129" s="125">
        <v>3</v>
      </c>
      <c r="J129" s="125">
        <v>3</v>
      </c>
      <c r="K129" s="188">
        <v>3</v>
      </c>
      <c r="L129" s="123">
        <v>5</v>
      </c>
      <c r="M129" s="124">
        <v>3</v>
      </c>
      <c r="N129" s="125">
        <v>3</v>
      </c>
      <c r="O129" s="126"/>
      <c r="P129" s="263">
        <f t="shared" si="18"/>
        <v>1.6666666666666667</v>
      </c>
      <c r="Q129" s="260">
        <f t="shared" si="18"/>
        <v>1</v>
      </c>
      <c r="R129" s="260">
        <f t="shared" si="18"/>
        <v>1</v>
      </c>
      <c r="S129" s="261"/>
      <c r="T129" s="263">
        <f t="shared" si="14"/>
        <v>1.3333333333333333</v>
      </c>
      <c r="U129" s="260">
        <f t="shared" si="15"/>
        <v>1.2222222222222223</v>
      </c>
      <c r="V129" s="127"/>
      <c r="W129" s="268" t="s">
        <v>676</v>
      </c>
    </row>
    <row r="130" spans="2:23" s="128" customFormat="1" ht="110.25" x14ac:dyDescent="0.25">
      <c r="B130" s="165" t="s">
        <v>122</v>
      </c>
      <c r="C130" s="167" t="s">
        <v>473</v>
      </c>
      <c r="D130" s="190" t="s">
        <v>474</v>
      </c>
      <c r="E130" s="136" t="s">
        <v>39</v>
      </c>
      <c r="F130" s="191" t="s">
        <v>475</v>
      </c>
      <c r="G130" s="147">
        <f t="shared" si="16"/>
        <v>10624</v>
      </c>
      <c r="H130" s="192">
        <v>2656</v>
      </c>
      <c r="I130" s="140">
        <v>2656</v>
      </c>
      <c r="J130" s="140">
        <v>2656</v>
      </c>
      <c r="K130" s="193">
        <v>2656</v>
      </c>
      <c r="L130" s="139">
        <v>2084</v>
      </c>
      <c r="M130" s="124">
        <v>2043</v>
      </c>
      <c r="N130" s="140">
        <v>2759</v>
      </c>
      <c r="O130" s="141"/>
      <c r="P130" s="263">
        <f t="shared" si="18"/>
        <v>0.78463855421686746</v>
      </c>
      <c r="Q130" s="260">
        <f t="shared" si="18"/>
        <v>0.76920180722891562</v>
      </c>
      <c r="R130" s="260">
        <f t="shared" si="18"/>
        <v>1.0387801204819278</v>
      </c>
      <c r="S130" s="261"/>
      <c r="T130" s="263">
        <f t="shared" si="14"/>
        <v>0.7769201807228916</v>
      </c>
      <c r="U130" s="260">
        <f t="shared" si="15"/>
        <v>0.86420682730923692</v>
      </c>
      <c r="V130" s="127"/>
      <c r="W130" s="269" t="s">
        <v>677</v>
      </c>
    </row>
    <row r="131" spans="2:23" s="128" customFormat="1" ht="110.25" x14ac:dyDescent="0.25">
      <c r="B131" s="196" t="s">
        <v>123</v>
      </c>
      <c r="C131" s="197" t="s">
        <v>476</v>
      </c>
      <c r="D131" s="198" t="s">
        <v>477</v>
      </c>
      <c r="E131" s="117" t="s">
        <v>39</v>
      </c>
      <c r="F131" s="199" t="s">
        <v>251</v>
      </c>
      <c r="G131" s="119">
        <f t="shared" si="16"/>
        <v>8875</v>
      </c>
      <c r="H131" s="187">
        <v>2250</v>
      </c>
      <c r="I131" s="125">
        <v>2200</v>
      </c>
      <c r="J131" s="125">
        <v>2225</v>
      </c>
      <c r="K131" s="188">
        <v>2200</v>
      </c>
      <c r="L131" s="123">
        <v>1545</v>
      </c>
      <c r="M131" s="124">
        <v>1731</v>
      </c>
      <c r="N131" s="125">
        <v>2221</v>
      </c>
      <c r="O131" s="126"/>
      <c r="P131" s="263">
        <f t="shared" si="18"/>
        <v>0.68666666666666665</v>
      </c>
      <c r="Q131" s="260">
        <f t="shared" si="18"/>
        <v>0.78681818181818186</v>
      </c>
      <c r="R131" s="260">
        <f t="shared" si="18"/>
        <v>0.99820224719101125</v>
      </c>
      <c r="S131" s="261"/>
      <c r="T131" s="263">
        <f t="shared" si="14"/>
        <v>0.73617977528089884</v>
      </c>
      <c r="U131" s="260">
        <f t="shared" si="15"/>
        <v>0.82352059925093635</v>
      </c>
      <c r="V131" s="127"/>
      <c r="W131" s="268" t="s">
        <v>678</v>
      </c>
    </row>
    <row r="132" spans="2:23" s="128" customFormat="1" ht="110.25" x14ac:dyDescent="0.25">
      <c r="B132" s="200" t="s">
        <v>123</v>
      </c>
      <c r="C132" s="201" t="s">
        <v>478</v>
      </c>
      <c r="D132" s="202" t="s">
        <v>479</v>
      </c>
      <c r="E132" s="117" t="s">
        <v>39</v>
      </c>
      <c r="F132" s="203" t="s">
        <v>480</v>
      </c>
      <c r="G132" s="119">
        <f t="shared" si="16"/>
        <v>1970</v>
      </c>
      <c r="H132" s="187">
        <v>500</v>
      </c>
      <c r="I132" s="125">
        <v>500</v>
      </c>
      <c r="J132" s="125">
        <v>500</v>
      </c>
      <c r="K132" s="188">
        <v>470</v>
      </c>
      <c r="L132" s="123">
        <v>524</v>
      </c>
      <c r="M132" s="124">
        <v>312</v>
      </c>
      <c r="N132" s="125">
        <v>538</v>
      </c>
      <c r="O132" s="126"/>
      <c r="P132" s="263">
        <f t="shared" si="18"/>
        <v>1.048</v>
      </c>
      <c r="Q132" s="260">
        <f t="shared" si="18"/>
        <v>0.624</v>
      </c>
      <c r="R132" s="260">
        <f t="shared" si="18"/>
        <v>1.0760000000000001</v>
      </c>
      <c r="S132" s="261"/>
      <c r="T132" s="263">
        <f t="shared" si="14"/>
        <v>0.83599999999999997</v>
      </c>
      <c r="U132" s="260">
        <f t="shared" si="15"/>
        <v>0.91600000000000004</v>
      </c>
      <c r="V132" s="127"/>
      <c r="W132" s="268" t="s">
        <v>679</v>
      </c>
    </row>
    <row r="133" spans="2:23" s="128" customFormat="1" ht="110.25" x14ac:dyDescent="0.25">
      <c r="B133" s="200" t="s">
        <v>123</v>
      </c>
      <c r="C133" s="201" t="s">
        <v>481</v>
      </c>
      <c r="D133" s="202" t="s">
        <v>482</v>
      </c>
      <c r="E133" s="117" t="s">
        <v>39</v>
      </c>
      <c r="F133" s="203" t="s">
        <v>480</v>
      </c>
      <c r="G133" s="119">
        <f t="shared" si="16"/>
        <v>460</v>
      </c>
      <c r="H133" s="187">
        <v>120</v>
      </c>
      <c r="I133" s="125">
        <v>120</v>
      </c>
      <c r="J133" s="125">
        <v>120</v>
      </c>
      <c r="K133" s="188">
        <v>100</v>
      </c>
      <c r="L133" s="123">
        <v>0</v>
      </c>
      <c r="M133" s="124">
        <v>0</v>
      </c>
      <c r="N133" s="125">
        <v>0</v>
      </c>
      <c r="O133" s="126"/>
      <c r="P133" s="263">
        <f t="shared" si="18"/>
        <v>0</v>
      </c>
      <c r="Q133" s="260">
        <f t="shared" si="18"/>
        <v>0</v>
      </c>
      <c r="R133" s="260">
        <f t="shared" si="18"/>
        <v>0</v>
      </c>
      <c r="S133" s="261"/>
      <c r="T133" s="263">
        <f t="shared" si="14"/>
        <v>0</v>
      </c>
      <c r="U133" s="260">
        <f t="shared" si="15"/>
        <v>0</v>
      </c>
      <c r="V133" s="127"/>
      <c r="W133" s="268" t="s">
        <v>680</v>
      </c>
    </row>
    <row r="134" spans="2:23" s="128" customFormat="1" ht="110.25" x14ac:dyDescent="0.25">
      <c r="B134" s="165" t="s">
        <v>124</v>
      </c>
      <c r="C134" s="189" t="s">
        <v>483</v>
      </c>
      <c r="D134" s="190" t="s">
        <v>484</v>
      </c>
      <c r="E134" s="136" t="s">
        <v>39</v>
      </c>
      <c r="F134" s="167" t="s">
        <v>480</v>
      </c>
      <c r="G134" s="147">
        <f t="shared" si="16"/>
        <v>1034</v>
      </c>
      <c r="H134" s="192">
        <v>270</v>
      </c>
      <c r="I134" s="140">
        <v>207</v>
      </c>
      <c r="J134" s="140">
        <v>215</v>
      </c>
      <c r="K134" s="193">
        <v>342</v>
      </c>
      <c r="L134" s="139">
        <v>300</v>
      </c>
      <c r="M134" s="124">
        <v>200</v>
      </c>
      <c r="N134" s="140">
        <v>239</v>
      </c>
      <c r="O134" s="141"/>
      <c r="P134" s="263">
        <f t="shared" si="18"/>
        <v>1.1111111111111112</v>
      </c>
      <c r="Q134" s="260">
        <f t="shared" si="18"/>
        <v>0.96618357487922701</v>
      </c>
      <c r="R134" s="260">
        <f t="shared" si="18"/>
        <v>1.1116279069767443</v>
      </c>
      <c r="S134" s="261"/>
      <c r="T134" s="263">
        <f t="shared" si="14"/>
        <v>1.0482180293501049</v>
      </c>
      <c r="U134" s="260">
        <f t="shared" si="15"/>
        <v>1.0679190751445087</v>
      </c>
      <c r="V134" s="127"/>
      <c r="W134" s="269" t="s">
        <v>681</v>
      </c>
    </row>
    <row r="135" spans="2:23" s="128" customFormat="1" ht="110.25" x14ac:dyDescent="0.25">
      <c r="B135" s="200" t="s">
        <v>125</v>
      </c>
      <c r="C135" s="201" t="s">
        <v>485</v>
      </c>
      <c r="D135" s="202" t="s">
        <v>486</v>
      </c>
      <c r="E135" s="117" t="s">
        <v>39</v>
      </c>
      <c r="F135" s="199" t="s">
        <v>487</v>
      </c>
      <c r="G135" s="119">
        <f t="shared" si="16"/>
        <v>812</v>
      </c>
      <c r="H135" s="187">
        <v>190</v>
      </c>
      <c r="I135" s="125">
        <v>207</v>
      </c>
      <c r="J135" s="125">
        <v>215</v>
      </c>
      <c r="K135" s="188">
        <v>200</v>
      </c>
      <c r="L135" s="123">
        <v>199</v>
      </c>
      <c r="M135" s="124">
        <v>200</v>
      </c>
      <c r="N135" s="125">
        <v>239</v>
      </c>
      <c r="O135" s="126"/>
      <c r="P135" s="263">
        <f t="shared" si="18"/>
        <v>1.0473684210526315</v>
      </c>
      <c r="Q135" s="260">
        <f t="shared" si="18"/>
        <v>0.96618357487922701</v>
      </c>
      <c r="R135" s="260">
        <f t="shared" si="18"/>
        <v>1.1116279069767443</v>
      </c>
      <c r="S135" s="261"/>
      <c r="T135" s="263">
        <f t="shared" si="14"/>
        <v>1.0050377833753148</v>
      </c>
      <c r="U135" s="260">
        <f t="shared" si="15"/>
        <v>1.042483660130719</v>
      </c>
      <c r="V135" s="127"/>
      <c r="W135" s="268" t="s">
        <v>681</v>
      </c>
    </row>
    <row r="136" spans="2:23" s="128" customFormat="1" ht="110.25" x14ac:dyDescent="0.25">
      <c r="B136" s="200" t="s">
        <v>125</v>
      </c>
      <c r="C136" s="201" t="s">
        <v>488</v>
      </c>
      <c r="D136" s="202" t="s">
        <v>489</v>
      </c>
      <c r="E136" s="117" t="s">
        <v>39</v>
      </c>
      <c r="F136" s="199" t="s">
        <v>490</v>
      </c>
      <c r="G136" s="119">
        <f t="shared" si="16"/>
        <v>162</v>
      </c>
      <c r="H136" s="187">
        <v>80</v>
      </c>
      <c r="I136" s="125"/>
      <c r="J136" s="125"/>
      <c r="K136" s="188">
        <v>82</v>
      </c>
      <c r="L136" s="123">
        <v>102</v>
      </c>
      <c r="M136" s="124"/>
      <c r="N136" s="125"/>
      <c r="O136" s="126"/>
      <c r="P136" s="263">
        <f t="shared" si="18"/>
        <v>1.2749999999999999</v>
      </c>
      <c r="Q136" s="260" t="str">
        <f t="shared" si="18"/>
        <v>100%</v>
      </c>
      <c r="R136" s="260" t="str">
        <f t="shared" si="18"/>
        <v>100%</v>
      </c>
      <c r="S136" s="261"/>
      <c r="T136" s="263">
        <f t="shared" si="14"/>
        <v>1.2749999999999999</v>
      </c>
      <c r="U136" s="260">
        <f t="shared" si="15"/>
        <v>1.2749999999999999</v>
      </c>
      <c r="V136" s="127"/>
      <c r="W136" s="268" t="s">
        <v>682</v>
      </c>
    </row>
    <row r="137" spans="2:23" s="128" customFormat="1" ht="110.25" x14ac:dyDescent="0.25">
      <c r="B137" s="165" t="s">
        <v>126</v>
      </c>
      <c r="C137" s="204" t="s">
        <v>491</v>
      </c>
      <c r="D137" s="205" t="s">
        <v>492</v>
      </c>
      <c r="E137" s="136" t="s">
        <v>39</v>
      </c>
      <c r="F137" s="206" t="s">
        <v>251</v>
      </c>
      <c r="G137" s="147">
        <f t="shared" si="16"/>
        <v>11380</v>
      </c>
      <c r="H137" s="192">
        <v>2845</v>
      </c>
      <c r="I137" s="140">
        <v>2845</v>
      </c>
      <c r="J137" s="140">
        <v>2845</v>
      </c>
      <c r="K137" s="193">
        <v>2845</v>
      </c>
      <c r="L137" s="139">
        <v>1883</v>
      </c>
      <c r="M137" s="124">
        <v>1817</v>
      </c>
      <c r="N137" s="140">
        <v>2058</v>
      </c>
      <c r="O137" s="141"/>
      <c r="P137" s="263">
        <f t="shared" si="18"/>
        <v>0.66186291739894554</v>
      </c>
      <c r="Q137" s="260">
        <f t="shared" si="18"/>
        <v>0.63866432337434098</v>
      </c>
      <c r="R137" s="260">
        <f t="shared" si="18"/>
        <v>0.72337434094903341</v>
      </c>
      <c r="S137" s="261"/>
      <c r="T137" s="263">
        <f t="shared" si="14"/>
        <v>0.6502636203866432</v>
      </c>
      <c r="U137" s="260">
        <f t="shared" si="15"/>
        <v>0.67463386057410657</v>
      </c>
      <c r="V137" s="127"/>
      <c r="W137" s="269" t="s">
        <v>683</v>
      </c>
    </row>
    <row r="138" spans="2:23" s="128" customFormat="1" ht="110.25" x14ac:dyDescent="0.25">
      <c r="B138" s="200" t="s">
        <v>127</v>
      </c>
      <c r="C138" s="207" t="s">
        <v>493</v>
      </c>
      <c r="D138" s="208" t="s">
        <v>494</v>
      </c>
      <c r="E138" s="117" t="s">
        <v>39</v>
      </c>
      <c r="F138" s="207" t="s">
        <v>495</v>
      </c>
      <c r="G138" s="119">
        <f t="shared" si="16"/>
        <v>7600</v>
      </c>
      <c r="H138" s="187">
        <v>1900</v>
      </c>
      <c r="I138" s="125">
        <v>1900</v>
      </c>
      <c r="J138" s="125">
        <v>1900</v>
      </c>
      <c r="K138" s="188">
        <v>1900</v>
      </c>
      <c r="L138" s="123">
        <v>1082</v>
      </c>
      <c r="M138" s="124">
        <v>1364</v>
      </c>
      <c r="N138" s="125">
        <v>1422</v>
      </c>
      <c r="O138" s="126"/>
      <c r="P138" s="263">
        <f t="shared" si="18"/>
        <v>0.56947368421052635</v>
      </c>
      <c r="Q138" s="260">
        <f t="shared" si="18"/>
        <v>0.71789473684210525</v>
      </c>
      <c r="R138" s="260">
        <f t="shared" si="18"/>
        <v>0.74842105263157899</v>
      </c>
      <c r="S138" s="261"/>
      <c r="T138" s="263">
        <f t="shared" si="14"/>
        <v>0.64368421052631575</v>
      </c>
      <c r="U138" s="260">
        <f t="shared" si="15"/>
        <v>0.6785964912280702</v>
      </c>
      <c r="V138" s="127"/>
      <c r="W138" s="268" t="s">
        <v>684</v>
      </c>
    </row>
    <row r="139" spans="2:23" s="128" customFormat="1" ht="110.25" x14ac:dyDescent="0.25">
      <c r="B139" s="200" t="s">
        <v>127</v>
      </c>
      <c r="C139" s="207" t="s">
        <v>496</v>
      </c>
      <c r="D139" s="208" t="s">
        <v>497</v>
      </c>
      <c r="E139" s="117" t="s">
        <v>39</v>
      </c>
      <c r="F139" s="207" t="s">
        <v>498</v>
      </c>
      <c r="G139" s="119">
        <f t="shared" si="16"/>
        <v>1448</v>
      </c>
      <c r="H139" s="187">
        <v>362</v>
      </c>
      <c r="I139" s="125">
        <v>362</v>
      </c>
      <c r="J139" s="125">
        <v>362</v>
      </c>
      <c r="K139" s="188">
        <v>362</v>
      </c>
      <c r="L139" s="123">
        <v>290</v>
      </c>
      <c r="M139" s="124">
        <v>290</v>
      </c>
      <c r="N139" s="125">
        <v>295</v>
      </c>
      <c r="O139" s="126"/>
      <c r="P139" s="263">
        <f t="shared" si="18"/>
        <v>0.80110497237569056</v>
      </c>
      <c r="Q139" s="260">
        <f t="shared" si="18"/>
        <v>0.80110497237569056</v>
      </c>
      <c r="R139" s="260">
        <f t="shared" si="18"/>
        <v>0.81491712707182318</v>
      </c>
      <c r="S139" s="261"/>
      <c r="T139" s="263">
        <f t="shared" si="14"/>
        <v>0.80110497237569056</v>
      </c>
      <c r="U139" s="260">
        <f t="shared" si="15"/>
        <v>0.80570902394106814</v>
      </c>
      <c r="V139" s="127"/>
      <c r="W139" s="268" t="s">
        <v>685</v>
      </c>
    </row>
    <row r="140" spans="2:23" s="128" customFormat="1" ht="110.25" x14ac:dyDescent="0.25">
      <c r="B140" s="200" t="s">
        <v>128</v>
      </c>
      <c r="C140" s="207" t="s">
        <v>499</v>
      </c>
      <c r="D140" s="208" t="s">
        <v>500</v>
      </c>
      <c r="E140" s="117" t="s">
        <v>39</v>
      </c>
      <c r="F140" s="207" t="s">
        <v>501</v>
      </c>
      <c r="G140" s="119">
        <f t="shared" si="16"/>
        <v>1550</v>
      </c>
      <c r="H140" s="187">
        <v>450</v>
      </c>
      <c r="I140" s="125">
        <v>350</v>
      </c>
      <c r="J140" s="125">
        <v>400</v>
      </c>
      <c r="K140" s="188">
        <v>350</v>
      </c>
      <c r="L140" s="123">
        <v>511</v>
      </c>
      <c r="M140" s="124">
        <v>162</v>
      </c>
      <c r="N140" s="125">
        <v>341</v>
      </c>
      <c r="O140" s="126"/>
      <c r="P140" s="263">
        <f t="shared" si="18"/>
        <v>1.1355555555555557</v>
      </c>
      <c r="Q140" s="260">
        <f t="shared" si="18"/>
        <v>0.46285714285714286</v>
      </c>
      <c r="R140" s="260">
        <f t="shared" si="18"/>
        <v>0.85250000000000004</v>
      </c>
      <c r="S140" s="261"/>
      <c r="T140" s="263">
        <f t="shared" si="14"/>
        <v>0.84125000000000005</v>
      </c>
      <c r="U140" s="260">
        <f t="shared" si="15"/>
        <v>0.84499999999999997</v>
      </c>
      <c r="V140" s="127"/>
      <c r="W140" s="268" t="s">
        <v>686</v>
      </c>
    </row>
    <row r="141" spans="2:23" s="128" customFormat="1" ht="157.5" x14ac:dyDescent="0.25">
      <c r="B141" s="165" t="s">
        <v>129</v>
      </c>
      <c r="C141" s="206" t="s">
        <v>502</v>
      </c>
      <c r="D141" s="205" t="s">
        <v>503</v>
      </c>
      <c r="E141" s="136" t="s">
        <v>39</v>
      </c>
      <c r="F141" s="206" t="s">
        <v>504</v>
      </c>
      <c r="G141" s="147">
        <f t="shared" si="16"/>
        <v>17064</v>
      </c>
      <c r="H141" s="192">
        <v>4266</v>
      </c>
      <c r="I141" s="140">
        <v>4266</v>
      </c>
      <c r="J141" s="140">
        <v>4266</v>
      </c>
      <c r="K141" s="193">
        <v>4266</v>
      </c>
      <c r="L141" s="139">
        <v>4623</v>
      </c>
      <c r="M141" s="124">
        <v>5287</v>
      </c>
      <c r="N141" s="140">
        <v>4986</v>
      </c>
      <c r="O141" s="141"/>
      <c r="P141" s="263">
        <f t="shared" si="18"/>
        <v>1.0836849507735584</v>
      </c>
      <c r="Q141" s="260">
        <f t="shared" si="18"/>
        <v>1.2393342709798405</v>
      </c>
      <c r="R141" s="260">
        <f t="shared" si="18"/>
        <v>1.1687763713080168</v>
      </c>
      <c r="S141" s="261"/>
      <c r="T141" s="263">
        <f t="shared" si="14"/>
        <v>1.1615096108766996</v>
      </c>
      <c r="U141" s="260">
        <f t="shared" si="15"/>
        <v>1.1639318643538052</v>
      </c>
      <c r="V141" s="127"/>
      <c r="W141" s="268" t="s">
        <v>687</v>
      </c>
    </row>
    <row r="142" spans="2:23" s="128" customFormat="1" ht="110.25" x14ac:dyDescent="0.25">
      <c r="B142" s="200" t="s">
        <v>130</v>
      </c>
      <c r="C142" s="207" t="s">
        <v>505</v>
      </c>
      <c r="D142" s="202" t="s">
        <v>506</v>
      </c>
      <c r="E142" s="117" t="s">
        <v>39</v>
      </c>
      <c r="F142" s="207" t="s">
        <v>507</v>
      </c>
      <c r="G142" s="119">
        <f t="shared" si="16"/>
        <v>10500</v>
      </c>
      <c r="H142" s="187">
        <v>2625</v>
      </c>
      <c r="I142" s="125">
        <v>2625</v>
      </c>
      <c r="J142" s="125">
        <v>2625</v>
      </c>
      <c r="K142" s="188">
        <v>2625</v>
      </c>
      <c r="L142" s="123">
        <v>1898</v>
      </c>
      <c r="M142" s="124">
        <v>1459</v>
      </c>
      <c r="N142" s="125">
        <v>1293</v>
      </c>
      <c r="O142" s="126"/>
      <c r="P142" s="263">
        <f t="shared" si="18"/>
        <v>0.72304761904761905</v>
      </c>
      <c r="Q142" s="260">
        <f t="shared" si="18"/>
        <v>0.55580952380952386</v>
      </c>
      <c r="R142" s="260">
        <f t="shared" si="18"/>
        <v>0.49257142857142855</v>
      </c>
      <c r="S142" s="261"/>
      <c r="T142" s="263">
        <f t="shared" si="14"/>
        <v>0.63942857142857146</v>
      </c>
      <c r="U142" s="260">
        <f t="shared" si="15"/>
        <v>0.59047619047619049</v>
      </c>
      <c r="V142" s="127"/>
      <c r="W142" s="268" t="s">
        <v>688</v>
      </c>
    </row>
    <row r="143" spans="2:23" s="128" customFormat="1" ht="126" x14ac:dyDescent="0.25">
      <c r="B143" s="200" t="s">
        <v>131</v>
      </c>
      <c r="C143" s="207" t="s">
        <v>508</v>
      </c>
      <c r="D143" s="208" t="s">
        <v>509</v>
      </c>
      <c r="E143" s="117" t="s">
        <v>39</v>
      </c>
      <c r="F143" s="207" t="s">
        <v>510</v>
      </c>
      <c r="G143" s="119">
        <f t="shared" si="16"/>
        <v>4800</v>
      </c>
      <c r="H143" s="187">
        <v>1200</v>
      </c>
      <c r="I143" s="125">
        <v>1200</v>
      </c>
      <c r="J143" s="125">
        <v>1200</v>
      </c>
      <c r="K143" s="188">
        <v>1200</v>
      </c>
      <c r="L143" s="123">
        <v>674</v>
      </c>
      <c r="M143" s="124">
        <v>932</v>
      </c>
      <c r="N143" s="125">
        <v>892</v>
      </c>
      <c r="O143" s="126"/>
      <c r="P143" s="263">
        <f t="shared" si="18"/>
        <v>0.56166666666666665</v>
      </c>
      <c r="Q143" s="260">
        <f t="shared" si="18"/>
        <v>0.77666666666666662</v>
      </c>
      <c r="R143" s="260">
        <f t="shared" si="18"/>
        <v>0.74333333333333329</v>
      </c>
      <c r="S143" s="261"/>
      <c r="T143" s="263">
        <f t="shared" si="14"/>
        <v>0.66916666666666669</v>
      </c>
      <c r="U143" s="260">
        <f t="shared" si="15"/>
        <v>0.69388888888888889</v>
      </c>
      <c r="V143" s="127"/>
      <c r="W143" s="268" t="s">
        <v>689</v>
      </c>
    </row>
    <row r="144" spans="2:23" s="128" customFormat="1" ht="110.25" x14ac:dyDescent="0.25">
      <c r="B144" s="153" t="s">
        <v>131</v>
      </c>
      <c r="C144" s="143" t="s">
        <v>511</v>
      </c>
      <c r="D144" s="116" t="s">
        <v>512</v>
      </c>
      <c r="E144" s="117" t="s">
        <v>39</v>
      </c>
      <c r="F144" s="150" t="s">
        <v>513</v>
      </c>
      <c r="G144" s="119">
        <f t="shared" si="16"/>
        <v>2420</v>
      </c>
      <c r="H144" s="187">
        <v>500</v>
      </c>
      <c r="I144" s="125">
        <v>570</v>
      </c>
      <c r="J144" s="125">
        <v>650</v>
      </c>
      <c r="K144" s="188">
        <v>700</v>
      </c>
      <c r="L144" s="123">
        <v>2028</v>
      </c>
      <c r="M144" s="124">
        <v>2625</v>
      </c>
      <c r="N144" s="125">
        <v>2642</v>
      </c>
      <c r="O144" s="126"/>
      <c r="P144" s="263">
        <f t="shared" si="18"/>
        <v>4.056</v>
      </c>
      <c r="Q144" s="260">
        <f t="shared" si="18"/>
        <v>4.6052631578947372</v>
      </c>
      <c r="R144" s="260">
        <f t="shared" si="18"/>
        <v>4.0646153846153847</v>
      </c>
      <c r="S144" s="261"/>
      <c r="T144" s="263">
        <f t="shared" ref="T144:T161" si="19">IFERROR(((L144+M144)/(H144+I144)),"100%")</f>
        <v>4.3485981308411219</v>
      </c>
      <c r="U144" s="260">
        <f t="shared" si="15"/>
        <v>4.2412790697674421</v>
      </c>
      <c r="V144" s="127"/>
      <c r="W144" s="268" t="s">
        <v>690</v>
      </c>
    </row>
    <row r="145" spans="2:23" s="128" customFormat="1" ht="110.25" x14ac:dyDescent="0.25">
      <c r="B145" s="196" t="s">
        <v>131</v>
      </c>
      <c r="C145" s="201" t="s">
        <v>514</v>
      </c>
      <c r="D145" s="202" t="s">
        <v>515</v>
      </c>
      <c r="E145" s="117" t="s">
        <v>39</v>
      </c>
      <c r="F145" s="207" t="s">
        <v>270</v>
      </c>
      <c r="G145" s="119">
        <f t="shared" si="16"/>
        <v>28</v>
      </c>
      <c r="H145" s="187">
        <v>7</v>
      </c>
      <c r="I145" s="125">
        <v>7</v>
      </c>
      <c r="J145" s="125">
        <v>7</v>
      </c>
      <c r="K145" s="188">
        <v>7</v>
      </c>
      <c r="L145" s="123">
        <v>7</v>
      </c>
      <c r="M145" s="124">
        <v>5</v>
      </c>
      <c r="N145" s="125">
        <v>7</v>
      </c>
      <c r="O145" s="126"/>
      <c r="P145" s="263">
        <f t="shared" si="18"/>
        <v>1</v>
      </c>
      <c r="Q145" s="260">
        <f t="shared" si="18"/>
        <v>0.7142857142857143</v>
      </c>
      <c r="R145" s="260">
        <f t="shared" si="18"/>
        <v>1</v>
      </c>
      <c r="S145" s="261"/>
      <c r="T145" s="263">
        <f t="shared" si="19"/>
        <v>0.8571428571428571</v>
      </c>
      <c r="U145" s="260">
        <f t="shared" si="15"/>
        <v>0.90476190476190477</v>
      </c>
      <c r="V145" s="127"/>
      <c r="W145" s="268" t="s">
        <v>691</v>
      </c>
    </row>
    <row r="146" spans="2:23" s="128" customFormat="1" ht="110.25" x14ac:dyDescent="0.25">
      <c r="B146" s="165" t="s">
        <v>132</v>
      </c>
      <c r="C146" s="189" t="s">
        <v>516</v>
      </c>
      <c r="D146" s="190" t="s">
        <v>517</v>
      </c>
      <c r="E146" s="136" t="s">
        <v>39</v>
      </c>
      <c r="F146" s="167" t="s">
        <v>361</v>
      </c>
      <c r="G146" s="147">
        <f t="shared" si="16"/>
        <v>3990</v>
      </c>
      <c r="H146" s="192">
        <v>950</v>
      </c>
      <c r="I146" s="140">
        <v>1000</v>
      </c>
      <c r="J146" s="140">
        <v>1030</v>
      </c>
      <c r="K146" s="193">
        <v>1010</v>
      </c>
      <c r="L146" s="139">
        <v>781</v>
      </c>
      <c r="M146" s="124">
        <v>1112</v>
      </c>
      <c r="N146" s="140">
        <v>1030</v>
      </c>
      <c r="O146" s="141"/>
      <c r="P146" s="263">
        <f t="shared" si="18"/>
        <v>0.82210526315789478</v>
      </c>
      <c r="Q146" s="260">
        <f t="shared" si="18"/>
        <v>1.1120000000000001</v>
      </c>
      <c r="R146" s="260">
        <f t="shared" si="18"/>
        <v>1</v>
      </c>
      <c r="S146" s="261"/>
      <c r="T146" s="263">
        <f t="shared" si="19"/>
        <v>0.97076923076923072</v>
      </c>
      <c r="U146" s="260">
        <f t="shared" si="15"/>
        <v>0.98087248322147647</v>
      </c>
      <c r="V146" s="127"/>
      <c r="W146" s="268" t="s">
        <v>692</v>
      </c>
    </row>
    <row r="147" spans="2:23" s="128" customFormat="1" ht="150" x14ac:dyDescent="0.25">
      <c r="B147" s="196" t="s">
        <v>133</v>
      </c>
      <c r="C147" s="197" t="s">
        <v>518</v>
      </c>
      <c r="D147" s="198" t="s">
        <v>519</v>
      </c>
      <c r="E147" s="117" t="s">
        <v>39</v>
      </c>
      <c r="F147" s="199" t="s">
        <v>520</v>
      </c>
      <c r="G147" s="119">
        <f t="shared" ref="G147:G161" si="20">H147+I147+J147+K147</f>
        <v>990</v>
      </c>
      <c r="H147" s="187">
        <v>240</v>
      </c>
      <c r="I147" s="125">
        <v>245</v>
      </c>
      <c r="J147" s="125">
        <v>250</v>
      </c>
      <c r="K147" s="188">
        <v>255</v>
      </c>
      <c r="L147" s="123">
        <v>255</v>
      </c>
      <c r="M147" s="124">
        <v>483</v>
      </c>
      <c r="N147" s="125">
        <v>343</v>
      </c>
      <c r="O147" s="126"/>
      <c r="P147" s="263">
        <f t="shared" si="18"/>
        <v>1.0625</v>
      </c>
      <c r="Q147" s="260">
        <f t="shared" si="18"/>
        <v>1.9714285714285715</v>
      </c>
      <c r="R147" s="260">
        <f t="shared" si="18"/>
        <v>1.3720000000000001</v>
      </c>
      <c r="S147" s="261"/>
      <c r="T147" s="263">
        <f t="shared" si="19"/>
        <v>1.5216494845360824</v>
      </c>
      <c r="U147" s="260">
        <f t="shared" si="15"/>
        <v>1.4707482993197278</v>
      </c>
      <c r="V147" s="127"/>
      <c r="W147" s="268" t="s">
        <v>693</v>
      </c>
    </row>
    <row r="148" spans="2:23" s="128" customFormat="1" ht="110.25" x14ac:dyDescent="0.25">
      <c r="B148" s="196" t="s">
        <v>133</v>
      </c>
      <c r="C148" s="197" t="s">
        <v>521</v>
      </c>
      <c r="D148" s="198" t="s">
        <v>522</v>
      </c>
      <c r="E148" s="117" t="s">
        <v>39</v>
      </c>
      <c r="F148" s="199" t="s">
        <v>523</v>
      </c>
      <c r="G148" s="119">
        <f t="shared" si="20"/>
        <v>7</v>
      </c>
      <c r="H148" s="187">
        <v>1</v>
      </c>
      <c r="I148" s="125">
        <v>2</v>
      </c>
      <c r="J148" s="125">
        <v>2</v>
      </c>
      <c r="K148" s="188">
        <v>2</v>
      </c>
      <c r="L148" s="123">
        <v>0</v>
      </c>
      <c r="M148" s="124">
        <v>2</v>
      </c>
      <c r="N148" s="125">
        <v>0</v>
      </c>
      <c r="O148" s="126"/>
      <c r="P148" s="263">
        <f t="shared" si="18"/>
        <v>0</v>
      </c>
      <c r="Q148" s="260">
        <f t="shared" si="18"/>
        <v>1</v>
      </c>
      <c r="R148" s="260">
        <f t="shared" si="18"/>
        <v>0</v>
      </c>
      <c r="S148" s="261"/>
      <c r="T148" s="263">
        <f t="shared" si="19"/>
        <v>0.66666666666666663</v>
      </c>
      <c r="U148" s="260">
        <f t="shared" si="15"/>
        <v>0.4</v>
      </c>
      <c r="V148" s="127"/>
      <c r="W148" s="268" t="s">
        <v>694</v>
      </c>
    </row>
    <row r="149" spans="2:23" s="128" customFormat="1" ht="110.25" x14ac:dyDescent="0.25">
      <c r="B149" s="196" t="s">
        <v>133</v>
      </c>
      <c r="C149" s="199" t="s">
        <v>524</v>
      </c>
      <c r="D149" s="198" t="s">
        <v>525</v>
      </c>
      <c r="E149" s="117" t="s">
        <v>39</v>
      </c>
      <c r="F149" s="199" t="s">
        <v>275</v>
      </c>
      <c r="G149" s="119">
        <f t="shared" si="20"/>
        <v>2015</v>
      </c>
      <c r="H149" s="187">
        <v>500</v>
      </c>
      <c r="I149" s="125">
        <v>500</v>
      </c>
      <c r="J149" s="125">
        <v>500</v>
      </c>
      <c r="K149" s="188">
        <v>515</v>
      </c>
      <c r="L149" s="123">
        <v>438</v>
      </c>
      <c r="M149" s="124">
        <v>426</v>
      </c>
      <c r="N149" s="125">
        <v>462</v>
      </c>
      <c r="O149" s="126"/>
      <c r="P149" s="263">
        <f t="shared" si="18"/>
        <v>0.876</v>
      </c>
      <c r="Q149" s="260">
        <f t="shared" si="18"/>
        <v>0.85199999999999998</v>
      </c>
      <c r="R149" s="260">
        <f t="shared" si="18"/>
        <v>0.92400000000000004</v>
      </c>
      <c r="S149" s="261"/>
      <c r="T149" s="263">
        <f t="shared" si="19"/>
        <v>0.86399999999999999</v>
      </c>
      <c r="U149" s="260">
        <f t="shared" ref="U149:U161" si="21">IFERROR(((L149+M149+N149)/(H149+I149+J149)),"100%")</f>
        <v>0.88400000000000001</v>
      </c>
      <c r="V149" s="127"/>
      <c r="W149" s="268" t="s">
        <v>695</v>
      </c>
    </row>
    <row r="150" spans="2:23" s="128" customFormat="1" ht="120" x14ac:dyDescent="0.25">
      <c r="B150" s="153" t="s">
        <v>133</v>
      </c>
      <c r="C150" s="145" t="s">
        <v>526</v>
      </c>
      <c r="D150" s="158" t="s">
        <v>527</v>
      </c>
      <c r="E150" s="117" t="s">
        <v>39</v>
      </c>
      <c r="F150" s="169" t="s">
        <v>528</v>
      </c>
      <c r="G150" s="119">
        <f t="shared" si="20"/>
        <v>6700</v>
      </c>
      <c r="H150" s="187">
        <v>1600</v>
      </c>
      <c r="I150" s="125">
        <v>1650</v>
      </c>
      <c r="J150" s="125">
        <v>1700</v>
      </c>
      <c r="K150" s="188">
        <v>1750</v>
      </c>
      <c r="L150" s="123">
        <v>1391</v>
      </c>
      <c r="M150" s="124">
        <v>2053</v>
      </c>
      <c r="N150" s="125">
        <v>1935</v>
      </c>
      <c r="O150" s="126"/>
      <c r="P150" s="263">
        <f t="shared" si="18"/>
        <v>0.86937500000000001</v>
      </c>
      <c r="Q150" s="260">
        <f t="shared" si="18"/>
        <v>1.2442424242424241</v>
      </c>
      <c r="R150" s="260">
        <f t="shared" si="18"/>
        <v>1.138235294117647</v>
      </c>
      <c r="S150" s="261"/>
      <c r="T150" s="263">
        <f t="shared" si="19"/>
        <v>1.0596923076923077</v>
      </c>
      <c r="U150" s="260">
        <f t="shared" si="21"/>
        <v>1.0866666666666667</v>
      </c>
      <c r="V150" s="127"/>
      <c r="W150" s="268" t="s">
        <v>696</v>
      </c>
    </row>
    <row r="151" spans="2:23" s="128" customFormat="1" ht="135" x14ac:dyDescent="0.25">
      <c r="B151" s="153" t="s">
        <v>133</v>
      </c>
      <c r="C151" s="145" t="s">
        <v>529</v>
      </c>
      <c r="D151" s="158" t="s">
        <v>530</v>
      </c>
      <c r="E151" s="117" t="s">
        <v>39</v>
      </c>
      <c r="F151" s="169" t="s">
        <v>531</v>
      </c>
      <c r="G151" s="119">
        <f t="shared" si="20"/>
        <v>11520</v>
      </c>
      <c r="H151" s="187">
        <v>2860</v>
      </c>
      <c r="I151" s="125">
        <v>2920</v>
      </c>
      <c r="J151" s="125">
        <v>2900</v>
      </c>
      <c r="K151" s="188">
        <v>2840</v>
      </c>
      <c r="L151" s="123">
        <v>3304</v>
      </c>
      <c r="M151" s="124">
        <v>5783</v>
      </c>
      <c r="N151" s="125">
        <v>3785</v>
      </c>
      <c r="O151" s="126"/>
      <c r="P151" s="263">
        <f t="shared" si="18"/>
        <v>1.1552447552447553</v>
      </c>
      <c r="Q151" s="260">
        <f t="shared" si="18"/>
        <v>1.9804794520547946</v>
      </c>
      <c r="R151" s="260">
        <f t="shared" si="18"/>
        <v>1.3051724137931036</v>
      </c>
      <c r="S151" s="261"/>
      <c r="T151" s="263">
        <f t="shared" si="19"/>
        <v>1.5721453287197231</v>
      </c>
      <c r="U151" s="260">
        <f t="shared" si="21"/>
        <v>1.4829493087557604</v>
      </c>
      <c r="V151" s="127"/>
      <c r="W151" s="268" t="s">
        <v>697</v>
      </c>
    </row>
    <row r="152" spans="2:23" s="128" customFormat="1" ht="135" x14ac:dyDescent="0.25">
      <c r="B152" s="133" t="s">
        <v>132</v>
      </c>
      <c r="C152" s="134" t="s">
        <v>532</v>
      </c>
      <c r="D152" s="209" t="s">
        <v>533</v>
      </c>
      <c r="E152" s="136" t="s">
        <v>39</v>
      </c>
      <c r="F152" s="137" t="s">
        <v>469</v>
      </c>
      <c r="G152" s="147">
        <f t="shared" si="20"/>
        <v>41</v>
      </c>
      <c r="H152" s="192">
        <v>10</v>
      </c>
      <c r="I152" s="140">
        <v>10</v>
      </c>
      <c r="J152" s="140">
        <v>11</v>
      </c>
      <c r="K152" s="193">
        <v>10</v>
      </c>
      <c r="L152" s="139">
        <v>4</v>
      </c>
      <c r="M152" s="124">
        <v>7</v>
      </c>
      <c r="N152" s="140">
        <v>10</v>
      </c>
      <c r="O152" s="141"/>
      <c r="P152" s="263">
        <f t="shared" si="18"/>
        <v>0.4</v>
      </c>
      <c r="Q152" s="260">
        <f t="shared" si="18"/>
        <v>0.7</v>
      </c>
      <c r="R152" s="260">
        <f t="shared" si="18"/>
        <v>0.90909090909090906</v>
      </c>
      <c r="S152" s="261"/>
      <c r="T152" s="263">
        <f t="shared" si="19"/>
        <v>0.55000000000000004</v>
      </c>
      <c r="U152" s="260">
        <f t="shared" si="21"/>
        <v>0.67741935483870963</v>
      </c>
      <c r="V152" s="127"/>
      <c r="W152" s="268" t="s">
        <v>698</v>
      </c>
    </row>
    <row r="153" spans="2:23" s="128" customFormat="1" ht="135" x14ac:dyDescent="0.25">
      <c r="B153" s="196" t="s">
        <v>133</v>
      </c>
      <c r="C153" s="197" t="s">
        <v>534</v>
      </c>
      <c r="D153" s="198" t="s">
        <v>535</v>
      </c>
      <c r="E153" s="117" t="s">
        <v>39</v>
      </c>
      <c r="F153" s="199" t="s">
        <v>310</v>
      </c>
      <c r="G153" s="119">
        <f t="shared" si="20"/>
        <v>41</v>
      </c>
      <c r="H153" s="187">
        <v>10</v>
      </c>
      <c r="I153" s="125">
        <v>10</v>
      </c>
      <c r="J153" s="125">
        <v>11</v>
      </c>
      <c r="K153" s="188">
        <v>10</v>
      </c>
      <c r="L153" s="123">
        <v>2</v>
      </c>
      <c r="M153" s="124">
        <v>7</v>
      </c>
      <c r="N153" s="125">
        <v>10</v>
      </c>
      <c r="O153" s="126"/>
      <c r="P153" s="263">
        <f t="shared" si="18"/>
        <v>0.2</v>
      </c>
      <c r="Q153" s="260">
        <f t="shared" si="18"/>
        <v>0.7</v>
      </c>
      <c r="R153" s="260">
        <f t="shared" si="18"/>
        <v>0.90909090909090906</v>
      </c>
      <c r="S153" s="261"/>
      <c r="T153" s="263">
        <f t="shared" si="19"/>
        <v>0.45</v>
      </c>
      <c r="U153" s="260">
        <f t="shared" si="21"/>
        <v>0.61290322580645162</v>
      </c>
      <c r="V153" s="127"/>
      <c r="W153" s="268" t="s">
        <v>699</v>
      </c>
    </row>
    <row r="154" spans="2:23" s="128" customFormat="1" ht="120" x14ac:dyDescent="0.25">
      <c r="B154" s="153" t="s">
        <v>133</v>
      </c>
      <c r="C154" s="145" t="s">
        <v>536</v>
      </c>
      <c r="D154" s="116" t="s">
        <v>537</v>
      </c>
      <c r="E154" s="117" t="s">
        <v>39</v>
      </c>
      <c r="F154" s="169" t="s">
        <v>528</v>
      </c>
      <c r="G154" s="119">
        <f t="shared" si="20"/>
        <v>9500</v>
      </c>
      <c r="H154" s="187">
        <v>2300</v>
      </c>
      <c r="I154" s="125">
        <v>2350</v>
      </c>
      <c r="J154" s="125">
        <v>2400</v>
      </c>
      <c r="K154" s="188">
        <v>2450</v>
      </c>
      <c r="L154" s="123">
        <v>2722</v>
      </c>
      <c r="M154" s="124">
        <v>3811</v>
      </c>
      <c r="N154" s="125">
        <v>2575</v>
      </c>
      <c r="O154" s="126"/>
      <c r="P154" s="263">
        <f t="shared" si="18"/>
        <v>1.1834782608695653</v>
      </c>
      <c r="Q154" s="260">
        <f t="shared" si="18"/>
        <v>1.6217021276595744</v>
      </c>
      <c r="R154" s="260">
        <f t="shared" si="18"/>
        <v>1.0729166666666667</v>
      </c>
      <c r="S154" s="261"/>
      <c r="T154" s="263">
        <f t="shared" si="19"/>
        <v>1.4049462365591399</v>
      </c>
      <c r="U154" s="260">
        <f t="shared" si="21"/>
        <v>1.2919148936170213</v>
      </c>
      <c r="V154" s="127"/>
      <c r="W154" s="268" t="s">
        <v>700</v>
      </c>
    </row>
    <row r="155" spans="2:23" s="128" customFormat="1" ht="135" x14ac:dyDescent="0.25">
      <c r="B155" s="153" t="s">
        <v>133</v>
      </c>
      <c r="C155" s="169" t="s">
        <v>538</v>
      </c>
      <c r="D155" s="158" t="s">
        <v>539</v>
      </c>
      <c r="E155" s="117" t="s">
        <v>39</v>
      </c>
      <c r="F155" s="169" t="s">
        <v>540</v>
      </c>
      <c r="G155" s="119">
        <f t="shared" si="20"/>
        <v>213</v>
      </c>
      <c r="H155" s="187">
        <v>48</v>
      </c>
      <c r="I155" s="125">
        <v>50</v>
      </c>
      <c r="J155" s="125">
        <v>55</v>
      </c>
      <c r="K155" s="188">
        <v>60</v>
      </c>
      <c r="L155" s="123">
        <v>48</v>
      </c>
      <c r="M155" s="124">
        <v>46</v>
      </c>
      <c r="N155" s="125">
        <v>53</v>
      </c>
      <c r="O155" s="126"/>
      <c r="P155" s="263">
        <f t="shared" si="18"/>
        <v>1</v>
      </c>
      <c r="Q155" s="260">
        <f t="shared" si="18"/>
        <v>0.92</v>
      </c>
      <c r="R155" s="260">
        <f t="shared" si="18"/>
        <v>0.96363636363636362</v>
      </c>
      <c r="S155" s="261"/>
      <c r="T155" s="263">
        <f t="shared" si="19"/>
        <v>0.95918367346938771</v>
      </c>
      <c r="U155" s="260">
        <f t="shared" si="21"/>
        <v>0.96078431372549022</v>
      </c>
      <c r="V155" s="127"/>
      <c r="W155" s="268" t="s">
        <v>701</v>
      </c>
    </row>
    <row r="156" spans="2:23" s="128" customFormat="1" ht="110.25" x14ac:dyDescent="0.25">
      <c r="B156" s="153" t="s">
        <v>133</v>
      </c>
      <c r="C156" s="145" t="s">
        <v>541</v>
      </c>
      <c r="D156" s="158" t="s">
        <v>542</v>
      </c>
      <c r="E156" s="117" t="s">
        <v>39</v>
      </c>
      <c r="F156" s="169" t="s">
        <v>543</v>
      </c>
      <c r="G156" s="119">
        <f t="shared" si="20"/>
        <v>9</v>
      </c>
      <c r="H156" s="187">
        <v>2</v>
      </c>
      <c r="I156" s="125">
        <v>3</v>
      </c>
      <c r="J156" s="125">
        <v>2</v>
      </c>
      <c r="K156" s="188">
        <v>2</v>
      </c>
      <c r="L156" s="123">
        <v>0</v>
      </c>
      <c r="M156" s="124">
        <v>3</v>
      </c>
      <c r="N156" s="125">
        <v>1</v>
      </c>
      <c r="O156" s="126"/>
      <c r="P156" s="263">
        <f t="shared" si="18"/>
        <v>0</v>
      </c>
      <c r="Q156" s="260">
        <f t="shared" si="18"/>
        <v>1</v>
      </c>
      <c r="R156" s="260">
        <f t="shared" si="18"/>
        <v>0.5</v>
      </c>
      <c r="S156" s="261"/>
      <c r="T156" s="263">
        <f t="shared" si="19"/>
        <v>0.6</v>
      </c>
      <c r="U156" s="260">
        <f t="shared" si="21"/>
        <v>0.5714285714285714</v>
      </c>
      <c r="V156" s="127"/>
      <c r="W156" s="268" t="s">
        <v>702</v>
      </c>
    </row>
    <row r="157" spans="2:23" s="128" customFormat="1" ht="110.25" x14ac:dyDescent="0.25">
      <c r="B157" s="153" t="s">
        <v>133</v>
      </c>
      <c r="C157" s="169" t="s">
        <v>544</v>
      </c>
      <c r="D157" s="158" t="s">
        <v>545</v>
      </c>
      <c r="E157" s="117" t="s">
        <v>39</v>
      </c>
      <c r="F157" s="169" t="s">
        <v>546</v>
      </c>
      <c r="G157" s="119">
        <f t="shared" si="20"/>
        <v>390</v>
      </c>
      <c r="H157" s="187">
        <v>90</v>
      </c>
      <c r="I157" s="125">
        <v>95</v>
      </c>
      <c r="J157" s="125">
        <v>100</v>
      </c>
      <c r="K157" s="188">
        <v>105</v>
      </c>
      <c r="L157" s="123">
        <v>83</v>
      </c>
      <c r="M157" s="124">
        <v>105</v>
      </c>
      <c r="N157" s="125">
        <v>104</v>
      </c>
      <c r="O157" s="126"/>
      <c r="P157" s="263">
        <f t="shared" si="18"/>
        <v>0.92222222222222228</v>
      </c>
      <c r="Q157" s="260">
        <f t="shared" si="18"/>
        <v>1.1052631578947369</v>
      </c>
      <c r="R157" s="260">
        <f t="shared" si="18"/>
        <v>1.04</v>
      </c>
      <c r="S157" s="261"/>
      <c r="T157" s="263">
        <f t="shared" si="19"/>
        <v>1.0162162162162163</v>
      </c>
      <c r="U157" s="260">
        <f t="shared" si="21"/>
        <v>1.024561403508772</v>
      </c>
      <c r="V157" s="127"/>
      <c r="W157" s="268" t="s">
        <v>703</v>
      </c>
    </row>
    <row r="158" spans="2:23" s="128" customFormat="1" ht="135" x14ac:dyDescent="0.25">
      <c r="B158" s="153" t="s">
        <v>133</v>
      </c>
      <c r="C158" s="169" t="s">
        <v>547</v>
      </c>
      <c r="D158" s="158" t="s">
        <v>548</v>
      </c>
      <c r="E158" s="117" t="s">
        <v>39</v>
      </c>
      <c r="F158" s="169" t="s">
        <v>371</v>
      </c>
      <c r="G158" s="119">
        <f t="shared" si="20"/>
        <v>1770</v>
      </c>
      <c r="H158" s="187">
        <v>435</v>
      </c>
      <c r="I158" s="125">
        <v>440</v>
      </c>
      <c r="J158" s="125">
        <v>445</v>
      </c>
      <c r="K158" s="188">
        <v>450</v>
      </c>
      <c r="L158" s="123">
        <v>345</v>
      </c>
      <c r="M158" s="124">
        <v>417</v>
      </c>
      <c r="N158" s="125">
        <v>436</v>
      </c>
      <c r="O158" s="126"/>
      <c r="P158" s="263">
        <f t="shared" si="18"/>
        <v>0.7931034482758621</v>
      </c>
      <c r="Q158" s="260">
        <f t="shared" si="18"/>
        <v>0.94772727272727275</v>
      </c>
      <c r="R158" s="260">
        <f t="shared" si="18"/>
        <v>0.97977528089887644</v>
      </c>
      <c r="S158" s="261"/>
      <c r="T158" s="263">
        <f t="shared" si="19"/>
        <v>0.87085714285714289</v>
      </c>
      <c r="U158" s="260">
        <f t="shared" si="21"/>
        <v>0.90757575757575759</v>
      </c>
      <c r="V158" s="127"/>
      <c r="W158" s="268" t="s">
        <v>704</v>
      </c>
    </row>
    <row r="159" spans="2:23" s="128" customFormat="1" ht="150" x14ac:dyDescent="0.25">
      <c r="B159" s="133" t="s">
        <v>134</v>
      </c>
      <c r="C159" s="134" t="s">
        <v>549</v>
      </c>
      <c r="D159" s="135" t="s">
        <v>550</v>
      </c>
      <c r="E159" s="136" t="s">
        <v>39</v>
      </c>
      <c r="F159" s="137" t="s">
        <v>551</v>
      </c>
      <c r="G159" s="147">
        <f t="shared" si="20"/>
        <v>5500</v>
      </c>
      <c r="H159" s="192">
        <v>1375</v>
      </c>
      <c r="I159" s="140">
        <v>1375</v>
      </c>
      <c r="J159" s="140">
        <v>1375</v>
      </c>
      <c r="K159" s="193">
        <v>1375</v>
      </c>
      <c r="L159" s="139">
        <v>1766</v>
      </c>
      <c r="M159" s="124">
        <v>2562</v>
      </c>
      <c r="N159" s="140">
        <v>2015</v>
      </c>
      <c r="O159" s="141"/>
      <c r="P159" s="263">
        <f t="shared" ref="P159:R162" si="22">IFERROR((L159/H159),"100%")</f>
        <v>1.2843636363636364</v>
      </c>
      <c r="Q159" s="260">
        <f t="shared" si="22"/>
        <v>1.8632727272727272</v>
      </c>
      <c r="R159" s="260">
        <f t="shared" si="22"/>
        <v>1.4654545454545456</v>
      </c>
      <c r="S159" s="261"/>
      <c r="T159" s="263">
        <f t="shared" si="19"/>
        <v>1.5738181818181818</v>
      </c>
      <c r="U159" s="260">
        <f t="shared" si="21"/>
        <v>1.5376969696969698</v>
      </c>
      <c r="V159" s="127"/>
      <c r="W159" s="268" t="s">
        <v>705</v>
      </c>
    </row>
    <row r="160" spans="2:23" s="128" customFormat="1" ht="126" x14ac:dyDescent="0.25">
      <c r="B160" s="153" t="s">
        <v>135</v>
      </c>
      <c r="C160" s="145" t="s">
        <v>552</v>
      </c>
      <c r="D160" s="158" t="s">
        <v>553</v>
      </c>
      <c r="E160" s="117" t="s">
        <v>39</v>
      </c>
      <c r="F160" s="169" t="s">
        <v>554</v>
      </c>
      <c r="G160" s="119">
        <f t="shared" si="20"/>
        <v>23</v>
      </c>
      <c r="H160" s="187">
        <v>6</v>
      </c>
      <c r="I160" s="125">
        <v>6</v>
      </c>
      <c r="J160" s="125">
        <v>6</v>
      </c>
      <c r="K160" s="188">
        <v>5</v>
      </c>
      <c r="L160" s="123">
        <v>6</v>
      </c>
      <c r="M160" s="124">
        <v>6</v>
      </c>
      <c r="N160" s="125">
        <v>6</v>
      </c>
      <c r="O160" s="126"/>
      <c r="P160" s="263">
        <f t="shared" si="22"/>
        <v>1</v>
      </c>
      <c r="Q160" s="260">
        <f t="shared" si="22"/>
        <v>1</v>
      </c>
      <c r="R160" s="260">
        <f t="shared" si="22"/>
        <v>1</v>
      </c>
      <c r="S160" s="261"/>
      <c r="T160" s="263">
        <f t="shared" si="19"/>
        <v>1</v>
      </c>
      <c r="U160" s="260">
        <f t="shared" si="21"/>
        <v>1</v>
      </c>
      <c r="V160" s="127"/>
      <c r="W160" s="268" t="s">
        <v>706</v>
      </c>
    </row>
    <row r="161" spans="2:23" s="128" customFormat="1" ht="150" x14ac:dyDescent="0.25">
      <c r="B161" s="153" t="s">
        <v>135</v>
      </c>
      <c r="C161" s="145" t="s">
        <v>555</v>
      </c>
      <c r="D161" s="158" t="s">
        <v>556</v>
      </c>
      <c r="E161" s="117" t="s">
        <v>39</v>
      </c>
      <c r="F161" s="169" t="s">
        <v>239</v>
      </c>
      <c r="G161" s="119">
        <f t="shared" si="20"/>
        <v>44</v>
      </c>
      <c r="H161" s="187">
        <v>12</v>
      </c>
      <c r="I161" s="125">
        <v>10</v>
      </c>
      <c r="J161" s="125">
        <v>13</v>
      </c>
      <c r="K161" s="188">
        <v>9</v>
      </c>
      <c r="L161" s="123">
        <v>12</v>
      </c>
      <c r="M161" s="124">
        <v>13</v>
      </c>
      <c r="N161" s="125">
        <v>55</v>
      </c>
      <c r="O161" s="126"/>
      <c r="P161" s="263">
        <f t="shared" si="22"/>
        <v>1</v>
      </c>
      <c r="Q161" s="260">
        <f t="shared" si="22"/>
        <v>1.3</v>
      </c>
      <c r="R161" s="260">
        <f t="shared" si="22"/>
        <v>4.2307692307692308</v>
      </c>
      <c r="S161" s="261"/>
      <c r="T161" s="263">
        <f t="shared" si="19"/>
        <v>1.1363636363636365</v>
      </c>
      <c r="U161" s="260">
        <f t="shared" si="21"/>
        <v>2.2857142857142856</v>
      </c>
      <c r="V161" s="127"/>
      <c r="W161" s="268" t="s">
        <v>707</v>
      </c>
    </row>
    <row r="162" spans="2:23" s="128" customFormat="1" ht="111" thickBot="1" x14ac:dyDescent="0.3">
      <c r="B162" s="210" t="s">
        <v>135</v>
      </c>
      <c r="C162" s="211" t="s">
        <v>557</v>
      </c>
      <c r="D162" s="212" t="s">
        <v>558</v>
      </c>
      <c r="E162" s="213" t="s">
        <v>39</v>
      </c>
      <c r="F162" s="214" t="s">
        <v>267</v>
      </c>
      <c r="G162" s="215">
        <f>H162+I162+J162+K162</f>
        <v>13</v>
      </c>
      <c r="H162" s="216">
        <v>3</v>
      </c>
      <c r="I162" s="217">
        <v>4</v>
      </c>
      <c r="J162" s="217">
        <v>3</v>
      </c>
      <c r="K162" s="218">
        <v>3</v>
      </c>
      <c r="L162" s="219">
        <v>4</v>
      </c>
      <c r="M162" s="220">
        <v>1</v>
      </c>
      <c r="N162" s="221">
        <v>3</v>
      </c>
      <c r="O162" s="222"/>
      <c r="P162" s="265">
        <f t="shared" si="22"/>
        <v>1.3333333333333333</v>
      </c>
      <c r="Q162" s="260">
        <f>IFERROR((M162/I162),"100%")</f>
        <v>0.25</v>
      </c>
      <c r="R162" s="260">
        <f>IFERROR((N162/J162),"100%")</f>
        <v>1</v>
      </c>
      <c r="S162" s="266"/>
      <c r="T162" s="263">
        <f>IFERROR(((L162+M162)/(H162+I162)),"100%")</f>
        <v>0.7142857142857143</v>
      </c>
      <c r="U162" s="260">
        <f>IFERROR(((L162+M162+N162)/(H162+I162+J162)),"100%")</f>
        <v>0.8</v>
      </c>
      <c r="V162" s="223"/>
      <c r="W162" s="270" t="s">
        <v>708</v>
      </c>
    </row>
    <row r="163" spans="2:23" ht="18.75" x14ac:dyDescent="0.25">
      <c r="P163" s="224">
        <f>AVERAGE(P18:P28,P30:P32,P34:P35,P37:P39,P41:P49,P51:P52,P54:P55,P57:P59,P61:P64,P66:P68,P70:P73,P75:P77,P79:P86,P88:P93,P95:P99,P101:P103,P105,P107:P110,P113:P114,P116:P119,P121:P124,P126:P127,P129,P131:P133,P135:P136,P138:P140,P142:P145,P147:P151,P153:P158,P160:P162)</f>
        <v>0.87869443543496251</v>
      </c>
      <c r="Q163" s="224">
        <f>AVERAGE(Q18:Q28,Q30:Q32,Q34:Q35,Q37:Q39,Q41:Q49,Q51:Q52,Q54:Q55,Q57:Q59,Q61:Q64,Q66:Q68,Q70:Q73,Q75:Q77,Q79:Q86,Q88:Q93,Q95:Q99,Q101:Q103,Q105,Q107:Q110,Q113:Q114,Q116:Q119,Q121:Q124,Q126:Q127,Q129,Q131:Q133,Q135:Q136,Q138:Q140,Q142:Q145,Q147:Q151,Q153:Q158,Q160:Q162)</f>
        <v>0.99527575071926799</v>
      </c>
      <c r="R163" s="224">
        <f t="shared" ref="R163:U163" si="23">AVERAGE(R18:R28,R30:R32,R34:R35,R37:R39,R41:R49,R51:R52,R54:R55,R57:R59,R61:R64,R66:R68,R70:R73,R75:R77,R79:R86,R88:R93,R95:R99,R101:R103,R105,R107:R110,R113:R114,R116:R119,R121:R124,R126:R127,R129,R131:R133,R135:R136,R138:R140,R142:R145,R147:R151,R153:R158,R160:R162)</f>
        <v>1.0627300304134315</v>
      </c>
      <c r="S163" s="224"/>
      <c r="T163" s="224">
        <f t="shared" si="23"/>
        <v>0.96410175994947167</v>
      </c>
      <c r="U163" s="224">
        <f t="shared" si="23"/>
        <v>1.0357600933466875</v>
      </c>
      <c r="V163" s="224"/>
    </row>
    <row r="164" spans="2:23" ht="18.75" x14ac:dyDescent="0.25">
      <c r="P164" s="225"/>
      <c r="Q164" s="225"/>
      <c r="R164" s="225"/>
      <c r="S164" s="225"/>
      <c r="T164" s="225"/>
      <c r="U164" s="225"/>
      <c r="V164" s="225"/>
    </row>
    <row r="165" spans="2:23" ht="18.75" x14ac:dyDescent="0.25">
      <c r="P165" s="225"/>
      <c r="Q165" s="225"/>
      <c r="R165" s="225"/>
      <c r="S165" s="225"/>
      <c r="T165" s="225"/>
      <c r="U165" s="225"/>
      <c r="V165" s="225"/>
    </row>
    <row r="166" spans="2:23" ht="18.75" x14ac:dyDescent="0.25">
      <c r="P166" s="225"/>
      <c r="Q166" s="225"/>
      <c r="R166" s="225"/>
      <c r="S166" s="225"/>
      <c r="T166" s="225"/>
      <c r="U166" s="225"/>
      <c r="V166" s="225"/>
    </row>
    <row r="167" spans="2:23" ht="18.75" x14ac:dyDescent="0.25">
      <c r="P167" s="225"/>
      <c r="Q167" s="225"/>
      <c r="R167" s="225"/>
      <c r="S167" s="225"/>
      <c r="T167" s="225"/>
      <c r="U167" s="225"/>
      <c r="V167" s="225"/>
    </row>
    <row r="168" spans="2:23" ht="18.75" x14ac:dyDescent="0.25">
      <c r="P168" s="225"/>
      <c r="Q168" s="225"/>
      <c r="R168" s="225"/>
      <c r="S168" s="225"/>
      <c r="T168" s="225"/>
      <c r="U168" s="225"/>
      <c r="V168" s="225"/>
    </row>
    <row r="176" spans="2:23" ht="94.5" customHeight="1" x14ac:dyDescent="0.25">
      <c r="C176" s="291" t="s">
        <v>155</v>
      </c>
      <c r="D176" s="292"/>
      <c r="E176" s="292"/>
      <c r="F176" s="292"/>
      <c r="L176" s="293" t="s">
        <v>710</v>
      </c>
      <c r="M176" s="294"/>
      <c r="N176" s="294"/>
      <c r="O176" s="294"/>
      <c r="P176" s="294"/>
      <c r="Q176" s="294"/>
      <c r="U176" s="291" t="s">
        <v>156</v>
      </c>
      <c r="V176" s="292"/>
      <c r="W176" s="292"/>
    </row>
    <row r="177" spans="5:23" ht="31.5" customHeight="1" x14ac:dyDescent="0.25"/>
    <row r="178" spans="5:23" ht="15.75" thickBot="1" x14ac:dyDescent="0.3"/>
    <row r="179" spans="5:23" ht="32.450000000000003" customHeight="1" thickBot="1" x14ac:dyDescent="0.3">
      <c r="E179" s="288" t="s">
        <v>25</v>
      </c>
      <c r="F179" s="289"/>
      <c r="G179" s="289"/>
      <c r="H179" s="289"/>
      <c r="I179" s="289"/>
      <c r="J179" s="289"/>
      <c r="K179" s="289"/>
      <c r="L179" s="289"/>
      <c r="M179" s="289"/>
      <c r="N179" s="289"/>
      <c r="O179" s="289"/>
      <c r="P179" s="289"/>
      <c r="Q179" s="289"/>
      <c r="R179" s="289"/>
      <c r="S179" s="289"/>
      <c r="T179" s="289"/>
      <c r="U179" s="289"/>
      <c r="V179" s="289"/>
      <c r="W179" s="290"/>
    </row>
    <row r="180" spans="5:23" ht="15.75" customHeight="1" thickBot="1" x14ac:dyDescent="0.3">
      <c r="E180" s="295" t="s">
        <v>26</v>
      </c>
      <c r="F180" s="304" t="s">
        <v>10</v>
      </c>
      <c r="G180" s="283" t="s">
        <v>11</v>
      </c>
      <c r="H180" s="284"/>
      <c r="I180" s="284"/>
      <c r="J180" s="285"/>
      <c r="K180" s="283" t="s">
        <v>12</v>
      </c>
      <c r="L180" s="284"/>
      <c r="M180" s="284"/>
      <c r="N180" s="285"/>
      <c r="O180" s="283" t="s">
        <v>13</v>
      </c>
      <c r="P180" s="284"/>
      <c r="Q180" s="284"/>
      <c r="R180" s="285"/>
      <c r="S180" s="283" t="s">
        <v>14</v>
      </c>
      <c r="T180" s="284"/>
      <c r="U180" s="284"/>
      <c r="V180" s="285"/>
      <c r="W180" s="295" t="s">
        <v>562</v>
      </c>
    </row>
    <row r="181" spans="5:23" ht="33" customHeight="1" thickBot="1" x14ac:dyDescent="0.3">
      <c r="E181" s="296"/>
      <c r="F181" s="305"/>
      <c r="G181" s="226" t="s">
        <v>27</v>
      </c>
      <c r="H181" s="227" t="s">
        <v>28</v>
      </c>
      <c r="I181" s="228" t="s">
        <v>29</v>
      </c>
      <c r="J181" s="229" t="s">
        <v>30</v>
      </c>
      <c r="K181" s="226" t="s">
        <v>27</v>
      </c>
      <c r="L181" s="227" t="s">
        <v>28</v>
      </c>
      <c r="M181" s="228" t="s">
        <v>29</v>
      </c>
      <c r="N181" s="229" t="s">
        <v>30</v>
      </c>
      <c r="O181" s="226" t="s">
        <v>6</v>
      </c>
      <c r="P181" s="227" t="s">
        <v>7</v>
      </c>
      <c r="Q181" s="228" t="s">
        <v>8</v>
      </c>
      <c r="R181" s="229" t="s">
        <v>9</v>
      </c>
      <c r="S181" s="226" t="s">
        <v>6</v>
      </c>
      <c r="T181" s="227" t="s">
        <v>7</v>
      </c>
      <c r="U181" s="228" t="s">
        <v>8</v>
      </c>
      <c r="V181" s="229" t="s">
        <v>9</v>
      </c>
      <c r="W181" s="296"/>
    </row>
    <row r="182" spans="5:23" ht="15.75" customHeight="1" thickBot="1" x14ac:dyDescent="0.3">
      <c r="E182" s="286"/>
      <c r="F182" s="287"/>
      <c r="G182" s="54"/>
      <c r="H182" s="33"/>
      <c r="I182" s="33"/>
      <c r="J182" s="230"/>
      <c r="K182" s="54"/>
      <c r="L182" s="33"/>
      <c r="M182" s="33"/>
      <c r="N182" s="34"/>
      <c r="O182" s="38" t="str">
        <f t="shared" ref="O182:R197" si="24">IFERROR((K182/G182),"100%")</f>
        <v>100%</v>
      </c>
      <c r="P182" s="36" t="str">
        <f t="shared" si="24"/>
        <v>100%</v>
      </c>
      <c r="Q182" s="36" t="str">
        <f t="shared" si="24"/>
        <v>100%</v>
      </c>
      <c r="R182" s="55" t="str">
        <f t="shared" si="24"/>
        <v>100%</v>
      </c>
      <c r="S182" s="35" t="str">
        <f>IFERROR(K182/F182,"100%")</f>
        <v>100%</v>
      </c>
      <c r="T182" s="231" t="str">
        <f>IFERROR(((K182+L182)/(G182+H182)),"100%")</f>
        <v>100%</v>
      </c>
      <c r="U182" s="277" t="str">
        <f>IFERROR(((G182+H182+I182)/(K182+L182+M182)),"100%")</f>
        <v>100%</v>
      </c>
      <c r="V182" s="55" t="str">
        <f>IFERROR(((L182+M182+N182+O182)/(H182+I182+J182+K182)),"100%")</f>
        <v>100%</v>
      </c>
      <c r="W182" s="232"/>
    </row>
    <row r="183" spans="5:23" ht="42.75" x14ac:dyDescent="0.25">
      <c r="E183" s="233" t="s">
        <v>157</v>
      </c>
      <c r="F183" s="234">
        <v>900840.05</v>
      </c>
      <c r="G183" s="235">
        <v>233717.55</v>
      </c>
      <c r="H183" s="236">
        <v>227315.5</v>
      </c>
      <c r="I183" s="236">
        <v>214068</v>
      </c>
      <c r="J183" s="237">
        <v>225739</v>
      </c>
      <c r="K183" s="235">
        <v>118241.57</v>
      </c>
      <c r="L183" s="238">
        <v>245116.27</v>
      </c>
      <c r="M183" s="271">
        <v>625305.98</v>
      </c>
      <c r="N183" s="239"/>
      <c r="O183" s="38">
        <f t="shared" si="24"/>
        <v>0.50591652188720959</v>
      </c>
      <c r="P183" s="36">
        <f t="shared" si="24"/>
        <v>1.0783086503120112</v>
      </c>
      <c r="Q183" s="36">
        <f>IFERROR((M183/I183),"100%")</f>
        <v>2.9210623727040006</v>
      </c>
      <c r="R183" s="240"/>
      <c r="S183" s="35">
        <f t="shared" ref="S183:S224" si="25">IFERROR(K183/F183,"100%")</f>
        <v>0.13125700838900314</v>
      </c>
      <c r="T183" s="36">
        <f t="shared" ref="T183:T224" si="26">IFERROR(((K183+L183)/(G183+H183)),"100%")</f>
        <v>0.78813837749809901</v>
      </c>
      <c r="U183" s="277">
        <f t="shared" ref="U183:U223" si="27">IFERROR(((G183+H183+I183)/(K183+L183+M183)),"100%")</f>
        <v>0.68284186833093585</v>
      </c>
      <c r="V183" s="240"/>
      <c r="W183" s="278" t="s">
        <v>711</v>
      </c>
    </row>
    <row r="184" spans="5:23" ht="42.75" x14ac:dyDescent="0.25">
      <c r="E184" s="92" t="s">
        <v>158</v>
      </c>
      <c r="F184" s="241">
        <v>540067.86</v>
      </c>
      <c r="G184" s="242">
        <v>141433.85999999999</v>
      </c>
      <c r="H184" s="243">
        <v>130956</v>
      </c>
      <c r="I184" s="243">
        <v>131916</v>
      </c>
      <c r="J184" s="244">
        <v>135762</v>
      </c>
      <c r="K184" s="242">
        <v>112469.49</v>
      </c>
      <c r="L184" s="245">
        <v>116954.11</v>
      </c>
      <c r="M184" s="272">
        <v>79448.34</v>
      </c>
      <c r="N184" s="246"/>
      <c r="O184" s="38">
        <f t="shared" si="24"/>
        <v>0.7952090821815937</v>
      </c>
      <c r="P184" s="36">
        <f t="shared" si="24"/>
        <v>0.89307943125935429</v>
      </c>
      <c r="Q184" s="36">
        <f t="shared" si="24"/>
        <v>0.60226462294187211</v>
      </c>
      <c r="R184" s="247"/>
      <c r="S184" s="35">
        <f t="shared" si="25"/>
        <v>0.20825066316666208</v>
      </c>
      <c r="T184" s="36">
        <f t="shared" si="26"/>
        <v>0.84226189623945624</v>
      </c>
      <c r="U184" s="277">
        <f t="shared" si="27"/>
        <v>1.30897568746452</v>
      </c>
      <c r="V184" s="247"/>
      <c r="W184" s="278" t="s">
        <v>712</v>
      </c>
    </row>
    <row r="185" spans="5:23" ht="60" x14ac:dyDescent="0.25">
      <c r="E185" s="92" t="s">
        <v>159</v>
      </c>
      <c r="F185" s="241">
        <v>20000</v>
      </c>
      <c r="G185" s="242">
        <v>6450</v>
      </c>
      <c r="H185" s="243">
        <v>4980</v>
      </c>
      <c r="I185" s="243">
        <v>4580</v>
      </c>
      <c r="J185" s="244">
        <v>3990</v>
      </c>
      <c r="K185" s="242">
        <v>0</v>
      </c>
      <c r="L185" s="248">
        <v>4243</v>
      </c>
      <c r="M185" s="273">
        <v>0</v>
      </c>
      <c r="N185" s="249"/>
      <c r="O185" s="38">
        <f t="shared" si="24"/>
        <v>0</v>
      </c>
      <c r="P185" s="36">
        <f t="shared" si="24"/>
        <v>0.85200803212851406</v>
      </c>
      <c r="Q185" s="36">
        <f t="shared" si="24"/>
        <v>0</v>
      </c>
      <c r="R185" s="247"/>
      <c r="S185" s="35">
        <f t="shared" si="25"/>
        <v>0</v>
      </c>
      <c r="T185" s="36">
        <f t="shared" si="26"/>
        <v>0.37121609798775151</v>
      </c>
      <c r="U185" s="277">
        <f t="shared" si="27"/>
        <v>3.7732736271506009</v>
      </c>
      <c r="V185" s="247"/>
      <c r="W185" s="278" t="s">
        <v>713</v>
      </c>
    </row>
    <row r="186" spans="5:23" ht="42.75" x14ac:dyDescent="0.25">
      <c r="E186" s="92" t="s">
        <v>160</v>
      </c>
      <c r="F186" s="241">
        <v>147350.96000000002</v>
      </c>
      <c r="G186" s="242">
        <v>50957.96</v>
      </c>
      <c r="H186" s="243">
        <v>32171</v>
      </c>
      <c r="I186" s="243">
        <v>32019</v>
      </c>
      <c r="J186" s="244">
        <v>32203</v>
      </c>
      <c r="K186" s="242">
        <v>30459.25</v>
      </c>
      <c r="L186" s="248">
        <v>33922.35</v>
      </c>
      <c r="M186" s="273">
        <v>10933</v>
      </c>
      <c r="N186" s="249"/>
      <c r="O186" s="38">
        <f t="shared" si="24"/>
        <v>0.59773291552487584</v>
      </c>
      <c r="P186" s="36">
        <f t="shared" si="24"/>
        <v>1.0544387802679431</v>
      </c>
      <c r="Q186" s="36">
        <f t="shared" si="24"/>
        <v>0.34145351197726348</v>
      </c>
      <c r="R186" s="247"/>
      <c r="S186" s="35">
        <f t="shared" si="25"/>
        <v>0.20671226030695691</v>
      </c>
      <c r="T186" s="36">
        <f t="shared" si="26"/>
        <v>0.77447859326039936</v>
      </c>
      <c r="U186" s="277">
        <f t="shared" si="27"/>
        <v>1.5288929370932061</v>
      </c>
      <c r="V186" s="247"/>
      <c r="W186" s="278" t="s">
        <v>714</v>
      </c>
    </row>
    <row r="187" spans="5:23" ht="30" x14ac:dyDescent="0.25">
      <c r="E187" s="92" t="s">
        <v>197</v>
      </c>
      <c r="F187" s="241">
        <v>415894.2</v>
      </c>
      <c r="G187" s="242">
        <v>107271.7</v>
      </c>
      <c r="H187" s="243">
        <v>98970.5</v>
      </c>
      <c r="I187" s="243">
        <v>98970.5</v>
      </c>
      <c r="J187" s="244">
        <v>110681.5</v>
      </c>
      <c r="K187" s="242">
        <v>95054.85</v>
      </c>
      <c r="L187" s="248">
        <v>102279.3</v>
      </c>
      <c r="M187" s="273">
        <v>83930.41</v>
      </c>
      <c r="N187" s="249"/>
      <c r="O187" s="38">
        <f t="shared" si="24"/>
        <v>0.88611301955688226</v>
      </c>
      <c r="P187" s="36">
        <f t="shared" si="24"/>
        <v>1.0334321843377572</v>
      </c>
      <c r="Q187" s="36">
        <f t="shared" si="24"/>
        <v>0.84803461637558675</v>
      </c>
      <c r="R187" s="247"/>
      <c r="S187" s="35">
        <f t="shared" si="25"/>
        <v>0.22855536335923896</v>
      </c>
      <c r="T187" s="36">
        <f t="shared" si="26"/>
        <v>0.95680782109577966</v>
      </c>
      <c r="U187" s="277">
        <f t="shared" si="27"/>
        <v>1.085144534384282</v>
      </c>
      <c r="V187" s="247"/>
      <c r="W187" s="278"/>
    </row>
    <row r="188" spans="5:23" ht="30" x14ac:dyDescent="0.25">
      <c r="E188" s="92" t="s">
        <v>161</v>
      </c>
      <c r="F188" s="241">
        <v>370607.96</v>
      </c>
      <c r="G188" s="242">
        <v>105846.45999999999</v>
      </c>
      <c r="H188" s="243">
        <v>87475.5</v>
      </c>
      <c r="I188" s="243">
        <v>87475.5</v>
      </c>
      <c r="J188" s="244">
        <v>89810.5</v>
      </c>
      <c r="K188" s="242">
        <v>80985.98</v>
      </c>
      <c r="L188" s="248">
        <v>86750.32</v>
      </c>
      <c r="M188" s="273">
        <v>91372.32</v>
      </c>
      <c r="N188" s="249"/>
      <c r="O188" s="38">
        <f t="shared" si="24"/>
        <v>0.76512695842638478</v>
      </c>
      <c r="P188" s="36">
        <f t="shared" si="24"/>
        <v>0.99170990734548536</v>
      </c>
      <c r="Q188" s="36">
        <f t="shared" si="24"/>
        <v>1.0445475590308144</v>
      </c>
      <c r="R188" s="247"/>
      <c r="S188" s="35">
        <f t="shared" si="25"/>
        <v>0.21852196590704634</v>
      </c>
      <c r="T188" s="36">
        <f t="shared" si="26"/>
        <v>0.8676525936318874</v>
      </c>
      <c r="U188" s="277">
        <f t="shared" si="27"/>
        <v>1.0837055903427681</v>
      </c>
      <c r="V188" s="247"/>
      <c r="W188" s="278"/>
    </row>
    <row r="189" spans="5:23" ht="30" x14ac:dyDescent="0.25">
      <c r="E189" s="92" t="s">
        <v>162</v>
      </c>
      <c r="F189" s="241">
        <v>1074879.3999999999</v>
      </c>
      <c r="G189" s="242">
        <v>280075.15000000002</v>
      </c>
      <c r="H189" s="243">
        <v>259462.25</v>
      </c>
      <c r="I189" s="243">
        <v>259462.25</v>
      </c>
      <c r="J189" s="244">
        <v>275879.75</v>
      </c>
      <c r="K189" s="242">
        <v>200183.92</v>
      </c>
      <c r="L189" s="248">
        <v>170035.37</v>
      </c>
      <c r="M189" s="273">
        <v>207808.27</v>
      </c>
      <c r="N189" s="249"/>
      <c r="O189" s="38">
        <f t="shared" si="24"/>
        <v>0.71475073743600603</v>
      </c>
      <c r="P189" s="36">
        <f t="shared" si="24"/>
        <v>0.65533760691584231</v>
      </c>
      <c r="Q189" s="36">
        <f t="shared" si="24"/>
        <v>0.80091909323996069</v>
      </c>
      <c r="R189" s="247"/>
      <c r="S189" s="35">
        <f t="shared" si="25"/>
        <v>0.1862384933602784</v>
      </c>
      <c r="T189" s="36">
        <f t="shared" si="26"/>
        <v>0.68617910454400388</v>
      </c>
      <c r="U189" s="277">
        <f t="shared" si="27"/>
        <v>1.3822864259275109</v>
      </c>
      <c r="V189" s="247"/>
      <c r="W189" s="278"/>
    </row>
    <row r="190" spans="5:23" ht="42.75" x14ac:dyDescent="0.25">
      <c r="E190" s="92" t="s">
        <v>163</v>
      </c>
      <c r="F190" s="241">
        <v>791754.28</v>
      </c>
      <c r="G190" s="242">
        <v>319481.28000000003</v>
      </c>
      <c r="H190" s="243">
        <v>247154</v>
      </c>
      <c r="I190" s="243">
        <v>106157</v>
      </c>
      <c r="J190" s="244">
        <v>118962</v>
      </c>
      <c r="K190" s="242">
        <v>128382.49</v>
      </c>
      <c r="L190" s="248">
        <v>194058.7</v>
      </c>
      <c r="M190" s="273">
        <v>6629.26</v>
      </c>
      <c r="N190" s="249"/>
      <c r="O190" s="38">
        <f t="shared" si="24"/>
        <v>0.40184667470970442</v>
      </c>
      <c r="P190" s="36">
        <f t="shared" si="24"/>
        <v>0.78517321184362787</v>
      </c>
      <c r="Q190" s="36">
        <f t="shared" si="24"/>
        <v>6.2447695394557121E-2</v>
      </c>
      <c r="R190" s="247"/>
      <c r="S190" s="35">
        <f t="shared" si="25"/>
        <v>0.1621494107995223</v>
      </c>
      <c r="T190" s="36">
        <f t="shared" si="26"/>
        <v>0.56904538312545594</v>
      </c>
      <c r="U190" s="277">
        <f t="shared" si="27"/>
        <v>2.0445235359176128</v>
      </c>
      <c r="V190" s="247"/>
      <c r="W190" s="278" t="s">
        <v>715</v>
      </c>
    </row>
    <row r="191" spans="5:23" ht="42.75" x14ac:dyDescent="0.25">
      <c r="E191" s="92" t="s">
        <v>164</v>
      </c>
      <c r="F191" s="241">
        <v>260293.33000000002</v>
      </c>
      <c r="G191" s="242">
        <v>76809.33</v>
      </c>
      <c r="H191" s="243">
        <v>69191</v>
      </c>
      <c r="I191" s="243">
        <v>57720</v>
      </c>
      <c r="J191" s="244">
        <v>56573</v>
      </c>
      <c r="K191" s="242">
        <v>57690.38</v>
      </c>
      <c r="L191" s="248">
        <v>23270.49</v>
      </c>
      <c r="M191" s="273">
        <v>6738.76</v>
      </c>
      <c r="N191" s="249"/>
      <c r="O191" s="38">
        <f t="shared" si="24"/>
        <v>0.75108557775468154</v>
      </c>
      <c r="P191" s="36">
        <f t="shared" si="24"/>
        <v>0.33632249859085722</v>
      </c>
      <c r="Q191" s="36">
        <f t="shared" si="24"/>
        <v>0.11674913374913375</v>
      </c>
      <c r="R191" s="247"/>
      <c r="S191" s="35">
        <f t="shared" si="25"/>
        <v>0.22163602886020933</v>
      </c>
      <c r="T191" s="36">
        <f t="shared" si="26"/>
        <v>0.55452525347031745</v>
      </c>
      <c r="U191" s="277">
        <f t="shared" si="27"/>
        <v>2.3229326053028965</v>
      </c>
      <c r="V191" s="247"/>
      <c r="W191" s="278" t="s">
        <v>716</v>
      </c>
    </row>
    <row r="192" spans="5:23" ht="42.75" x14ac:dyDescent="0.25">
      <c r="E192" s="92" t="s">
        <v>165</v>
      </c>
      <c r="F192" s="241">
        <v>150000</v>
      </c>
      <c r="G192" s="242">
        <v>55842</v>
      </c>
      <c r="H192" s="243">
        <v>34920</v>
      </c>
      <c r="I192" s="243">
        <v>29018</v>
      </c>
      <c r="J192" s="244">
        <v>30220</v>
      </c>
      <c r="K192" s="242">
        <v>8443.11</v>
      </c>
      <c r="L192" s="248">
        <v>21960.97</v>
      </c>
      <c r="M192" s="273">
        <v>64288.47</v>
      </c>
      <c r="N192" s="249"/>
      <c r="O192" s="38">
        <f t="shared" si="24"/>
        <v>0.15119641130332009</v>
      </c>
      <c r="P192" s="36">
        <f t="shared" si="24"/>
        <v>0.62889375715922113</v>
      </c>
      <c r="Q192" s="36">
        <f t="shared" si="24"/>
        <v>2.2154686746157557</v>
      </c>
      <c r="R192" s="247"/>
      <c r="S192" s="35">
        <f t="shared" si="25"/>
        <v>5.6287400000000001E-2</v>
      </c>
      <c r="T192" s="36">
        <f t="shared" si="26"/>
        <v>0.33498688878605587</v>
      </c>
      <c r="U192" s="277">
        <f t="shared" si="27"/>
        <v>1.2649358370853885</v>
      </c>
      <c r="V192" s="247"/>
      <c r="W192" s="278" t="s">
        <v>717</v>
      </c>
    </row>
    <row r="193" spans="5:23" ht="30" x14ac:dyDescent="0.25">
      <c r="E193" s="92" t="s">
        <v>166</v>
      </c>
      <c r="F193" s="241">
        <v>1394590.24</v>
      </c>
      <c r="G193" s="242">
        <v>338504.24</v>
      </c>
      <c r="H193" s="243">
        <v>312580</v>
      </c>
      <c r="I193" s="243">
        <v>317704</v>
      </c>
      <c r="J193" s="244">
        <v>425802</v>
      </c>
      <c r="K193" s="242">
        <v>294842.26</v>
      </c>
      <c r="L193" s="248">
        <v>267950.59999999998</v>
      </c>
      <c r="M193" s="273">
        <v>235539.44</v>
      </c>
      <c r="N193" s="249"/>
      <c r="O193" s="38">
        <f t="shared" si="24"/>
        <v>0.87101496867513395</v>
      </c>
      <c r="P193" s="36">
        <f t="shared" si="24"/>
        <v>0.85722247104741178</v>
      </c>
      <c r="Q193" s="36">
        <f t="shared" si="24"/>
        <v>0.74138015259486822</v>
      </c>
      <c r="R193" s="247"/>
      <c r="S193" s="35">
        <f t="shared" si="25"/>
        <v>0.2114185597627587</v>
      </c>
      <c r="T193" s="36">
        <f t="shared" si="26"/>
        <v>0.86439330799959158</v>
      </c>
      <c r="U193" s="277">
        <f t="shared" si="27"/>
        <v>1.2135150237563981</v>
      </c>
      <c r="V193" s="247"/>
      <c r="W193" s="278"/>
    </row>
    <row r="194" spans="5:23" ht="42.75" x14ac:dyDescent="0.25">
      <c r="E194" s="92" t="s">
        <v>167</v>
      </c>
      <c r="F194" s="241">
        <v>1273109.3400000001</v>
      </c>
      <c r="G194" s="242">
        <v>708426.34</v>
      </c>
      <c r="H194" s="243">
        <v>199661</v>
      </c>
      <c r="I194" s="243">
        <v>171866</v>
      </c>
      <c r="J194" s="244">
        <v>193156</v>
      </c>
      <c r="K194" s="242">
        <v>140065.26999999999</v>
      </c>
      <c r="L194" s="248">
        <v>118314.94</v>
      </c>
      <c r="M194" s="273">
        <v>91880.78</v>
      </c>
      <c r="N194" s="249"/>
      <c r="O194" s="38">
        <f t="shared" si="24"/>
        <v>0.19771324425909967</v>
      </c>
      <c r="P194" s="36">
        <f t="shared" si="24"/>
        <v>0.59257912161113091</v>
      </c>
      <c r="Q194" s="36">
        <f t="shared" si="24"/>
        <v>0.5346070776069729</v>
      </c>
      <c r="R194" s="247"/>
      <c r="S194" s="35">
        <f t="shared" si="25"/>
        <v>0.11001825656231537</v>
      </c>
      <c r="T194" s="36">
        <f t="shared" si="26"/>
        <v>0.28453233364094693</v>
      </c>
      <c r="U194" s="277">
        <f t="shared" si="27"/>
        <v>3.0832818122280758</v>
      </c>
      <c r="V194" s="247"/>
      <c r="W194" s="278" t="s">
        <v>718</v>
      </c>
    </row>
    <row r="195" spans="5:23" ht="42.75" x14ac:dyDescent="0.25">
      <c r="E195" s="92" t="s">
        <v>168</v>
      </c>
      <c r="F195" s="241">
        <v>1716955.6</v>
      </c>
      <c r="G195" s="242">
        <v>1581687.6</v>
      </c>
      <c r="H195" s="243">
        <v>45366</v>
      </c>
      <c r="I195" s="243">
        <v>54676</v>
      </c>
      <c r="J195" s="244">
        <v>35226</v>
      </c>
      <c r="K195" s="242">
        <v>41947.040000000001</v>
      </c>
      <c r="L195" s="248">
        <v>50072.74</v>
      </c>
      <c r="M195" s="273">
        <v>4033.8</v>
      </c>
      <c r="N195" s="249"/>
      <c r="O195" s="38">
        <f t="shared" si="24"/>
        <v>2.6520432985628766E-2</v>
      </c>
      <c r="P195" s="36">
        <f t="shared" si="24"/>
        <v>1.1037503857514437</v>
      </c>
      <c r="Q195" s="36">
        <f t="shared" si="24"/>
        <v>7.3776428414660922E-2</v>
      </c>
      <c r="R195" s="247"/>
      <c r="S195" s="35">
        <f t="shared" si="25"/>
        <v>2.4431056924244285E-2</v>
      </c>
      <c r="T195" s="36">
        <f t="shared" si="26"/>
        <v>5.6556083954456077E-2</v>
      </c>
      <c r="U195" s="277">
        <f t="shared" si="27"/>
        <v>17.508244877494416</v>
      </c>
      <c r="V195" s="247"/>
      <c r="W195" s="278" t="s">
        <v>719</v>
      </c>
    </row>
    <row r="196" spans="5:23" ht="42.75" x14ac:dyDescent="0.25">
      <c r="E196" s="92" t="s">
        <v>169</v>
      </c>
      <c r="F196" s="241">
        <v>53018</v>
      </c>
      <c r="G196" s="242">
        <v>24865</v>
      </c>
      <c r="H196" s="243">
        <v>9072</v>
      </c>
      <c r="I196" s="243">
        <v>11179</v>
      </c>
      <c r="J196" s="244">
        <v>7902</v>
      </c>
      <c r="K196" s="242">
        <v>15080</v>
      </c>
      <c r="L196" s="248">
        <v>760</v>
      </c>
      <c r="M196" s="273">
        <v>7779.75</v>
      </c>
      <c r="N196" s="249"/>
      <c r="O196" s="38">
        <f t="shared" si="24"/>
        <v>0.60647496480997387</v>
      </c>
      <c r="P196" s="36">
        <f t="shared" si="24"/>
        <v>8.3774250440917103E-2</v>
      </c>
      <c r="Q196" s="36">
        <f t="shared" si="24"/>
        <v>0.69592539583146973</v>
      </c>
      <c r="R196" s="247"/>
      <c r="S196" s="35">
        <f t="shared" si="25"/>
        <v>0.2844317024406805</v>
      </c>
      <c r="T196" s="36">
        <f t="shared" si="26"/>
        <v>0.46674720806199721</v>
      </c>
      <c r="U196" s="277">
        <f t="shared" si="27"/>
        <v>1.9100964235438562</v>
      </c>
      <c r="V196" s="247"/>
      <c r="W196" s="278" t="s">
        <v>720</v>
      </c>
    </row>
    <row r="197" spans="5:23" x14ac:dyDescent="0.25">
      <c r="E197" s="92" t="s">
        <v>170</v>
      </c>
      <c r="F197" s="241">
        <v>700847.76</v>
      </c>
      <c r="G197" s="242">
        <v>446569.76</v>
      </c>
      <c r="H197" s="243">
        <v>82864</v>
      </c>
      <c r="I197" s="243">
        <v>86979</v>
      </c>
      <c r="J197" s="244">
        <v>84435</v>
      </c>
      <c r="K197" s="242">
        <v>355202.15</v>
      </c>
      <c r="L197" s="248">
        <v>67679.009999999995</v>
      </c>
      <c r="M197" s="273">
        <v>70022.66</v>
      </c>
      <c r="N197" s="249"/>
      <c r="O197" s="38">
        <f t="shared" si="24"/>
        <v>0.79540126048839499</v>
      </c>
      <c r="P197" s="36">
        <f t="shared" si="24"/>
        <v>0.81674804498938014</v>
      </c>
      <c r="Q197" s="36">
        <f t="shared" si="24"/>
        <v>0.80505248393290341</v>
      </c>
      <c r="R197" s="247"/>
      <c r="S197" s="35">
        <f t="shared" si="25"/>
        <v>0.50681784300773114</v>
      </c>
      <c r="T197" s="36">
        <f t="shared" si="26"/>
        <v>0.79874233936271843</v>
      </c>
      <c r="U197" s="277">
        <f t="shared" si="27"/>
        <v>1.2505741180906245</v>
      </c>
      <c r="V197" s="247"/>
      <c r="W197" s="278"/>
    </row>
    <row r="198" spans="5:23" ht="57" x14ac:dyDescent="0.25">
      <c r="E198" s="92" t="s">
        <v>171</v>
      </c>
      <c r="F198" s="241">
        <v>1698687.8599999999</v>
      </c>
      <c r="G198" s="242">
        <v>1258689.8599999999</v>
      </c>
      <c r="H198" s="243">
        <v>126868.5</v>
      </c>
      <c r="I198" s="243">
        <v>183851</v>
      </c>
      <c r="J198" s="244">
        <v>129278.5</v>
      </c>
      <c r="K198" s="242">
        <v>578405.74</v>
      </c>
      <c r="L198" s="248">
        <v>714672.08</v>
      </c>
      <c r="M198" s="273">
        <v>1049223.29</v>
      </c>
      <c r="N198" s="249"/>
      <c r="O198" s="38">
        <f t="shared" ref="O198:Q224" si="28">IFERROR((K198/G198),"100%")</f>
        <v>0.45952999097013464</v>
      </c>
      <c r="P198" s="36">
        <f t="shared" si="28"/>
        <v>5.6331719851657418</v>
      </c>
      <c r="Q198" s="36">
        <f t="shared" si="28"/>
        <v>5.706921855197959</v>
      </c>
      <c r="R198" s="247"/>
      <c r="S198" s="35">
        <f t="shared" si="25"/>
        <v>0.34050148565846583</v>
      </c>
      <c r="T198" s="36">
        <f t="shared" si="26"/>
        <v>0.93325395546673329</v>
      </c>
      <c r="U198" s="277">
        <f t="shared" si="27"/>
        <v>0.6700288674670013</v>
      </c>
      <c r="V198" s="247"/>
      <c r="W198" s="278" t="s">
        <v>721</v>
      </c>
    </row>
    <row r="199" spans="5:23" x14ac:dyDescent="0.25">
      <c r="E199" s="92" t="s">
        <v>172</v>
      </c>
      <c r="F199" s="241">
        <v>344942</v>
      </c>
      <c r="G199" s="242">
        <v>95292</v>
      </c>
      <c r="H199" s="243">
        <v>93906</v>
      </c>
      <c r="I199" s="243">
        <v>76810</v>
      </c>
      <c r="J199" s="244">
        <v>78934</v>
      </c>
      <c r="K199" s="242">
        <v>91902.04</v>
      </c>
      <c r="L199" s="248">
        <v>73907.210000000006</v>
      </c>
      <c r="M199" s="273">
        <v>83312.37</v>
      </c>
      <c r="N199" s="249"/>
      <c r="O199" s="38">
        <f t="shared" si="28"/>
        <v>0.96442555513579309</v>
      </c>
      <c r="P199" s="36">
        <f t="shared" si="28"/>
        <v>0.78703394884245959</v>
      </c>
      <c r="Q199" s="36">
        <f t="shared" si="28"/>
        <v>1.0846552532222367</v>
      </c>
      <c r="R199" s="247"/>
      <c r="S199" s="35">
        <f t="shared" si="25"/>
        <v>0.26642751535040671</v>
      </c>
      <c r="T199" s="36">
        <f t="shared" si="26"/>
        <v>0.87637950718295121</v>
      </c>
      <c r="U199" s="277">
        <f t="shared" si="27"/>
        <v>1.0677836793129396</v>
      </c>
      <c r="V199" s="247"/>
      <c r="W199" s="278"/>
    </row>
    <row r="200" spans="5:23" x14ac:dyDescent="0.25">
      <c r="E200" s="92" t="s">
        <v>173</v>
      </c>
      <c r="F200" s="241">
        <v>263963.7</v>
      </c>
      <c r="G200" s="242">
        <v>83123.7</v>
      </c>
      <c r="H200" s="243">
        <v>67660</v>
      </c>
      <c r="I200" s="243">
        <v>58880</v>
      </c>
      <c r="J200" s="244">
        <v>54300</v>
      </c>
      <c r="K200" s="242">
        <v>56094.07</v>
      </c>
      <c r="L200" s="248">
        <v>61913.1</v>
      </c>
      <c r="M200" s="273">
        <v>53826.84</v>
      </c>
      <c r="N200" s="249"/>
      <c r="O200" s="38">
        <f t="shared" si="28"/>
        <v>0.67482643337580017</v>
      </c>
      <c r="P200" s="36">
        <f t="shared" si="28"/>
        <v>0.91506207508128878</v>
      </c>
      <c r="Q200" s="36">
        <f t="shared" si="28"/>
        <v>0.91417866847826079</v>
      </c>
      <c r="R200" s="247"/>
      <c r="S200" s="35">
        <f t="shared" si="25"/>
        <v>0.21250675755795209</v>
      </c>
      <c r="T200" s="36">
        <f t="shared" si="26"/>
        <v>0.78262550925597385</v>
      </c>
      <c r="U200" s="277">
        <f t="shared" si="27"/>
        <v>1.2201525181190849</v>
      </c>
      <c r="V200" s="247"/>
      <c r="W200" s="278"/>
    </row>
    <row r="201" spans="5:23" ht="30" x14ac:dyDescent="0.25">
      <c r="E201" s="92" t="s">
        <v>174</v>
      </c>
      <c r="F201" s="241">
        <v>565190.43000000005</v>
      </c>
      <c r="G201" s="242">
        <v>160221.43</v>
      </c>
      <c r="H201" s="243">
        <v>113541</v>
      </c>
      <c r="I201" s="243">
        <v>183552</v>
      </c>
      <c r="J201" s="244">
        <v>107876</v>
      </c>
      <c r="K201" s="242">
        <v>165610.79</v>
      </c>
      <c r="L201" s="248">
        <v>106082.95</v>
      </c>
      <c r="M201" s="273">
        <v>186490.72</v>
      </c>
      <c r="N201" s="249"/>
      <c r="O201" s="38">
        <f t="shared" si="28"/>
        <v>1.0336369485654948</v>
      </c>
      <c r="P201" s="36">
        <f t="shared" si="28"/>
        <v>0.93431403633929588</v>
      </c>
      <c r="Q201" s="36">
        <f t="shared" si="28"/>
        <v>1.0160102859135285</v>
      </c>
      <c r="R201" s="247"/>
      <c r="S201" s="35">
        <f t="shared" si="25"/>
        <v>0.29301768255347138</v>
      </c>
      <c r="T201" s="36">
        <f t="shared" si="26"/>
        <v>0.99244348466661403</v>
      </c>
      <c r="U201" s="277">
        <f t="shared" si="27"/>
        <v>0.99810113594860905</v>
      </c>
      <c r="V201" s="247"/>
      <c r="W201" s="278"/>
    </row>
    <row r="202" spans="5:23" x14ac:dyDescent="0.25">
      <c r="E202" s="92" t="s">
        <v>175</v>
      </c>
      <c r="F202" s="241">
        <v>956228.05</v>
      </c>
      <c r="G202" s="242">
        <v>242939.05</v>
      </c>
      <c r="H202" s="243">
        <v>241639</v>
      </c>
      <c r="I202" s="243">
        <v>240639</v>
      </c>
      <c r="J202" s="244">
        <v>231011</v>
      </c>
      <c r="K202" s="242">
        <v>298478.92</v>
      </c>
      <c r="L202" s="248">
        <v>210545.84</v>
      </c>
      <c r="M202" s="273">
        <v>235358.89</v>
      </c>
      <c r="N202" s="249"/>
      <c r="O202" s="38">
        <f t="shared" si="28"/>
        <v>1.2286164780837003</v>
      </c>
      <c r="P202" s="36">
        <f t="shared" si="28"/>
        <v>0.87132391708292123</v>
      </c>
      <c r="Q202" s="36">
        <f t="shared" si="28"/>
        <v>0.97805796234193132</v>
      </c>
      <c r="R202" s="247"/>
      <c r="S202" s="35">
        <f t="shared" si="25"/>
        <v>0.31214198328526332</v>
      </c>
      <c r="T202" s="36">
        <f t="shared" si="26"/>
        <v>1.0504494786753136</v>
      </c>
      <c r="U202" s="277">
        <f t="shared" si="27"/>
        <v>0.97425171818322454</v>
      </c>
      <c r="V202" s="247"/>
      <c r="W202" s="278"/>
    </row>
    <row r="203" spans="5:23" ht="45" x14ac:dyDescent="0.25">
      <c r="E203" s="92" t="s">
        <v>198</v>
      </c>
      <c r="F203" s="241">
        <v>183394</v>
      </c>
      <c r="G203" s="242">
        <v>64716.5</v>
      </c>
      <c r="H203" s="243">
        <v>37082.5</v>
      </c>
      <c r="I203" s="243">
        <v>48572.5</v>
      </c>
      <c r="J203" s="244">
        <v>33022.5</v>
      </c>
      <c r="K203" s="242">
        <v>43776.28</v>
      </c>
      <c r="L203" s="248">
        <v>30114.2</v>
      </c>
      <c r="M203" s="273">
        <v>3411.78</v>
      </c>
      <c r="N203" s="249"/>
      <c r="O203" s="38">
        <f t="shared" si="28"/>
        <v>0.67643151282903125</v>
      </c>
      <c r="P203" s="36">
        <f t="shared" si="28"/>
        <v>0.81208656374300547</v>
      </c>
      <c r="Q203" s="36">
        <f t="shared" si="28"/>
        <v>7.0240979978382828E-2</v>
      </c>
      <c r="R203" s="247"/>
      <c r="S203" s="35">
        <f t="shared" si="25"/>
        <v>0.23870072085237248</v>
      </c>
      <c r="T203" s="36">
        <f t="shared" si="26"/>
        <v>0.72584681578404497</v>
      </c>
      <c r="U203" s="277">
        <f t="shared" si="27"/>
        <v>1.945240669548342</v>
      </c>
      <c r="V203" s="247"/>
      <c r="W203" s="279" t="s">
        <v>722</v>
      </c>
    </row>
    <row r="204" spans="5:23" ht="42.75" x14ac:dyDescent="0.25">
      <c r="E204" s="92" t="s">
        <v>176</v>
      </c>
      <c r="F204" s="241">
        <v>690782.04</v>
      </c>
      <c r="G204" s="242">
        <v>189047.54</v>
      </c>
      <c r="H204" s="243">
        <v>176138.5</v>
      </c>
      <c r="I204" s="243">
        <v>152563.5</v>
      </c>
      <c r="J204" s="244">
        <v>173032.5</v>
      </c>
      <c r="K204" s="242">
        <v>77311.240000000005</v>
      </c>
      <c r="L204" s="248">
        <v>92800.09</v>
      </c>
      <c r="M204" s="273">
        <v>64076.38</v>
      </c>
      <c r="N204" s="249"/>
      <c r="O204" s="38">
        <f t="shared" si="28"/>
        <v>0.40895131457410133</v>
      </c>
      <c r="P204" s="36">
        <f t="shared" si="28"/>
        <v>0.52685863681137279</v>
      </c>
      <c r="Q204" s="36">
        <f t="shared" si="28"/>
        <v>0.4199980991521563</v>
      </c>
      <c r="R204" s="247"/>
      <c r="S204" s="35">
        <f t="shared" si="25"/>
        <v>0.11191842798923957</v>
      </c>
      <c r="T204" s="36">
        <f t="shared" si="26"/>
        <v>0.46582101002546539</v>
      </c>
      <c r="U204" s="277">
        <f t="shared" si="27"/>
        <v>2.2108313882056407</v>
      </c>
      <c r="V204" s="247"/>
      <c r="W204" s="278" t="s">
        <v>723</v>
      </c>
    </row>
    <row r="205" spans="5:23" ht="57" x14ac:dyDescent="0.25">
      <c r="E205" s="92" t="s">
        <v>177</v>
      </c>
      <c r="F205" s="241">
        <v>287933.04000000004</v>
      </c>
      <c r="G205" s="242">
        <v>83482.540000000008</v>
      </c>
      <c r="H205" s="243">
        <v>66165.5</v>
      </c>
      <c r="I205" s="243">
        <v>71177.5</v>
      </c>
      <c r="J205" s="244">
        <v>67107.5</v>
      </c>
      <c r="K205" s="242">
        <v>66669.83</v>
      </c>
      <c r="L205" s="248">
        <v>76536.7</v>
      </c>
      <c r="M205" s="273">
        <v>130669.95</v>
      </c>
      <c r="N205" s="249"/>
      <c r="O205" s="38">
        <f t="shared" si="28"/>
        <v>0.79860806822600261</v>
      </c>
      <c r="P205" s="36">
        <f t="shared" si="28"/>
        <v>1.1567463406155776</v>
      </c>
      <c r="Q205" s="36">
        <f t="shared" si="28"/>
        <v>1.8358322503600155</v>
      </c>
      <c r="R205" s="247"/>
      <c r="S205" s="35">
        <f t="shared" si="25"/>
        <v>0.23154629979247951</v>
      </c>
      <c r="T205" s="36">
        <f t="shared" si="26"/>
        <v>0.95695560062129781</v>
      </c>
      <c r="U205" s="277">
        <f t="shared" si="27"/>
        <v>0.80629610837703192</v>
      </c>
      <c r="V205" s="247"/>
      <c r="W205" s="278" t="s">
        <v>724</v>
      </c>
    </row>
    <row r="206" spans="5:23" ht="57" x14ac:dyDescent="0.25">
      <c r="E206" s="92" t="s">
        <v>178</v>
      </c>
      <c r="F206" s="241">
        <v>1854699.78</v>
      </c>
      <c r="G206" s="242">
        <v>581183.78</v>
      </c>
      <c r="H206" s="243">
        <v>455500</v>
      </c>
      <c r="I206" s="243">
        <v>461751</v>
      </c>
      <c r="J206" s="244">
        <v>356265</v>
      </c>
      <c r="K206" s="242">
        <v>594317.04</v>
      </c>
      <c r="L206" s="248">
        <v>809298.56</v>
      </c>
      <c r="M206" s="273">
        <v>783554.65</v>
      </c>
      <c r="N206" s="249"/>
      <c r="O206" s="38">
        <f t="shared" si="28"/>
        <v>1.0225974303687553</v>
      </c>
      <c r="P206" s="36">
        <f t="shared" si="28"/>
        <v>1.7767257080131724</v>
      </c>
      <c r="Q206" s="36">
        <f t="shared" si="28"/>
        <v>1.6969203098639745</v>
      </c>
      <c r="R206" s="247"/>
      <c r="S206" s="35">
        <f t="shared" si="25"/>
        <v>0.3204384054005765</v>
      </c>
      <c r="T206" s="36">
        <f t="shared" si="26"/>
        <v>1.3539476811337783</v>
      </c>
      <c r="U206" s="277">
        <f t="shared" si="27"/>
        <v>0.68510203080898713</v>
      </c>
      <c r="V206" s="247"/>
      <c r="W206" s="278" t="s">
        <v>725</v>
      </c>
    </row>
    <row r="207" spans="5:23" ht="57" x14ac:dyDescent="0.25">
      <c r="E207" s="92" t="s">
        <v>179</v>
      </c>
      <c r="F207" s="241">
        <v>14901</v>
      </c>
      <c r="G207" s="242">
        <v>5253</v>
      </c>
      <c r="H207" s="243">
        <v>4590</v>
      </c>
      <c r="I207" s="243">
        <v>3114</v>
      </c>
      <c r="J207" s="244">
        <v>1944</v>
      </c>
      <c r="K207" s="242">
        <v>37169.9</v>
      </c>
      <c r="L207" s="248">
        <v>36262.71</v>
      </c>
      <c r="M207" s="273">
        <v>22598.37</v>
      </c>
      <c r="N207" s="249"/>
      <c r="O207" s="38">
        <f t="shared" si="28"/>
        <v>7.075937559489816</v>
      </c>
      <c r="P207" s="36">
        <f t="shared" si="28"/>
        <v>7.9003725490196075</v>
      </c>
      <c r="Q207" s="36">
        <f t="shared" si="28"/>
        <v>7.2570231213872827</v>
      </c>
      <c r="R207" s="247"/>
      <c r="S207" s="35">
        <f t="shared" si="25"/>
        <v>2.4944567478692705</v>
      </c>
      <c r="T207" s="36">
        <f t="shared" si="26"/>
        <v>7.46038910901148</v>
      </c>
      <c r="U207" s="277">
        <f t="shared" si="27"/>
        <v>0.13492520851083681</v>
      </c>
      <c r="V207" s="247"/>
      <c r="W207" s="278" t="s">
        <v>726</v>
      </c>
    </row>
    <row r="208" spans="5:23" ht="60" x14ac:dyDescent="0.25">
      <c r="E208" s="92" t="s">
        <v>180</v>
      </c>
      <c r="F208" s="241">
        <v>1308456.54</v>
      </c>
      <c r="G208" s="242">
        <v>343343.54000000004</v>
      </c>
      <c r="H208" s="243">
        <v>321245</v>
      </c>
      <c r="I208" s="243">
        <v>328815</v>
      </c>
      <c r="J208" s="244">
        <v>315053</v>
      </c>
      <c r="K208" s="242">
        <v>274605.89</v>
      </c>
      <c r="L208" s="248">
        <v>286507.82</v>
      </c>
      <c r="M208" s="273">
        <v>293492.87</v>
      </c>
      <c r="N208" s="249"/>
      <c r="O208" s="38">
        <f t="shared" si="28"/>
        <v>0.79979920402754623</v>
      </c>
      <c r="P208" s="36">
        <f t="shared" si="28"/>
        <v>0.89186701738548457</v>
      </c>
      <c r="Q208" s="36">
        <f t="shared" si="28"/>
        <v>0.89257749798518926</v>
      </c>
      <c r="R208" s="247"/>
      <c r="S208" s="35">
        <f t="shared" si="25"/>
        <v>0.20987008861601167</v>
      </c>
      <c r="T208" s="36">
        <f t="shared" si="26"/>
        <v>0.84430241604828149</v>
      </c>
      <c r="U208" s="277">
        <f t="shared" si="27"/>
        <v>1.1624103572897837</v>
      </c>
      <c r="V208" s="247"/>
      <c r="W208" s="278"/>
    </row>
    <row r="209" spans="5:23" ht="30" x14ac:dyDescent="0.25">
      <c r="E209" s="92" t="s">
        <v>181</v>
      </c>
      <c r="F209" s="241">
        <v>550860.34</v>
      </c>
      <c r="G209" s="242">
        <v>153444.84</v>
      </c>
      <c r="H209" s="243">
        <v>139409.5</v>
      </c>
      <c r="I209" s="243">
        <v>126349.5</v>
      </c>
      <c r="J209" s="244">
        <v>131656.5</v>
      </c>
      <c r="K209" s="242">
        <v>138225.66</v>
      </c>
      <c r="L209" s="248">
        <v>135497.82</v>
      </c>
      <c r="M209" s="273">
        <v>109463.69</v>
      </c>
      <c r="N209" s="249"/>
      <c r="O209" s="38">
        <f t="shared" si="28"/>
        <v>0.90081660614980608</v>
      </c>
      <c r="P209" s="36">
        <f t="shared" si="28"/>
        <v>0.97194108005551993</v>
      </c>
      <c r="Q209" s="36">
        <f t="shared" si="28"/>
        <v>0.8663563369859002</v>
      </c>
      <c r="R209" s="247"/>
      <c r="S209" s="35">
        <f t="shared" si="25"/>
        <v>0.2509268683238296</v>
      </c>
      <c r="T209" s="36">
        <f t="shared" si="26"/>
        <v>0.93467448698216327</v>
      </c>
      <c r="U209" s="277">
        <f t="shared" si="27"/>
        <v>1.0939923693165405</v>
      </c>
      <c r="V209" s="247"/>
      <c r="W209" s="278"/>
    </row>
    <row r="210" spans="5:23" ht="30" x14ac:dyDescent="0.25">
      <c r="E210" s="92" t="s">
        <v>182</v>
      </c>
      <c r="F210" s="241">
        <v>700288.41999999993</v>
      </c>
      <c r="G210" s="242">
        <v>199447.42</v>
      </c>
      <c r="H210" s="243">
        <v>165390</v>
      </c>
      <c r="I210" s="243">
        <v>165390</v>
      </c>
      <c r="J210" s="244">
        <v>170061</v>
      </c>
      <c r="K210" s="242">
        <v>171810.66</v>
      </c>
      <c r="L210" s="248">
        <v>171937.67</v>
      </c>
      <c r="M210" s="273">
        <v>76301.33</v>
      </c>
      <c r="N210" s="249"/>
      <c r="O210" s="38">
        <f t="shared" si="28"/>
        <v>0.86143335421435885</v>
      </c>
      <c r="P210" s="36">
        <f t="shared" si="28"/>
        <v>1.039589273837596</v>
      </c>
      <c r="Q210" s="36">
        <f t="shared" si="28"/>
        <v>0.46134185863716065</v>
      </c>
      <c r="R210" s="247"/>
      <c r="S210" s="35">
        <f t="shared" si="25"/>
        <v>0.24534271179294956</v>
      </c>
      <c r="T210" s="36">
        <f t="shared" si="26"/>
        <v>0.9421959238720633</v>
      </c>
      <c r="U210" s="277">
        <f t="shared" si="27"/>
        <v>1.2622969865039291</v>
      </c>
      <c r="V210" s="247"/>
      <c r="W210" s="278"/>
    </row>
    <row r="211" spans="5:23" ht="45" x14ac:dyDescent="0.25">
      <c r="E211" s="92" t="s">
        <v>183</v>
      </c>
      <c r="F211" s="241">
        <v>2474490</v>
      </c>
      <c r="G211" s="242">
        <v>629881.25</v>
      </c>
      <c r="H211" s="243">
        <v>599263.25</v>
      </c>
      <c r="I211" s="243">
        <v>614423.25</v>
      </c>
      <c r="J211" s="244">
        <v>630922.25</v>
      </c>
      <c r="K211" s="242">
        <v>347727.09</v>
      </c>
      <c r="L211" s="248">
        <v>631908.02</v>
      </c>
      <c r="M211" s="273">
        <v>651729.93000000005</v>
      </c>
      <c r="N211" s="249"/>
      <c r="O211" s="38">
        <f t="shared" si="28"/>
        <v>0.55205181929133473</v>
      </c>
      <c r="P211" s="36">
        <f t="shared" si="28"/>
        <v>1.0544748405646434</v>
      </c>
      <c r="Q211" s="36">
        <f t="shared" si="28"/>
        <v>1.0607182101263259</v>
      </c>
      <c r="R211" s="247"/>
      <c r="S211" s="35">
        <f t="shared" si="25"/>
        <v>0.14052475055465977</v>
      </c>
      <c r="T211" s="36">
        <f t="shared" si="26"/>
        <v>0.797005649051027</v>
      </c>
      <c r="U211" s="277">
        <f t="shared" si="27"/>
        <v>1.1300767791370594</v>
      </c>
      <c r="V211" s="247"/>
      <c r="W211" s="278"/>
    </row>
    <row r="212" spans="5:23" ht="30" x14ac:dyDescent="0.25">
      <c r="E212" s="92" t="s">
        <v>184</v>
      </c>
      <c r="F212" s="241">
        <v>9490059.1400000006</v>
      </c>
      <c r="G212" s="242">
        <v>2479677.14</v>
      </c>
      <c r="H212" s="243">
        <v>2286192</v>
      </c>
      <c r="I212" s="243">
        <v>2286192</v>
      </c>
      <c r="J212" s="244">
        <v>2437998</v>
      </c>
      <c r="K212" s="242">
        <v>2192628.83</v>
      </c>
      <c r="L212" s="248">
        <v>2575074.75</v>
      </c>
      <c r="M212" s="273">
        <v>2435516.2200000002</v>
      </c>
      <c r="N212" s="249"/>
      <c r="O212" s="38">
        <f t="shared" si="28"/>
        <v>0.8842396433916393</v>
      </c>
      <c r="P212" s="36">
        <f t="shared" si="28"/>
        <v>1.126359793928069</v>
      </c>
      <c r="Q212" s="36">
        <f t="shared" si="28"/>
        <v>1.0653156952696887</v>
      </c>
      <c r="R212" s="247"/>
      <c r="S212" s="35">
        <f t="shared" si="25"/>
        <v>0.23104480147633727</v>
      </c>
      <c r="T212" s="36">
        <f t="shared" si="26"/>
        <v>1.0003849119533315</v>
      </c>
      <c r="U212" s="277">
        <f t="shared" si="27"/>
        <v>0.97901512598574314</v>
      </c>
      <c r="V212" s="247"/>
      <c r="W212" s="278"/>
    </row>
    <row r="213" spans="5:23" ht="45" x14ac:dyDescent="0.25">
      <c r="E213" s="92" t="s">
        <v>185</v>
      </c>
      <c r="F213" s="241">
        <v>612423.54</v>
      </c>
      <c r="G213" s="242">
        <v>160309.04</v>
      </c>
      <c r="H213" s="243">
        <v>147887.5</v>
      </c>
      <c r="I213" s="243">
        <v>148964.5</v>
      </c>
      <c r="J213" s="244">
        <v>155262.5</v>
      </c>
      <c r="K213" s="242">
        <v>130832.2</v>
      </c>
      <c r="L213" s="248">
        <v>128685.19</v>
      </c>
      <c r="M213" s="273">
        <v>106162.14</v>
      </c>
      <c r="N213" s="249"/>
      <c r="O213" s="38">
        <f t="shared" si="28"/>
        <v>0.81612490474648214</v>
      </c>
      <c r="P213" s="36">
        <f t="shared" si="28"/>
        <v>0.87015596314766297</v>
      </c>
      <c r="Q213" s="36">
        <f t="shared" si="28"/>
        <v>0.7126673804832695</v>
      </c>
      <c r="R213" s="247"/>
      <c r="S213" s="35">
        <f t="shared" si="25"/>
        <v>0.21363025986884826</v>
      </c>
      <c r="T213" s="36">
        <f t="shared" si="26"/>
        <v>0.8420516012282292</v>
      </c>
      <c r="U213" s="277">
        <f t="shared" si="27"/>
        <v>1.250168528711465</v>
      </c>
      <c r="V213" s="247"/>
      <c r="W213" s="278"/>
    </row>
    <row r="214" spans="5:23" ht="42.75" x14ac:dyDescent="0.25">
      <c r="E214" s="92" t="s">
        <v>186</v>
      </c>
      <c r="F214" s="241">
        <v>987826.01</v>
      </c>
      <c r="G214" s="242">
        <v>663142.01</v>
      </c>
      <c r="H214" s="243">
        <v>124548</v>
      </c>
      <c r="I214" s="243">
        <v>82668</v>
      </c>
      <c r="J214" s="244">
        <v>117468</v>
      </c>
      <c r="K214" s="242">
        <v>1338305.8799999999</v>
      </c>
      <c r="L214" s="248">
        <v>45994.39</v>
      </c>
      <c r="M214" s="273">
        <v>57949.4</v>
      </c>
      <c r="N214" s="249"/>
      <c r="O214" s="38">
        <f t="shared" si="28"/>
        <v>2.0181286358256805</v>
      </c>
      <c r="P214" s="36">
        <f t="shared" si="28"/>
        <v>0.36929047435526863</v>
      </c>
      <c r="Q214" s="36">
        <f t="shared" si="28"/>
        <v>0.70098950016935213</v>
      </c>
      <c r="R214" s="247"/>
      <c r="S214" s="35">
        <f t="shared" si="25"/>
        <v>1.3547991918131412</v>
      </c>
      <c r="T214" s="36">
        <f t="shared" si="26"/>
        <v>1.757417578521784</v>
      </c>
      <c r="U214" s="277">
        <f t="shared" si="27"/>
        <v>0.60347249724106378</v>
      </c>
      <c r="V214" s="247"/>
      <c r="W214" s="278" t="s">
        <v>727</v>
      </c>
    </row>
    <row r="215" spans="5:23" ht="30" x14ac:dyDescent="0.25">
      <c r="E215" s="92" t="s">
        <v>187</v>
      </c>
      <c r="F215" s="241">
        <v>2166315.48</v>
      </c>
      <c r="G215" s="242">
        <v>566906.98</v>
      </c>
      <c r="H215" s="243">
        <v>602116</v>
      </c>
      <c r="I215" s="243">
        <v>374523</v>
      </c>
      <c r="J215" s="244">
        <v>622769.5</v>
      </c>
      <c r="K215" s="242">
        <v>473234.64</v>
      </c>
      <c r="L215" s="248">
        <v>520140.93</v>
      </c>
      <c r="M215" s="273">
        <v>571879.05000000005</v>
      </c>
      <c r="N215" s="249"/>
      <c r="O215" s="38">
        <f t="shared" si="28"/>
        <v>0.83476594343572919</v>
      </c>
      <c r="P215" s="36">
        <f t="shared" si="28"/>
        <v>0.86385502129157832</v>
      </c>
      <c r="Q215" s="36">
        <f t="shared" si="28"/>
        <v>1.5269530843232593</v>
      </c>
      <c r="R215" s="247"/>
      <c r="S215" s="35">
        <f t="shared" si="25"/>
        <v>0.21845139563882912</v>
      </c>
      <c r="T215" s="36">
        <f t="shared" si="26"/>
        <v>0.8497485395881611</v>
      </c>
      <c r="U215" s="277">
        <f t="shared" si="27"/>
        <v>0.98613092098715538</v>
      </c>
      <c r="V215" s="247"/>
      <c r="W215" s="278"/>
    </row>
    <row r="216" spans="5:23" ht="30" x14ac:dyDescent="0.25">
      <c r="E216" s="92" t="s">
        <v>188</v>
      </c>
      <c r="F216" s="241">
        <v>1101328.43</v>
      </c>
      <c r="G216" s="242">
        <v>375149.68</v>
      </c>
      <c r="H216" s="243">
        <v>213115</v>
      </c>
      <c r="I216" s="243">
        <v>228770</v>
      </c>
      <c r="J216" s="244">
        <v>284293.75</v>
      </c>
      <c r="K216" s="242">
        <v>237229.1</v>
      </c>
      <c r="L216" s="248">
        <v>172092.7</v>
      </c>
      <c r="M216" s="273">
        <v>162062.21</v>
      </c>
      <c r="N216" s="249"/>
      <c r="O216" s="38">
        <f t="shared" si="28"/>
        <v>0.63235852953413163</v>
      </c>
      <c r="P216" s="36">
        <f t="shared" si="28"/>
        <v>0.80751096825657509</v>
      </c>
      <c r="Q216" s="36">
        <f t="shared" si="28"/>
        <v>0.70840674039428242</v>
      </c>
      <c r="R216" s="247"/>
      <c r="S216" s="35">
        <f t="shared" si="25"/>
        <v>0.21540268419294326</v>
      </c>
      <c r="T216" s="36">
        <f t="shared" si="26"/>
        <v>0.69581230000074135</v>
      </c>
      <c r="U216" s="277">
        <f>IFERROR(((G216+H216+I216)/(K216+L216+M216)),"100%")</f>
        <v>1.4299221989078761</v>
      </c>
      <c r="V216" s="247"/>
      <c r="W216" s="278"/>
    </row>
    <row r="217" spans="5:23" ht="30" x14ac:dyDescent="0.25">
      <c r="E217" s="92" t="s">
        <v>189</v>
      </c>
      <c r="F217" s="241">
        <v>492427</v>
      </c>
      <c r="G217" s="242">
        <v>137547</v>
      </c>
      <c r="H217" s="243">
        <v>117345</v>
      </c>
      <c r="I217" s="243">
        <v>118501</v>
      </c>
      <c r="J217" s="244">
        <v>119034</v>
      </c>
      <c r="K217" s="242">
        <v>116391.01</v>
      </c>
      <c r="L217" s="248">
        <v>119578.7</v>
      </c>
      <c r="M217" s="273">
        <v>118743.77</v>
      </c>
      <c r="N217" s="249"/>
      <c r="O217" s="38">
        <f t="shared" si="28"/>
        <v>0.84619082931652445</v>
      </c>
      <c r="P217" s="36">
        <f t="shared" si="28"/>
        <v>1.0190353231922962</v>
      </c>
      <c r="Q217" s="36">
        <f t="shared" si="28"/>
        <v>1.0020486746947284</v>
      </c>
      <c r="R217" s="247"/>
      <c r="S217" s="35">
        <f t="shared" si="25"/>
        <v>0.23636195821918782</v>
      </c>
      <c r="T217" s="36">
        <f t="shared" si="26"/>
        <v>0.92576349983522432</v>
      </c>
      <c r="U217" s="277">
        <f t="shared" si="27"/>
        <v>1.0526608687101489</v>
      </c>
      <c r="V217" s="247"/>
      <c r="W217" s="278"/>
    </row>
    <row r="218" spans="5:23" ht="30" x14ac:dyDescent="0.25">
      <c r="E218" s="92" t="s">
        <v>190</v>
      </c>
      <c r="F218" s="241">
        <v>0</v>
      </c>
      <c r="G218" s="242">
        <v>0</v>
      </c>
      <c r="H218" s="243">
        <v>0</v>
      </c>
      <c r="I218" s="243">
        <v>0</v>
      </c>
      <c r="J218" s="244">
        <v>0</v>
      </c>
      <c r="K218" s="242">
        <v>1050.74</v>
      </c>
      <c r="L218" s="248">
        <v>0</v>
      </c>
      <c r="M218" s="273">
        <v>0</v>
      </c>
      <c r="N218" s="249"/>
      <c r="O218" s="38" t="str">
        <f t="shared" si="28"/>
        <v>100%</v>
      </c>
      <c r="P218" s="36" t="str">
        <f t="shared" si="28"/>
        <v>100%</v>
      </c>
      <c r="Q218" s="36" t="str">
        <f t="shared" si="28"/>
        <v>100%</v>
      </c>
      <c r="R218" s="247"/>
      <c r="S218" s="35" t="str">
        <f t="shared" si="25"/>
        <v>100%</v>
      </c>
      <c r="T218" s="36" t="str">
        <f t="shared" si="26"/>
        <v>100%</v>
      </c>
      <c r="U218" s="277">
        <f t="shared" si="27"/>
        <v>0</v>
      </c>
      <c r="V218" s="247"/>
      <c r="W218" s="278"/>
    </row>
    <row r="219" spans="5:23" ht="30" x14ac:dyDescent="0.25">
      <c r="E219" s="92" t="s">
        <v>191</v>
      </c>
      <c r="F219" s="241">
        <v>1147859</v>
      </c>
      <c r="G219" s="242">
        <v>312216</v>
      </c>
      <c r="H219" s="243">
        <v>282526</v>
      </c>
      <c r="I219" s="243">
        <v>313709</v>
      </c>
      <c r="J219" s="244">
        <v>239408</v>
      </c>
      <c r="K219" s="242">
        <v>148410.89000000001</v>
      </c>
      <c r="L219" s="248">
        <v>285331.53999999998</v>
      </c>
      <c r="M219" s="273">
        <v>257792.54</v>
      </c>
      <c r="N219" s="249"/>
      <c r="O219" s="38">
        <f t="shared" si="28"/>
        <v>0.47534684321111031</v>
      </c>
      <c r="P219" s="36">
        <f t="shared" si="28"/>
        <v>1.0099302011142337</v>
      </c>
      <c r="Q219" s="36">
        <f t="shared" si="28"/>
        <v>0.82175691484783675</v>
      </c>
      <c r="R219" s="247"/>
      <c r="S219" s="35">
        <f t="shared" si="25"/>
        <v>0.12929365889015987</v>
      </c>
      <c r="T219" s="36">
        <f t="shared" si="26"/>
        <v>0.729295106113239</v>
      </c>
      <c r="U219" s="277">
        <f t="shared" si="27"/>
        <v>1.3136732622502085</v>
      </c>
      <c r="V219" s="247"/>
      <c r="W219" s="278"/>
    </row>
    <row r="220" spans="5:23" ht="42.75" x14ac:dyDescent="0.25">
      <c r="E220" s="92" t="s">
        <v>192</v>
      </c>
      <c r="F220" s="241">
        <v>150000</v>
      </c>
      <c r="G220" s="242">
        <v>77555</v>
      </c>
      <c r="H220" s="243">
        <v>0</v>
      </c>
      <c r="I220" s="243">
        <v>72445</v>
      </c>
      <c r="J220" s="244">
        <v>0</v>
      </c>
      <c r="K220" s="242">
        <v>60150.68</v>
      </c>
      <c r="L220" s="248">
        <v>261</v>
      </c>
      <c r="M220" s="273">
        <v>45936</v>
      </c>
      <c r="N220" s="249"/>
      <c r="O220" s="38">
        <f t="shared" si="28"/>
        <v>0.77558738959448137</v>
      </c>
      <c r="P220" s="36" t="str">
        <f t="shared" si="28"/>
        <v>100%</v>
      </c>
      <c r="Q220" s="36">
        <f t="shared" si="28"/>
        <v>0.63408102698598934</v>
      </c>
      <c r="R220" s="247"/>
      <c r="S220" s="35">
        <f t="shared" si="25"/>
        <v>0.40100453333333336</v>
      </c>
      <c r="T220" s="36">
        <f t="shared" si="26"/>
        <v>0.77895274321449293</v>
      </c>
      <c r="U220" s="277">
        <f t="shared" si="27"/>
        <v>1.4104680045676596</v>
      </c>
      <c r="V220" s="247"/>
      <c r="W220" s="278" t="s">
        <v>728</v>
      </c>
    </row>
    <row r="221" spans="5:23" ht="42.75" x14ac:dyDescent="0.25">
      <c r="E221" s="92" t="s">
        <v>193</v>
      </c>
      <c r="F221" s="241">
        <v>1611756.94</v>
      </c>
      <c r="G221" s="242">
        <v>410695.44</v>
      </c>
      <c r="H221" s="243">
        <v>388463.5</v>
      </c>
      <c r="I221" s="243">
        <v>406200.5</v>
      </c>
      <c r="J221" s="244">
        <v>406397.5</v>
      </c>
      <c r="K221" s="242">
        <v>234963.83</v>
      </c>
      <c r="L221" s="248">
        <v>280058.58</v>
      </c>
      <c r="M221" s="273">
        <v>205069.32</v>
      </c>
      <c r="N221" s="249"/>
      <c r="O221" s="38">
        <f t="shared" si="28"/>
        <v>0.57211209844453104</v>
      </c>
      <c r="P221" s="36">
        <f t="shared" si="28"/>
        <v>0.72093923882166544</v>
      </c>
      <c r="Q221" s="36">
        <f t="shared" si="28"/>
        <v>0.50484753219161471</v>
      </c>
      <c r="R221" s="247"/>
      <c r="S221" s="35">
        <f t="shared" si="25"/>
        <v>0.14578118087706202</v>
      </c>
      <c r="T221" s="36">
        <f t="shared" si="26"/>
        <v>0.64445554472555866</v>
      </c>
      <c r="U221" s="277">
        <f t="shared" si="27"/>
        <v>1.6738970741963666</v>
      </c>
      <c r="V221" s="247"/>
      <c r="W221" s="278" t="s">
        <v>729</v>
      </c>
    </row>
    <row r="222" spans="5:23" ht="42.75" x14ac:dyDescent="0.25">
      <c r="E222" s="92" t="s">
        <v>194</v>
      </c>
      <c r="F222" s="241">
        <v>2645827.8600000003</v>
      </c>
      <c r="G222" s="242">
        <v>675828.86</v>
      </c>
      <c r="H222" s="243">
        <v>684982</v>
      </c>
      <c r="I222" s="243">
        <v>647852</v>
      </c>
      <c r="J222" s="244">
        <v>637165</v>
      </c>
      <c r="K222" s="242">
        <v>314406.59999999998</v>
      </c>
      <c r="L222" s="248">
        <v>362420.02</v>
      </c>
      <c r="M222" s="273">
        <v>445016.62</v>
      </c>
      <c r="N222" s="249"/>
      <c r="O222" s="38">
        <f t="shared" si="28"/>
        <v>0.46521629751058574</v>
      </c>
      <c r="P222" s="36">
        <f t="shared" si="28"/>
        <v>0.52909422437377918</v>
      </c>
      <c r="Q222" s="36">
        <f t="shared" si="28"/>
        <v>0.68691093027419847</v>
      </c>
      <c r="R222" s="247"/>
      <c r="S222" s="35">
        <f t="shared" si="25"/>
        <v>0.11883108676616624</v>
      </c>
      <c r="T222" s="36">
        <f t="shared" si="26"/>
        <v>0.49737009006527189</v>
      </c>
      <c r="U222" s="277">
        <f t="shared" si="27"/>
        <v>1.7905022630434533</v>
      </c>
      <c r="V222" s="247"/>
      <c r="W222" s="278" t="s">
        <v>730</v>
      </c>
    </row>
    <row r="223" spans="5:23" ht="30" x14ac:dyDescent="0.25">
      <c r="E223" s="92" t="s">
        <v>195</v>
      </c>
      <c r="F223" s="241">
        <v>4143561.56</v>
      </c>
      <c r="G223" s="242">
        <v>1107876.56</v>
      </c>
      <c r="H223" s="243">
        <v>996661</v>
      </c>
      <c r="I223" s="243">
        <v>998263</v>
      </c>
      <c r="J223" s="244">
        <v>1040761</v>
      </c>
      <c r="K223" s="242">
        <v>1023812.92</v>
      </c>
      <c r="L223" s="248">
        <v>909120.92</v>
      </c>
      <c r="M223" s="273">
        <v>816509.62</v>
      </c>
      <c r="N223" s="249"/>
      <c r="O223" s="38">
        <f t="shared" si="28"/>
        <v>0.92412183537848291</v>
      </c>
      <c r="P223" s="36">
        <f t="shared" si="28"/>
        <v>0.91216664442573758</v>
      </c>
      <c r="Q223" s="36">
        <f t="shared" si="28"/>
        <v>0.81793036504408156</v>
      </c>
      <c r="R223" s="247"/>
      <c r="S223" s="35">
        <f t="shared" si="25"/>
        <v>0.2470852442216401</v>
      </c>
      <c r="T223" s="36">
        <f t="shared" si="26"/>
        <v>0.9184601295497905</v>
      </c>
      <c r="U223" s="277">
        <f t="shared" si="27"/>
        <v>1.1285195004519206</v>
      </c>
      <c r="V223" s="247"/>
      <c r="W223" s="278"/>
    </row>
    <row r="224" spans="5:23" ht="57.75" thickBot="1" x14ac:dyDescent="0.3">
      <c r="E224" s="250" t="s">
        <v>196</v>
      </c>
      <c r="F224" s="251">
        <v>50787.199999999997</v>
      </c>
      <c r="G224" s="252">
        <v>34677.699999999997</v>
      </c>
      <c r="H224" s="253">
        <v>5336.5</v>
      </c>
      <c r="I224" s="253">
        <v>4836.5</v>
      </c>
      <c r="J224" s="254">
        <v>5936.5</v>
      </c>
      <c r="K224" s="252">
        <v>14131.83</v>
      </c>
      <c r="L224" s="255">
        <v>93210.04</v>
      </c>
      <c r="M224" s="274">
        <v>72667.42</v>
      </c>
      <c r="N224" s="256"/>
      <c r="O224" s="275">
        <f t="shared" si="28"/>
        <v>0.40751924147218532</v>
      </c>
      <c r="P224" s="258">
        <f t="shared" si="28"/>
        <v>17.466511758643303</v>
      </c>
      <c r="Q224" s="258">
        <f t="shared" si="28"/>
        <v>15.024794789620593</v>
      </c>
      <c r="R224" s="257"/>
      <c r="S224" s="276">
        <f t="shared" si="25"/>
        <v>0.27825574160418376</v>
      </c>
      <c r="T224" s="258">
        <f t="shared" si="26"/>
        <v>2.6825944289777128</v>
      </c>
      <c r="U224" s="277">
        <f>IFERROR(((G224+H224+I224)/(K224+L224+M224)),"100%")</f>
        <v>0.24915769625001022</v>
      </c>
      <c r="V224" s="257"/>
      <c r="W224" s="280" t="s">
        <v>731</v>
      </c>
    </row>
  </sheetData>
  <mergeCells count="33">
    <mergeCell ref="W10:W12"/>
    <mergeCell ref="B11:B12"/>
    <mergeCell ref="C11:C12"/>
    <mergeCell ref="D11:F11"/>
    <mergeCell ref="H10:V10"/>
    <mergeCell ref="H11:K11"/>
    <mergeCell ref="L11:O11"/>
    <mergeCell ref="P11:S11"/>
    <mergeCell ref="T11:V11"/>
    <mergeCell ref="E2:U2"/>
    <mergeCell ref="E3:U3"/>
    <mergeCell ref="E4:U4"/>
    <mergeCell ref="E5:U5"/>
    <mergeCell ref="E6:U6"/>
    <mergeCell ref="B13:B14"/>
    <mergeCell ref="C13:C14"/>
    <mergeCell ref="B15:F15"/>
    <mergeCell ref="E180:E181"/>
    <mergeCell ref="F180:F181"/>
    <mergeCell ref="B111:B112"/>
    <mergeCell ref="C111:C112"/>
    <mergeCell ref="B43:B44"/>
    <mergeCell ref="C43:C44"/>
    <mergeCell ref="G180:J180"/>
    <mergeCell ref="E182:F182"/>
    <mergeCell ref="E179:W179"/>
    <mergeCell ref="C176:F176"/>
    <mergeCell ref="L176:Q176"/>
    <mergeCell ref="U176:W176"/>
    <mergeCell ref="K180:N180"/>
    <mergeCell ref="O180:R180"/>
    <mergeCell ref="S180:V180"/>
    <mergeCell ref="W180:W181"/>
  </mergeCells>
  <phoneticPr fontId="11" type="noConversion"/>
  <conditionalFormatting sqref="F183:J224">
    <cfRule type="containsBlanks" dxfId="78" priority="111">
      <formula>LEN(TRIM(F183))=0</formula>
    </cfRule>
  </conditionalFormatting>
  <conditionalFormatting sqref="G182:J182">
    <cfRule type="containsBlanks" dxfId="77" priority="1312">
      <formula>LEN(TRIM(G182))=0</formula>
    </cfRule>
  </conditionalFormatting>
  <conditionalFormatting sqref="G15:K15">
    <cfRule type="containsBlanks" dxfId="76" priority="1375">
      <formula>LEN(TRIM(G15))=0</formula>
    </cfRule>
  </conditionalFormatting>
  <conditionalFormatting sqref="H16:K162">
    <cfRule type="containsBlanks" dxfId="75" priority="118">
      <formula>LEN(TRIM(H16))=0</formula>
    </cfRule>
  </conditionalFormatting>
  <conditionalFormatting sqref="K182:N182 K183:L224 N183:N224">
    <cfRule type="containsBlanks" dxfId="74" priority="57">
      <formula>LEN(TRIM(K182))=0</formula>
    </cfRule>
  </conditionalFormatting>
  <conditionalFormatting sqref="L15:O162 N13:N14">
    <cfRule type="containsBlanks" dxfId="73" priority="72">
      <formula>LEN(TRIM(L13))=0</formula>
    </cfRule>
  </conditionalFormatting>
  <conditionalFormatting sqref="M13:M14 O13:P14">
    <cfRule type="containsBlanks" dxfId="72" priority="23">
      <formula>LEN(TRIM(M13))=0</formula>
    </cfRule>
  </conditionalFormatting>
  <conditionalFormatting sqref="O182:O224">
    <cfRule type="cellIs" dxfId="71" priority="114" stopIfTrue="1" operator="between">
      <formula>0.5</formula>
      <formula>0.7</formula>
    </cfRule>
    <cfRule type="cellIs" dxfId="70" priority="112" stopIfTrue="1" operator="equal">
      <formula>"100%"</formula>
    </cfRule>
    <cfRule type="cellIs" dxfId="69" priority="115" stopIfTrue="1" operator="between">
      <formula>0.7</formula>
      <formula>1.2</formula>
    </cfRule>
    <cfRule type="cellIs" dxfId="68" priority="113" stopIfTrue="1" operator="lessThan">
      <formula>0.5</formula>
    </cfRule>
    <cfRule type="cellIs" dxfId="67" priority="116" stopIfTrue="1" operator="greaterThanOrEqual">
      <formula>1.2</formula>
    </cfRule>
    <cfRule type="containsBlanks" dxfId="66" priority="117" stopIfTrue="1">
      <formula>LEN(TRIM(O182))=0</formula>
    </cfRule>
  </conditionalFormatting>
  <conditionalFormatting sqref="P14">
    <cfRule type="cellIs" dxfId="65" priority="28" stopIfTrue="1" operator="greaterThanOrEqual">
      <formula>1.2</formula>
    </cfRule>
    <cfRule type="containsBlanks" dxfId="64" priority="29" stopIfTrue="1">
      <formula>LEN(TRIM(P14))=0</formula>
    </cfRule>
    <cfRule type="cellIs" dxfId="63" priority="26" stopIfTrue="1" operator="between">
      <formula>0.5</formula>
      <formula>0.7</formula>
    </cfRule>
    <cfRule type="cellIs" dxfId="62" priority="24" stopIfTrue="1" operator="equal">
      <formula>"100%"</formula>
    </cfRule>
    <cfRule type="cellIs" dxfId="61" priority="25" stopIfTrue="1" operator="lessThan">
      <formula>0.5</formula>
    </cfRule>
    <cfRule type="cellIs" dxfId="60" priority="27" stopIfTrue="1" operator="between">
      <formula>0.7</formula>
      <formula>1.2</formula>
    </cfRule>
  </conditionalFormatting>
  <conditionalFormatting sqref="P13:R13">
    <cfRule type="cellIs" dxfId="59" priority="38" stopIfTrue="1" operator="lessThan">
      <formula>0.5</formula>
    </cfRule>
    <cfRule type="cellIs" dxfId="58" priority="39" stopIfTrue="1" operator="between">
      <formula>0.5</formula>
      <formula>0.7</formula>
    </cfRule>
    <cfRule type="containsBlanks" dxfId="57" priority="42" stopIfTrue="1">
      <formula>LEN(TRIM(P13))=0</formula>
    </cfRule>
    <cfRule type="cellIs" dxfId="56" priority="41" stopIfTrue="1" operator="greaterThanOrEqual">
      <formula>1.2</formula>
    </cfRule>
    <cfRule type="cellIs" dxfId="55" priority="37" stopIfTrue="1" operator="equal">
      <formula>"100%"</formula>
    </cfRule>
    <cfRule type="cellIs" dxfId="54" priority="40" stopIfTrue="1" operator="between">
      <formula>0.7</formula>
      <formula>1.2</formula>
    </cfRule>
  </conditionalFormatting>
  <conditionalFormatting sqref="P16:R162">
    <cfRule type="cellIs" dxfId="53" priority="1321" stopIfTrue="1" operator="equal">
      <formula>"100%"</formula>
    </cfRule>
    <cfRule type="containsBlanks" dxfId="52" priority="1326" stopIfTrue="1">
      <formula>LEN(TRIM(P16))=0</formula>
    </cfRule>
    <cfRule type="cellIs" dxfId="51" priority="1322" stopIfTrue="1" operator="lessThan">
      <formula>0.5</formula>
    </cfRule>
    <cfRule type="cellIs" dxfId="50" priority="1323" stopIfTrue="1" operator="between">
      <formula>0.5</formula>
      <formula>0.7</formula>
    </cfRule>
    <cfRule type="cellIs" dxfId="49" priority="1324" stopIfTrue="1" operator="between">
      <formula>0.7</formula>
      <formula>1.2</formula>
    </cfRule>
    <cfRule type="cellIs" dxfId="48" priority="1325" stopIfTrue="1" operator="greaterThanOrEqual">
      <formula>1.2</formula>
    </cfRule>
  </conditionalFormatting>
  <conditionalFormatting sqref="P182:R182 P183:Q224">
    <cfRule type="cellIs" dxfId="47" priority="102" stopIfTrue="1" operator="equal">
      <formula>"100%"</formula>
    </cfRule>
    <cfRule type="cellIs" dxfId="46" priority="103" stopIfTrue="1" operator="lessThan">
      <formula>0.5</formula>
    </cfRule>
    <cfRule type="cellIs" dxfId="45" priority="104" stopIfTrue="1" operator="between">
      <formula>0.5</formula>
      <formula>0.7</formula>
    </cfRule>
    <cfRule type="cellIs" dxfId="44" priority="105" stopIfTrue="1" operator="between">
      <formula>0.7</formula>
      <formula>1.2</formula>
    </cfRule>
    <cfRule type="cellIs" dxfId="43" priority="106" stopIfTrue="1" operator="greaterThanOrEqual">
      <formula>1.2</formula>
    </cfRule>
    <cfRule type="containsBlanks" dxfId="42" priority="107" stopIfTrue="1">
      <formula>LEN(TRIM(P182))=0</formula>
    </cfRule>
  </conditionalFormatting>
  <conditionalFormatting sqref="P15:V15 T16:V162">
    <cfRule type="cellIs" dxfId="41" priority="68" stopIfTrue="1" operator="between">
      <formula>0.5</formula>
      <formula>0.7</formula>
    </cfRule>
    <cfRule type="cellIs" dxfId="40" priority="67" stopIfTrue="1" operator="lessThan">
      <formula>0.5</formula>
    </cfRule>
    <cfRule type="cellIs" dxfId="39" priority="66" stopIfTrue="1" operator="equal">
      <formula>"100%"</formula>
    </cfRule>
    <cfRule type="cellIs" dxfId="38" priority="69" stopIfTrue="1" operator="between">
      <formula>0.7</formula>
      <formula>1.2</formula>
    </cfRule>
    <cfRule type="cellIs" dxfId="37" priority="70" stopIfTrue="1" operator="greaterThanOrEqual">
      <formula>1.2</formula>
    </cfRule>
    <cfRule type="containsBlanks" dxfId="36" priority="71" stopIfTrue="1">
      <formula>LEN(TRIM(P15))=0</formula>
    </cfRule>
  </conditionalFormatting>
  <conditionalFormatting sqref="Q14:R14">
    <cfRule type="cellIs" dxfId="35" priority="19" stopIfTrue="1" operator="between">
      <formula>0.5</formula>
      <formula>0.7</formula>
    </cfRule>
    <cfRule type="cellIs" dxfId="34" priority="20" stopIfTrue="1" operator="between">
      <formula>0.7</formula>
      <formula>1.2</formula>
    </cfRule>
    <cfRule type="cellIs" dxfId="33" priority="21" stopIfTrue="1" operator="greaterThanOrEqual">
      <formula>1.2</formula>
    </cfRule>
    <cfRule type="containsBlanks" dxfId="32" priority="22" stopIfTrue="1">
      <formula>LEN(TRIM(Q14))=0</formula>
    </cfRule>
    <cfRule type="cellIs" dxfId="31" priority="18" stopIfTrue="1" operator="lessThan">
      <formula>0.5</formula>
    </cfRule>
    <cfRule type="cellIs" dxfId="30" priority="17" stopIfTrue="1" operator="equal">
      <formula>"100%"</formula>
    </cfRule>
  </conditionalFormatting>
  <conditionalFormatting sqref="R183:R224">
    <cfRule type="containsBlanks" dxfId="29" priority="108">
      <formula>LEN(TRIM(R183))=0</formula>
    </cfRule>
  </conditionalFormatting>
  <conditionalFormatting sqref="S182:S224">
    <cfRule type="cellIs" dxfId="28" priority="76" stopIfTrue="1" operator="equal">
      <formula>"100%"</formula>
    </cfRule>
    <cfRule type="cellIs" dxfId="27" priority="77" stopIfTrue="1" operator="lessThan">
      <formula>0.5</formula>
    </cfRule>
    <cfRule type="cellIs" dxfId="26" priority="79" stopIfTrue="1" operator="between">
      <formula>0.7</formula>
      <formula>1.2</formula>
    </cfRule>
    <cfRule type="cellIs" dxfId="25" priority="80" stopIfTrue="1" operator="greaterThanOrEqual">
      <formula>1.2</formula>
    </cfRule>
    <cfRule type="containsBlanks" dxfId="24" priority="81" stopIfTrue="1">
      <formula>LEN(TRIM(S182))=0</formula>
    </cfRule>
    <cfRule type="cellIs" dxfId="23" priority="78" stopIfTrue="1" operator="between">
      <formula>0.5</formula>
      <formula>0.7</formula>
    </cfRule>
  </conditionalFormatting>
  <conditionalFormatting sqref="T13:V14 T14:T16">
    <cfRule type="containsBlanks" dxfId="22" priority="16" stopIfTrue="1">
      <formula>LEN(TRIM(T13))=0</formula>
    </cfRule>
    <cfRule type="cellIs" dxfId="21" priority="15" stopIfTrue="1" operator="greaterThanOrEqual">
      <formula>1.2</formula>
    </cfRule>
    <cfRule type="cellIs" dxfId="20" priority="14" stopIfTrue="1" operator="between">
      <formula>0.7</formula>
      <formula>1.2</formula>
    </cfRule>
    <cfRule type="cellIs" dxfId="19" priority="13" stopIfTrue="1" operator="between">
      <formula>0.5</formula>
      <formula>0.7</formula>
    </cfRule>
    <cfRule type="cellIs" dxfId="18" priority="12" stopIfTrue="1" operator="lessThan">
      <formula>0.5</formula>
    </cfRule>
    <cfRule type="cellIs" dxfId="17" priority="11" stopIfTrue="1" operator="equal">
      <formula>"100%"</formula>
    </cfRule>
  </conditionalFormatting>
  <conditionalFormatting sqref="T13:V162">
    <cfRule type="containsBlanks" dxfId="16" priority="10">
      <formula>LEN(TRIM(T13))=0</formula>
    </cfRule>
  </conditionalFormatting>
  <conditionalFormatting sqref="T182:T224 V182">
    <cfRule type="cellIs" dxfId="15" priority="89" stopIfTrue="1" operator="equal">
      <formula>"100%"</formula>
    </cfRule>
    <cfRule type="cellIs" dxfId="14" priority="90" stopIfTrue="1" operator="lessThan">
      <formula>0.5</formula>
    </cfRule>
    <cfRule type="cellIs" dxfId="13" priority="91" stopIfTrue="1" operator="between">
      <formula>0.5</formula>
      <formula>0.7</formula>
    </cfRule>
    <cfRule type="containsBlanks" dxfId="12" priority="94" stopIfTrue="1">
      <formula>LEN(TRIM(T182))=0</formula>
    </cfRule>
    <cfRule type="cellIs" dxfId="11" priority="93" stopIfTrue="1" operator="greaterThanOrEqual">
      <formula>1.2</formula>
    </cfRule>
    <cfRule type="cellIs" dxfId="10" priority="92" stopIfTrue="1" operator="between">
      <formula>0.7</formula>
      <formula>1.2</formula>
    </cfRule>
  </conditionalFormatting>
  <conditionalFormatting sqref="T182:T224 V182:V224">
    <cfRule type="containsBlanks" dxfId="9" priority="88">
      <formula>LEN(TRIM(T182))=0</formula>
    </cfRule>
  </conditionalFormatting>
  <conditionalFormatting sqref="M183:M185">
    <cfRule type="containsBlanks" dxfId="8" priority="9">
      <formula>LEN(TRIM(M183))=0</formula>
    </cfRule>
  </conditionalFormatting>
  <conditionalFormatting sqref="M186:M224">
    <cfRule type="containsBlanks" dxfId="7" priority="8">
      <formula>LEN(TRIM(M186))=0</formula>
    </cfRule>
  </conditionalFormatting>
  <conditionalFormatting sqref="U182:U224">
    <cfRule type="containsBlanks" dxfId="6" priority="1">
      <formula>LEN(TRIM(U182))=0</formula>
    </cfRule>
    <cfRule type="cellIs" dxfId="5" priority="2" stopIfTrue="1" operator="equal">
      <formula>"100%"</formula>
    </cfRule>
    <cfRule type="cellIs" dxfId="4" priority="3" stopIfTrue="1" operator="lessThan">
      <formula>0.5</formula>
    </cfRule>
    <cfRule type="cellIs" dxfId="3" priority="4" stopIfTrue="1" operator="between">
      <formula>0.5</formula>
      <formula>0.7</formula>
    </cfRule>
    <cfRule type="cellIs" dxfId="2" priority="5" stopIfTrue="1" operator="between">
      <formula>0.7</formula>
      <formula>1.2</formula>
    </cfRule>
    <cfRule type="cellIs" dxfId="1" priority="6" stopIfTrue="1" operator="greaterThanOrEqual">
      <formula>1.2</formula>
    </cfRule>
    <cfRule type="containsBlanks" dxfId="0" priority="7" stopIfTrue="1">
      <formula>LEN(TRIM(U182))=0</formula>
    </cfRule>
  </conditionalFormatting>
  <pageMargins left="0.19685039370078741" right="0.70866141732283472" top="0.35433070866141736" bottom="0.39370078740157483" header="0.31496062992125984" footer="0.31496062992125984"/>
  <pageSetup paperSize="5"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E14" sqref="E14"/>
    </sheetView>
  </sheetViews>
  <sheetFormatPr baseColWidth="10" defaultRowHeight="15" x14ac:dyDescent="0.25"/>
  <cols>
    <col min="1" max="1" width="20.28515625" customWidth="1"/>
    <col min="2" max="2" width="34.7109375" customWidth="1"/>
  </cols>
  <sheetData>
    <row r="1" spans="1:2" x14ac:dyDescent="0.25">
      <c r="A1" s="1" t="s">
        <v>32</v>
      </c>
    </row>
    <row r="3" spans="1:2" ht="120" customHeight="1" x14ac:dyDescent="0.25">
      <c r="A3" s="339" t="s">
        <v>33</v>
      </c>
      <c r="B3" s="339"/>
    </row>
    <row r="5" spans="1:2" ht="45" x14ac:dyDescent="0.25">
      <c r="A5" s="2"/>
      <c r="B5" s="3" t="s">
        <v>34</v>
      </c>
    </row>
    <row r="6" spans="1:2" ht="60" x14ac:dyDescent="0.25">
      <c r="A6" s="4"/>
      <c r="B6" s="3" t="s">
        <v>35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2023</vt:lpstr>
      <vt:lpstr>Instrucciones</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UEVALUACION5</cp:lastModifiedBy>
  <cp:lastPrinted>2023-10-09T14:17:05Z</cp:lastPrinted>
  <dcterms:created xsi:type="dcterms:W3CDTF">2021-02-22T21:43:21Z</dcterms:created>
  <dcterms:modified xsi:type="dcterms:W3CDTF">2023-10-17T14:30:30Z</dcterms:modified>
</cp:coreProperties>
</file>