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OFICIALÍA DE PARTES\Desktop\ALMA MIR 2023\Primer Trimestre 2023 M-PPA 1.04 Oficialía Mayor\3. Formato de Seguimiento Oficialía Mayor 1TrR23\"/>
    </mc:Choice>
  </mc:AlternateContent>
  <xr:revisionPtr revIDLastSave="0" documentId="13_ncr:1_{06E3022C-FDB2-471C-B50A-1BDEFA9766E0}" xr6:coauthVersionLast="47" xr6:coauthVersionMax="47" xr10:uidLastSave="{00000000-0000-0000-0000-000000000000}"/>
  <bookViews>
    <workbookView xWindow="-120" yWindow="-120" windowWidth="20730" windowHeight="11760" xr2:uid="{00000000-000D-0000-FFFF-FFFF00000000}"/>
  </bookViews>
  <sheets>
    <sheet name="SEGUIMIENTO 1Tr23" sheetId="3" r:id="rId1"/>
    <sheet name="Instrucciones" sheetId="4" r:id="rId2"/>
  </sheets>
  <definedNames>
    <definedName name="ADFASDF">#REF!</definedName>
    <definedName name="_xlnm.Print_Area" localSheetId="0">'SEGUIMIENTO 1Tr23'!$A$1:$W$67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7" i="3" l="1"/>
  <c r="O77" i="3"/>
  <c r="S76" i="3"/>
  <c r="O76" i="3"/>
  <c r="U75" i="3"/>
  <c r="T75" i="3"/>
  <c r="S75" i="3"/>
  <c r="R75" i="3"/>
  <c r="Q75" i="3"/>
  <c r="P75" i="3"/>
  <c r="O75" i="3"/>
  <c r="V75" i="3" s="1"/>
  <c r="G23" i="3"/>
  <c r="G22"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1" i="3"/>
  <c r="G20" i="3"/>
  <c r="G19" i="3"/>
  <c r="G18" i="3"/>
  <c r="G17" i="3"/>
  <c r="P17" i="3" l="1"/>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Q56" i="3"/>
  <c r="P56" i="3" l="1"/>
  <c r="U16" i="3" l="1"/>
  <c r="V16" i="3"/>
  <c r="T16" i="3"/>
  <c r="Q16" i="3"/>
  <c r="R16" i="3"/>
  <c r="S16" i="3"/>
  <c r="U56" i="3" l="1"/>
  <c r="V56" i="3"/>
  <c r="R56" i="3"/>
  <c r="T56" i="3"/>
  <c r="S56" i="3"/>
  <c r="P16" i="3"/>
  <c r="P15" i="3" l="1"/>
  <c r="P14" i="3"/>
  <c r="P13" i="3"/>
</calcChain>
</file>

<file path=xl/sharedStrings.xml><?xml version="1.0" encoding="utf-8"?>
<sst xmlns="http://schemas.openxmlformats.org/spreadsheetml/2006/main" count="309" uniqueCount="217">
  <si>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</si>
  <si>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</si>
  <si>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</si>
  <si>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</si>
  <si>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</si>
  <si>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</si>
  <si>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</si>
  <si>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</si>
  <si>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</si>
  <si>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</si>
  <si>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</si>
  <si>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</si>
  <si>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</si>
  <si>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</si>
  <si>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</si>
  <si>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</si>
  <si>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</si>
  <si>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</si>
  <si>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</si>
  <si>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</si>
  <si>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</si>
  <si>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</si>
  <si>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</si>
  <si>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</si>
  <si>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</si>
  <si>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</si>
  <si>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</si>
  <si>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</si>
  <si>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</si>
  <si>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</si>
  <si>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</si>
  <si>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</si>
  <si>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</si>
  <si>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</si>
  <si>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</si>
  <si>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</si>
  <si>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</si>
  <si>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</si>
  <si>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</si>
  <si>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</si>
  <si>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</si>
  <si>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</si>
  <si>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</si>
  <si>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</si>
  <si>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</si>
  <si>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</si>
  <si>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Componente
(ICCAL)</t>
  </si>
  <si>
    <t>Trimestral</t>
  </si>
  <si>
    <r>
      <t xml:space="preserve">1.04.1 </t>
    </r>
    <r>
      <rPr>
        <sz val="11"/>
        <color theme="1"/>
        <rFont val="Arial"/>
        <family val="2"/>
      </rPr>
      <t xml:space="preserve">Contribuir a la renovación de los mecanismos de gestión flexibilizando nuestras estructuras y procedimientos administrativos con calidad, innovación tecnológica y combate a la corrupción mediante  la correcta optimización de los recursos, logrando con ello una administración eficiente que impacte en los tres ordenes de gobierno. </t>
    </r>
  </si>
  <si>
    <t>Propósito
(Oficialía Mayor)</t>
  </si>
  <si>
    <r>
      <t>1.04.1.1</t>
    </r>
    <r>
      <rPr>
        <sz val="11"/>
        <color theme="0"/>
        <rFont val="Arial"/>
        <family val="2"/>
      </rPr>
      <t xml:space="preserve"> Las dependencias e instituciones municipales optimizan los recursos para una administración eficiente impactando en los tres ordenes de gobierno.  </t>
    </r>
  </si>
  <si>
    <r>
      <rPr>
        <b/>
        <sz val="11"/>
        <color theme="0"/>
        <rFont val="Arial"/>
        <family val="2"/>
      </rPr>
      <t>PSAA=</t>
    </r>
    <r>
      <rPr>
        <sz val="11"/>
        <color theme="0"/>
        <rFont val="Arial"/>
        <family val="2"/>
      </rPr>
      <t xml:space="preserve"> Porcentaje de solicitudes administrativas atendidas.</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</si>
  <si>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Solicitudes Administrativas</t>
    </r>
    <r>
      <rPr>
        <b/>
        <sz val="11"/>
        <color theme="0"/>
        <rFont val="Arial"/>
        <family val="2"/>
      </rPr>
      <t xml:space="preserve">
</t>
    </r>
  </si>
  <si>
    <t>Componente (OFICIALÍA MAYOR)</t>
  </si>
  <si>
    <r>
      <t xml:space="preserve">1.04.1.1.1 </t>
    </r>
    <r>
      <rPr>
        <sz val="11"/>
        <color theme="1"/>
        <rFont val="Arial"/>
        <family val="2"/>
      </rPr>
      <t>Gestiones de apoyos para las diversas dependencias de la administración pública realizados.</t>
    </r>
  </si>
  <si>
    <r>
      <t>PGER=</t>
    </r>
    <r>
      <rPr>
        <sz val="11"/>
        <color theme="1"/>
        <rFont val="Arial"/>
        <family val="2"/>
      </rPr>
      <t xml:space="preserve"> Porcentaje de gestiones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</si>
  <si>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Gestiones de apoyos </t>
    </r>
  </si>
  <si>
    <r>
      <rPr>
        <b/>
        <sz val="11"/>
        <color theme="1"/>
        <rFont val="Arial"/>
        <family val="2"/>
      </rPr>
      <t>1.04.1.1.1.1</t>
    </r>
    <r>
      <rPr>
        <sz val="11"/>
        <color theme="1"/>
        <rFont val="Arial"/>
        <family val="2"/>
      </rPr>
      <t xml:space="preserve"> Realización de los eventos especiales oficiales municipales.   </t>
    </r>
  </si>
  <si>
    <r>
      <rPr>
        <b/>
        <sz val="11"/>
        <color theme="1"/>
        <rFont val="Arial"/>
        <family val="2"/>
      </rPr>
      <t>PEEOMA=</t>
    </r>
    <r>
      <rPr>
        <sz val="11"/>
        <color theme="1"/>
        <rFont val="Arial"/>
        <family val="2"/>
      </rPr>
      <t xml:space="preserve"> Porcentaje de eventos especiales oficiales municipales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</si>
  <si>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Especiales Oficiales</t>
    </r>
  </si>
  <si>
    <r>
      <rPr>
        <b/>
        <sz val="11"/>
        <color theme="1"/>
        <rFont val="Arial"/>
        <family val="2"/>
      </rPr>
      <t xml:space="preserve">1.04.1.1.1.2 </t>
    </r>
    <r>
      <rPr>
        <sz val="11"/>
        <color theme="1"/>
        <rFont val="Arial"/>
        <family val="2"/>
      </rPr>
      <t xml:space="preserve">Cumplimiento de los acuerdos establecidos entre la administración pública municipal e instituciones externas. </t>
    </r>
  </si>
  <si>
    <r>
      <rPr>
        <b/>
        <sz val="11"/>
        <color theme="1"/>
        <rFont val="Arial"/>
        <family val="2"/>
      </rPr>
      <t>PCAE=</t>
    </r>
    <r>
      <rPr>
        <sz val="11"/>
        <color theme="1"/>
        <rFont val="Arial"/>
        <family val="2"/>
      </rPr>
      <t xml:space="preserve"> Porcentaje de cumplimiento de los acuerdos establecidos.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</si>
  <si>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Establecidos.</t>
    </r>
  </si>
  <si>
    <t>Componente
(DIRECCIÓN DE RECURSOS MATERIALES)</t>
  </si>
  <si>
    <r>
      <t xml:space="preserve">1.04.1.1.2 </t>
    </r>
    <r>
      <rPr>
        <sz val="11"/>
        <color theme="1"/>
        <rFont val="Arial"/>
        <family val="2"/>
      </rPr>
      <t>Recursos materiales y servicios solicitados por las dependencias municipales suministrados</t>
    </r>
  </si>
  <si>
    <r>
      <t xml:space="preserve">PRMS: </t>
    </r>
    <r>
      <rPr>
        <sz val="11"/>
        <color theme="1"/>
        <rFont val="Arial"/>
        <family val="2"/>
      </rPr>
      <t xml:space="preserve">Porcentaje de los recursos materiales y servicios suministrados. </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</si>
  <si>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Solicitudes de recursos materiales y servicios</t>
    </r>
    <r>
      <rPr>
        <b/>
        <sz val="11"/>
        <color rgb="FF000000"/>
        <rFont val="Arial"/>
        <family val="2"/>
      </rPr>
      <t xml:space="preserve"> </t>
    </r>
  </si>
  <si>
    <r>
      <t xml:space="preserve">1.04.1.1.2.1 </t>
    </r>
    <r>
      <rPr>
        <sz val="11"/>
        <color theme="1"/>
        <rFont val="Arial"/>
        <family val="2"/>
      </rPr>
      <t>Atención a las solicitudes administrativas y de logística en los tiempos establecidos por la Dirección de Recursos Materiales.</t>
    </r>
  </si>
  <si>
    <r>
      <rPr>
        <b/>
        <sz val="11"/>
        <color theme="1"/>
        <rFont val="Arial"/>
        <family val="2"/>
      </rPr>
      <t xml:space="preserve">PSAL: </t>
    </r>
    <r>
      <rPr>
        <sz val="11"/>
        <color theme="1"/>
        <rFont val="Arial"/>
        <family val="2"/>
      </rPr>
      <t>Porcentaje de Solicitudes Administrativas y de Logística Atendidas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</si>
  <si>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administrativas y de logística</t>
    </r>
  </si>
  <si>
    <r>
      <t xml:space="preserve">1.04.1.1.2.2 </t>
    </r>
    <r>
      <rPr>
        <sz val="11"/>
        <color theme="1"/>
        <rFont val="Arial"/>
        <family val="2"/>
      </rPr>
      <t>Integración de los expedientes.</t>
    </r>
  </si>
  <si>
    <r>
      <rPr>
        <b/>
        <sz val="11"/>
        <color theme="1"/>
        <rFont val="Arial"/>
        <family val="2"/>
      </rPr>
      <t xml:space="preserve">PIE: </t>
    </r>
    <r>
      <rPr>
        <sz val="11"/>
        <color theme="1"/>
        <rFont val="Arial"/>
        <family val="2"/>
      </rPr>
      <t>Porcentaje de Integración de Expedientes realizados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</si>
  <si>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Expedientes
</t>
    </r>
  </si>
  <si>
    <r>
      <t xml:space="preserve">1.04.1.1.2.3 </t>
    </r>
    <r>
      <rPr>
        <sz val="11"/>
        <rFont val="Arial"/>
        <family val="2"/>
      </rPr>
      <t>Atención a las requisiciones de los diferentes eventos públicos y privados celebrados por el Municipio de Benito Juárez.</t>
    </r>
    <r>
      <rPr>
        <b/>
        <sz val="11"/>
        <rFont val="Arial"/>
        <family val="2"/>
      </rPr>
      <t xml:space="preserve">
</t>
    </r>
  </si>
  <si>
    <r>
      <rPr>
        <b/>
        <sz val="11"/>
        <color theme="1"/>
        <rFont val="Arial"/>
        <family val="2"/>
      </rPr>
      <t xml:space="preserve">PRRE: </t>
    </r>
    <r>
      <rPr>
        <sz val="11"/>
        <color theme="1"/>
        <rFont val="Arial"/>
        <family val="2"/>
      </rPr>
      <t>Porcentaje de  Requisiciones para Eventos Atendidos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</si>
  <si>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Requisiciones para eventos</t>
    </r>
  </si>
  <si>
    <r>
      <t xml:space="preserve">1.04.1.1.2.4 </t>
    </r>
    <r>
      <rPr>
        <sz val="11"/>
        <color theme="1"/>
        <rFont val="Arial"/>
        <family val="2"/>
      </rPr>
      <t>Elaboración de Solicitudes de Pago de los materiales por el Almacén Municipal.</t>
    </r>
  </si>
  <si>
    <r>
      <rPr>
        <b/>
        <sz val="11"/>
        <color theme="1"/>
        <rFont val="Arial"/>
        <family val="2"/>
      </rPr>
      <t xml:space="preserve">PSP: </t>
    </r>
    <r>
      <rPr>
        <sz val="11"/>
        <color theme="1"/>
        <rFont val="Arial"/>
        <family val="2"/>
      </rPr>
      <t xml:space="preserve">Porcentaje de las Solicitudes de Pago elaboradas.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</si>
  <si>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Solicitudes de pago </t>
    </r>
  </si>
  <si>
    <r>
      <t xml:space="preserve">1.04.1.1.2.5 </t>
    </r>
    <r>
      <rPr>
        <sz val="11"/>
        <color theme="1"/>
        <rFont val="Arial"/>
        <family val="2"/>
      </rPr>
      <t>Atención a los siniestros reportados por las diferentes dependencias del Municipio de Benito Juárez.</t>
    </r>
  </si>
  <si>
    <r>
      <rPr>
        <b/>
        <sz val="11"/>
        <color theme="1"/>
        <rFont val="Arial"/>
        <family val="2"/>
      </rPr>
      <t>PASA:</t>
    </r>
    <r>
      <rPr>
        <sz val="11"/>
        <color theme="1"/>
        <rFont val="Arial"/>
        <family val="2"/>
      </rPr>
      <t xml:space="preserve"> Porcentaje de Asistencia de los Siniestros Atendidos.</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</si>
  <si>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Asistencias de Siniestros.</t>
    </r>
  </si>
  <si>
    <r>
      <t xml:space="preserve">1.04.1.1.2.6 </t>
    </r>
    <r>
      <rPr>
        <sz val="11"/>
        <color theme="1"/>
        <rFont val="Arial"/>
        <family val="2"/>
      </rPr>
      <t>Revisión del Sistema "Gasto y Control de Combustible" para obtener los reportes diarios de los litros de combustible suministrados alas unidades de las dependencias y entidades que conforman el H. Ayuntamiento de Benito Juárez.</t>
    </r>
  </si>
  <si>
    <r>
      <rPr>
        <b/>
        <sz val="11"/>
        <color theme="1"/>
        <rFont val="Arial"/>
        <family val="2"/>
      </rPr>
      <t xml:space="preserve">PCS: </t>
    </r>
    <r>
      <rPr>
        <sz val="11"/>
        <color theme="1"/>
        <rFont val="Arial"/>
        <family val="2"/>
      </rPr>
      <t>Porcentaje de Combustible Suministrado</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</si>
  <si>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Litros de Combustible</t>
    </r>
  </si>
  <si>
    <r>
      <t xml:space="preserve">1.04.1.1.2.7 </t>
    </r>
    <r>
      <rPr>
        <sz val="11"/>
        <color theme="1"/>
        <rFont val="Arial"/>
        <family val="2"/>
      </rPr>
      <t>Atención a las solicitudes de reparaciones de los vehículos del municipio de Benito Juárez.</t>
    </r>
  </si>
  <si>
    <r>
      <rPr>
        <b/>
        <sz val="11"/>
        <color theme="1"/>
        <rFont val="Arial"/>
        <family val="2"/>
      </rPr>
      <t xml:space="preserve">PSVA: </t>
    </r>
    <r>
      <rPr>
        <sz val="11"/>
        <color theme="1"/>
        <rFont val="Arial"/>
        <family val="2"/>
      </rPr>
      <t xml:space="preserve">Porcentaje de solicitudes de vehículos atendidas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</si>
  <si>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de reparación de vehículos.</t>
    </r>
  </si>
  <si>
    <t>Componente
(PATRIMONIO MUNICIPAL)</t>
  </si>
  <si>
    <r>
      <rPr>
        <b/>
        <sz val="11"/>
        <color theme="1"/>
        <rFont val="Arial"/>
        <family val="2"/>
      </rPr>
      <t>1.04.1.1.3</t>
    </r>
    <r>
      <rPr>
        <sz val="11"/>
        <color theme="1"/>
        <rFont val="Arial"/>
        <family val="2"/>
      </rPr>
      <t xml:space="preserve"> Operaciones de resguardo y control de los bienes municipales realizados</t>
    </r>
  </si>
  <si>
    <r>
      <t xml:space="preserve">PAORC= </t>
    </r>
    <r>
      <rPr>
        <sz val="11"/>
        <color theme="1"/>
        <rFont val="Arial"/>
        <family val="2"/>
      </rPr>
      <t>Porcentaje de Avance en las operaciones de resguardo y control.</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</si>
  <si>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Operaciones de Resguardo y Control </t>
    </r>
  </si>
  <si>
    <r>
      <rPr>
        <b/>
        <sz val="11"/>
        <color theme="1"/>
        <rFont val="Arial"/>
        <family val="2"/>
      </rPr>
      <t xml:space="preserve">1.04.1.1.3.1 </t>
    </r>
    <r>
      <rPr>
        <sz val="11"/>
        <color theme="1"/>
        <rFont val="Arial"/>
        <family val="2"/>
      </rPr>
      <t>Mantenimiento del área de trabajo y mercados de Patrimonio Municipal</t>
    </r>
  </si>
  <si>
    <r>
      <rPr>
        <b/>
        <sz val="11"/>
        <color theme="1"/>
        <rFont val="Arial"/>
        <family val="2"/>
      </rPr>
      <t>PAMA=</t>
    </r>
    <r>
      <rPr>
        <sz val="11"/>
        <color theme="1"/>
        <rFont val="Arial"/>
        <family val="2"/>
      </rPr>
      <t xml:space="preserve"> Porcentaje de Avance en el Mantenimiento de las Áreas.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</si>
  <si>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Acciones de Mantenimiento </t>
    </r>
  </si>
  <si>
    <r>
      <rPr>
        <b/>
        <sz val="11"/>
        <color theme="1"/>
        <rFont val="Arial"/>
        <family val="2"/>
      </rPr>
      <t>1.04.1.1.3.2</t>
    </r>
    <r>
      <rPr>
        <sz val="11"/>
        <color theme="1"/>
        <rFont val="Arial"/>
        <family val="2"/>
      </rPr>
      <t xml:space="preserve"> Verificación y actualización de expedientes de los Bienes Inmuebles, Arqueológicos, Históricos e Inealineables que son propiedad del H. Ayuntamiento.</t>
    </r>
  </si>
  <si>
    <r>
      <rPr>
        <b/>
        <sz val="11"/>
        <color theme="1"/>
        <rFont val="Arial"/>
        <family val="2"/>
      </rPr>
      <t>PEABA=</t>
    </r>
    <r>
      <rPr>
        <sz val="11"/>
        <color theme="1"/>
        <rFont val="Arial"/>
        <family val="2"/>
      </rPr>
      <t xml:space="preserve"> Porcentaje de Avance en Expedientes Actualizados.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</si>
  <si>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Expedientes de Bienes
</t>
    </r>
  </si>
  <si>
    <r>
      <rPr>
        <b/>
        <sz val="11"/>
        <color theme="1"/>
        <rFont val="Arial"/>
        <family val="2"/>
      </rPr>
      <t>1.04.1.1.3.3</t>
    </r>
    <r>
      <rPr>
        <sz val="11"/>
        <color theme="1"/>
        <rFont val="Arial"/>
        <family val="2"/>
      </rPr>
      <t xml:space="preserve">  Regulación de Bienes Inmuebles, recuperando la plusvalía alineados al Control Contable del H. Ayuntamiento de Benito Juárez. </t>
    </r>
  </si>
  <si>
    <r>
      <rPr>
        <b/>
        <sz val="11"/>
        <color theme="1"/>
        <rFont val="Arial"/>
        <family val="2"/>
      </rPr>
      <t>PARB=</t>
    </r>
    <r>
      <rPr>
        <sz val="11"/>
        <color theme="1"/>
        <rFont val="Arial"/>
        <family val="2"/>
      </rPr>
      <t xml:space="preserve"> porcentaje de avance en regulacion de bienes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</si>
  <si>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Regulaciones </t>
    </r>
  </si>
  <si>
    <r>
      <rPr>
        <b/>
        <sz val="11"/>
        <color theme="1"/>
        <rFont val="Arial"/>
        <family val="2"/>
      </rPr>
      <t>1.04.1.1.3.4</t>
    </r>
    <r>
      <rPr>
        <sz val="11"/>
        <color theme="1"/>
        <rFont val="Arial"/>
        <family val="2"/>
      </rPr>
      <t xml:space="preserve"> Generacion de claves para el registro y control de los bienes conforme  a las reglas de la CONAC. 
</t>
    </r>
  </si>
  <si>
    <r>
      <rPr>
        <b/>
        <sz val="11"/>
        <color theme="1"/>
        <rFont val="Arial"/>
        <family val="2"/>
      </rPr>
      <t>PACB=</t>
    </r>
    <r>
      <rPr>
        <sz val="11"/>
        <color theme="1"/>
        <rFont val="Arial"/>
        <family val="2"/>
      </rPr>
      <t xml:space="preserve"> Porcentaje de Avance en Claves de Bienes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</si>
  <si>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Claves de bienes </t>
    </r>
  </si>
  <si>
    <r>
      <rPr>
        <b/>
        <sz val="11"/>
        <color theme="1"/>
        <rFont val="Arial"/>
        <family val="2"/>
      </rPr>
      <t>1.04.1.1.3.5</t>
    </r>
    <r>
      <rPr>
        <sz val="11"/>
        <color theme="1"/>
        <rFont val="Arial"/>
        <family val="2"/>
      </rPr>
      <t xml:space="preserve">  Elaboración de resguardos e inventarios de los bienes adquiridos por el H. Ayuntamiento de Benito Juárez. </t>
    </r>
  </si>
  <si>
    <r>
      <rPr>
        <b/>
        <sz val="11"/>
        <color theme="1"/>
        <rFont val="Arial"/>
        <family val="2"/>
      </rPr>
      <t>PARI=</t>
    </r>
    <r>
      <rPr>
        <sz val="11"/>
        <color theme="1"/>
        <rFont val="Arial"/>
        <family val="2"/>
      </rPr>
      <t xml:space="preserve"> Porcentaje de Avance en los Resguardos e Inventarios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</si>
  <si>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Resguardos e inventarios </t>
    </r>
  </si>
  <si>
    <r>
      <t>1.04.1.1.3.6</t>
    </r>
    <r>
      <rPr>
        <sz val="11"/>
        <color theme="1"/>
        <rFont val="Arial"/>
        <family val="2"/>
      </rPr>
      <t xml:space="preserve">  Evaluación conforme las auditorías físicas de los bienes propiedad del H. Ayuntamiento de Benito Juárez. </t>
    </r>
  </si>
  <si>
    <r>
      <rPr>
        <b/>
        <sz val="11"/>
        <color theme="1"/>
        <rFont val="Arial"/>
        <family val="2"/>
      </rPr>
      <t>PAEBA=</t>
    </r>
    <r>
      <rPr>
        <sz val="11"/>
        <color theme="1"/>
        <rFont val="Arial"/>
        <family val="2"/>
      </rPr>
      <t xml:space="preserve"> Porcentaje de avance en evaluaciones basadas en las auditorias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</si>
  <si>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Evaluaciones basadas en  auditorias </t>
    </r>
  </si>
  <si>
    <r>
      <t xml:space="preserve">1.04.1.1.4 </t>
    </r>
    <r>
      <rPr>
        <sz val="11"/>
        <color theme="1"/>
        <rFont val="Arial"/>
        <family val="2"/>
      </rPr>
      <t>Capacitación para la profesionalización del personal municipal realizada.</t>
    </r>
  </si>
  <si>
    <r>
      <t xml:space="preserve">PPMP: </t>
    </r>
    <r>
      <rPr>
        <sz val="11"/>
        <color theme="1"/>
        <rFont val="Arial"/>
        <family val="2"/>
      </rPr>
      <t xml:space="preserve">Porcentaje de integrantes del personal municipal profesionalizado.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</si>
  <si>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Integrantes del personal municipal</t>
    </r>
  </si>
  <si>
    <r>
      <t>1.04.1.1.4.1.</t>
    </r>
    <r>
      <rPr>
        <sz val="11"/>
        <color rgb="FF000000"/>
        <rFont val="Arial"/>
        <family val="2"/>
      </rPr>
      <t xml:space="preserve"> Impartición de  Cursos de Capacitación Integral Institucional</t>
    </r>
  </si>
  <si>
    <r>
      <rPr>
        <b/>
        <sz val="11"/>
        <color rgb="FF000000"/>
        <rFont val="Arial"/>
        <family val="2"/>
      </rPr>
      <t>PPCI:</t>
    </r>
    <r>
      <rPr>
        <sz val="11"/>
        <color rgb="FF000000"/>
        <rFont val="Arial"/>
        <family val="2"/>
      </rPr>
      <t xml:space="preserve"> Porcentaje de Cursos de Capacitación Integral Institucional impartidos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</si>
  <si>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 Integral Institucional.</t>
    </r>
  </si>
  <si>
    <r>
      <t>1.04.1.1.4.2</t>
    </r>
    <r>
      <rPr>
        <sz val="11"/>
        <color rgb="FF000000"/>
        <rFont val="Arial"/>
        <family val="2"/>
      </rPr>
      <t xml:space="preserve"> Celebración de convenios de colaboración para la capacitación. </t>
    </r>
  </si>
  <si>
    <r>
      <rPr>
        <b/>
        <sz val="11"/>
        <color rgb="FF000000"/>
        <rFont val="Arial"/>
        <family val="2"/>
      </rPr>
      <t xml:space="preserve">PCC: </t>
    </r>
    <r>
      <rPr>
        <sz val="11"/>
        <color rgb="FF000000"/>
        <rFont val="Arial"/>
        <family val="2"/>
      </rPr>
      <t>Porcentaje de convenios de colaboración para la capacitación celebrados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</si>
  <si>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Convenios de colaboración</t>
    </r>
  </si>
  <si>
    <r>
      <t>1.04.1.1.4.3</t>
    </r>
    <r>
      <rPr>
        <sz val="11"/>
        <color rgb="FF000000"/>
        <rFont val="Arial"/>
        <family val="2"/>
      </rPr>
      <t xml:space="preserve"> Evaluación al desempeño laboral hacia servidores(as) públicos(as).</t>
    </r>
  </si>
  <si>
    <r>
      <rPr>
        <b/>
        <sz val="11"/>
        <color rgb="FF000000"/>
        <rFont val="Arial"/>
        <family val="2"/>
      </rPr>
      <t xml:space="preserve">PSPE: </t>
    </r>
    <r>
      <rPr>
        <sz val="11"/>
        <color rgb="FF000000"/>
        <rFont val="Arial"/>
        <family val="2"/>
      </rPr>
      <t>Porcentaje de servidores(as) públicos(as) evaluados(as)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</si>
  <si>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Servidores(as) públicos(as) </t>
    </r>
  </si>
  <si>
    <t>Componente
( DTIC )</t>
  </si>
  <si>
    <r>
      <rPr>
        <b/>
        <sz val="11"/>
        <color theme="1"/>
        <rFont val="Arial"/>
        <family val="2"/>
      </rPr>
      <t xml:space="preserve">1.04.1.1.5 </t>
    </r>
    <r>
      <rPr>
        <sz val="11"/>
        <color theme="1"/>
        <rFont val="Arial"/>
        <family val="2"/>
      </rPr>
      <t>Servicios de sistemas de información de las dependencias municipales brindados.</t>
    </r>
  </si>
  <si>
    <r>
      <rPr>
        <b/>
        <sz val="11"/>
        <color theme="1"/>
        <rFont val="Arial"/>
        <family val="2"/>
      </rPr>
      <t xml:space="preserve">PSIB: </t>
    </r>
    <r>
      <rPr>
        <sz val="11"/>
        <color theme="1"/>
        <rFont val="Arial"/>
        <family val="2"/>
      </rPr>
      <t xml:space="preserve">Porcentaje de servicios de sistemas de información brindados.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</si>
  <si>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sistemas de información </t>
    </r>
  </si>
  <si>
    <r>
      <rPr>
        <b/>
        <sz val="11"/>
        <color rgb="FF000000"/>
        <rFont val="Arial"/>
        <family val="2"/>
      </rPr>
      <t>1.04.1.1.5.1</t>
    </r>
    <r>
      <rPr>
        <sz val="11"/>
        <color rgb="FF000000"/>
        <rFont val="Arial"/>
        <family val="2"/>
      </rPr>
      <t xml:space="preserve"> Desarrollo y mantenimiento de sistemas informáticos para las dependencias municipales. </t>
    </r>
  </si>
  <si>
    <r>
      <rPr>
        <b/>
        <sz val="11"/>
        <color rgb="FF000000"/>
        <rFont val="Arial"/>
        <family val="2"/>
      </rPr>
      <t>PSI=</t>
    </r>
    <r>
      <rPr>
        <sz val="11"/>
        <color rgb="FF000000"/>
        <rFont val="Arial"/>
        <family val="2"/>
      </rPr>
      <t xml:space="preserve"> Porcentaje de sistemas informáticos.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</si>
  <si>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Sistemas Informáticos </t>
    </r>
  </si>
  <si>
    <r>
      <rPr>
        <b/>
        <sz val="11"/>
        <color rgb="FF000000"/>
        <rFont val="Arial"/>
        <family val="2"/>
      </rPr>
      <t>1.04.1.1.5.2</t>
    </r>
    <r>
      <rPr>
        <sz val="11"/>
        <color rgb="FF000000"/>
        <rFont val="Arial"/>
        <family val="2"/>
      </rPr>
      <t xml:space="preserve"> Atención de  servicios de telecomunicaciones para las dependencias municipales.</t>
    </r>
  </si>
  <si>
    <r>
      <rPr>
        <b/>
        <sz val="11"/>
        <color rgb="FF000000"/>
        <rFont val="Arial"/>
        <family val="2"/>
      </rPr>
      <t>PSTC:</t>
    </r>
    <r>
      <rPr>
        <sz val="11"/>
        <color rgb="FF000000"/>
        <rFont val="Arial"/>
        <family val="2"/>
      </rPr>
      <t xml:space="preserve"> Porcentaje de servicios de telecomunicaciones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</si>
  <si>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Telecomunicaciones</t>
    </r>
  </si>
  <si>
    <r>
      <rPr>
        <b/>
        <sz val="11"/>
        <color rgb="FF000000"/>
        <rFont val="Arial"/>
        <family val="2"/>
      </rPr>
      <t>1.04.1.1.5.3</t>
    </r>
    <r>
      <rPr>
        <sz val="11"/>
        <color rgb="FF000000"/>
        <rFont val="Arial"/>
        <family val="2"/>
      </rPr>
      <t xml:space="preserve"> Atención de servicios de soporte técnico para las dependencias municipales.</t>
    </r>
  </si>
  <si>
    <r>
      <rPr>
        <b/>
        <sz val="11"/>
        <color rgb="FF000000"/>
        <rFont val="Arial"/>
        <family val="2"/>
      </rPr>
      <t>PSTA=</t>
    </r>
    <r>
      <rPr>
        <sz val="11"/>
        <color rgb="FF000000"/>
        <rFont val="Arial"/>
        <family val="2"/>
      </rPr>
      <t xml:space="preserve"> Porcentaje de servicios técnicos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</si>
  <si>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Técnicos</t>
    </r>
  </si>
  <si>
    <t>Componente
(Dirección de Servicios Generales)</t>
  </si>
  <si>
    <t>1.04.1.1.6 Servicios de mantenimiento y logística de eventos brindados.</t>
  </si>
  <si>
    <r>
      <rPr>
        <b/>
        <sz val="11"/>
        <color rgb="FF000000"/>
        <rFont val="Arial"/>
        <family val="2"/>
      </rPr>
      <t>PSML=</t>
    </r>
    <r>
      <rPr>
        <sz val="11"/>
        <color rgb="FF000000"/>
        <rFont val="Arial"/>
        <family val="2"/>
      </rPr>
      <t xml:space="preserve">Porcentaje de Servicios de mantenimiento y logística realizados.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</si>
  <si>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Servicios de Mantenimiento y Logística </t>
    </r>
  </si>
  <si>
    <r>
      <rPr>
        <b/>
        <sz val="11"/>
        <color rgb="FF000000"/>
        <rFont val="Arial"/>
        <family val="2"/>
      </rPr>
      <t xml:space="preserve">1.04.1.1.6.1 </t>
    </r>
    <r>
      <rPr>
        <sz val="11"/>
        <color rgb="FF000000"/>
        <rFont val="Arial"/>
        <family val="2"/>
      </rPr>
      <t>Realización del mantenimiento del Edificio del Palacio Municipal y áreas comúnes.</t>
    </r>
  </si>
  <si>
    <r>
      <rPr>
        <b/>
        <sz val="11"/>
        <color rgb="FF000000"/>
        <rFont val="Arial"/>
        <family val="2"/>
      </rPr>
      <t>PSMR=</t>
    </r>
    <r>
      <rPr>
        <sz val="11"/>
        <color rgb="FF000000"/>
        <rFont val="Arial"/>
        <family val="2"/>
      </rPr>
      <t xml:space="preserve">Porcentaje de servicios de mantenimiento municipal realizados.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</si>
  <si>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 xml:space="preserve">Servicios de mantenimiento </t>
    </r>
  </si>
  <si>
    <r>
      <rPr>
        <b/>
        <sz val="11"/>
        <color rgb="FF000000"/>
        <rFont val="Arial"/>
        <family val="2"/>
      </rPr>
      <t>1.04.1.1.6.2</t>
    </r>
    <r>
      <rPr>
        <sz val="11"/>
        <color rgb="FF000000"/>
        <rFont val="Arial"/>
        <family val="2"/>
      </rPr>
      <t xml:space="preserve"> Brindar servicios de logística en los eventos oficiales especiales </t>
    </r>
  </si>
  <si>
    <r>
      <rPr>
        <b/>
        <sz val="11"/>
        <color rgb="FF000000"/>
        <rFont val="Arial"/>
        <family val="2"/>
      </rPr>
      <t>PLEO=</t>
    </r>
    <r>
      <rPr>
        <sz val="11"/>
        <color rgb="FF000000"/>
        <rFont val="Arial"/>
        <family val="2"/>
      </rPr>
      <t xml:space="preserve"> Porcentaje de servicios de logística de los eventos oficiales especiales brindados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</si>
  <si>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Eventos oficiales especiales</t>
    </r>
  </si>
  <si>
    <r>
      <rPr>
        <b/>
        <sz val="11"/>
        <color rgb="FF000000"/>
        <rFont val="Arial"/>
        <family val="2"/>
      </rPr>
      <t xml:space="preserve">1.04.1.1.6.3 </t>
    </r>
    <r>
      <rPr>
        <sz val="11"/>
        <color rgb="FF000000"/>
        <rFont val="Arial"/>
        <family val="2"/>
      </rPr>
      <t>Atención a las solicitudes de la logística de los eventos</t>
    </r>
  </si>
  <si>
    <r>
      <t xml:space="preserve">                          </t>
    </r>
    <r>
      <rPr>
        <b/>
        <sz val="11"/>
        <color rgb="FF000000"/>
        <rFont val="Arial"/>
        <family val="2"/>
      </rPr>
      <t xml:space="preserve">                                 PSLA=</t>
    </r>
    <r>
      <rPr>
        <sz val="11"/>
        <color rgb="FF000000"/>
        <rFont val="Arial"/>
        <family val="2"/>
      </rPr>
      <t xml:space="preserve"> Porcentaje de solicitudes de Logística de Eventos atendidas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</si>
  <si>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Solicitudes de Logística para los Eventos</t>
    </r>
  </si>
  <si>
    <t>Componente (Eventos Civicos)</t>
  </si>
  <si>
    <r>
      <t xml:space="preserve">1.04.1.1.7 </t>
    </r>
    <r>
      <rPr>
        <sz val="11"/>
        <color theme="1"/>
        <rFont val="Arial"/>
        <family val="2"/>
      </rPr>
      <t>Eventos Cívicos y Culturales realizados.</t>
    </r>
  </si>
  <si>
    <t xml:space="preserve">PECR= Porcentaje de Eventos Cívicos y Culturales realizados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</si>
  <si>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Eventos Cívicos y Culturales realizados  </t>
    </r>
  </si>
  <si>
    <t xml:space="preserve">Actividad       </t>
  </si>
  <si>
    <r>
      <t xml:space="preserve">1.04.1.1.7.1 </t>
    </r>
    <r>
      <rPr>
        <sz val="11"/>
        <color rgb="FF000000"/>
        <rFont val="Arial"/>
        <family val="2"/>
      </rPr>
      <t>Realización de conmemoraciones y celebraciones cívicas.</t>
    </r>
  </si>
  <si>
    <r>
      <rPr>
        <b/>
        <sz val="11"/>
        <color rgb="FF000000"/>
        <rFont val="Arial"/>
        <family val="2"/>
      </rPr>
      <t xml:space="preserve">PCCR= </t>
    </r>
    <r>
      <rPr>
        <sz val="11"/>
        <color rgb="FF000000"/>
        <rFont val="Arial"/>
        <family val="2"/>
      </rPr>
      <t xml:space="preserve">  Porcentaje de Conmemoraciones y Celebraciones Cívicas realizadas    </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</si>
  <si>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Conmemoraciones y Celebraciones Cívicas</t>
    </r>
  </si>
  <si>
    <r>
      <t xml:space="preserve">1.04.1.1.7.2 </t>
    </r>
    <r>
      <rPr>
        <sz val="11"/>
        <rFont val="Arial"/>
        <family val="2"/>
      </rPr>
      <t xml:space="preserve">  Participación  Musical en Eventos. </t>
    </r>
  </si>
  <si>
    <r>
      <rPr>
        <b/>
        <sz val="11"/>
        <color rgb="FF000000"/>
        <rFont val="Arial"/>
        <family val="2"/>
      </rPr>
      <t>PMR</t>
    </r>
    <r>
      <rPr>
        <sz val="11"/>
        <color rgb="FF000000"/>
        <rFont val="Arial"/>
        <family val="2"/>
      </rPr>
      <t xml:space="preserve"> = Porcentaje de participaciones musicales realizadas.</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</si>
  <si>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Participaciones Musicales</t>
    </r>
  </si>
  <si>
    <r>
      <t xml:space="preserve">1.04.1.1.7.3  </t>
    </r>
    <r>
      <rPr>
        <sz val="11"/>
        <color rgb="FF000000"/>
        <rFont val="Arial"/>
        <family val="2"/>
      </rPr>
      <t>Atención a Solicitudes para Eventos hacia Instituciones Externas</t>
    </r>
  </si>
  <si>
    <r>
      <t xml:space="preserve">PSEA= </t>
    </r>
    <r>
      <rPr>
        <sz val="11"/>
        <color rgb="FF000000"/>
        <rFont val="Arial"/>
        <family val="2"/>
      </rPr>
      <t xml:space="preserve">Porcentaje de solicitudes en Eventos Especiales atendidos  </t>
    </r>
    <r>
      <rPr>
        <b/>
        <sz val="11"/>
        <color rgb="FF000000"/>
        <rFont val="Arial"/>
        <family val="2"/>
      </rPr>
      <t xml:space="preserve">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</si>
  <si>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Solicitudes en Eventos Especiales</t>
    </r>
  </si>
  <si>
    <t>Componente
( Direccción de Recursos Humanos)</t>
  </si>
  <si>
    <r>
      <t xml:space="preserve">1.04.1.1.8 </t>
    </r>
    <r>
      <rPr>
        <sz val="11"/>
        <color theme="1"/>
        <rFont val="Arial"/>
        <family val="2"/>
      </rPr>
      <t>Reportes de plantillas de personal municipal</t>
    </r>
  </si>
  <si>
    <r>
      <t xml:space="preserve">PPPME= </t>
    </r>
    <r>
      <rPr>
        <sz val="11"/>
        <color theme="1"/>
        <rFont val="Arial"/>
        <family val="2"/>
      </rPr>
      <t>Porcentaje de plantillas de personal municipal entregadas.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</si>
  <si>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Plantillas de personal municipal</t>
    </r>
  </si>
  <si>
    <r>
      <t xml:space="preserve">1.04.1.1.8.1. </t>
    </r>
    <r>
      <rPr>
        <sz val="11"/>
        <color theme="1"/>
        <rFont val="Arial"/>
        <family val="2"/>
      </rPr>
      <t>Atención de las incidencias enviadas por las Unidades Administrativas para actualizar la plantilla.</t>
    </r>
  </si>
  <si>
    <r>
      <rPr>
        <b/>
        <sz val="11"/>
        <color theme="1"/>
        <rFont val="Arial"/>
        <family val="2"/>
      </rPr>
      <t>PIA</t>
    </r>
    <r>
      <rPr>
        <sz val="11"/>
        <color theme="1"/>
        <rFont val="Arial"/>
        <family val="2"/>
      </rPr>
      <t>=  Porcentaje de incidencias (altas, bajas, modificaciones, cambios de puestos o salarios)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</si>
  <si>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Incidencias
</t>
    </r>
  </si>
  <si>
    <r>
      <t>1.04.1.1.8.2.</t>
    </r>
    <r>
      <rPr>
        <sz val="11"/>
        <color theme="1"/>
        <rFont val="Arial"/>
        <family val="2"/>
      </rPr>
      <t xml:space="preserve"> Elaboración de reportes de finiquito y/o liquidación, solicitados por las Unidades Administrativas.</t>
    </r>
  </si>
  <si>
    <r>
      <t xml:space="preserve">PRFLE= </t>
    </r>
    <r>
      <rPr>
        <sz val="11"/>
        <color theme="1"/>
        <rFont val="Arial"/>
        <family val="2"/>
      </rPr>
      <t>Porcentaje de reportes de finiquito y/o liquidación entregados.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</si>
  <si>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t>
    </r>
    <r>
      <rPr>
        <sz val="11"/>
        <color theme="1"/>
        <rFont val="Arial"/>
        <family val="2"/>
      </rPr>
      <t xml:space="preserve">
Finiquitos y/o liquidaciones</t>
    </r>
  </si>
  <si>
    <r>
      <t xml:space="preserve">1.04.1.1.8.3.  </t>
    </r>
    <r>
      <rPr>
        <sz val="11"/>
        <color theme="1"/>
        <rFont val="Arial"/>
        <family val="2"/>
      </rPr>
      <t>Actualización de expedientes de personal activo y de baja por incidencias enviadas por las diferentes Unidades Administrativas.</t>
    </r>
  </si>
  <si>
    <r>
      <rPr>
        <b/>
        <sz val="11"/>
        <color theme="1"/>
        <rFont val="Arial"/>
        <family val="2"/>
      </rPr>
      <t>PEPIA=</t>
    </r>
    <r>
      <rPr>
        <sz val="11"/>
        <color theme="1"/>
        <rFont val="Arial"/>
        <family val="2"/>
      </rPr>
      <t xml:space="preserve"> Porcentaje de expedientes de personal por incidencias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</si>
  <si>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Expedientes de personal
</t>
    </r>
  </si>
  <si>
    <t>CLAVE Y NOMBRE DEL PPA:M-PPA 1.04 PROGRAMA DE ADMINISTRACIÓN DE BIENES Y SERVICIOS DEL MUNICIPIO</t>
  </si>
  <si>
    <r>
      <rPr>
        <b/>
        <sz val="11"/>
        <rFont val="Calibri"/>
        <family val="2"/>
        <scheme val="minor"/>
      </rPr>
      <t xml:space="preserve">Meta Trimestral: </t>
    </r>
    <r>
      <rPr>
        <sz val="11"/>
        <rFont val="Calibri"/>
        <family val="2"/>
        <scheme val="minor"/>
      </rPr>
      <t xml:space="preserve">Se obtuvo un 93.91% de logro en la meta trimestral al atenderse 810,993 solicitudes administrativas de un total de 863,616 programadas.
</t>
    </r>
  </si>
  <si>
    <r>
      <rPr>
        <b/>
        <sz val="11"/>
        <color theme="1"/>
        <rFont val="Calibri"/>
        <family val="2"/>
        <scheme val="minor"/>
      </rPr>
      <t xml:space="preserve">Meta Trimestral: </t>
    </r>
    <r>
      <rPr>
        <sz val="11"/>
        <color theme="1"/>
        <rFont val="Calibri"/>
        <family val="2"/>
        <scheme val="minor"/>
      </rPr>
      <t xml:space="preserve">Se obtuvo un 112.73% de logro en el trimestre al realizarse 1,443 gestiones de apoyos de un total de 1,280 programadas.
</t>
    </r>
  </si>
  <si>
    <r>
      <rPr>
        <b/>
        <sz val="11"/>
        <color theme="1"/>
        <rFont val="Calibri"/>
        <family val="2"/>
        <scheme val="minor"/>
      </rPr>
      <t xml:space="preserve">Meta Trimestral: </t>
    </r>
    <r>
      <rPr>
        <sz val="11"/>
        <color theme="1"/>
        <rFont val="Calibri"/>
        <family val="2"/>
        <scheme val="minor"/>
      </rPr>
      <t xml:space="preserve">En este trimestre no se programó ningun evento especial.
</t>
    </r>
  </si>
  <si>
    <r>
      <rPr>
        <b/>
        <sz val="11"/>
        <color theme="1"/>
        <rFont val="Calibri"/>
        <family val="2"/>
        <scheme val="minor"/>
      </rPr>
      <t xml:space="preserve">Meta Trimestral: </t>
    </r>
    <r>
      <rPr>
        <sz val="11"/>
        <color theme="1"/>
        <rFont val="Calibri"/>
        <family val="2"/>
        <scheme val="minor"/>
      </rPr>
      <t xml:space="preserve">Se obtiene un 100% de logro en el trimestre al cumplir con la atención de 17 acuerdos establecidos de un total de 17 programados.
</t>
    </r>
  </si>
  <si>
    <r>
      <rPr>
        <b/>
        <sz val="11"/>
        <color theme="1"/>
        <rFont val="Calibri"/>
        <family val="2"/>
        <scheme val="minor"/>
      </rPr>
      <t xml:space="preserve">Meta Trimestral: </t>
    </r>
    <r>
      <rPr>
        <sz val="11"/>
        <color theme="1"/>
        <rFont val="Calibri"/>
        <family val="2"/>
        <scheme val="minor"/>
      </rPr>
      <t xml:space="preserve">Se logra el 93.66% de la meta trimestral al cumplir con el suministro de 796,878 de 850,819 recursos materiales y servicios solicitados por las dependencias municipales.
</t>
    </r>
  </si>
  <si>
    <r>
      <rPr>
        <b/>
        <sz val="11"/>
        <color theme="1"/>
        <rFont val="Calibri"/>
        <family val="2"/>
        <scheme val="minor"/>
      </rPr>
      <t xml:space="preserve">Meta Trimestral: </t>
    </r>
    <r>
      <rPr>
        <sz val="11"/>
        <color theme="1"/>
        <rFont val="Calibri"/>
        <family val="2"/>
        <scheme val="minor"/>
      </rPr>
      <t xml:space="preserve">Se logra el 130.69% al atender 758 solicitudes administrativas y de logística de un total de 580 programadas.
</t>
    </r>
  </si>
  <si>
    <r>
      <rPr>
        <b/>
        <sz val="11"/>
        <color theme="1"/>
        <rFont val="Calibri"/>
        <family val="2"/>
        <scheme val="minor"/>
      </rPr>
      <t xml:space="preserve">Meta Trimestral: </t>
    </r>
    <r>
      <rPr>
        <sz val="11"/>
        <color theme="1"/>
        <rFont val="Calibri"/>
        <family val="2"/>
        <scheme val="minor"/>
      </rPr>
      <t xml:space="preserve">Se logra el 136.96% de la meta al integrar 63 expedientes de un total de 43 programados.
</t>
    </r>
  </si>
  <si>
    <r>
      <rPr>
        <b/>
        <sz val="11"/>
        <color theme="1"/>
        <rFont val="Calibri"/>
        <family val="2"/>
        <scheme val="minor"/>
      </rPr>
      <t xml:space="preserve">Meta Trimestral: </t>
    </r>
    <r>
      <rPr>
        <sz val="11"/>
        <color theme="1"/>
        <rFont val="Calibri"/>
        <family val="2"/>
        <scheme val="minor"/>
      </rPr>
      <t xml:space="preserve">Se alcanza el 19.57% de la meta al atender 9 requisiciones para eventos de un total de 46 programados, esto debido a que aun no se ha aperturado el sistema OPERGOB, por lo que las áreas no han podido realizar sus solicitudes programadas.
</t>
    </r>
  </si>
  <si>
    <r>
      <rPr>
        <b/>
        <sz val="11"/>
        <color theme="1"/>
        <rFont val="Calibri"/>
        <family val="2"/>
        <scheme val="minor"/>
      </rPr>
      <t xml:space="preserve">Meta Trimestral: </t>
    </r>
    <r>
      <rPr>
        <sz val="11"/>
        <color theme="1"/>
        <rFont val="Calibri"/>
        <family val="2"/>
        <scheme val="minor"/>
      </rPr>
      <t xml:space="preserve">No hay avance trimestral debido a que aun no se ha aperturado el sistema OPERGOB y en consecuencia no se ha podido ejercer el presupuesto del primer trimestre 2023, por lo cual no se ha elaborado ninguna solicitud de pago.
</t>
    </r>
  </si>
  <si>
    <r>
      <rPr>
        <b/>
        <sz val="11"/>
        <color theme="1"/>
        <rFont val="Calibri"/>
        <family val="2"/>
        <scheme val="minor"/>
      </rPr>
      <t xml:space="preserve">Meta Trimestral: </t>
    </r>
    <r>
      <rPr>
        <sz val="11"/>
        <color theme="1"/>
        <rFont val="Calibri"/>
        <family val="2"/>
        <scheme val="minor"/>
      </rPr>
      <t xml:space="preserve">Se logra el 81.36% de la meta al dar atención a 48 siniestros reportados de un total de 59 programados.
</t>
    </r>
  </si>
  <si>
    <r>
      <rPr>
        <b/>
        <sz val="11"/>
        <color theme="1"/>
        <rFont val="Calibri"/>
        <family val="2"/>
        <scheme val="minor"/>
      </rPr>
      <t xml:space="preserve">Meta Trimestral: </t>
    </r>
    <r>
      <rPr>
        <sz val="11"/>
        <color theme="1"/>
        <rFont val="Calibri"/>
        <family val="2"/>
        <scheme val="minor"/>
      </rPr>
      <t xml:space="preserve">Al término del primer trimestre se tiene un logro del 93.64% de la meta al suministrar  795,981 litros de combustible de un total de 850,000 litros programados.
</t>
    </r>
  </si>
  <si>
    <r>
      <rPr>
        <b/>
        <sz val="11"/>
        <color theme="1"/>
        <rFont val="Calibri"/>
        <family val="2"/>
        <scheme val="minor"/>
      </rPr>
      <t xml:space="preserve">Meta Trimestral: </t>
    </r>
    <r>
      <rPr>
        <sz val="11"/>
        <color theme="1"/>
        <rFont val="Calibri"/>
        <family val="2"/>
        <scheme val="minor"/>
      </rPr>
      <t xml:space="preserve">Se logra el 82.61% de la meta trimestral al dar atención a 19 solicitudes de reparación de vehículos de un total de 23 programados en el primer trimestre.
</t>
    </r>
  </si>
  <si>
    <r>
      <rPr>
        <b/>
        <sz val="11"/>
        <color theme="1"/>
        <rFont val="Calibri"/>
        <family val="2"/>
        <scheme val="minor"/>
      </rPr>
      <t xml:space="preserve">Meta Trimestral: </t>
    </r>
    <r>
      <rPr>
        <sz val="11"/>
        <color theme="1"/>
        <rFont val="Calibri"/>
        <family val="2"/>
        <scheme val="minor"/>
      </rPr>
      <t xml:space="preserve">Se logra el 99.44% de la meta trimestral al realizar 2,490 operaciones de resguardo y control de bienes de un total de 2,504 operaciones programadas.
</t>
    </r>
  </si>
  <si>
    <r>
      <rPr>
        <b/>
        <sz val="11"/>
        <color theme="1"/>
        <rFont val="Calibri"/>
        <family val="2"/>
        <scheme val="minor"/>
      </rPr>
      <t xml:space="preserve">Meta Trimestral: </t>
    </r>
    <r>
      <rPr>
        <sz val="11"/>
        <color theme="1"/>
        <rFont val="Calibri"/>
        <family val="2"/>
        <scheme val="minor"/>
      </rPr>
      <t xml:space="preserve">Se logra el 50% de la meta al realizarse  solo 1 actividad de mantenimiento de 2 programados en el trimestre.
</t>
    </r>
  </si>
  <si>
    <r>
      <rPr>
        <b/>
        <sz val="11"/>
        <color theme="1"/>
        <rFont val="Calibri"/>
        <family val="2"/>
        <scheme val="minor"/>
      </rPr>
      <t xml:space="preserve">Meta Trimestral: </t>
    </r>
    <r>
      <rPr>
        <sz val="11"/>
        <color theme="1"/>
        <rFont val="Calibri"/>
        <family val="2"/>
        <scheme val="minor"/>
      </rPr>
      <t xml:space="preserve">Se logra el 100% en el cumplimiento de la meta al realizar la actualización de 708 expedientes de bienes de un total de 708 programados durante este período.
</t>
    </r>
  </si>
  <si>
    <r>
      <rPr>
        <b/>
        <sz val="11"/>
        <color theme="1"/>
        <rFont val="Calibri"/>
        <family val="2"/>
        <scheme val="minor"/>
      </rPr>
      <t xml:space="preserve">Meta Trimestral: </t>
    </r>
    <r>
      <rPr>
        <sz val="11"/>
        <color theme="1"/>
        <rFont val="Calibri"/>
        <family val="2"/>
        <scheme val="minor"/>
      </rPr>
      <t xml:space="preserve">Se logra el 100% en la meta trimestral al poder regularizar 708 bienes inmuebles de un total de 708 programados.
</t>
    </r>
  </si>
  <si>
    <r>
      <rPr>
        <b/>
        <sz val="11"/>
        <color theme="1"/>
        <rFont val="Calibri"/>
        <family val="2"/>
        <scheme val="minor"/>
      </rPr>
      <t xml:space="preserve">Meta Trimestral: </t>
    </r>
    <r>
      <rPr>
        <sz val="11"/>
        <color theme="1"/>
        <rFont val="Calibri"/>
        <family val="2"/>
        <scheme val="minor"/>
      </rPr>
      <t xml:space="preserve">Se logra el 72.39% de la meta al generar 1,151 claves a bienes muebles de un total de 1,590 programados en el trimestre.
</t>
    </r>
  </si>
  <si>
    <r>
      <rPr>
        <b/>
        <sz val="11"/>
        <color theme="1"/>
        <rFont val="Calibri"/>
        <family val="2"/>
        <scheme val="minor"/>
      </rPr>
      <t xml:space="preserve">Meta Trimestral: </t>
    </r>
    <r>
      <rPr>
        <sz val="11"/>
        <color theme="1"/>
        <rFont val="Calibri"/>
        <family val="2"/>
        <scheme val="minor"/>
      </rPr>
      <t xml:space="preserve">Se logra el 72.39% de la meta al realizarse 1,151 actividades de registro y control de resguardos e inventarios de bienes de 1,590 programados en el trimestre.
</t>
    </r>
  </si>
  <si>
    <r>
      <rPr>
        <b/>
        <sz val="11"/>
        <color theme="1"/>
        <rFont val="Calibri"/>
        <family val="2"/>
        <scheme val="minor"/>
      </rPr>
      <t xml:space="preserve">Meta Trimestral: </t>
    </r>
    <r>
      <rPr>
        <sz val="11"/>
        <color theme="1"/>
        <rFont val="Calibri"/>
        <family val="2"/>
        <scheme val="minor"/>
      </rPr>
      <t xml:space="preserve">Se logra el 103.23% de la meta al realizarse 32 auditorias físicas de bienes muebles de 31 programadas durante  el primer trimestre.
</t>
    </r>
  </si>
  <si>
    <r>
      <rPr>
        <b/>
        <sz val="11"/>
        <color theme="1"/>
        <rFont val="Calibri"/>
        <family val="2"/>
        <scheme val="minor"/>
      </rPr>
      <t>Meta trimestral:</t>
    </r>
    <r>
      <rPr>
        <sz val="11"/>
        <color theme="1"/>
        <rFont val="Calibri"/>
        <family val="2"/>
        <scheme val="minor"/>
      </rPr>
      <t xml:space="preserve"> Se impartieron 63 cursos de capacitación a los servidores públicos de los 40 que estaban programados, obteniendo un porcentaje de cumplimiento de 157.50%, esto debido a que se impartieron cursos a los servidores públicos que tienen atención directa con el ciudadano, así como cursos obligatorios de transparencia y de violencia de género.
</t>
    </r>
  </si>
  <si>
    <r>
      <rPr>
        <b/>
        <sz val="11"/>
        <color theme="1"/>
        <rFont val="Calibri"/>
        <family val="2"/>
        <scheme val="minor"/>
      </rPr>
      <t>Meta trimestral:</t>
    </r>
    <r>
      <rPr>
        <sz val="11"/>
        <color theme="1"/>
        <rFont val="Calibri"/>
        <family val="2"/>
        <scheme val="minor"/>
      </rPr>
      <t xml:space="preserve"> En este trimestre se logra el 66.67% de la meta con 2 convenios de colaboración  firmados  de 3 que se tenian programadas; se celebró la firma de convenios de colaboración con el IEEA y con la Universidad de Desarrollo  Vanguardista.
</t>
    </r>
  </si>
  <si>
    <r>
      <rPr>
        <b/>
        <sz val="11"/>
        <color theme="1"/>
        <rFont val="Calibri"/>
        <family val="2"/>
        <scheme val="minor"/>
      </rPr>
      <t>Meta trimestral:</t>
    </r>
    <r>
      <rPr>
        <sz val="11"/>
        <color theme="1"/>
        <rFont val="Calibri"/>
        <family val="2"/>
        <scheme val="minor"/>
      </rPr>
      <t xml:space="preserve"> Se aplicaron 361 evaluaciones a los servidores públicos de los 360 que se tenian programados, superando la meta con un 100.28%, Se logró la meta en la evaluación de las y los servidores públicos municipales de las dependencias de la Delegación de Bonfil, Secretaria de Obras Públicas, SIPINNA y la Dirección de Asuntos Religiosos.
</t>
    </r>
  </si>
  <si>
    <r>
      <rPr>
        <b/>
        <sz val="11"/>
        <color theme="1"/>
        <rFont val="Calibri"/>
        <family val="2"/>
        <scheme val="minor"/>
      </rPr>
      <t>Meta Trimestral:</t>
    </r>
    <r>
      <rPr>
        <sz val="11"/>
        <color theme="1"/>
        <rFont val="Calibri"/>
        <family val="2"/>
        <scheme val="minor"/>
      </rPr>
      <t xml:space="preserve"> Se logra el 106.80% en la meta trimestral al brindar 817 Servicios de sistemas de información de un total de 765 programados.</t>
    </r>
    <r>
      <rPr>
        <b/>
        <sz val="11"/>
        <color theme="1"/>
        <rFont val="Calibri"/>
        <family val="2"/>
        <scheme val="minor"/>
      </rPr>
      <t xml:space="preserve">
</t>
    </r>
  </si>
  <si>
    <r>
      <rPr>
        <b/>
        <sz val="11"/>
        <color indexed="8"/>
        <rFont val="Calibri"/>
        <family val="2"/>
      </rPr>
      <t xml:space="preserve">Meta Trimestral: </t>
    </r>
    <r>
      <rPr>
        <sz val="11"/>
        <color rgb="FF000000"/>
        <rFont val="Calibri"/>
        <family val="2"/>
      </rPr>
      <t>Se logra el 118.46% en la meta trimestral al desarrollar  77 de 65  Sistemas Informáticos programados.</t>
    </r>
    <r>
      <rPr>
        <b/>
        <sz val="11"/>
        <color indexed="8"/>
        <rFont val="Calibri"/>
        <family val="2"/>
      </rPr>
      <t xml:space="preserve">
</t>
    </r>
  </si>
  <si>
    <r>
      <rPr>
        <b/>
        <sz val="11"/>
        <color indexed="8"/>
        <rFont val="Calibri"/>
        <family val="2"/>
      </rPr>
      <t xml:space="preserve">Meta Trimestral: </t>
    </r>
    <r>
      <rPr>
        <sz val="11"/>
        <color rgb="FF000000"/>
        <rFont val="Calibri"/>
        <family val="2"/>
      </rPr>
      <t>Se proporcionaron 266 servicios de Telecomunicaciones de un total de 250 programados, logrando así el 106.40% en la meta trimestral.</t>
    </r>
    <r>
      <rPr>
        <b/>
        <sz val="11"/>
        <color indexed="8"/>
        <rFont val="Calibri"/>
        <family val="2"/>
      </rPr>
      <t xml:space="preserve">
</t>
    </r>
  </si>
  <si>
    <r>
      <rPr>
        <b/>
        <sz val="11"/>
        <color theme="1"/>
        <rFont val="Calibri"/>
        <family val="2"/>
        <scheme val="minor"/>
      </rPr>
      <t xml:space="preserve">Meta Trimestral: </t>
    </r>
    <r>
      <rPr>
        <sz val="11"/>
        <color theme="1"/>
        <rFont val="Calibri"/>
        <family val="2"/>
        <scheme val="minor"/>
      </rPr>
      <t xml:space="preserve">Se logra el 277.33% en la meta trimestral al realizar 820 Servicios de mantenimiento y logística de 300 programados; este incremento sustancial es debido a que al no tenerse las restricciones de la pandemia, las solicitudes (muchas de ellas atrasadas por la pandemia) se dispararon grandemente.
</t>
    </r>
  </si>
  <si>
    <r>
      <rPr>
        <b/>
        <sz val="11"/>
        <color theme="1"/>
        <rFont val="Calibri"/>
        <family val="2"/>
        <scheme val="minor"/>
      </rPr>
      <t xml:space="preserve">Meta Trimestral: </t>
    </r>
    <r>
      <rPr>
        <sz val="11"/>
        <color theme="1"/>
        <rFont val="Calibri"/>
        <family val="2"/>
        <scheme val="minor"/>
      </rPr>
      <t>Se logra el 186% en la meta trimestral al realizarse 558 servicios de mantenimiento de un total de 300 programados; este incremento sustancial es debido a que al no tenerse las restricciones de la pandemia, las solicitudes (muchas de ellas atrasadas por la pandemia) se dispararon grandemente.</t>
    </r>
    <r>
      <rPr>
        <b/>
        <sz val="11"/>
        <color theme="1"/>
        <rFont val="Calibri"/>
        <family val="2"/>
        <scheme val="minor"/>
      </rPr>
      <t xml:space="preserve">
</t>
    </r>
  </si>
  <si>
    <r>
      <rPr>
        <b/>
        <sz val="11"/>
        <color indexed="8"/>
        <rFont val="Calibri"/>
        <family val="2"/>
      </rPr>
      <t xml:space="preserve">Meta Trimestral: </t>
    </r>
    <r>
      <rPr>
        <sz val="11"/>
        <color rgb="FF000000"/>
        <rFont val="Calibri"/>
        <family val="2"/>
      </rPr>
      <t>Se logra el 105.11% en la meta trimestral al proporcionar 473 servicios de soporte técnico de un total de 450 programados.</t>
    </r>
    <r>
      <rPr>
        <b/>
        <sz val="11"/>
        <color indexed="8"/>
        <rFont val="Calibri"/>
        <family val="2"/>
      </rPr>
      <t xml:space="preserve">
</t>
    </r>
  </si>
  <si>
    <r>
      <rPr>
        <b/>
        <sz val="11"/>
        <color theme="1"/>
        <rFont val="Calibri"/>
        <family val="2"/>
        <scheme val="minor"/>
      </rPr>
      <t xml:space="preserve">Meta Trimestral: </t>
    </r>
    <r>
      <rPr>
        <sz val="11"/>
        <color theme="1"/>
        <rFont val="Calibri"/>
        <family val="2"/>
        <scheme val="minor"/>
      </rPr>
      <t xml:space="preserve">Se logra el 100% de la meta para este trimestre al realizarse el unico evento programado.
</t>
    </r>
  </si>
  <si>
    <r>
      <rPr>
        <b/>
        <sz val="11"/>
        <color theme="1"/>
        <rFont val="Calibri"/>
        <family val="2"/>
        <scheme val="minor"/>
      </rPr>
      <t xml:space="preserve">Meta Trimestral: </t>
    </r>
    <r>
      <rPr>
        <sz val="11"/>
        <color theme="1"/>
        <rFont val="Calibri"/>
        <family val="2"/>
        <scheme val="minor"/>
      </rPr>
      <t xml:space="preserve">Se logra el 104.80% en la meta trimestral al atender 262 solicitudes de logística de eventos de un total de 250 programados en este trimestre.
</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</si>
  <si>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 xml:space="preserve"> Se realizaron 49 de los 50 eventos civicos -  culturales programados logrando así un 98%.
</t>
    </r>
  </si>
  <si>
    <r>
      <rPr>
        <b/>
        <sz val="11"/>
        <color theme="1"/>
        <rFont val="Calibri"/>
        <family val="2"/>
        <scheme val="minor"/>
      </rPr>
      <t xml:space="preserve">Meta Trimestral: </t>
    </r>
    <r>
      <rPr>
        <sz val="11"/>
        <color theme="1"/>
        <rFont val="Calibri"/>
        <family val="2"/>
        <scheme val="minor"/>
      </rPr>
      <t xml:space="preserve"> Se realizaron 10 de los 10 eventos civicos programados para así obtener un logro del 100% de la meta trimestral programada.
</t>
    </r>
  </si>
  <si>
    <r>
      <rPr>
        <b/>
        <sz val="11"/>
        <color theme="1"/>
        <rFont val="Calibri"/>
        <family val="2"/>
        <scheme val="minor"/>
      </rPr>
      <t xml:space="preserve">Meta Trimestral: </t>
    </r>
    <r>
      <rPr>
        <sz val="11"/>
        <color theme="1"/>
        <rFont val="Calibri"/>
        <family val="2"/>
        <scheme val="minor"/>
      </rPr>
      <t xml:space="preserve"> Se realizaron las 35 participaciones programadas, cumpliendo así al 100% con lo programado.
</t>
    </r>
  </si>
  <si>
    <r>
      <rPr>
        <b/>
        <sz val="11"/>
        <color theme="1"/>
        <rFont val="Calibri"/>
        <family val="2"/>
        <scheme val="minor"/>
      </rPr>
      <t xml:space="preserve">Meta Trimestral: </t>
    </r>
    <r>
      <rPr>
        <sz val="11"/>
        <color theme="1"/>
        <rFont val="Calibri"/>
        <family val="2"/>
        <scheme val="minor"/>
      </rPr>
      <t xml:space="preserve"> Se atendieron 4 solicitudes de apoyo a eventos oficiales de un total de 5  programadas, logrando así un 80% respecto a lo programado. 
</t>
    </r>
  </si>
  <si>
    <r>
      <rPr>
        <b/>
        <sz val="11"/>
        <color theme="1"/>
        <rFont val="Calibri"/>
        <family val="2"/>
        <scheme val="minor"/>
      </rPr>
      <t xml:space="preserve">Meta Trimestral: </t>
    </r>
    <r>
      <rPr>
        <sz val="11"/>
        <color theme="1"/>
        <rFont val="Calibri"/>
        <family val="2"/>
        <scheme val="minor"/>
      </rPr>
      <t>como resultado de algunas renuncias de funcionarios de mandos medios y superiores, se logra el 109.43% en la meta trimestral al atenderse 348 solicitudes  de un total de 318 programados.</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</si>
  <si>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Durante el inicio del presente año la planta laboral se ha mantenido fija lo qua ha permitido, no tener tanta incidencia de personal, mas que las provocadas por el incremento al salario minimo y se logra el 126.93%, en la meta trimestral al atenderse 952 incidencias  de de personal de un total de 750 programadas.</t>
    </r>
    <r>
      <rPr>
        <b/>
        <sz val="11"/>
        <color theme="1"/>
        <rFont val="Calibri"/>
        <family val="2"/>
        <scheme val="minor"/>
      </rPr>
      <t xml:space="preserve">
</t>
    </r>
  </si>
  <si>
    <r>
      <rPr>
        <b/>
        <sz val="11"/>
        <color theme="1"/>
        <rFont val="Calibri"/>
        <family val="2"/>
        <scheme val="minor"/>
      </rPr>
      <t xml:space="preserve">Meta Trimestral: </t>
    </r>
    <r>
      <rPr>
        <sz val="11"/>
        <color theme="1"/>
        <rFont val="Calibri"/>
        <family val="2"/>
        <scheme val="minor"/>
      </rPr>
      <t xml:space="preserve">Como resultado de de las adecuaciones al sistema OPERGOB, asi como la liberación de presupuesto de egresos para el presente año, durante el primer trimestre unicamente se tramitan  laudos y se logra el 18.75% en la meta trimestral al atenderse 15 solicitudes  de un total de 80 programados. </t>
    </r>
    <r>
      <rPr>
        <b/>
        <sz val="11"/>
        <color theme="1"/>
        <rFont val="Calibri"/>
        <family val="2"/>
        <scheme val="minor"/>
      </rPr>
      <t xml:space="preserve">
</t>
    </r>
  </si>
  <si>
    <r>
      <rPr>
        <b/>
        <sz val="11"/>
        <color theme="1"/>
        <rFont val="Calibri"/>
        <family val="2"/>
        <scheme val="minor"/>
      </rPr>
      <t>Meta Trimestral:</t>
    </r>
    <r>
      <rPr>
        <sz val="11"/>
        <color theme="1"/>
        <rFont val="Calibri"/>
        <family val="2"/>
        <scheme val="minor"/>
      </rPr>
      <t xml:space="preserve"> Durante el inicio del presente año la planta laboral se ha mantenido fija lo qua ha permitido, no tener tanta incidencia de personal, mas que las provocadas por el incremento al salario minimo y se logra el 126.93%, en la meta trimestral al atenderse 952 incidencias  de personal de un total de 750 programadas.</t>
    </r>
    <r>
      <rPr>
        <b/>
        <sz val="11"/>
        <color theme="1"/>
        <rFont val="Calibri"/>
        <family val="2"/>
        <scheme val="minor"/>
      </rPr>
      <t xml:space="preserve">
</t>
    </r>
  </si>
  <si>
    <t>NOMBRE DE LA DEPENDENCIA QUE ATIENDE AL PROGRAMA: OFICIALÍA  MAYOR</t>
  </si>
  <si>
    <t>ANUAL</t>
  </si>
  <si>
    <r>
      <rPr>
        <b/>
        <sz val="11"/>
        <color theme="1"/>
        <rFont val="Calibri"/>
        <family val="2"/>
        <scheme val="minor"/>
      </rPr>
      <t xml:space="preserve">Meta trimestral: </t>
    </r>
    <r>
      <rPr>
        <sz val="11"/>
        <color theme="1"/>
        <rFont val="Calibri"/>
        <family val="2"/>
        <scheme val="minor"/>
      </rPr>
      <t xml:space="preserve">Se capacitaron a 1154 servidores públicos de los 400 que estaban programados capacitar, el porcentaje de cumplimiento fue de 288.50%  ya que se impartieron cursos a los servidores públicos que tienen atención directa con el ciudadano, así como cursos obligatorios de transparencia y de violencia de género.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</si>
</sst>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rgb="FF000000"/>
      <name val="Arial"/>
      <family val="2"/>
    </font>
    <font>
      <sz val="11"/>
      <name val="Calibri"/>
      <family val="2"/>
      <scheme val="minor"/>
    </font>
    <font>
      <b/>
      <sz val="11"/>
      <name val="Calibri"/>
      <family val="2"/>
      <scheme val="minor"/>
    </font>
    <font>
      <sz val="11"/>
      <color theme="1"/>
      <name val="Calibri"/>
      <family val="2"/>
    </font>
    <font>
      <b/>
      <sz val="11"/>
      <color indexed="8"/>
      <name val="Calibri"/>
      <family val="2"/>
    </font>
    <font>
      <sz val="11"/>
      <color rgb="FF000000"/>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BE4D5"/>
      </patternFill>
    </fill>
    <fill>
      <patternFill patternType="solid">
        <fgColor theme="0" tint="-0.249977111117893"/>
        <bgColor rgb="FFF4B083"/>
      </patternFill>
    </fill>
    <fill>
      <patternFill patternType="solid">
        <fgColor theme="0" tint="-4.9989318521683403E-2"/>
        <bgColor rgb="FFFBE4D5"/>
      </patternFill>
    </fill>
  </fills>
  <borders count="106">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ott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rgb="FF000000"/>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thin">
        <color indexed="64"/>
      </top>
      <bottom style="dashed">
        <color theme="1"/>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medium">
        <color theme="1"/>
      </right>
      <top style="dashed">
        <color theme="1"/>
      </top>
      <bottom style="dashed">
        <color theme="1"/>
      </bottom>
      <diagonal/>
    </border>
    <border>
      <left style="medium">
        <color indexed="64"/>
      </left>
      <right style="medium">
        <color indexed="64"/>
      </right>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thin">
        <color indexed="64"/>
      </left>
      <right style="medium">
        <color indexed="64"/>
      </right>
      <top style="dotted">
        <color indexed="64"/>
      </top>
      <bottom/>
      <diagonal/>
    </border>
    <border>
      <left style="medium">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medium">
        <color theme="1"/>
      </left>
      <right style="dotted">
        <color theme="1"/>
      </right>
      <top style="dotted">
        <color theme="1"/>
      </top>
      <bottom style="medium">
        <color indexed="64"/>
      </bottom>
      <diagonal/>
    </border>
    <border>
      <left style="dotted">
        <color theme="1"/>
      </left>
      <right style="dotted">
        <color theme="1"/>
      </right>
      <top style="dotted">
        <color theme="1"/>
      </top>
      <bottom style="medium">
        <color indexed="64"/>
      </bottom>
      <diagonal/>
    </border>
    <border>
      <left style="thin">
        <color indexed="64"/>
      </left>
      <right style="thin">
        <color indexed="64"/>
      </right>
      <top/>
      <bottom style="thin">
        <color indexed="64"/>
      </bottom>
      <diagonal/>
    </border>
    <border>
      <left style="medium">
        <color theme="1"/>
      </left>
      <right style="dashed">
        <color theme="1"/>
      </right>
      <top/>
      <bottom style="medium">
        <color theme="1"/>
      </bottom>
      <diagonal/>
    </border>
    <border>
      <left style="dashed">
        <color theme="1"/>
      </left>
      <right style="dashed">
        <color theme="1"/>
      </right>
      <top/>
      <bottom style="medium">
        <color theme="1"/>
      </bottom>
      <diagonal/>
    </border>
    <border>
      <left style="dashed">
        <color theme="1"/>
      </left>
      <right/>
      <top/>
      <bottom style="medium">
        <color theme="1"/>
      </bottom>
      <diagonal/>
    </border>
    <border>
      <left style="dashed">
        <color theme="1"/>
      </left>
      <right style="medium">
        <color indexed="64"/>
      </right>
      <top/>
      <bottom style="medium">
        <color theme="1"/>
      </bottom>
      <diagonal/>
    </border>
    <border>
      <left style="medium">
        <color indexed="64"/>
      </left>
      <right/>
      <top/>
      <bottom style="medium">
        <color theme="1"/>
      </bottom>
      <diagonal/>
    </border>
    <border>
      <left style="thin">
        <color indexed="64"/>
      </left>
      <right style="thin">
        <color indexed="64"/>
      </right>
      <top/>
      <bottom style="medium">
        <color theme="1"/>
      </bottom>
      <diagonal/>
    </border>
    <border>
      <left/>
      <right style="thin">
        <color indexed="64"/>
      </right>
      <top/>
      <bottom style="medium">
        <color theme="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dashed">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dotted">
        <color indexed="64"/>
      </left>
      <right style="dotted">
        <color indexed="64"/>
      </right>
      <top style="dashed">
        <color theme="1"/>
      </top>
      <bottom style="dashed">
        <color theme="1"/>
      </bottom>
      <diagonal/>
    </border>
    <border>
      <left style="dotted">
        <color theme="1"/>
      </left>
      <right/>
      <top style="dotted">
        <color theme="1"/>
      </top>
      <bottom style="dotted">
        <color theme="1"/>
      </bottom>
      <diagonal/>
    </border>
    <border>
      <left style="dotted">
        <color theme="1"/>
      </left>
      <right/>
      <top style="dotted">
        <color theme="1"/>
      </top>
      <bottom style="medium">
        <color indexed="64"/>
      </bottom>
      <diagonal/>
    </border>
    <border>
      <left style="medium">
        <color indexed="64"/>
      </left>
      <right style="medium">
        <color theme="1"/>
      </right>
      <top style="dashed">
        <color indexed="64"/>
      </top>
      <bottom style="dashed">
        <color indexed="64"/>
      </bottom>
      <diagonal/>
    </border>
    <border>
      <left style="medium">
        <color indexed="64"/>
      </left>
      <right style="medium">
        <color theme="1"/>
      </right>
      <top style="dashed">
        <color indexed="64"/>
      </top>
      <bottom style="medium">
        <color indexed="64"/>
      </bottom>
      <diagonal/>
    </border>
    <border>
      <left style="medium">
        <color indexed="64"/>
      </left>
      <right style="medium">
        <color theme="1"/>
      </right>
      <top style="dotted">
        <color indexed="64"/>
      </top>
      <bottom style="dash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49">
    <xf numFmtId="0" fontId="0" fillId="0" borderId="0" xfId="0"/>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33" xfId="0" applyFont="1" applyFill="1" applyBorder="1" applyAlignment="1">
      <alignment horizontal="center" vertical="center" wrapText="1"/>
    </xf>
    <xf numFmtId="2" fontId="4" fillId="8" borderId="26" xfId="1" applyNumberFormat="1" applyFont="1" applyFill="1" applyBorder="1" applyAlignment="1">
      <alignment horizontal="center" vertical="center" wrapText="1"/>
    </xf>
    <xf numFmtId="2" fontId="2" fillId="2" borderId="27" xfId="1" applyNumberFormat="1" applyFont="1" applyFill="1" applyBorder="1" applyAlignment="1">
      <alignment horizontal="center" vertical="center" wrapText="1"/>
    </xf>
    <xf numFmtId="2" fontId="2" fillId="2" borderId="28" xfId="1" applyNumberFormat="1"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8" borderId="35" xfId="0" applyFont="1" applyFill="1" applyBorder="1" applyAlignment="1">
      <alignment vertical="center" wrapText="1"/>
    </xf>
    <xf numFmtId="2" fontId="4" fillId="8" borderId="27" xfId="1" applyNumberFormat="1" applyFont="1" applyFill="1" applyBorder="1" applyAlignment="1">
      <alignment horizontal="center" vertical="center" wrapText="1"/>
    </xf>
    <xf numFmtId="0" fontId="2" fillId="8" borderId="34" xfId="0" applyFont="1" applyFill="1" applyBorder="1" applyAlignment="1">
      <alignment horizontal="justify" vertical="center" wrapText="1"/>
    </xf>
    <xf numFmtId="0" fontId="2" fillId="8" borderId="37" xfId="0" applyFont="1" applyFill="1" applyBorder="1" applyAlignment="1">
      <alignment vertical="center" wrapText="1"/>
    </xf>
    <xf numFmtId="0" fontId="2" fillId="8" borderId="38" xfId="0" applyFont="1" applyFill="1" applyBorder="1" applyAlignment="1">
      <alignment vertical="center" wrapText="1"/>
    </xf>
    <xf numFmtId="0" fontId="14" fillId="7" borderId="19" xfId="0" applyFont="1" applyFill="1" applyBorder="1" applyAlignment="1">
      <alignment horizontal="center" vertical="top" wrapText="1"/>
    </xf>
    <xf numFmtId="0" fontId="8" fillId="4" borderId="40"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4" fillId="8"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47" xfId="0" applyFont="1" applyFill="1" applyBorder="1" applyAlignment="1">
      <alignment horizontal="left" vertical="center" wrapText="1"/>
    </xf>
    <xf numFmtId="0" fontId="4" fillId="4" borderId="43" xfId="0" applyFont="1" applyFill="1" applyBorder="1" applyAlignment="1">
      <alignment horizontal="center" vertical="center" wrapText="1"/>
    </xf>
    <xf numFmtId="0" fontId="2" fillId="3" borderId="48" xfId="0" applyFont="1" applyFill="1" applyBorder="1" applyAlignment="1">
      <alignment horizontal="left" vertical="center" wrapText="1"/>
    </xf>
    <xf numFmtId="0" fontId="4" fillId="4" borderId="42" xfId="0" applyFont="1" applyFill="1" applyBorder="1" applyAlignment="1">
      <alignment horizontal="center" vertical="center" wrapText="1"/>
    </xf>
    <xf numFmtId="0" fontId="2" fillId="3" borderId="47" xfId="0" applyFont="1" applyFill="1" applyBorder="1" applyAlignment="1">
      <alignment horizontal="center" vertical="center" wrapText="1"/>
    </xf>
    <xf numFmtId="164" fontId="1" fillId="8" borderId="41" xfId="0" applyNumberFormat="1" applyFont="1" applyFill="1" applyBorder="1" applyAlignment="1">
      <alignment horizontal="center" vertical="center" wrapText="1"/>
    </xf>
    <xf numFmtId="164" fontId="1" fillId="8" borderId="25" xfId="0" applyNumberFormat="1" applyFont="1" applyFill="1" applyBorder="1" applyAlignment="1">
      <alignment horizontal="center" vertical="center" wrapText="1"/>
    </xf>
    <xf numFmtId="0" fontId="12" fillId="8" borderId="45" xfId="0" applyFont="1" applyFill="1" applyBorder="1" applyAlignment="1">
      <alignment horizontal="justify" vertical="center" wrapText="1"/>
    </xf>
    <xf numFmtId="0" fontId="12" fillId="8" borderId="46" xfId="0" applyFont="1" applyFill="1" applyBorder="1" applyAlignment="1">
      <alignment horizontal="justify" vertical="center" wrapText="1"/>
    </xf>
    <xf numFmtId="0" fontId="1" fillId="8" borderId="41"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29"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0" fillId="9" borderId="0" xfId="0" applyFill="1"/>
    <xf numFmtId="0" fontId="0" fillId="10" borderId="0" xfId="0" applyFill="1"/>
    <xf numFmtId="10" fontId="0" fillId="6" borderId="55"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2" fontId="0" fillId="6" borderId="55" xfId="0" applyNumberFormat="1" applyFill="1" applyBorder="1" applyAlignment="1">
      <alignment horizontal="center" vertical="center" wrapText="1"/>
    </xf>
    <xf numFmtId="10" fontId="0" fillId="6" borderId="58" xfId="0" applyNumberFormat="1" applyFill="1" applyBorder="1" applyAlignment="1">
      <alignment horizontal="center" vertical="center" wrapText="1"/>
    </xf>
    <xf numFmtId="3" fontId="2" fillId="2" borderId="62" xfId="0" applyNumberFormat="1" applyFont="1" applyFill="1" applyBorder="1" applyAlignment="1">
      <alignment horizontal="center" vertical="center" wrapText="1"/>
    </xf>
    <xf numFmtId="3" fontId="2" fillId="2" borderId="64" xfId="0" applyNumberFormat="1" applyFont="1" applyFill="1" applyBorder="1" applyAlignment="1">
      <alignment horizontal="center" vertical="center" wrapText="1"/>
    </xf>
    <xf numFmtId="3" fontId="2" fillId="2" borderId="65" xfId="0" applyNumberFormat="1" applyFont="1" applyFill="1" applyBorder="1" applyAlignment="1">
      <alignment horizontal="center" vertical="center" wrapText="1"/>
    </xf>
    <xf numFmtId="3" fontId="2" fillId="2" borderId="66" xfId="0" applyNumberFormat="1" applyFont="1" applyFill="1" applyBorder="1" applyAlignment="1">
      <alignment horizontal="center" vertical="center" wrapText="1"/>
    </xf>
    <xf numFmtId="10" fontId="0" fillId="6" borderId="63" xfId="0" applyNumberFormat="1" applyFill="1" applyBorder="1" applyAlignment="1">
      <alignment horizontal="center" vertical="center" wrapText="1"/>
    </xf>
    <xf numFmtId="4" fontId="2" fillId="2" borderId="62"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8" borderId="1" xfId="0" applyNumberFormat="1" applyFont="1" applyFill="1" applyBorder="1" applyAlignment="1">
      <alignment horizontal="center" vertical="center" wrapText="1"/>
    </xf>
    <xf numFmtId="0" fontId="2" fillId="8" borderId="68" xfId="0" applyFont="1" applyFill="1" applyBorder="1" applyAlignment="1">
      <alignment vertical="center" wrapText="1"/>
    </xf>
    <xf numFmtId="4" fontId="2" fillId="8" borderId="67" xfId="0" applyNumberFormat="1" applyFont="1" applyFill="1" applyBorder="1" applyAlignment="1">
      <alignment horizontal="center" vertical="center" wrapText="1"/>
    </xf>
    <xf numFmtId="4" fontId="2" fillId="2" borderId="67" xfId="0" applyNumberFormat="1" applyFont="1" applyFill="1" applyBorder="1" applyAlignment="1">
      <alignment horizontal="center" vertical="center" wrapText="1"/>
    </xf>
    <xf numFmtId="3" fontId="2" fillId="2" borderId="69" xfId="0" applyNumberFormat="1" applyFont="1" applyFill="1" applyBorder="1" applyAlignment="1">
      <alignment horizontal="center" vertical="center" wrapText="1"/>
    </xf>
    <xf numFmtId="2" fontId="0" fillId="6" borderId="63" xfId="0" applyNumberFormat="1" applyFill="1" applyBorder="1" applyAlignment="1">
      <alignment horizontal="center" vertical="center" wrapText="1"/>
    </xf>
    <xf numFmtId="0" fontId="0" fillId="0" borderId="0" xfId="0" applyAlignment="1">
      <alignment wrapText="1"/>
    </xf>
    <xf numFmtId="0" fontId="16" fillId="0" borderId="0" xfId="0" applyFont="1"/>
    <xf numFmtId="3" fontId="2" fillId="2" borderId="21" xfId="0" applyNumberFormat="1" applyFont="1" applyFill="1" applyBorder="1" applyAlignment="1">
      <alignment horizontal="center" vertical="center" wrapText="1"/>
    </xf>
    <xf numFmtId="3" fontId="2" fillId="2" borderId="22"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71" xfId="0" applyNumberFormat="1" applyFont="1" applyFill="1" applyBorder="1" applyAlignment="1">
      <alignment horizontal="center" vertical="center" wrapText="1"/>
    </xf>
    <xf numFmtId="3" fontId="2" fillId="2" borderId="70" xfId="0" applyNumberFormat="1"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72" xfId="2" applyFont="1" applyFill="1" applyBorder="1" applyAlignment="1">
      <alignment horizontal="center" vertical="center" wrapText="1"/>
    </xf>
    <xf numFmtId="44" fontId="2" fillId="2" borderId="73"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37" xfId="2" applyFont="1" applyFill="1" applyBorder="1" applyAlignment="1">
      <alignment horizontal="center" vertical="center" wrapText="1"/>
    </xf>
    <xf numFmtId="44" fontId="2" fillId="2" borderId="74"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75" xfId="2" applyFont="1" applyFill="1" applyBorder="1" applyAlignment="1">
      <alignment horizontal="center" vertical="center" wrapText="1"/>
    </xf>
    <xf numFmtId="44" fontId="2" fillId="2" borderId="76" xfId="2" applyFont="1" applyFill="1" applyBorder="1" applyAlignment="1">
      <alignment horizontal="center" vertical="center" wrapText="1"/>
    </xf>
    <xf numFmtId="10" fontId="0" fillId="6" borderId="71" xfId="0" applyNumberFormat="1" applyFill="1" applyBorder="1" applyAlignment="1">
      <alignment horizontal="center" vertical="center" wrapText="1"/>
    </xf>
    <xf numFmtId="10" fontId="0" fillId="6" borderId="77" xfId="0" applyNumberFormat="1" applyFill="1" applyBorder="1" applyAlignment="1">
      <alignment horizontal="center" vertical="center" wrapText="1"/>
    </xf>
    <xf numFmtId="3" fontId="2" fillId="4" borderId="69"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77" xfId="0" applyNumberFormat="1" applyFill="1" applyBorder="1" applyAlignment="1">
      <alignment horizontal="center" vertical="center" wrapText="1"/>
    </xf>
    <xf numFmtId="10" fontId="0" fillId="11" borderId="55" xfId="0" applyNumberFormat="1" applyFill="1" applyBorder="1" applyAlignment="1">
      <alignment horizontal="center" vertical="center" wrapText="1"/>
    </xf>
    <xf numFmtId="10" fontId="0" fillId="11" borderId="58" xfId="0" applyNumberFormat="1" applyFill="1" applyBorder="1" applyAlignment="1">
      <alignment horizontal="center" vertical="center" wrapText="1"/>
    </xf>
    <xf numFmtId="0" fontId="5" fillId="4" borderId="45" xfId="0" applyFont="1" applyFill="1" applyBorder="1" applyAlignment="1">
      <alignment horizontal="left" vertical="center" wrapText="1"/>
    </xf>
    <xf numFmtId="0" fontId="5" fillId="4" borderId="79" xfId="0"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2" borderId="34"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82" xfId="0" applyNumberFormat="1" applyFont="1" applyFill="1" applyBorder="1" applyAlignment="1">
      <alignment horizontal="center" vertical="center" wrapText="1"/>
    </xf>
    <xf numFmtId="0" fontId="1" fillId="3" borderId="84" xfId="0" applyFont="1" applyFill="1" applyBorder="1" applyAlignment="1">
      <alignment horizontal="center" vertical="center" wrapText="1"/>
    </xf>
    <xf numFmtId="0" fontId="1" fillId="3" borderId="85" xfId="0" applyFont="1" applyFill="1" applyBorder="1" applyAlignment="1">
      <alignment horizontal="justify" vertical="center" wrapText="1"/>
    </xf>
    <xf numFmtId="0" fontId="1" fillId="3" borderId="85" xfId="0" applyFont="1" applyFill="1" applyBorder="1" applyAlignment="1">
      <alignment horizontal="left" vertical="center" wrapText="1"/>
    </xf>
    <xf numFmtId="0" fontId="2" fillId="3" borderId="85" xfId="0" applyFont="1" applyFill="1" applyBorder="1" applyAlignment="1">
      <alignment horizontal="center" vertical="center" wrapText="1"/>
    </xf>
    <xf numFmtId="0" fontId="1" fillId="8" borderId="84" xfId="0" applyFont="1" applyFill="1" applyBorder="1" applyAlignment="1">
      <alignment horizontal="center" vertical="center" wrapText="1"/>
    </xf>
    <xf numFmtId="0" fontId="2" fillId="8" borderId="85" xfId="0" applyFont="1" applyFill="1" applyBorder="1" applyAlignment="1">
      <alignment horizontal="justify" vertical="center" wrapText="1"/>
    </xf>
    <xf numFmtId="0" fontId="2" fillId="8" borderId="85" xfId="0" applyFont="1" applyFill="1" applyBorder="1" applyAlignment="1">
      <alignment horizontal="left" vertical="center" wrapText="1"/>
    </xf>
    <xf numFmtId="0" fontId="2" fillId="8" borderId="85" xfId="0" applyFont="1" applyFill="1" applyBorder="1" applyAlignment="1">
      <alignment horizontal="center" vertical="center" wrapText="1"/>
    </xf>
    <xf numFmtId="0" fontId="1" fillId="8" borderId="85" xfId="0" applyFont="1" applyFill="1" applyBorder="1" applyAlignment="1">
      <alignment horizontal="left" vertical="center" wrapText="1"/>
    </xf>
    <xf numFmtId="0" fontId="2" fillId="3" borderId="85" xfId="0" applyFont="1" applyFill="1" applyBorder="1" applyAlignment="1">
      <alignment horizontal="justify" vertical="center" wrapText="1"/>
    </xf>
    <xf numFmtId="0" fontId="2" fillId="3" borderId="85" xfId="0" applyFont="1" applyFill="1" applyBorder="1" applyAlignment="1">
      <alignment horizontal="left" vertical="center" wrapText="1"/>
    </xf>
    <xf numFmtId="0" fontId="1" fillId="8" borderId="85" xfId="0" applyFont="1" applyFill="1" applyBorder="1" applyAlignment="1">
      <alignment horizontal="justify" vertical="center" wrapText="1"/>
    </xf>
    <xf numFmtId="0" fontId="1" fillId="3" borderId="85" xfId="0" applyFont="1" applyFill="1" applyBorder="1" applyAlignment="1">
      <alignment horizontal="center" vertical="center" wrapText="1"/>
    </xf>
    <xf numFmtId="0" fontId="3" fillId="8" borderId="85" xfId="0" applyFont="1" applyFill="1" applyBorder="1" applyAlignment="1">
      <alignment horizontal="justify" vertical="center" wrapText="1"/>
    </xf>
    <xf numFmtId="0" fontId="19" fillId="8" borderId="85" xfId="0" applyFont="1" applyFill="1" applyBorder="1" applyAlignment="1">
      <alignment horizontal="justify" vertical="center" wrapText="1"/>
    </xf>
    <xf numFmtId="0" fontId="19" fillId="12" borderId="85" xfId="0" applyFont="1" applyFill="1" applyBorder="1" applyAlignment="1">
      <alignment vertical="center" wrapText="1"/>
    </xf>
    <xf numFmtId="0" fontId="2" fillId="4" borderId="85" xfId="0" applyFont="1" applyFill="1" applyBorder="1" applyAlignment="1">
      <alignment horizontal="center" vertical="center" wrapText="1"/>
    </xf>
    <xf numFmtId="0" fontId="3" fillId="13" borderId="85" xfId="0" applyFont="1" applyFill="1" applyBorder="1" applyAlignment="1">
      <alignment vertical="center" wrapText="1"/>
    </xf>
    <xf numFmtId="0" fontId="19" fillId="13" borderId="85" xfId="0" applyFont="1" applyFill="1" applyBorder="1" applyAlignment="1">
      <alignment vertical="center" wrapText="1"/>
    </xf>
    <xf numFmtId="0" fontId="19" fillId="14" borderId="85" xfId="0" applyFont="1" applyFill="1" applyBorder="1" applyAlignment="1">
      <alignment vertical="center" wrapText="1"/>
    </xf>
    <xf numFmtId="0" fontId="3" fillId="12" borderId="84" xfId="0" applyFont="1" applyFill="1" applyBorder="1" applyAlignment="1">
      <alignment horizontal="center" vertical="center" wrapText="1"/>
    </xf>
    <xf numFmtId="0" fontId="3" fillId="12" borderId="85" xfId="0" applyFont="1" applyFill="1" applyBorder="1" applyAlignment="1">
      <alignment vertical="center" wrapText="1"/>
    </xf>
    <xf numFmtId="0" fontId="19" fillId="12" borderId="85" xfId="0" applyFont="1" applyFill="1" applyBorder="1" applyAlignment="1">
      <alignment horizontal="center" vertical="center" wrapText="1"/>
    </xf>
    <xf numFmtId="0" fontId="8" fillId="12" borderId="85" xfId="0" applyFont="1" applyFill="1" applyBorder="1" applyAlignment="1">
      <alignment vertical="center" wrapText="1"/>
    </xf>
    <xf numFmtId="0" fontId="2" fillId="4" borderId="85" xfId="0" applyFont="1" applyFill="1" applyBorder="1" applyAlignment="1">
      <alignment horizontal="center" vertical="center"/>
    </xf>
    <xf numFmtId="0" fontId="1" fillId="3" borderId="84" xfId="0" applyFont="1" applyFill="1" applyBorder="1" applyAlignment="1">
      <alignment vertical="center" wrapText="1"/>
    </xf>
    <xf numFmtId="0" fontId="1" fillId="3" borderId="85" xfId="0" applyFont="1" applyFill="1" applyBorder="1" applyAlignment="1">
      <alignment vertical="center" wrapText="1"/>
    </xf>
    <xf numFmtId="0" fontId="1" fillId="8" borderId="86" xfId="0" applyFont="1" applyFill="1" applyBorder="1" applyAlignment="1">
      <alignment horizontal="center" vertical="center" wrapText="1"/>
    </xf>
    <xf numFmtId="0" fontId="1" fillId="8" borderId="87" xfId="0" applyFont="1" applyFill="1" applyBorder="1" applyAlignment="1">
      <alignment horizontal="justify" vertical="center" wrapText="1"/>
    </xf>
    <xf numFmtId="0" fontId="2" fillId="8" borderId="87" xfId="0" applyFont="1" applyFill="1" applyBorder="1" applyAlignment="1">
      <alignment horizontal="left" vertical="center" wrapText="1"/>
    </xf>
    <xf numFmtId="0" fontId="2" fillId="8" borderId="87" xfId="0" applyFont="1" applyFill="1" applyBorder="1" applyAlignment="1">
      <alignment horizontal="center" vertical="center" wrapText="1"/>
    </xf>
    <xf numFmtId="10" fontId="17" fillId="5" borderId="88" xfId="0" applyNumberFormat="1" applyFont="1" applyFill="1" applyBorder="1" applyAlignment="1">
      <alignment horizontal="center" vertical="center"/>
    </xf>
    <xf numFmtId="3" fontId="2" fillId="2" borderId="89" xfId="0" applyNumberFormat="1"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3" fontId="2" fillId="2" borderId="92" xfId="0" applyNumberFormat="1" applyFont="1" applyFill="1" applyBorder="1" applyAlignment="1">
      <alignment horizontal="center" vertical="center" wrapText="1"/>
    </xf>
    <xf numFmtId="10" fontId="0" fillId="11" borderId="93" xfId="0" applyNumberFormat="1" applyFill="1" applyBorder="1" applyAlignment="1">
      <alignment horizontal="center" vertical="center" wrapText="1"/>
    </xf>
    <xf numFmtId="10" fontId="0" fillId="11" borderId="94" xfId="0" applyNumberFormat="1" applyFill="1" applyBorder="1" applyAlignment="1">
      <alignment horizontal="center" vertical="center" wrapText="1"/>
    </xf>
    <xf numFmtId="10" fontId="0" fillId="11" borderId="95" xfId="0" applyNumberFormat="1" applyFill="1" applyBorder="1" applyAlignment="1">
      <alignment horizontal="center" vertical="center" wrapText="1"/>
    </xf>
    <xf numFmtId="0" fontId="8" fillId="4" borderId="57" xfId="0" applyFont="1" applyFill="1" applyBorder="1" applyAlignment="1">
      <alignment horizontal="center" vertical="center" wrapText="1"/>
    </xf>
    <xf numFmtId="0" fontId="20" fillId="8" borderId="45" xfId="0" applyFont="1" applyFill="1" applyBorder="1" applyAlignment="1">
      <alignment vertical="center" wrapText="1"/>
    </xf>
    <xf numFmtId="0" fontId="22" fillId="8" borderId="98" xfId="0" applyFont="1" applyFill="1" applyBorder="1" applyAlignment="1">
      <alignment vertical="top" wrapText="1"/>
    </xf>
    <xf numFmtId="0" fontId="0" fillId="3" borderId="45" xfId="0" applyFill="1" applyBorder="1" applyAlignment="1">
      <alignment vertical="center" wrapText="1"/>
    </xf>
    <xf numFmtId="0" fontId="0" fillId="8" borderId="45" xfId="0" applyFill="1" applyBorder="1" applyAlignment="1">
      <alignment vertical="center" wrapText="1"/>
    </xf>
    <xf numFmtId="0" fontId="0" fillId="8" borderId="83" xfId="0" applyFill="1" applyBorder="1" applyAlignment="1">
      <alignment vertical="top" wrapText="1"/>
    </xf>
    <xf numFmtId="0" fontId="0" fillId="3" borderId="96" xfId="0" applyFill="1" applyBorder="1" applyAlignment="1">
      <alignment vertical="top" wrapText="1"/>
    </xf>
    <xf numFmtId="0" fontId="0" fillId="8" borderId="96" xfId="0" applyFill="1" applyBorder="1" applyAlignment="1">
      <alignment vertical="top" wrapText="1"/>
    </xf>
    <xf numFmtId="0" fontId="0" fillId="3" borderId="97" xfId="0" applyFill="1" applyBorder="1" applyAlignment="1">
      <alignment vertical="top" wrapText="1"/>
    </xf>
    <xf numFmtId="0" fontId="0" fillId="8" borderId="99" xfId="0" applyFill="1" applyBorder="1" applyAlignment="1">
      <alignment vertical="top" wrapText="1"/>
    </xf>
    <xf numFmtId="0" fontId="0" fillId="0" borderId="0" xfId="0" applyAlignment="1">
      <alignment horizontal="center"/>
    </xf>
    <xf numFmtId="0" fontId="1" fillId="2" borderId="42"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100" xfId="0" applyFont="1" applyFill="1" applyBorder="1" applyAlignment="1">
      <alignment horizontal="center" vertical="center" wrapText="1"/>
    </xf>
    <xf numFmtId="0" fontId="5" fillId="5" borderId="100"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1" fillId="3" borderId="101" xfId="0" applyFont="1" applyFill="1" applyBorder="1" applyAlignment="1">
      <alignment horizontal="left" vertical="center" wrapText="1"/>
    </xf>
    <xf numFmtId="0" fontId="1" fillId="8" borderId="101" xfId="0" applyFont="1" applyFill="1" applyBorder="1" applyAlignment="1">
      <alignment horizontal="left" vertical="center" wrapText="1"/>
    </xf>
    <xf numFmtId="0" fontId="3" fillId="3" borderId="101" xfId="0" applyFont="1" applyFill="1" applyBorder="1" applyAlignment="1">
      <alignment horizontal="left" vertical="center" wrapText="1"/>
    </xf>
    <xf numFmtId="0" fontId="2" fillId="3" borderId="101" xfId="0" applyFont="1" applyFill="1" applyBorder="1" applyAlignment="1">
      <alignment horizontal="left" vertical="center" wrapText="1"/>
    </xf>
    <xf numFmtId="0" fontId="2" fillId="8" borderId="101" xfId="0" applyFont="1" applyFill="1" applyBorder="1" applyAlignment="1">
      <alignment horizontal="left" vertical="center" wrapText="1"/>
    </xf>
    <xf numFmtId="0" fontId="1" fillId="3" borderId="101" xfId="0" applyFont="1" applyFill="1" applyBorder="1" applyAlignment="1">
      <alignment horizontal="justify" vertical="center" wrapText="1"/>
    </xf>
    <xf numFmtId="0" fontId="4" fillId="8" borderId="101" xfId="0" applyFont="1" applyFill="1" applyBorder="1" applyAlignment="1">
      <alignment horizontal="center" vertical="center" wrapText="1"/>
    </xf>
    <xf numFmtId="0" fontId="2" fillId="8" borderId="101" xfId="0" applyFont="1" applyFill="1" applyBorder="1" applyAlignment="1">
      <alignment horizontal="center" vertical="center" wrapText="1"/>
    </xf>
    <xf numFmtId="0" fontId="2" fillId="3" borderId="101" xfId="0" applyFont="1" applyFill="1" applyBorder="1" applyAlignment="1">
      <alignment vertical="center" wrapText="1"/>
    </xf>
    <xf numFmtId="0" fontId="2" fillId="4" borderId="101" xfId="0" applyFont="1" applyFill="1" applyBorder="1" applyAlignment="1">
      <alignment vertical="center" wrapText="1"/>
    </xf>
    <xf numFmtId="0" fontId="19" fillId="13" borderId="101" xfId="0" applyFont="1" applyFill="1" applyBorder="1" applyAlignment="1">
      <alignment horizontal="left" vertical="center" wrapText="1"/>
    </xf>
    <xf numFmtId="0" fontId="3" fillId="14" borderId="101" xfId="0" applyFont="1" applyFill="1" applyBorder="1" applyAlignment="1">
      <alignment horizontal="left" vertical="center" wrapText="1"/>
    </xf>
    <xf numFmtId="0" fontId="19" fillId="14" borderId="101" xfId="0" applyFont="1" applyFill="1" applyBorder="1" applyAlignment="1">
      <alignment horizontal="left" vertical="center" wrapText="1"/>
    </xf>
    <xf numFmtId="0" fontId="19" fillId="12" borderId="101" xfId="0" applyFont="1" applyFill="1" applyBorder="1" applyAlignment="1">
      <alignment horizontal="left" vertical="center" wrapText="1"/>
    </xf>
    <xf numFmtId="0" fontId="3" fillId="12" borderId="101" xfId="0" applyFont="1" applyFill="1" applyBorder="1" applyAlignment="1">
      <alignment horizontal="left" vertical="center" wrapText="1"/>
    </xf>
    <xf numFmtId="0" fontId="2" fillId="8" borderId="102" xfId="0" applyFont="1" applyFill="1" applyBorder="1" applyAlignment="1">
      <alignment horizontal="left" vertical="center" wrapText="1"/>
    </xf>
    <xf numFmtId="0" fontId="4" fillId="8" borderId="103" xfId="0" applyFont="1" applyFill="1" applyBorder="1" applyAlignment="1">
      <alignment horizontal="center" vertical="center" wrapText="1"/>
    </xf>
    <xf numFmtId="0" fontId="2" fillId="8" borderId="103" xfId="0" applyFont="1" applyFill="1" applyBorder="1" applyAlignment="1">
      <alignment horizontal="center" vertical="center" wrapText="1"/>
    </xf>
    <xf numFmtId="3" fontId="5" fillId="5" borderId="25" xfId="0" applyNumberFormat="1" applyFont="1" applyFill="1" applyBorder="1" applyAlignment="1">
      <alignment horizontal="center" vertical="center" wrapText="1"/>
    </xf>
    <xf numFmtId="0" fontId="2" fillId="3" borderId="103"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 fillId="4" borderId="103" xfId="0" applyFont="1" applyFill="1" applyBorder="1" applyAlignment="1">
      <alignment horizontal="center" vertical="center" wrapText="1"/>
    </xf>
    <xf numFmtId="0" fontId="19" fillId="13" borderId="103" xfId="0" applyFont="1" applyFill="1" applyBorder="1" applyAlignment="1">
      <alignment horizontal="center" vertical="center" wrapText="1"/>
    </xf>
    <xf numFmtId="0" fontId="3" fillId="14" borderId="103" xfId="0" applyFont="1" applyFill="1" applyBorder="1" applyAlignment="1">
      <alignment horizontal="center" vertical="center" wrapText="1"/>
    </xf>
    <xf numFmtId="0" fontId="19" fillId="14" borderId="103" xfId="0" applyFont="1" applyFill="1" applyBorder="1" applyAlignment="1">
      <alignment horizontal="center" vertical="center" wrapText="1"/>
    </xf>
    <xf numFmtId="0" fontId="19" fillId="12" borderId="103" xfId="0" applyFont="1" applyFill="1" applyBorder="1" applyAlignment="1">
      <alignment horizontal="center" vertical="center" wrapText="1"/>
    </xf>
    <xf numFmtId="0" fontId="3" fillId="12"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19" fillId="3" borderId="103" xfId="0" applyFont="1" applyFill="1" applyBorder="1" applyAlignment="1">
      <alignment horizontal="center" vertical="center" wrapText="1"/>
    </xf>
    <xf numFmtId="0" fontId="8" fillId="8" borderId="85" xfId="0" applyFont="1" applyFill="1" applyBorder="1" applyAlignment="1">
      <alignment horizontal="left" vertical="center" wrapText="1"/>
    </xf>
    <xf numFmtId="0" fontId="1" fillId="8"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3" fontId="19" fillId="14" borderId="103" xfId="0" applyNumberFormat="1" applyFont="1" applyFill="1" applyBorder="1" applyAlignment="1">
      <alignment horizontal="center" vertical="center" wrapText="1"/>
    </xf>
    <xf numFmtId="0" fontId="19" fillId="14" borderId="11" xfId="0" applyFont="1" applyFill="1" applyBorder="1" applyAlignment="1">
      <alignment horizontal="left" vertical="center" wrapText="1"/>
    </xf>
    <xf numFmtId="0" fontId="5" fillId="4"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5" fillId="5" borderId="17"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6" xfId="0" applyFont="1" applyFill="1" applyBorder="1" applyAlignment="1">
      <alignment horizontal="center" vertical="center"/>
    </xf>
    <xf numFmtId="0" fontId="9" fillId="7" borderId="15" xfId="0" applyFont="1" applyFill="1" applyBorder="1" applyAlignment="1">
      <alignment horizontal="center" vertical="center"/>
    </xf>
    <xf numFmtId="0" fontId="9" fillId="7" borderId="16" xfId="0" applyFont="1" applyFill="1" applyBorder="1" applyAlignment="1">
      <alignment horizontal="center" vertical="center"/>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0"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 fillId="8" borderId="34" xfId="0" applyFont="1" applyFill="1" applyBorder="1" applyAlignment="1">
      <alignment horizontal="left" vertical="center" wrapText="1"/>
    </xf>
    <xf numFmtId="0" fontId="2" fillId="8" borderId="36"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8" fillId="4" borderId="56"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4" borderId="7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14" fillId="7" borderId="12" xfId="0" applyFont="1" applyFill="1" applyBorder="1" applyAlignment="1">
      <alignment horizontal="center" vertical="top" wrapText="1"/>
    </xf>
    <xf numFmtId="0" fontId="14" fillId="7" borderId="18" xfId="0" applyFont="1" applyFill="1" applyBorder="1" applyAlignment="1">
      <alignment horizontal="center" vertical="top" wrapText="1"/>
    </xf>
    <xf numFmtId="0" fontId="14" fillId="7" borderId="13" xfId="0" applyFont="1" applyFill="1" applyBorder="1" applyAlignment="1">
      <alignment horizontal="center" vertical="top" wrapText="1"/>
    </xf>
    <xf numFmtId="0" fontId="14" fillId="7" borderId="19" xfId="0" applyFont="1" applyFill="1" applyBorder="1" applyAlignment="1">
      <alignment horizontal="center" vertical="top" wrapText="1"/>
    </xf>
    <xf numFmtId="0" fontId="14" fillId="7" borderId="39"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84">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xdr:from>
      <xdr:col>20</xdr:col>
      <xdr:colOff>38099</xdr:colOff>
      <xdr:row>0</xdr:row>
      <xdr:rowOff>0</xdr:rowOff>
    </xdr:from>
    <xdr:to>
      <xdr:col>22</xdr:col>
      <xdr:colOff>3143250</xdr:colOff>
      <xdr:row>9</xdr:row>
      <xdr:rowOff>38100</xdr:rowOff>
    </xdr:to>
    <xdr:pic>
      <xdr:nvPicPr>
        <xdr:cNvPr id="11" name="Imagen 1" descr="Escudo_Direccio_OFICIALIA MAYOR_Mesa de trabajo 1 copia 3">
          <a:extLst>
            <a:ext uri="{FF2B5EF4-FFF2-40B4-BE49-F238E27FC236}">
              <a16:creationId xmlns:a16="http://schemas.microsoft.com/office/drawing/2014/main" id="{2F94EB0C-766B-4AA8-B586-F6789AE999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736549" y="0"/>
          <a:ext cx="5695951" cy="253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1131</xdr:colOff>
      <xdr:row>62</xdr:row>
      <xdr:rowOff>33712</xdr:rowOff>
    </xdr:from>
    <xdr:ext cx="4534395" cy="843821"/>
    <xdr:sp macro="" textlink="">
      <xdr:nvSpPr>
        <xdr:cNvPr id="25" name="CuadroTexto 24">
          <a:extLst>
            <a:ext uri="{FF2B5EF4-FFF2-40B4-BE49-F238E27FC236}">
              <a16:creationId xmlns:a16="http://schemas.microsoft.com/office/drawing/2014/main" id="{48F48467-098D-4E27-ABD7-A8390ECE44F0}"/>
            </a:ext>
          </a:extLst>
        </xdr:cNvPr>
        <xdr:cNvSpPr txBox="1"/>
      </xdr:nvSpPr>
      <xdr:spPr>
        <a:xfrm>
          <a:off x="27718881" y="64994212"/>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baseline="0"/>
            <a:t>Mtra. Rosa Gabriela Ek Canche</a:t>
          </a:r>
          <a:endParaRPr lang="es-MX" sz="1200"/>
        </a:p>
        <a:p>
          <a:pPr algn="ctr"/>
          <a:r>
            <a:rPr lang="es-MX" sz="1200" baseline="0"/>
            <a:t> Oficial Mayor</a:t>
          </a:r>
          <a:endParaRPr lang="es-MX" sz="1200"/>
        </a:p>
      </xdr:txBody>
    </xdr:sp>
    <xdr:clientData/>
  </xdr:oneCellAnchor>
  <xdr:oneCellAnchor>
    <xdr:from>
      <xdr:col>9</xdr:col>
      <xdr:colOff>952517</xdr:colOff>
      <xdr:row>61</xdr:row>
      <xdr:rowOff>187222</xdr:rowOff>
    </xdr:from>
    <xdr:ext cx="3998528" cy="960662"/>
    <xdr:sp macro="" textlink="">
      <xdr:nvSpPr>
        <xdr:cNvPr id="26" name="CuadroTexto 25">
          <a:extLst>
            <a:ext uri="{FF2B5EF4-FFF2-40B4-BE49-F238E27FC236}">
              <a16:creationId xmlns:a16="http://schemas.microsoft.com/office/drawing/2014/main" id="{9CDCFA14-BE71-4738-B660-227CBDD202F2}"/>
            </a:ext>
          </a:extLst>
        </xdr:cNvPr>
        <xdr:cNvSpPr txBox="1"/>
      </xdr:nvSpPr>
      <xdr:spPr>
        <a:xfrm>
          <a:off x="15182867" y="64957222"/>
          <a:ext cx="3998528"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oneCellAnchor>
    <xdr:from>
      <xdr:col>2</xdr:col>
      <xdr:colOff>161925</xdr:colOff>
      <xdr:row>59</xdr:row>
      <xdr:rowOff>44450</xdr:rowOff>
    </xdr:from>
    <xdr:ext cx="5607050" cy="2011965"/>
    <xdr:sp macro="" textlink="">
      <xdr:nvSpPr>
        <xdr:cNvPr id="27" name="CuadroTexto 26">
          <a:extLst>
            <a:ext uri="{FF2B5EF4-FFF2-40B4-BE49-F238E27FC236}">
              <a16:creationId xmlns:a16="http://schemas.microsoft.com/office/drawing/2014/main" id="{B1A5B8E3-A28F-46D5-BACE-E287A4DFABA9}"/>
            </a:ext>
          </a:extLst>
        </xdr:cNvPr>
        <xdr:cNvSpPr txBox="1"/>
      </xdr:nvSpPr>
      <xdr:spPr>
        <a:xfrm>
          <a:off x="2295525" y="64433450"/>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a:ln>
                <a:noFill/>
              </a:ln>
              <a:solidFill>
                <a:prstClr val="black"/>
              </a:solidFill>
              <a:effectLst/>
              <a:uLnTx/>
              <a:uFillTx/>
              <a:latin typeface="Calibri" panose="020F0502020204030204"/>
              <a:ea typeface="+mn-ea"/>
              <a:cs typeface="+mn-cs"/>
            </a:rPr>
            <a:t>_______________                                                  _________________</a:t>
          </a:r>
          <a:r>
            <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200" b="0" i="0" u="none" strike="noStrike" kern="0" cap="none" spc="0" normalizeH="0" baseline="0" noProof="0">
              <a:ln>
                <a:noFill/>
              </a:ln>
              <a:solidFill>
                <a:sysClr val="windowText" lastClr="000000"/>
              </a:solidFill>
              <a:effectLst/>
              <a:uLnTx/>
              <a:uFillTx/>
              <a:latin typeface="Calibri" panose="020F0502020204030204"/>
              <a:ea typeface="+mn-ea"/>
              <a:cs typeface="+mn-cs"/>
            </a:rPr>
            <a:t>Elaboró</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200" b="0" i="0" u="none" strike="noStrike" kern="0" cap="none" spc="0" normalizeH="0" baseline="0" noProof="0">
              <a:ln>
                <a:noFill/>
              </a:ln>
              <a:solidFill>
                <a:sysClr val="windowText" lastClr="000000"/>
              </a:solidFill>
              <a:effectLst/>
              <a:uLnTx/>
              <a:uFillTx/>
              <a:latin typeface="Calibri" panose="020F0502020204030204"/>
              <a:ea typeface="+mn-ea"/>
              <a:cs typeface="+mn-cs"/>
            </a:rPr>
            <a:t>Juan Ramón Góngora Canto                                 Leydi Elizabeth Castro López</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200" b="0" i="0" u="none" strike="noStrike" kern="0" cap="none" spc="0" normalizeH="0" baseline="0" noProof="0">
              <a:ln>
                <a:noFill/>
              </a:ln>
              <a:solidFill>
                <a:sysClr val="windowText" lastClr="000000"/>
              </a:solidFill>
              <a:effectLst/>
              <a:uLnTx/>
              <a:uFillTx/>
              <a:latin typeface="Calibri" panose="020F0502020204030204"/>
              <a:ea typeface="+mn-ea"/>
              <a:cs typeface="+mn-cs"/>
            </a:rPr>
            <a:t>Auxiliar Administrativo                                             Asistente Administrativo</a:t>
          </a:r>
          <a:endPar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78"/>
  <sheetViews>
    <sheetView tabSelected="1" view="pageBreakPreview" zoomScale="60" zoomScaleNormal="60" workbookViewId="0">
      <selection activeCell="P89" sqref="P89"/>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22" width="16.85546875" customWidth="1"/>
    <col min="23" max="23" width="59" customWidth="1"/>
  </cols>
  <sheetData>
    <row r="1" spans="2:23" ht="15.75" thickBot="1" x14ac:dyDescent="0.3"/>
    <row r="2" spans="2:23" ht="30" customHeight="1" x14ac:dyDescent="0.25">
      <c r="E2" s="206" t="s">
        <v>0</v>
      </c>
      <c r="F2" s="207"/>
      <c r="G2" s="207"/>
      <c r="H2" s="207"/>
      <c r="I2" s="207"/>
      <c r="J2" s="207"/>
      <c r="K2" s="207"/>
      <c r="L2" s="207"/>
      <c r="M2" s="207"/>
      <c r="N2" s="207"/>
      <c r="O2" s="207"/>
      <c r="P2" s="207"/>
      <c r="Q2" s="207"/>
      <c r="R2" s="207"/>
      <c r="S2" s="207"/>
    </row>
    <row r="3" spans="2:23" ht="30" customHeight="1" x14ac:dyDescent="0.25">
      <c r="E3" s="208" t="s">
        <v>1</v>
      </c>
      <c r="F3" s="209"/>
      <c r="G3" s="209"/>
      <c r="H3" s="209"/>
      <c r="I3" s="209"/>
      <c r="J3" s="209"/>
      <c r="K3" s="209"/>
      <c r="L3" s="209"/>
      <c r="M3" s="209"/>
      <c r="N3" s="209"/>
      <c r="O3" s="209"/>
      <c r="P3" s="209"/>
      <c r="Q3" s="209"/>
      <c r="R3" s="209"/>
      <c r="S3" s="209"/>
    </row>
    <row r="4" spans="2:23" ht="30" customHeight="1" x14ac:dyDescent="0.25">
      <c r="E4" s="208" t="s">
        <v>175</v>
      </c>
      <c r="F4" s="209"/>
      <c r="G4" s="209"/>
      <c r="H4" s="209"/>
      <c r="I4" s="209"/>
      <c r="J4" s="209"/>
      <c r="K4" s="209"/>
      <c r="L4" s="209"/>
      <c r="M4" s="209"/>
      <c r="N4" s="209"/>
      <c r="O4" s="209"/>
      <c r="P4" s="209"/>
      <c r="Q4" s="209"/>
      <c r="R4" s="209"/>
      <c r="S4" s="209"/>
    </row>
    <row r="5" spans="2:23" ht="28.5" thickBot="1" x14ac:dyDescent="0.3">
      <c r="E5" s="213" t="s">
        <v>214</v>
      </c>
      <c r="F5" s="214"/>
      <c r="G5" s="214"/>
      <c r="H5" s="214"/>
      <c r="I5" s="214"/>
      <c r="J5" s="214"/>
      <c r="K5" s="214"/>
      <c r="L5" s="214"/>
      <c r="M5" s="214"/>
      <c r="N5" s="214"/>
      <c r="O5" s="214"/>
      <c r="P5" s="214"/>
      <c r="Q5" s="214"/>
      <c r="R5" s="214"/>
      <c r="S5" s="214"/>
    </row>
    <row r="9" spans="2:23" ht="15.75" thickBot="1" x14ac:dyDescent="0.3"/>
    <row r="10" spans="2:23" ht="21" thickBot="1" x14ac:dyDescent="0.3">
      <c r="G10" s="201" t="s">
        <v>2</v>
      </c>
      <c r="H10" s="202"/>
      <c r="I10" s="202"/>
      <c r="J10" s="202"/>
      <c r="K10" s="202"/>
      <c r="L10" s="202"/>
      <c r="M10" s="202"/>
      <c r="N10" s="202"/>
      <c r="O10" s="202"/>
      <c r="P10" s="202"/>
      <c r="Q10" s="202"/>
      <c r="R10" s="202"/>
      <c r="S10" s="202"/>
      <c r="T10" s="202"/>
      <c r="U10" s="202"/>
      <c r="V10" s="203"/>
    </row>
    <row r="11" spans="2:23" ht="43.5" customHeight="1" thickTop="1" thickBot="1" x14ac:dyDescent="0.3">
      <c r="B11" s="243" t="s">
        <v>3</v>
      </c>
      <c r="C11" s="245" t="s">
        <v>4</v>
      </c>
      <c r="D11" s="247" t="s">
        <v>5</v>
      </c>
      <c r="E11" s="247"/>
      <c r="F11" s="247"/>
      <c r="G11" s="204" t="s">
        <v>6</v>
      </c>
      <c r="H11" s="204"/>
      <c r="I11" s="204"/>
      <c r="J11" s="204"/>
      <c r="K11" s="205"/>
      <c r="L11" s="210" t="s">
        <v>7</v>
      </c>
      <c r="M11" s="211"/>
      <c r="N11" s="211"/>
      <c r="O11" s="212"/>
      <c r="P11" s="240" t="s">
        <v>8</v>
      </c>
      <c r="Q11" s="241"/>
      <c r="R11" s="241"/>
      <c r="S11" s="242"/>
      <c r="T11" s="241" t="s">
        <v>9</v>
      </c>
      <c r="U11" s="241"/>
      <c r="V11" s="241"/>
      <c r="W11" s="228" t="s">
        <v>45</v>
      </c>
    </row>
    <row r="12" spans="2:23" ht="95.25" thickBot="1" x14ac:dyDescent="0.3">
      <c r="B12" s="244"/>
      <c r="C12" s="246"/>
      <c r="D12" s="26" t="s">
        <v>11</v>
      </c>
      <c r="E12" s="26" t="s">
        <v>12</v>
      </c>
      <c r="F12" s="26" t="s">
        <v>13</v>
      </c>
      <c r="G12" s="156" t="s">
        <v>215</v>
      </c>
      <c r="H12" s="9" t="s">
        <v>14</v>
      </c>
      <c r="I12" s="5" t="s">
        <v>15</v>
      </c>
      <c r="J12" s="10" t="s">
        <v>16</v>
      </c>
      <c r="K12" s="6" t="s">
        <v>17</v>
      </c>
      <c r="L12" s="9" t="s">
        <v>14</v>
      </c>
      <c r="M12" s="5" t="s">
        <v>15</v>
      </c>
      <c r="N12" s="10" t="s">
        <v>16</v>
      </c>
      <c r="O12" s="6" t="s">
        <v>17</v>
      </c>
      <c r="P12" s="7" t="s">
        <v>14</v>
      </c>
      <c r="Q12" s="1" t="s">
        <v>15</v>
      </c>
      <c r="R12" s="8" t="s">
        <v>16</v>
      </c>
      <c r="S12" s="2" t="s">
        <v>17</v>
      </c>
      <c r="T12" s="1" t="s">
        <v>15</v>
      </c>
      <c r="U12" s="8" t="s">
        <v>16</v>
      </c>
      <c r="V12" s="27" t="s">
        <v>17</v>
      </c>
      <c r="W12" s="229"/>
    </row>
    <row r="13" spans="2:23" ht="129" x14ac:dyDescent="0.25">
      <c r="B13" s="237" t="s">
        <v>18</v>
      </c>
      <c r="C13" s="230" t="s">
        <v>48</v>
      </c>
      <c r="D13" s="23" t="s">
        <v>19</v>
      </c>
      <c r="E13" s="11" t="s">
        <v>20</v>
      </c>
      <c r="F13" s="64" t="s">
        <v>21</v>
      </c>
      <c r="G13" s="157">
        <v>37.01</v>
      </c>
      <c r="H13" s="65">
        <v>37.01</v>
      </c>
      <c r="I13" s="61">
        <v>37.01</v>
      </c>
      <c r="J13" s="63">
        <v>37.01</v>
      </c>
      <c r="K13" s="60">
        <v>37.01</v>
      </c>
      <c r="L13" s="66">
        <v>34.700000000000003</v>
      </c>
      <c r="M13" s="61"/>
      <c r="N13" s="61"/>
      <c r="O13" s="62"/>
      <c r="P13" s="58">
        <f>IFERROR(L13/H13,"100%")</f>
        <v>0.93758443663874647</v>
      </c>
      <c r="Q13" s="50"/>
      <c r="R13" s="50"/>
      <c r="S13" s="91"/>
      <c r="T13" s="68"/>
      <c r="U13" s="52"/>
      <c r="V13" s="52"/>
      <c r="W13" s="40" t="s">
        <v>22</v>
      </c>
    </row>
    <row r="14" spans="2:23" ht="102.75" x14ac:dyDescent="0.25">
      <c r="B14" s="238"/>
      <c r="C14" s="231"/>
      <c r="D14" s="24" t="s">
        <v>23</v>
      </c>
      <c r="E14" s="12" t="s">
        <v>20</v>
      </c>
      <c r="F14" s="21" t="s">
        <v>21</v>
      </c>
      <c r="G14" s="158">
        <v>70.5</v>
      </c>
      <c r="H14" s="17">
        <v>70.5</v>
      </c>
      <c r="I14" s="18">
        <v>70.5</v>
      </c>
      <c r="J14" s="19">
        <v>70.5</v>
      </c>
      <c r="K14" s="20">
        <v>70.5</v>
      </c>
      <c r="L14" s="54">
        <v>59</v>
      </c>
      <c r="M14" s="3"/>
      <c r="N14" s="3"/>
      <c r="O14" s="4"/>
      <c r="P14" s="58">
        <f>IFERROR(L14/H14,"100%")</f>
        <v>0.83687943262411346</v>
      </c>
      <c r="Q14" s="50"/>
      <c r="R14" s="50"/>
      <c r="S14" s="91"/>
      <c r="T14" s="58"/>
      <c r="U14" s="50"/>
      <c r="V14" s="50"/>
      <c r="W14" s="39" t="s">
        <v>24</v>
      </c>
    </row>
    <row r="15" spans="2:23" ht="112.5" customHeight="1" x14ac:dyDescent="0.25">
      <c r="B15" s="239"/>
      <c r="C15" s="232"/>
      <c r="D15" s="25" t="s">
        <v>25</v>
      </c>
      <c r="E15" s="13" t="s">
        <v>20</v>
      </c>
      <c r="F15" s="21" t="s">
        <v>26</v>
      </c>
      <c r="G15" s="158">
        <v>5.8</v>
      </c>
      <c r="H15" s="14">
        <v>5.8</v>
      </c>
      <c r="I15" s="15">
        <v>5.8</v>
      </c>
      <c r="J15" s="22">
        <v>5.8</v>
      </c>
      <c r="K15" s="16">
        <v>5.8</v>
      </c>
      <c r="L15" s="59">
        <v>5.08</v>
      </c>
      <c r="M15" s="3"/>
      <c r="N15" s="3"/>
      <c r="O15" s="4"/>
      <c r="P15" s="58">
        <f>IFERROR(L15/H15,"100%")</f>
        <v>0.87586206896551733</v>
      </c>
      <c r="Q15" s="50"/>
      <c r="R15" s="50"/>
      <c r="S15" s="91"/>
      <c r="T15" s="58"/>
      <c r="U15" s="50"/>
      <c r="V15" s="50"/>
      <c r="W15" s="39" t="s">
        <v>27</v>
      </c>
    </row>
    <row r="16" spans="2:23" ht="54.75" hidden="1" customHeight="1" x14ac:dyDescent="0.25">
      <c r="B16" s="234" t="s">
        <v>44</v>
      </c>
      <c r="C16" s="235"/>
      <c r="D16" s="235"/>
      <c r="E16" s="235"/>
      <c r="F16" s="236"/>
      <c r="G16" s="145"/>
      <c r="H16" s="93"/>
      <c r="I16" s="94"/>
      <c r="J16" s="94"/>
      <c r="K16" s="95"/>
      <c r="L16" s="93"/>
      <c r="M16" s="94"/>
      <c r="N16" s="94"/>
      <c r="O16" s="96"/>
      <c r="P16" s="92" t="str">
        <f>IFERROR((L16/H16),"100%")</f>
        <v>100%</v>
      </c>
      <c r="Q16" s="50" t="str">
        <f>IFERROR((M16/I16),"100%")</f>
        <v>100%</v>
      </c>
      <c r="R16" s="50" t="str">
        <f>IFERROR((N16/J16),"100%")</f>
        <v>100%</v>
      </c>
      <c r="S16" s="53" t="str">
        <f>IFERROR((O16/K16),"100%")</f>
        <v>100%</v>
      </c>
      <c r="T16" s="92" t="str">
        <f>IFERROR(((L16+M16)/(H16+I16)),"100%")</f>
        <v>100%</v>
      </c>
      <c r="U16" s="50" t="str">
        <f>IFERROR(((L16+M16+N16)/(H16+I16+J16)),"100%")</f>
        <v>100%</v>
      </c>
      <c r="V16" s="53" t="str">
        <f>IFERROR(((L16+M16+N16+O16)/(H16+I16+J16+K16)),"100%")</f>
        <v>100%</v>
      </c>
      <c r="W16" s="100"/>
    </row>
    <row r="17" spans="2:23" ht="120" x14ac:dyDescent="0.25">
      <c r="B17" s="159" t="s">
        <v>49</v>
      </c>
      <c r="C17" s="161" t="s">
        <v>50</v>
      </c>
      <c r="D17" s="161" t="s">
        <v>51</v>
      </c>
      <c r="E17" s="160" t="s">
        <v>47</v>
      </c>
      <c r="F17" s="162" t="s">
        <v>52</v>
      </c>
      <c r="G17" s="181">
        <f>SUM(H17:K17)</f>
        <v>3957257</v>
      </c>
      <c r="H17" s="93">
        <v>863616</v>
      </c>
      <c r="I17" s="94">
        <v>1065147</v>
      </c>
      <c r="J17" s="94">
        <v>1115175</v>
      </c>
      <c r="K17" s="95">
        <v>913319</v>
      </c>
      <c r="L17" s="93">
        <v>810993</v>
      </c>
      <c r="M17" s="94"/>
      <c r="N17" s="94"/>
      <c r="O17" s="96"/>
      <c r="P17" s="92">
        <f t="shared" ref="P17:P55" si="0">IFERROR((L17/H17),"100%")</f>
        <v>0.93906666851934195</v>
      </c>
      <c r="Q17" s="98"/>
      <c r="R17" s="98"/>
      <c r="S17" s="99"/>
      <c r="T17" s="97"/>
      <c r="U17" s="98"/>
      <c r="V17" s="99"/>
      <c r="W17" s="146" t="s">
        <v>176</v>
      </c>
    </row>
    <row r="18" spans="2:23" ht="104.25" x14ac:dyDescent="0.25">
      <c r="B18" s="106" t="s">
        <v>53</v>
      </c>
      <c r="C18" s="107" t="s">
        <v>54</v>
      </c>
      <c r="D18" s="108" t="s">
        <v>55</v>
      </c>
      <c r="E18" s="109" t="s">
        <v>47</v>
      </c>
      <c r="F18" s="163" t="s">
        <v>56</v>
      </c>
      <c r="G18" s="191">
        <f t="shared" ref="G18:G55" si="1">SUM(H18:K18)</f>
        <v>5260</v>
      </c>
      <c r="H18" s="67">
        <v>1280</v>
      </c>
      <c r="I18" s="3">
        <v>1350</v>
      </c>
      <c r="J18" s="3">
        <v>1340</v>
      </c>
      <c r="K18" s="51">
        <v>1290</v>
      </c>
      <c r="L18" s="67">
        <v>1443</v>
      </c>
      <c r="M18" s="3"/>
      <c r="N18" s="3"/>
      <c r="O18" s="4"/>
      <c r="P18" s="92">
        <f t="shared" si="0"/>
        <v>1.1273437500000001</v>
      </c>
      <c r="Q18" s="98"/>
      <c r="R18" s="98"/>
      <c r="S18" s="99"/>
      <c r="T18" s="97"/>
      <c r="U18" s="98"/>
      <c r="V18" s="99"/>
      <c r="W18" s="148" t="s">
        <v>177</v>
      </c>
    </row>
    <row r="19" spans="2:23" ht="104.25" x14ac:dyDescent="0.25">
      <c r="B19" s="110" t="s">
        <v>28</v>
      </c>
      <c r="C19" s="111" t="s">
        <v>57</v>
      </c>
      <c r="D19" s="112" t="s">
        <v>58</v>
      </c>
      <c r="E19" s="113" t="s">
        <v>47</v>
      </c>
      <c r="F19" s="164" t="s">
        <v>59</v>
      </c>
      <c r="G19" s="180">
        <f t="shared" si="1"/>
        <v>3</v>
      </c>
      <c r="H19" s="67">
        <v>0</v>
      </c>
      <c r="I19" s="3">
        <v>1</v>
      </c>
      <c r="J19" s="3">
        <v>2</v>
      </c>
      <c r="K19" s="51">
        <v>0</v>
      </c>
      <c r="L19" s="67"/>
      <c r="M19" s="3"/>
      <c r="N19" s="3"/>
      <c r="O19" s="4"/>
      <c r="P19" s="92" t="str">
        <f t="shared" si="0"/>
        <v>100%</v>
      </c>
      <c r="Q19" s="98"/>
      <c r="R19" s="98"/>
      <c r="S19" s="99"/>
      <c r="T19" s="97"/>
      <c r="U19" s="98"/>
      <c r="V19" s="99"/>
      <c r="W19" s="149" t="s">
        <v>178</v>
      </c>
    </row>
    <row r="20" spans="2:23" ht="104.25" x14ac:dyDescent="0.25">
      <c r="B20" s="110" t="s">
        <v>28</v>
      </c>
      <c r="C20" s="111" t="s">
        <v>60</v>
      </c>
      <c r="D20" s="112" t="s">
        <v>61</v>
      </c>
      <c r="E20" s="113" t="s">
        <v>47</v>
      </c>
      <c r="F20" s="164" t="s">
        <v>62</v>
      </c>
      <c r="G20" s="180">
        <f t="shared" si="1"/>
        <v>70</v>
      </c>
      <c r="H20" s="102">
        <v>17</v>
      </c>
      <c r="I20" s="103">
        <v>18</v>
      </c>
      <c r="J20" s="103">
        <v>19</v>
      </c>
      <c r="K20" s="104">
        <v>16</v>
      </c>
      <c r="L20" s="102">
        <v>17</v>
      </c>
      <c r="M20" s="103"/>
      <c r="N20" s="103"/>
      <c r="O20" s="105"/>
      <c r="P20" s="92">
        <f t="shared" si="0"/>
        <v>1</v>
      </c>
      <c r="Q20" s="98"/>
      <c r="R20" s="98"/>
      <c r="S20" s="99"/>
      <c r="T20" s="97"/>
      <c r="U20" s="98"/>
      <c r="V20" s="99"/>
      <c r="W20" s="149" t="s">
        <v>179</v>
      </c>
    </row>
    <row r="21" spans="2:23" ht="117.75" x14ac:dyDescent="0.25">
      <c r="B21" s="106" t="s">
        <v>63</v>
      </c>
      <c r="C21" s="108" t="s">
        <v>64</v>
      </c>
      <c r="D21" s="108" t="s">
        <v>65</v>
      </c>
      <c r="E21" s="109" t="s">
        <v>47</v>
      </c>
      <c r="F21" s="165" t="s">
        <v>66</v>
      </c>
      <c r="G21" s="192">
        <f t="shared" si="1"/>
        <v>3903667</v>
      </c>
      <c r="H21" s="102">
        <v>850819</v>
      </c>
      <c r="I21" s="103">
        <v>1050965</v>
      </c>
      <c r="J21" s="103">
        <v>1100954</v>
      </c>
      <c r="K21" s="104">
        <v>900929</v>
      </c>
      <c r="L21" s="102">
        <v>796878</v>
      </c>
      <c r="M21" s="103"/>
      <c r="N21" s="103"/>
      <c r="O21" s="105"/>
      <c r="P21" s="92">
        <f t="shared" si="0"/>
        <v>0.93660108671762154</v>
      </c>
      <c r="Q21" s="98"/>
      <c r="R21" s="98"/>
      <c r="S21" s="99"/>
      <c r="T21" s="97"/>
      <c r="U21" s="98"/>
      <c r="V21" s="99"/>
      <c r="W21" s="148" t="s">
        <v>180</v>
      </c>
    </row>
    <row r="22" spans="2:23" ht="117" x14ac:dyDescent="0.25">
      <c r="B22" s="110" t="s">
        <v>28</v>
      </c>
      <c r="C22" s="114" t="s">
        <v>67</v>
      </c>
      <c r="D22" s="112" t="s">
        <v>68</v>
      </c>
      <c r="E22" s="113" t="s">
        <v>47</v>
      </c>
      <c r="F22" s="175" t="s">
        <v>69</v>
      </c>
      <c r="G22" s="197">
        <f>SUM(H22:K22)</f>
        <v>2450</v>
      </c>
      <c r="H22" s="102">
        <v>580</v>
      </c>
      <c r="I22" s="103">
        <v>645</v>
      </c>
      <c r="J22" s="103">
        <v>625</v>
      </c>
      <c r="K22" s="104">
        <v>600</v>
      </c>
      <c r="L22" s="102">
        <v>758</v>
      </c>
      <c r="M22" s="103"/>
      <c r="N22" s="103"/>
      <c r="O22" s="105"/>
      <c r="P22" s="92">
        <f t="shared" si="0"/>
        <v>1.306896551724138</v>
      </c>
      <c r="Q22" s="98"/>
      <c r="R22" s="98"/>
      <c r="S22" s="99"/>
      <c r="T22" s="97"/>
      <c r="U22" s="98"/>
      <c r="V22" s="99"/>
      <c r="W22" s="149" t="s">
        <v>181</v>
      </c>
    </row>
    <row r="23" spans="2:23" ht="117" x14ac:dyDescent="0.25">
      <c r="B23" s="110" t="s">
        <v>28</v>
      </c>
      <c r="C23" s="114" t="s">
        <v>70</v>
      </c>
      <c r="D23" s="112" t="s">
        <v>71</v>
      </c>
      <c r="E23" s="113" t="s">
        <v>47</v>
      </c>
      <c r="F23" s="175" t="s">
        <v>72</v>
      </c>
      <c r="G23" s="197">
        <f>SUM(H23:K23)</f>
        <v>185</v>
      </c>
      <c r="H23" s="102">
        <v>46</v>
      </c>
      <c r="I23" s="103">
        <v>48</v>
      </c>
      <c r="J23" s="103">
        <v>44</v>
      </c>
      <c r="K23" s="104">
        <v>47</v>
      </c>
      <c r="L23" s="102">
        <v>63</v>
      </c>
      <c r="M23" s="103"/>
      <c r="N23" s="103"/>
      <c r="O23" s="105"/>
      <c r="P23" s="92">
        <f t="shared" si="0"/>
        <v>1.3695652173913044</v>
      </c>
      <c r="Q23" s="98"/>
      <c r="R23" s="98"/>
      <c r="S23" s="99"/>
      <c r="T23" s="97"/>
      <c r="U23" s="98"/>
      <c r="V23" s="99"/>
      <c r="W23" s="149" t="s">
        <v>182</v>
      </c>
    </row>
    <row r="24" spans="2:23" ht="105" x14ac:dyDescent="0.25">
      <c r="B24" s="110" t="s">
        <v>28</v>
      </c>
      <c r="C24" s="193" t="s">
        <v>73</v>
      </c>
      <c r="D24" s="112" t="s">
        <v>74</v>
      </c>
      <c r="E24" s="113" t="s">
        <v>47</v>
      </c>
      <c r="F24" s="175" t="s">
        <v>75</v>
      </c>
      <c r="G24" s="187">
        <f t="shared" si="1"/>
        <v>185</v>
      </c>
      <c r="H24" s="102">
        <v>46</v>
      </c>
      <c r="I24" s="103">
        <v>48</v>
      </c>
      <c r="J24" s="103">
        <v>44</v>
      </c>
      <c r="K24" s="104">
        <v>47</v>
      </c>
      <c r="L24" s="102">
        <v>9</v>
      </c>
      <c r="M24" s="103"/>
      <c r="N24" s="103"/>
      <c r="O24" s="105"/>
      <c r="P24" s="92">
        <f t="shared" si="0"/>
        <v>0.19565217391304349</v>
      </c>
      <c r="Q24" s="98"/>
      <c r="R24" s="98"/>
      <c r="S24" s="99"/>
      <c r="T24" s="97"/>
      <c r="U24" s="98"/>
      <c r="V24" s="99"/>
      <c r="W24" s="149" t="s">
        <v>183</v>
      </c>
    </row>
    <row r="25" spans="2:23" ht="103.5" x14ac:dyDescent="0.25">
      <c r="B25" s="110" t="s">
        <v>28</v>
      </c>
      <c r="C25" s="114" t="s">
        <v>76</v>
      </c>
      <c r="D25" s="112" t="s">
        <v>77</v>
      </c>
      <c r="E25" s="113" t="s">
        <v>47</v>
      </c>
      <c r="F25" s="175" t="s">
        <v>78</v>
      </c>
      <c r="G25" s="187">
        <f t="shared" si="1"/>
        <v>473</v>
      </c>
      <c r="H25" s="102">
        <v>65</v>
      </c>
      <c r="I25" s="103">
        <v>115</v>
      </c>
      <c r="J25" s="103">
        <v>145</v>
      </c>
      <c r="K25" s="104">
        <v>148</v>
      </c>
      <c r="L25" s="102"/>
      <c r="M25" s="103"/>
      <c r="N25" s="103"/>
      <c r="O25" s="105"/>
      <c r="P25" s="92">
        <f t="shared" si="0"/>
        <v>0</v>
      </c>
      <c r="Q25" s="98"/>
      <c r="R25" s="98"/>
      <c r="S25" s="99"/>
      <c r="T25" s="97"/>
      <c r="U25" s="98"/>
      <c r="V25" s="99"/>
      <c r="W25" s="149" t="s">
        <v>184</v>
      </c>
    </row>
    <row r="26" spans="2:23" ht="103.5" x14ac:dyDescent="0.25">
      <c r="B26" s="110" t="s">
        <v>28</v>
      </c>
      <c r="C26" s="114" t="s">
        <v>79</v>
      </c>
      <c r="D26" s="112" t="s">
        <v>80</v>
      </c>
      <c r="E26" s="113" t="s">
        <v>47</v>
      </c>
      <c r="F26" s="175" t="s">
        <v>81</v>
      </c>
      <c r="G26" s="187">
        <f t="shared" si="1"/>
        <v>264</v>
      </c>
      <c r="H26" s="102">
        <v>59</v>
      </c>
      <c r="I26" s="103">
        <v>67</v>
      </c>
      <c r="J26" s="103">
        <v>68</v>
      </c>
      <c r="K26" s="104">
        <v>70</v>
      </c>
      <c r="L26" s="102">
        <v>48</v>
      </c>
      <c r="M26" s="103"/>
      <c r="N26" s="103"/>
      <c r="O26" s="105"/>
      <c r="P26" s="92">
        <f t="shared" si="0"/>
        <v>0.81355932203389836</v>
      </c>
      <c r="Q26" s="98"/>
      <c r="R26" s="98"/>
      <c r="S26" s="99"/>
      <c r="T26" s="97"/>
      <c r="U26" s="98"/>
      <c r="V26" s="99"/>
      <c r="W26" s="149" t="s">
        <v>185</v>
      </c>
    </row>
    <row r="27" spans="2:23" ht="114.75" x14ac:dyDescent="0.25">
      <c r="B27" s="110" t="s">
        <v>28</v>
      </c>
      <c r="C27" s="194" t="s">
        <v>82</v>
      </c>
      <c r="D27" s="195" t="s">
        <v>83</v>
      </c>
      <c r="E27" s="196" t="s">
        <v>47</v>
      </c>
      <c r="F27" s="198" t="s">
        <v>84</v>
      </c>
      <c r="G27" s="187">
        <f t="shared" si="1"/>
        <v>3900000</v>
      </c>
      <c r="H27" s="102">
        <v>850000</v>
      </c>
      <c r="I27" s="103">
        <v>1050000</v>
      </c>
      <c r="J27" s="103">
        <v>1100000</v>
      </c>
      <c r="K27" s="104">
        <v>900000</v>
      </c>
      <c r="L27" s="102">
        <v>795981</v>
      </c>
      <c r="M27" s="103"/>
      <c r="N27" s="103"/>
      <c r="O27" s="105"/>
      <c r="P27" s="92">
        <f t="shared" si="0"/>
        <v>0.93644823529411769</v>
      </c>
      <c r="Q27" s="98"/>
      <c r="R27" s="98"/>
      <c r="S27" s="99"/>
      <c r="T27" s="97"/>
      <c r="U27" s="98"/>
      <c r="V27" s="99"/>
      <c r="W27" s="149" t="s">
        <v>186</v>
      </c>
    </row>
    <row r="28" spans="2:23" ht="117" x14ac:dyDescent="0.25">
      <c r="B28" s="110" t="s">
        <v>28</v>
      </c>
      <c r="C28" s="114" t="s">
        <v>85</v>
      </c>
      <c r="D28" s="112" t="s">
        <v>86</v>
      </c>
      <c r="E28" s="113" t="s">
        <v>47</v>
      </c>
      <c r="F28" s="175" t="s">
        <v>87</v>
      </c>
      <c r="G28" s="187">
        <f t="shared" si="1"/>
        <v>110</v>
      </c>
      <c r="H28" s="102">
        <v>23</v>
      </c>
      <c r="I28" s="103">
        <v>42</v>
      </c>
      <c r="J28" s="103">
        <v>28</v>
      </c>
      <c r="K28" s="104">
        <v>17</v>
      </c>
      <c r="L28" s="102">
        <v>19</v>
      </c>
      <c r="M28" s="103"/>
      <c r="N28" s="103"/>
      <c r="O28" s="105"/>
      <c r="P28" s="92">
        <f t="shared" si="0"/>
        <v>0.82608695652173914</v>
      </c>
      <c r="Q28" s="98"/>
      <c r="R28" s="98"/>
      <c r="S28" s="99"/>
      <c r="T28" s="97"/>
      <c r="U28" s="98"/>
      <c r="V28" s="99"/>
      <c r="W28" s="149" t="s">
        <v>187</v>
      </c>
    </row>
    <row r="29" spans="2:23" ht="117.75" x14ac:dyDescent="0.25">
      <c r="B29" s="106" t="s">
        <v>88</v>
      </c>
      <c r="C29" s="115" t="s">
        <v>89</v>
      </c>
      <c r="D29" s="107" t="s">
        <v>90</v>
      </c>
      <c r="E29" s="109" t="s">
        <v>47</v>
      </c>
      <c r="F29" s="166" t="s">
        <v>91</v>
      </c>
      <c r="G29" s="182">
        <f t="shared" si="1"/>
        <v>10017</v>
      </c>
      <c r="H29" s="102">
        <v>2504</v>
      </c>
      <c r="I29" s="103">
        <v>2504</v>
      </c>
      <c r="J29" s="103">
        <v>2504</v>
      </c>
      <c r="K29" s="104">
        <v>2505</v>
      </c>
      <c r="L29" s="102">
        <v>2490</v>
      </c>
      <c r="M29" s="103"/>
      <c r="N29" s="103"/>
      <c r="O29" s="105"/>
      <c r="P29" s="92">
        <f t="shared" si="0"/>
        <v>0.99440894568690097</v>
      </c>
      <c r="Q29" s="98"/>
      <c r="R29" s="98"/>
      <c r="S29" s="99"/>
      <c r="T29" s="97"/>
      <c r="U29" s="98"/>
      <c r="V29" s="99"/>
      <c r="W29" s="148" t="s">
        <v>188</v>
      </c>
    </row>
    <row r="30" spans="2:23" ht="103.5" x14ac:dyDescent="0.25">
      <c r="B30" s="110" t="s">
        <v>28</v>
      </c>
      <c r="C30" s="111" t="s">
        <v>92</v>
      </c>
      <c r="D30" s="111" t="s">
        <v>93</v>
      </c>
      <c r="E30" s="113" t="s">
        <v>47</v>
      </c>
      <c r="F30" s="167" t="s">
        <v>94</v>
      </c>
      <c r="G30" s="180">
        <f t="shared" si="1"/>
        <v>8</v>
      </c>
      <c r="H30" s="102">
        <v>2</v>
      </c>
      <c r="I30" s="103">
        <v>2</v>
      </c>
      <c r="J30" s="103">
        <v>2</v>
      </c>
      <c r="K30" s="104">
        <v>2</v>
      </c>
      <c r="L30" s="102">
        <v>1</v>
      </c>
      <c r="M30" s="103"/>
      <c r="N30" s="103"/>
      <c r="O30" s="105"/>
      <c r="P30" s="92">
        <f t="shared" si="0"/>
        <v>0.5</v>
      </c>
      <c r="Q30" s="98"/>
      <c r="R30" s="98"/>
      <c r="S30" s="99"/>
      <c r="T30" s="97"/>
      <c r="U30" s="98"/>
      <c r="V30" s="99"/>
      <c r="W30" s="149" t="s">
        <v>189</v>
      </c>
    </row>
    <row r="31" spans="2:23" ht="117" x14ac:dyDescent="0.25">
      <c r="B31" s="110" t="s">
        <v>28</v>
      </c>
      <c r="C31" s="111" t="s">
        <v>95</v>
      </c>
      <c r="D31" s="111" t="s">
        <v>96</v>
      </c>
      <c r="E31" s="113" t="s">
        <v>47</v>
      </c>
      <c r="F31" s="167" t="s">
        <v>97</v>
      </c>
      <c r="G31" s="180">
        <f t="shared" si="1"/>
        <v>2832</v>
      </c>
      <c r="H31" s="102">
        <v>708</v>
      </c>
      <c r="I31" s="103">
        <v>708</v>
      </c>
      <c r="J31" s="103">
        <v>708</v>
      </c>
      <c r="K31" s="104">
        <v>708</v>
      </c>
      <c r="L31" s="102">
        <v>708</v>
      </c>
      <c r="M31" s="103"/>
      <c r="N31" s="103"/>
      <c r="O31" s="105"/>
      <c r="P31" s="92">
        <f t="shared" si="0"/>
        <v>1</v>
      </c>
      <c r="Q31" s="98"/>
      <c r="R31" s="98"/>
      <c r="S31" s="99"/>
      <c r="T31" s="97"/>
      <c r="U31" s="98"/>
      <c r="V31" s="99"/>
      <c r="W31" s="149" t="s">
        <v>190</v>
      </c>
    </row>
    <row r="32" spans="2:23" ht="102.75" x14ac:dyDescent="0.25">
      <c r="B32" s="110" t="s">
        <v>28</v>
      </c>
      <c r="C32" s="111" t="s">
        <v>98</v>
      </c>
      <c r="D32" s="111" t="s">
        <v>99</v>
      </c>
      <c r="E32" s="113" t="s">
        <v>47</v>
      </c>
      <c r="F32" s="167" t="s">
        <v>100</v>
      </c>
      <c r="G32" s="180">
        <f t="shared" si="1"/>
        <v>2832</v>
      </c>
      <c r="H32" s="102">
        <v>708</v>
      </c>
      <c r="I32" s="103">
        <v>708</v>
      </c>
      <c r="J32" s="103">
        <v>708</v>
      </c>
      <c r="K32" s="104">
        <v>708</v>
      </c>
      <c r="L32" s="102">
        <v>708</v>
      </c>
      <c r="M32" s="103"/>
      <c r="N32" s="103"/>
      <c r="O32" s="105"/>
      <c r="P32" s="92">
        <f t="shared" si="0"/>
        <v>1</v>
      </c>
      <c r="Q32" s="98"/>
      <c r="R32" s="98"/>
      <c r="S32" s="99"/>
      <c r="T32" s="97"/>
      <c r="U32" s="98"/>
      <c r="V32" s="99"/>
      <c r="W32" s="150" t="s">
        <v>191</v>
      </c>
    </row>
    <row r="33" spans="2:23" ht="102.75" x14ac:dyDescent="0.25">
      <c r="B33" s="110" t="s">
        <v>28</v>
      </c>
      <c r="C33" s="111" t="s">
        <v>101</v>
      </c>
      <c r="D33" s="111" t="s">
        <v>102</v>
      </c>
      <c r="E33" s="113" t="s">
        <v>47</v>
      </c>
      <c r="F33" s="167" t="s">
        <v>103</v>
      </c>
      <c r="G33" s="180">
        <f t="shared" si="1"/>
        <v>6360</v>
      </c>
      <c r="H33" s="102">
        <v>1590</v>
      </c>
      <c r="I33" s="103">
        <v>1590</v>
      </c>
      <c r="J33" s="103">
        <v>1590</v>
      </c>
      <c r="K33" s="104">
        <v>1590</v>
      </c>
      <c r="L33" s="102">
        <v>1151</v>
      </c>
      <c r="M33" s="103"/>
      <c r="N33" s="103"/>
      <c r="O33" s="105"/>
      <c r="P33" s="92">
        <f t="shared" si="0"/>
        <v>0.72389937106918234</v>
      </c>
      <c r="Q33" s="98"/>
      <c r="R33" s="98"/>
      <c r="S33" s="99"/>
      <c r="T33" s="97"/>
      <c r="U33" s="98"/>
      <c r="V33" s="99"/>
      <c r="W33" s="149" t="s">
        <v>192</v>
      </c>
    </row>
    <row r="34" spans="2:23" ht="103.5" x14ac:dyDescent="0.25">
      <c r="B34" s="110" t="s">
        <v>28</v>
      </c>
      <c r="C34" s="111" t="s">
        <v>104</v>
      </c>
      <c r="D34" s="111" t="s">
        <v>105</v>
      </c>
      <c r="E34" s="113" t="s">
        <v>47</v>
      </c>
      <c r="F34" s="167" t="s">
        <v>106</v>
      </c>
      <c r="G34" s="180">
        <f t="shared" si="1"/>
        <v>6360</v>
      </c>
      <c r="H34" s="102">
        <v>1590</v>
      </c>
      <c r="I34" s="103">
        <v>1590</v>
      </c>
      <c r="J34" s="103">
        <v>1590</v>
      </c>
      <c r="K34" s="104">
        <v>1590</v>
      </c>
      <c r="L34" s="102">
        <v>1151</v>
      </c>
      <c r="M34" s="103"/>
      <c r="N34" s="103"/>
      <c r="O34" s="105"/>
      <c r="P34" s="92">
        <f t="shared" si="0"/>
        <v>0.72389937106918234</v>
      </c>
      <c r="Q34" s="98"/>
      <c r="R34" s="98"/>
      <c r="S34" s="99"/>
      <c r="T34" s="97"/>
      <c r="U34" s="98"/>
      <c r="V34" s="99"/>
      <c r="W34" s="149" t="s">
        <v>193</v>
      </c>
    </row>
    <row r="35" spans="2:23" ht="117" x14ac:dyDescent="0.25">
      <c r="B35" s="110" t="s">
        <v>28</v>
      </c>
      <c r="C35" s="117" t="s">
        <v>107</v>
      </c>
      <c r="D35" s="111" t="s">
        <v>108</v>
      </c>
      <c r="E35" s="113" t="s">
        <v>47</v>
      </c>
      <c r="F35" s="167" t="s">
        <v>109</v>
      </c>
      <c r="G35" s="180">
        <f t="shared" si="1"/>
        <v>125</v>
      </c>
      <c r="H35" s="102">
        <v>31</v>
      </c>
      <c r="I35" s="103">
        <v>31</v>
      </c>
      <c r="J35" s="103">
        <v>31</v>
      </c>
      <c r="K35" s="104">
        <v>32</v>
      </c>
      <c r="L35" s="102">
        <v>32</v>
      </c>
      <c r="M35" s="103"/>
      <c r="N35" s="103"/>
      <c r="O35" s="105"/>
      <c r="P35" s="92">
        <f t="shared" si="0"/>
        <v>1.032258064516129</v>
      </c>
      <c r="Q35" s="98"/>
      <c r="R35" s="98"/>
      <c r="S35" s="99"/>
      <c r="T35" s="97"/>
      <c r="U35" s="98"/>
      <c r="V35" s="99"/>
      <c r="W35" s="149" t="s">
        <v>194</v>
      </c>
    </row>
    <row r="36" spans="2:23" ht="118.5" x14ac:dyDescent="0.25">
      <c r="B36" s="106" t="s">
        <v>46</v>
      </c>
      <c r="C36" s="107" t="s">
        <v>110</v>
      </c>
      <c r="D36" s="107" t="s">
        <v>111</v>
      </c>
      <c r="E36" s="118" t="s">
        <v>47</v>
      </c>
      <c r="F36" s="168" t="s">
        <v>112</v>
      </c>
      <c r="G36" s="183">
        <f t="shared" si="1"/>
        <v>2500</v>
      </c>
      <c r="H36" s="102">
        <v>400</v>
      </c>
      <c r="I36" s="103">
        <v>850</v>
      </c>
      <c r="J36" s="103">
        <v>850</v>
      </c>
      <c r="K36" s="104">
        <v>400</v>
      </c>
      <c r="L36" s="102">
        <v>1154</v>
      </c>
      <c r="M36" s="103"/>
      <c r="N36" s="103"/>
      <c r="O36" s="105"/>
      <c r="P36" s="92">
        <f t="shared" si="0"/>
        <v>2.8849999999999998</v>
      </c>
      <c r="Q36" s="98"/>
      <c r="R36" s="98"/>
      <c r="S36" s="99"/>
      <c r="T36" s="97"/>
      <c r="U36" s="98"/>
      <c r="V36" s="99"/>
      <c r="W36" s="151" t="s">
        <v>216</v>
      </c>
    </row>
    <row r="37" spans="2:23" ht="120" x14ac:dyDescent="0.25">
      <c r="B37" s="110" t="s">
        <v>28</v>
      </c>
      <c r="C37" s="119" t="s">
        <v>113</v>
      </c>
      <c r="D37" s="120" t="s">
        <v>114</v>
      </c>
      <c r="E37" s="113" t="s">
        <v>47</v>
      </c>
      <c r="F37" s="169" t="s">
        <v>115</v>
      </c>
      <c r="G37" s="179">
        <f t="shared" si="1"/>
        <v>180</v>
      </c>
      <c r="H37" s="102">
        <v>40</v>
      </c>
      <c r="I37" s="103">
        <v>50</v>
      </c>
      <c r="J37" s="103">
        <v>50</v>
      </c>
      <c r="K37" s="104">
        <v>40</v>
      </c>
      <c r="L37" s="102">
        <v>63</v>
      </c>
      <c r="M37" s="103"/>
      <c r="N37" s="103"/>
      <c r="O37" s="105"/>
      <c r="P37" s="92">
        <f t="shared" si="0"/>
        <v>1.575</v>
      </c>
      <c r="Q37" s="98"/>
      <c r="R37" s="98"/>
      <c r="S37" s="99"/>
      <c r="T37" s="97"/>
      <c r="U37" s="98"/>
      <c r="V37" s="99"/>
      <c r="W37" s="152" t="s">
        <v>195</v>
      </c>
    </row>
    <row r="38" spans="2:23" ht="102.75" x14ac:dyDescent="0.25">
      <c r="B38" s="110" t="s">
        <v>28</v>
      </c>
      <c r="C38" s="119" t="s">
        <v>116</v>
      </c>
      <c r="D38" s="111" t="s">
        <v>117</v>
      </c>
      <c r="E38" s="113" t="s">
        <v>47</v>
      </c>
      <c r="F38" s="170" t="s">
        <v>118</v>
      </c>
      <c r="G38" s="180">
        <f t="shared" si="1"/>
        <v>10</v>
      </c>
      <c r="H38" s="102">
        <v>3</v>
      </c>
      <c r="I38" s="103">
        <v>4</v>
      </c>
      <c r="J38" s="103">
        <v>2</v>
      </c>
      <c r="K38" s="104">
        <v>1</v>
      </c>
      <c r="L38" s="102">
        <v>2</v>
      </c>
      <c r="M38" s="103"/>
      <c r="N38" s="103"/>
      <c r="O38" s="105"/>
      <c r="P38" s="92">
        <f t="shared" si="0"/>
        <v>0.66666666666666663</v>
      </c>
      <c r="Q38" s="98"/>
      <c r="R38" s="98"/>
      <c r="S38" s="99"/>
      <c r="T38" s="97"/>
      <c r="U38" s="98"/>
      <c r="V38" s="99"/>
      <c r="W38" s="152" t="s">
        <v>196</v>
      </c>
    </row>
    <row r="39" spans="2:23" ht="120" x14ac:dyDescent="0.25">
      <c r="B39" s="110" t="s">
        <v>28</v>
      </c>
      <c r="C39" s="119" t="s">
        <v>119</v>
      </c>
      <c r="D39" s="111" t="s">
        <v>120</v>
      </c>
      <c r="E39" s="113" t="s">
        <v>47</v>
      </c>
      <c r="F39" s="170" t="s">
        <v>121</v>
      </c>
      <c r="G39" s="180">
        <f t="shared" si="1"/>
        <v>1200</v>
      </c>
      <c r="H39" s="102">
        <v>360</v>
      </c>
      <c r="I39" s="103">
        <v>120</v>
      </c>
      <c r="J39" s="103">
        <v>360</v>
      </c>
      <c r="K39" s="104">
        <v>360</v>
      </c>
      <c r="L39" s="102">
        <v>361</v>
      </c>
      <c r="M39" s="103"/>
      <c r="N39" s="103"/>
      <c r="O39" s="105"/>
      <c r="P39" s="92">
        <f t="shared" si="0"/>
        <v>1.0027777777777778</v>
      </c>
      <c r="Q39" s="98"/>
      <c r="R39" s="98"/>
      <c r="S39" s="99"/>
      <c r="T39" s="97"/>
      <c r="U39" s="98"/>
      <c r="V39" s="99"/>
      <c r="W39" s="152" t="s">
        <v>197</v>
      </c>
    </row>
    <row r="40" spans="2:23" ht="117" x14ac:dyDescent="0.25">
      <c r="B40" s="106" t="s">
        <v>122</v>
      </c>
      <c r="C40" s="116" t="s">
        <v>123</v>
      </c>
      <c r="D40" s="116" t="s">
        <v>124</v>
      </c>
      <c r="E40" s="109" t="s">
        <v>47</v>
      </c>
      <c r="F40" s="171" t="s">
        <v>125</v>
      </c>
      <c r="G40" s="182">
        <f t="shared" si="1"/>
        <v>3060</v>
      </c>
      <c r="H40" s="102">
        <v>765</v>
      </c>
      <c r="I40" s="103">
        <v>765</v>
      </c>
      <c r="J40" s="103">
        <v>765</v>
      </c>
      <c r="K40" s="104">
        <v>765</v>
      </c>
      <c r="L40" s="102">
        <v>817</v>
      </c>
      <c r="M40" s="103"/>
      <c r="N40" s="103"/>
      <c r="O40" s="105"/>
      <c r="P40" s="92">
        <f t="shared" si="0"/>
        <v>1.0679738562091503</v>
      </c>
      <c r="Q40" s="98"/>
      <c r="R40" s="98"/>
      <c r="S40" s="99"/>
      <c r="T40" s="97"/>
      <c r="U40" s="98"/>
      <c r="V40" s="99"/>
      <c r="W40" s="153" t="s">
        <v>198</v>
      </c>
    </row>
    <row r="41" spans="2:23" ht="103.5" x14ac:dyDescent="0.25">
      <c r="B41" s="110" t="s">
        <v>28</v>
      </c>
      <c r="C41" s="121" t="s">
        <v>126</v>
      </c>
      <c r="D41" s="121" t="s">
        <v>127</v>
      </c>
      <c r="E41" s="122" t="s">
        <v>47</v>
      </c>
      <c r="F41" s="172" t="s">
        <v>128</v>
      </c>
      <c r="G41" s="184">
        <f t="shared" si="1"/>
        <v>260</v>
      </c>
      <c r="H41" s="102">
        <v>65</v>
      </c>
      <c r="I41" s="103">
        <v>65</v>
      </c>
      <c r="J41" s="103">
        <v>65</v>
      </c>
      <c r="K41" s="104">
        <v>65</v>
      </c>
      <c r="L41" s="102">
        <v>77</v>
      </c>
      <c r="M41" s="103"/>
      <c r="N41" s="103"/>
      <c r="O41" s="105"/>
      <c r="P41" s="92">
        <f t="shared" si="0"/>
        <v>1.1846153846153846</v>
      </c>
      <c r="Q41" s="98"/>
      <c r="R41" s="98"/>
      <c r="S41" s="99"/>
      <c r="T41" s="97"/>
      <c r="U41" s="98"/>
      <c r="V41" s="99"/>
      <c r="W41" s="147" t="s">
        <v>199</v>
      </c>
    </row>
    <row r="42" spans="2:23" ht="102.75" x14ac:dyDescent="0.25">
      <c r="B42" s="110" t="s">
        <v>28</v>
      </c>
      <c r="C42" s="121" t="s">
        <v>129</v>
      </c>
      <c r="D42" s="121" t="s">
        <v>130</v>
      </c>
      <c r="E42" s="122" t="s">
        <v>47</v>
      </c>
      <c r="F42" s="172" t="s">
        <v>131</v>
      </c>
      <c r="G42" s="184">
        <f t="shared" si="1"/>
        <v>1000</v>
      </c>
      <c r="H42" s="102">
        <v>250</v>
      </c>
      <c r="I42" s="103">
        <v>250</v>
      </c>
      <c r="J42" s="103">
        <v>250</v>
      </c>
      <c r="K42" s="104">
        <v>250</v>
      </c>
      <c r="L42" s="102">
        <v>266</v>
      </c>
      <c r="M42" s="103"/>
      <c r="N42" s="103"/>
      <c r="O42" s="105"/>
      <c r="P42" s="92">
        <f t="shared" si="0"/>
        <v>1.0640000000000001</v>
      </c>
      <c r="Q42" s="98"/>
      <c r="R42" s="98"/>
      <c r="S42" s="99"/>
      <c r="T42" s="97"/>
      <c r="U42" s="98"/>
      <c r="V42" s="99"/>
      <c r="W42" s="147" t="s">
        <v>200</v>
      </c>
    </row>
    <row r="43" spans="2:23" ht="102.75" x14ac:dyDescent="0.25">
      <c r="B43" s="110" t="s">
        <v>28</v>
      </c>
      <c r="C43" s="121" t="s">
        <v>132</v>
      </c>
      <c r="D43" s="121" t="s">
        <v>133</v>
      </c>
      <c r="E43" s="122" t="s">
        <v>47</v>
      </c>
      <c r="F43" s="172" t="s">
        <v>134</v>
      </c>
      <c r="G43" s="184">
        <f t="shared" si="1"/>
        <v>1800</v>
      </c>
      <c r="H43" s="102">
        <v>450</v>
      </c>
      <c r="I43" s="103">
        <v>450</v>
      </c>
      <c r="J43" s="103">
        <v>450</v>
      </c>
      <c r="K43" s="104">
        <v>450</v>
      </c>
      <c r="L43" s="102">
        <v>473</v>
      </c>
      <c r="M43" s="103"/>
      <c r="N43" s="103"/>
      <c r="O43" s="105"/>
      <c r="P43" s="92">
        <f t="shared" si="0"/>
        <v>1.0511111111111111</v>
      </c>
      <c r="Q43" s="98"/>
      <c r="R43" s="98"/>
      <c r="S43" s="99"/>
      <c r="T43" s="97"/>
      <c r="U43" s="98"/>
      <c r="V43" s="99"/>
      <c r="W43" s="147" t="s">
        <v>203</v>
      </c>
    </row>
    <row r="44" spans="2:23" ht="117" x14ac:dyDescent="0.25">
      <c r="B44" s="106" t="s">
        <v>135</v>
      </c>
      <c r="C44" s="123" t="s">
        <v>136</v>
      </c>
      <c r="D44" s="124" t="s">
        <v>137</v>
      </c>
      <c r="E44" s="118" t="s">
        <v>47</v>
      </c>
      <c r="F44" s="173" t="s">
        <v>138</v>
      </c>
      <c r="G44" s="185">
        <f t="shared" si="1"/>
        <v>1200</v>
      </c>
      <c r="H44" s="102">
        <v>300</v>
      </c>
      <c r="I44" s="103">
        <v>300</v>
      </c>
      <c r="J44" s="103">
        <v>300</v>
      </c>
      <c r="K44" s="104">
        <v>300</v>
      </c>
      <c r="L44" s="102">
        <v>820</v>
      </c>
      <c r="M44" s="103"/>
      <c r="N44" s="103"/>
      <c r="O44" s="105"/>
      <c r="P44" s="92">
        <f t="shared" si="0"/>
        <v>2.7333333333333334</v>
      </c>
      <c r="Q44" s="98"/>
      <c r="R44" s="98"/>
      <c r="S44" s="99"/>
      <c r="T44" s="97"/>
      <c r="U44" s="98"/>
      <c r="V44" s="99"/>
      <c r="W44" s="151" t="s">
        <v>201</v>
      </c>
    </row>
    <row r="45" spans="2:23" ht="104.25" x14ac:dyDescent="0.25">
      <c r="B45" s="110" t="s">
        <v>28</v>
      </c>
      <c r="C45" s="125" t="s">
        <v>139</v>
      </c>
      <c r="D45" s="125" t="s">
        <v>140</v>
      </c>
      <c r="E45" s="113" t="s">
        <v>47</v>
      </c>
      <c r="F45" s="174" t="s">
        <v>141</v>
      </c>
      <c r="G45" s="186">
        <f t="shared" si="1"/>
        <v>1200</v>
      </c>
      <c r="H45" s="102">
        <v>300</v>
      </c>
      <c r="I45" s="103">
        <v>300</v>
      </c>
      <c r="J45" s="103">
        <v>300</v>
      </c>
      <c r="K45" s="104">
        <v>300</v>
      </c>
      <c r="L45" s="102">
        <v>558</v>
      </c>
      <c r="M45" s="103"/>
      <c r="N45" s="103"/>
      <c r="O45" s="105"/>
      <c r="P45" s="92">
        <f t="shared" si="0"/>
        <v>1.86</v>
      </c>
      <c r="Q45" s="98"/>
      <c r="R45" s="98"/>
      <c r="S45" s="99"/>
      <c r="T45" s="97"/>
      <c r="U45" s="98"/>
      <c r="V45" s="99"/>
      <c r="W45" s="152" t="s">
        <v>202</v>
      </c>
    </row>
    <row r="46" spans="2:23" ht="103.5" x14ac:dyDescent="0.25">
      <c r="B46" s="110" t="s">
        <v>28</v>
      </c>
      <c r="C46" s="125" t="s">
        <v>142</v>
      </c>
      <c r="D46" s="125" t="s">
        <v>143</v>
      </c>
      <c r="E46" s="113" t="s">
        <v>47</v>
      </c>
      <c r="F46" s="175" t="s">
        <v>144</v>
      </c>
      <c r="G46" s="187">
        <f t="shared" si="1"/>
        <v>4</v>
      </c>
      <c r="H46" s="102">
        <v>1</v>
      </c>
      <c r="I46" s="103">
        <v>0</v>
      </c>
      <c r="J46" s="103">
        <v>2</v>
      </c>
      <c r="K46" s="104">
        <v>1</v>
      </c>
      <c r="L46" s="102">
        <v>1</v>
      </c>
      <c r="M46" s="103"/>
      <c r="N46" s="103"/>
      <c r="O46" s="105"/>
      <c r="P46" s="92">
        <f t="shared" si="0"/>
        <v>1</v>
      </c>
      <c r="Q46" s="98"/>
      <c r="R46" s="98"/>
      <c r="S46" s="99"/>
      <c r="T46" s="97"/>
      <c r="U46" s="98"/>
      <c r="V46" s="99"/>
      <c r="W46" s="152" t="s">
        <v>204</v>
      </c>
    </row>
    <row r="47" spans="2:23" ht="102.75" x14ac:dyDescent="0.25">
      <c r="B47" s="110" t="s">
        <v>28</v>
      </c>
      <c r="C47" s="125" t="s">
        <v>145</v>
      </c>
      <c r="D47" s="125" t="s">
        <v>146</v>
      </c>
      <c r="E47" s="113" t="s">
        <v>47</v>
      </c>
      <c r="F47" s="175" t="s">
        <v>147</v>
      </c>
      <c r="G47" s="187">
        <f t="shared" si="1"/>
        <v>1000</v>
      </c>
      <c r="H47" s="102">
        <v>250</v>
      </c>
      <c r="I47" s="103">
        <v>250</v>
      </c>
      <c r="J47" s="103">
        <v>250</v>
      </c>
      <c r="K47" s="104">
        <v>250</v>
      </c>
      <c r="L47" s="102">
        <v>262</v>
      </c>
      <c r="M47" s="103"/>
      <c r="N47" s="103"/>
      <c r="O47" s="105"/>
      <c r="P47" s="92">
        <f t="shared" si="0"/>
        <v>1.048</v>
      </c>
      <c r="Q47" s="98"/>
      <c r="R47" s="98"/>
      <c r="S47" s="99"/>
      <c r="T47" s="97"/>
      <c r="U47" s="98"/>
      <c r="V47" s="99"/>
      <c r="W47" s="152" t="s">
        <v>205</v>
      </c>
    </row>
    <row r="48" spans="2:23" ht="118.5" x14ac:dyDescent="0.25">
      <c r="B48" s="106" t="s">
        <v>148</v>
      </c>
      <c r="C48" s="108" t="s">
        <v>149</v>
      </c>
      <c r="D48" s="107" t="s">
        <v>150</v>
      </c>
      <c r="E48" s="118" t="s">
        <v>47</v>
      </c>
      <c r="F48" s="168" t="s">
        <v>151</v>
      </c>
      <c r="G48" s="183">
        <f t="shared" si="1"/>
        <v>216</v>
      </c>
      <c r="H48" s="102">
        <v>50</v>
      </c>
      <c r="I48" s="103">
        <v>59</v>
      </c>
      <c r="J48" s="103">
        <v>56</v>
      </c>
      <c r="K48" s="104">
        <v>51</v>
      </c>
      <c r="L48" s="102">
        <v>49</v>
      </c>
      <c r="M48" s="103"/>
      <c r="N48" s="103"/>
      <c r="O48" s="105"/>
      <c r="P48" s="92">
        <f t="shared" si="0"/>
        <v>0.98</v>
      </c>
      <c r="Q48" s="98"/>
      <c r="R48" s="98"/>
      <c r="S48" s="99"/>
      <c r="T48" s="97"/>
      <c r="U48" s="98"/>
      <c r="V48" s="99"/>
      <c r="W48" s="151" t="s">
        <v>206</v>
      </c>
    </row>
    <row r="49" spans="2:23" ht="118.5" x14ac:dyDescent="0.25">
      <c r="B49" s="126" t="s">
        <v>152</v>
      </c>
      <c r="C49" s="127" t="s">
        <v>153</v>
      </c>
      <c r="D49" s="121" t="s">
        <v>154</v>
      </c>
      <c r="E49" s="128" t="s">
        <v>47</v>
      </c>
      <c r="F49" s="176" t="s">
        <v>155</v>
      </c>
      <c r="G49" s="188">
        <f t="shared" si="1"/>
        <v>47</v>
      </c>
      <c r="H49" s="102">
        <v>10</v>
      </c>
      <c r="I49" s="103">
        <v>13</v>
      </c>
      <c r="J49" s="103">
        <v>13</v>
      </c>
      <c r="K49" s="104">
        <v>11</v>
      </c>
      <c r="L49" s="102">
        <v>10</v>
      </c>
      <c r="M49" s="103"/>
      <c r="N49" s="103"/>
      <c r="O49" s="105"/>
      <c r="P49" s="92">
        <f t="shared" si="0"/>
        <v>1</v>
      </c>
      <c r="Q49" s="98"/>
      <c r="R49" s="98"/>
      <c r="S49" s="99"/>
      <c r="T49" s="97"/>
      <c r="U49" s="98"/>
      <c r="V49" s="99"/>
      <c r="W49" s="152" t="s">
        <v>207</v>
      </c>
    </row>
    <row r="50" spans="2:23" ht="104.25" x14ac:dyDescent="0.25">
      <c r="B50" s="126" t="s">
        <v>28</v>
      </c>
      <c r="C50" s="129" t="s">
        <v>156</v>
      </c>
      <c r="D50" s="121" t="s">
        <v>157</v>
      </c>
      <c r="E50" s="130" t="s">
        <v>47</v>
      </c>
      <c r="F50" s="176" t="s">
        <v>158</v>
      </c>
      <c r="G50" s="188">
        <f t="shared" si="1"/>
        <v>147</v>
      </c>
      <c r="H50" s="102">
        <v>35</v>
      </c>
      <c r="I50" s="103">
        <v>40</v>
      </c>
      <c r="J50" s="103">
        <v>37</v>
      </c>
      <c r="K50" s="104">
        <v>35</v>
      </c>
      <c r="L50" s="102">
        <v>35</v>
      </c>
      <c r="M50" s="103"/>
      <c r="N50" s="103"/>
      <c r="O50" s="105"/>
      <c r="P50" s="92">
        <f t="shared" si="0"/>
        <v>1</v>
      </c>
      <c r="Q50" s="98"/>
      <c r="R50" s="98"/>
      <c r="S50" s="99"/>
      <c r="T50" s="97"/>
      <c r="U50" s="98"/>
      <c r="V50" s="99"/>
      <c r="W50" s="152" t="s">
        <v>208</v>
      </c>
    </row>
    <row r="51" spans="2:23" ht="118.5" x14ac:dyDescent="0.25">
      <c r="B51" s="126" t="s">
        <v>28</v>
      </c>
      <c r="C51" s="127" t="s">
        <v>159</v>
      </c>
      <c r="D51" s="127" t="s">
        <v>160</v>
      </c>
      <c r="E51" s="128" t="s">
        <v>47</v>
      </c>
      <c r="F51" s="177" t="s">
        <v>161</v>
      </c>
      <c r="G51" s="189">
        <f t="shared" si="1"/>
        <v>22</v>
      </c>
      <c r="H51" s="102">
        <v>5</v>
      </c>
      <c r="I51" s="103">
        <v>6</v>
      </c>
      <c r="J51" s="103">
        <v>6</v>
      </c>
      <c r="K51" s="104">
        <v>5</v>
      </c>
      <c r="L51" s="102">
        <v>4</v>
      </c>
      <c r="M51" s="103"/>
      <c r="N51" s="103"/>
      <c r="O51" s="105"/>
      <c r="P51" s="92">
        <f t="shared" si="0"/>
        <v>0.8</v>
      </c>
      <c r="Q51" s="98"/>
      <c r="R51" s="98"/>
      <c r="S51" s="99"/>
      <c r="T51" s="97"/>
      <c r="U51" s="98"/>
      <c r="V51" s="99"/>
      <c r="W51" s="152" t="s">
        <v>209</v>
      </c>
    </row>
    <row r="52" spans="2:23" ht="104.25" x14ac:dyDescent="0.25">
      <c r="B52" s="131" t="s">
        <v>162</v>
      </c>
      <c r="C52" s="132" t="s">
        <v>163</v>
      </c>
      <c r="D52" s="108" t="s">
        <v>164</v>
      </c>
      <c r="E52" s="109" t="s">
        <v>47</v>
      </c>
      <c r="F52" s="163" t="s">
        <v>165</v>
      </c>
      <c r="G52" s="183">
        <f t="shared" si="1"/>
        <v>1272</v>
      </c>
      <c r="H52" s="102">
        <v>318</v>
      </c>
      <c r="I52" s="103">
        <v>318</v>
      </c>
      <c r="J52" s="103">
        <v>318</v>
      </c>
      <c r="K52" s="104">
        <v>318</v>
      </c>
      <c r="L52" s="102">
        <v>348</v>
      </c>
      <c r="M52" s="103"/>
      <c r="N52" s="103"/>
      <c r="O52" s="105"/>
      <c r="P52" s="92">
        <f t="shared" si="0"/>
        <v>1.0943396226415094</v>
      </c>
      <c r="Q52" s="98"/>
      <c r="R52" s="98"/>
      <c r="S52" s="99"/>
      <c r="T52" s="97"/>
      <c r="U52" s="98"/>
      <c r="V52" s="99"/>
      <c r="W52" s="151" t="s">
        <v>210</v>
      </c>
    </row>
    <row r="53" spans="2:23" ht="105" x14ac:dyDescent="0.25">
      <c r="B53" s="110" t="s">
        <v>28</v>
      </c>
      <c r="C53" s="117" t="s">
        <v>166</v>
      </c>
      <c r="D53" s="112" t="s">
        <v>167</v>
      </c>
      <c r="E53" s="113" t="s">
        <v>47</v>
      </c>
      <c r="F53" s="167" t="s">
        <v>168</v>
      </c>
      <c r="G53" s="180">
        <f t="shared" si="1"/>
        <v>3576</v>
      </c>
      <c r="H53" s="102">
        <v>750</v>
      </c>
      <c r="I53" s="103">
        <v>1207</v>
      </c>
      <c r="J53" s="103">
        <v>1100</v>
      </c>
      <c r="K53" s="104">
        <v>519</v>
      </c>
      <c r="L53" s="102">
        <v>952</v>
      </c>
      <c r="M53" s="103"/>
      <c r="N53" s="103"/>
      <c r="O53" s="105"/>
      <c r="P53" s="92">
        <f t="shared" si="0"/>
        <v>1.2693333333333334</v>
      </c>
      <c r="Q53" s="98"/>
      <c r="R53" s="98"/>
      <c r="S53" s="99"/>
      <c r="T53" s="97"/>
      <c r="U53" s="98"/>
      <c r="V53" s="99"/>
      <c r="W53" s="152" t="s">
        <v>211</v>
      </c>
    </row>
    <row r="54" spans="2:23" ht="105" x14ac:dyDescent="0.25">
      <c r="B54" s="110" t="s">
        <v>28</v>
      </c>
      <c r="C54" s="117" t="s">
        <v>169</v>
      </c>
      <c r="D54" s="114" t="s">
        <v>170</v>
      </c>
      <c r="E54" s="113" t="s">
        <v>47</v>
      </c>
      <c r="F54" s="167" t="s">
        <v>171</v>
      </c>
      <c r="G54" s="180">
        <f t="shared" si="1"/>
        <v>705</v>
      </c>
      <c r="H54" s="67">
        <v>80</v>
      </c>
      <c r="I54" s="3">
        <v>250</v>
      </c>
      <c r="J54" s="3">
        <v>250</v>
      </c>
      <c r="K54" s="51">
        <v>125</v>
      </c>
      <c r="L54" s="67">
        <v>15</v>
      </c>
      <c r="M54" s="3"/>
      <c r="N54" s="3"/>
      <c r="O54" s="4"/>
      <c r="P54" s="92">
        <f t="shared" si="0"/>
        <v>0.1875</v>
      </c>
      <c r="Q54" s="98"/>
      <c r="R54" s="98"/>
      <c r="S54" s="99"/>
      <c r="T54" s="97"/>
      <c r="U54" s="98"/>
      <c r="V54" s="99"/>
      <c r="W54" s="152" t="s">
        <v>212</v>
      </c>
    </row>
    <row r="55" spans="2:23" ht="105.75" thickBot="1" x14ac:dyDescent="0.3">
      <c r="B55" s="133" t="s">
        <v>28</v>
      </c>
      <c r="C55" s="134" t="s">
        <v>172</v>
      </c>
      <c r="D55" s="135" t="s">
        <v>173</v>
      </c>
      <c r="E55" s="136" t="s">
        <v>47</v>
      </c>
      <c r="F55" s="178" t="s">
        <v>174</v>
      </c>
      <c r="G55" s="190">
        <f t="shared" si="1"/>
        <v>3600</v>
      </c>
      <c r="H55" s="138">
        <v>750</v>
      </c>
      <c r="I55" s="139">
        <v>1207</v>
      </c>
      <c r="J55" s="139">
        <v>1124</v>
      </c>
      <c r="K55" s="140">
        <v>519</v>
      </c>
      <c r="L55" s="138">
        <v>952</v>
      </c>
      <c r="M55" s="139"/>
      <c r="N55" s="139"/>
      <c r="O55" s="141"/>
      <c r="P55" s="92">
        <f t="shared" si="0"/>
        <v>1.2693333333333334</v>
      </c>
      <c r="Q55" s="143"/>
      <c r="R55" s="143"/>
      <c r="S55" s="144"/>
      <c r="T55" s="142"/>
      <c r="U55" s="143"/>
      <c r="V55" s="144"/>
      <c r="W55" s="154" t="s">
        <v>213</v>
      </c>
    </row>
    <row r="56" spans="2:23" ht="32.25" customHeight="1" x14ac:dyDescent="0.25">
      <c r="C56" s="233"/>
      <c r="D56" s="233"/>
      <c r="E56" s="233"/>
      <c r="F56" s="233"/>
      <c r="G56" s="155"/>
      <c r="P56" s="137">
        <f t="shared" ref="P56:V56" si="2">AVERAGE(P19:P55)</f>
        <v>1.0582849920821902</v>
      </c>
      <c r="Q56" s="137" t="e">
        <f t="shared" si="2"/>
        <v>#DIV/0!</v>
      </c>
      <c r="R56" s="137" t="e">
        <f t="shared" si="2"/>
        <v>#DIV/0!</v>
      </c>
      <c r="S56" s="137" t="e">
        <f t="shared" si="2"/>
        <v>#DIV/0!</v>
      </c>
      <c r="T56" s="137" t="e">
        <f t="shared" si="2"/>
        <v>#DIV/0!</v>
      </c>
      <c r="U56" s="137" t="e">
        <f t="shared" si="2"/>
        <v>#DIV/0!</v>
      </c>
      <c r="V56" s="137" t="e">
        <f t="shared" si="2"/>
        <v>#DIV/0!</v>
      </c>
    </row>
    <row r="57" spans="2:23" ht="15.75" customHeight="1" x14ac:dyDescent="0.25"/>
    <row r="58" spans="2:23" ht="15.75" customHeight="1" x14ac:dyDescent="0.25"/>
    <row r="59" spans="2:23" ht="15.75" customHeight="1" x14ac:dyDescent="0.25"/>
    <row r="65" spans="5:23" ht="15.75" customHeight="1" x14ac:dyDescent="0.25"/>
    <row r="66" spans="5:23" ht="15.75" customHeight="1" x14ac:dyDescent="0.25"/>
    <row r="71" spans="5:23" ht="15.75" thickBot="1" x14ac:dyDescent="0.3"/>
    <row r="72" spans="5:23" ht="15.75" thickBot="1" x14ac:dyDescent="0.3">
      <c r="E72" s="217" t="s">
        <v>29</v>
      </c>
      <c r="F72" s="218"/>
      <c r="G72" s="218"/>
      <c r="H72" s="218"/>
      <c r="I72" s="218"/>
      <c r="J72" s="218"/>
      <c r="K72" s="218"/>
      <c r="L72" s="218"/>
      <c r="M72" s="218"/>
      <c r="N72" s="218"/>
      <c r="O72" s="218"/>
      <c r="P72" s="218"/>
      <c r="Q72" s="218"/>
      <c r="R72" s="218"/>
      <c r="S72" s="218"/>
      <c r="T72" s="218"/>
      <c r="U72" s="218"/>
      <c r="V72" s="218"/>
      <c r="W72" s="219"/>
    </row>
    <row r="73" spans="5:23" ht="15.75" thickBot="1" x14ac:dyDescent="0.3">
      <c r="E73" s="215" t="s">
        <v>30</v>
      </c>
      <c r="F73" s="215" t="s">
        <v>31</v>
      </c>
      <c r="G73" s="220" t="s">
        <v>32</v>
      </c>
      <c r="H73" s="221"/>
      <c r="I73" s="221"/>
      <c r="J73" s="222"/>
      <c r="K73" s="220" t="s">
        <v>33</v>
      </c>
      <c r="L73" s="221"/>
      <c r="M73" s="221"/>
      <c r="N73" s="222"/>
      <c r="O73" s="223" t="s">
        <v>34</v>
      </c>
      <c r="P73" s="224"/>
      <c r="Q73" s="224"/>
      <c r="R73" s="225"/>
      <c r="S73" s="223" t="s">
        <v>35</v>
      </c>
      <c r="T73" s="224"/>
      <c r="U73" s="224"/>
      <c r="V73" s="225"/>
      <c r="W73" s="226" t="s">
        <v>10</v>
      </c>
    </row>
    <row r="74" spans="5:23" ht="29.25" thickBot="1" x14ac:dyDescent="0.3">
      <c r="E74" s="216"/>
      <c r="F74" s="216"/>
      <c r="G74" s="28" t="s">
        <v>36</v>
      </c>
      <c r="H74" s="29" t="s">
        <v>37</v>
      </c>
      <c r="I74" s="30" t="s">
        <v>38</v>
      </c>
      <c r="J74" s="31" t="s">
        <v>39</v>
      </c>
      <c r="K74" s="28" t="s">
        <v>36</v>
      </c>
      <c r="L74" s="29" t="s">
        <v>37</v>
      </c>
      <c r="M74" s="30" t="s">
        <v>38</v>
      </c>
      <c r="N74" s="31" t="s">
        <v>39</v>
      </c>
      <c r="O74" s="28" t="s">
        <v>14</v>
      </c>
      <c r="P74" s="32" t="s">
        <v>15</v>
      </c>
      <c r="Q74" s="33" t="s">
        <v>16</v>
      </c>
      <c r="R74" s="34" t="s">
        <v>17</v>
      </c>
      <c r="S74" s="35" t="s">
        <v>14</v>
      </c>
      <c r="T74" s="36" t="s">
        <v>15</v>
      </c>
      <c r="U74" s="33" t="s">
        <v>16</v>
      </c>
      <c r="V74" s="36" t="s">
        <v>17</v>
      </c>
      <c r="W74" s="227"/>
    </row>
    <row r="75" spans="5:23" ht="15.75" thickBot="1" x14ac:dyDescent="0.3">
      <c r="E75" s="199"/>
      <c r="F75" s="200"/>
      <c r="G75" s="93"/>
      <c r="H75" s="94"/>
      <c r="I75" s="94"/>
      <c r="J75" s="95"/>
      <c r="K75" s="93"/>
      <c r="L75" s="94"/>
      <c r="M75" s="94"/>
      <c r="N75" s="96"/>
      <c r="O75" s="92" t="str">
        <f t="shared" ref="O75:R75" si="3">IFERROR((K75/G75),"100%")</f>
        <v>100%</v>
      </c>
      <c r="P75" s="50" t="str">
        <f t="shared" si="3"/>
        <v>100%</v>
      </c>
      <c r="Q75" s="50" t="str">
        <f t="shared" si="3"/>
        <v>100%</v>
      </c>
      <c r="R75" s="53" t="str">
        <f t="shared" si="3"/>
        <v>100%</v>
      </c>
      <c r="S75" s="92" t="str">
        <f>IFERROR(((K75)/(G75)),"100%")</f>
        <v>100%</v>
      </c>
      <c r="T75" s="92" t="str">
        <f>IFERROR(((L75+M75)/(H75+I75)),"100%")</f>
        <v>100%</v>
      </c>
      <c r="U75" s="50" t="str">
        <f>IFERROR(((L75+M75+N75)/(H75+I75+J75)),"100%")</f>
        <v>100%</v>
      </c>
      <c r="V75" s="53" t="str">
        <f>IFERROR(((L75+M75+N75+O75)/(H75+I75+J75+K75)),"100%")</f>
        <v>100%</v>
      </c>
      <c r="W75" s="101"/>
    </row>
    <row r="76" spans="5:23" x14ac:dyDescent="0.25">
      <c r="E76" s="41"/>
      <c r="F76" s="37">
        <v>400</v>
      </c>
      <c r="G76" s="76">
        <v>100</v>
      </c>
      <c r="H76" s="77">
        <v>100</v>
      </c>
      <c r="I76" s="77">
        <v>100</v>
      </c>
      <c r="J76" s="78">
        <v>100</v>
      </c>
      <c r="K76" s="76">
        <v>90</v>
      </c>
      <c r="L76" s="79"/>
      <c r="M76" s="79"/>
      <c r="N76" s="80"/>
      <c r="O76" s="53">
        <f t="shared" ref="O76:O77" si="4">IFERROR(K76/G76,"100"%)</f>
        <v>0.9</v>
      </c>
      <c r="P76" s="71"/>
      <c r="Q76" s="71"/>
      <c r="R76" s="72"/>
      <c r="S76" s="58">
        <f>IFERROR(K76/F76,"100%")</f>
        <v>0.22500000000000001</v>
      </c>
      <c r="T76" s="71"/>
      <c r="U76" s="71"/>
      <c r="V76" s="72"/>
      <c r="W76" s="45"/>
    </row>
    <row r="77" spans="5:23" x14ac:dyDescent="0.25">
      <c r="E77" s="42"/>
      <c r="F77" s="38">
        <v>1500</v>
      </c>
      <c r="G77" s="81">
        <v>500</v>
      </c>
      <c r="H77" s="82">
        <v>250</v>
      </c>
      <c r="I77" s="82">
        <v>550</v>
      </c>
      <c r="J77" s="83">
        <v>200</v>
      </c>
      <c r="K77" s="81">
        <v>450</v>
      </c>
      <c r="L77" s="84"/>
      <c r="M77" s="84"/>
      <c r="N77" s="85"/>
      <c r="O77" s="53">
        <f t="shared" si="4"/>
        <v>0.9</v>
      </c>
      <c r="P77" s="73"/>
      <c r="Q77" s="73"/>
      <c r="R77" s="74"/>
      <c r="S77" s="58">
        <f>IFERROR(K77/F77,"100%")</f>
        <v>0.3</v>
      </c>
      <c r="T77" s="73"/>
      <c r="U77" s="73"/>
      <c r="V77" s="74"/>
      <c r="W77" s="46"/>
    </row>
    <row r="78" spans="5:23" ht="15.75" thickBot="1" x14ac:dyDescent="0.3">
      <c r="E78" s="43"/>
      <c r="F78" s="44"/>
      <c r="G78" s="86"/>
      <c r="H78" s="87"/>
      <c r="I78" s="87"/>
      <c r="J78" s="88"/>
      <c r="K78" s="86"/>
      <c r="L78" s="89"/>
      <c r="M78" s="89"/>
      <c r="N78" s="90"/>
      <c r="O78" s="55"/>
      <c r="P78" s="56"/>
      <c r="Q78" s="56"/>
      <c r="R78" s="57"/>
      <c r="S78" s="75"/>
      <c r="T78" s="56"/>
      <c r="U78" s="56"/>
      <c r="V78" s="57"/>
      <c r="W78" s="47"/>
    </row>
  </sheetData>
  <mergeCells count="26">
    <mergeCell ref="W11:W12"/>
    <mergeCell ref="C13:C15"/>
    <mergeCell ref="C56:F56"/>
    <mergeCell ref="B16:F16"/>
    <mergeCell ref="B13:B15"/>
    <mergeCell ref="P11:S11"/>
    <mergeCell ref="T11:V11"/>
    <mergeCell ref="B11:B12"/>
    <mergeCell ref="C11:C12"/>
    <mergeCell ref="D11:F11"/>
    <mergeCell ref="E75:F75"/>
    <mergeCell ref="G10:V10"/>
    <mergeCell ref="G11:K11"/>
    <mergeCell ref="E2:S2"/>
    <mergeCell ref="E3:S3"/>
    <mergeCell ref="E4:S4"/>
    <mergeCell ref="L11:O11"/>
    <mergeCell ref="E5:S5"/>
    <mergeCell ref="E73:E74"/>
    <mergeCell ref="E72:W72"/>
    <mergeCell ref="F73:F74"/>
    <mergeCell ref="G73:J73"/>
    <mergeCell ref="K73:N73"/>
    <mergeCell ref="O73:R73"/>
    <mergeCell ref="S73:V73"/>
    <mergeCell ref="W73:W74"/>
  </mergeCells>
  <conditionalFormatting sqref="P16:S16 T16:V55 P17:P55">
    <cfRule type="cellIs" dxfId="83" priority="264" stopIfTrue="1" operator="equal">
      <formula>"100%"</formula>
    </cfRule>
    <cfRule type="cellIs" dxfId="82" priority="329" stopIfTrue="1" operator="lessThan">
      <formula>0.5</formula>
    </cfRule>
    <cfRule type="cellIs" dxfId="81" priority="330" stopIfTrue="1" operator="between">
      <formula>0.5</formula>
      <formula>0.7</formula>
    </cfRule>
    <cfRule type="cellIs" dxfId="80" priority="331" stopIfTrue="1" operator="between">
      <formula>0.7</formula>
      <formula>1.2</formula>
    </cfRule>
    <cfRule type="cellIs" dxfId="79" priority="332" stopIfTrue="1" operator="greaterThanOrEqual">
      <formula>1.2</formula>
    </cfRule>
    <cfRule type="containsBlanks" dxfId="78" priority="341" stopIfTrue="1">
      <formula>LEN(TRIM(P16))=0</formula>
    </cfRule>
  </conditionalFormatting>
  <conditionalFormatting sqref="H16:K55">
    <cfRule type="containsBlanks" dxfId="77" priority="236">
      <formula>LEN(TRIM(H16))=0</formula>
    </cfRule>
  </conditionalFormatting>
  <conditionalFormatting sqref="L16:O55 T16:V55">
    <cfRule type="containsBlanks" dxfId="76" priority="235">
      <formula>LEN(TRIM(L16))=0</formula>
    </cfRule>
  </conditionalFormatting>
  <conditionalFormatting sqref="H13:K13">
    <cfRule type="containsBlanks" dxfId="75" priority="181">
      <formula>LEN(TRIM(H13))=0</formula>
    </cfRule>
  </conditionalFormatting>
  <conditionalFormatting sqref="L13:O13">
    <cfRule type="containsBlanks" dxfId="74" priority="180">
      <formula>LEN(TRIM(L13))=0</formula>
    </cfRule>
  </conditionalFormatting>
  <conditionalFormatting sqref="P13 R13:S13">
    <cfRule type="cellIs" dxfId="73" priority="168" stopIfTrue="1" operator="equal">
      <formula>"100%"</formula>
    </cfRule>
    <cfRule type="cellIs" dxfId="72" priority="169" stopIfTrue="1" operator="lessThan">
      <formula>0.5</formula>
    </cfRule>
    <cfRule type="cellIs" dxfId="71" priority="170" stopIfTrue="1" operator="between">
      <formula>0.5</formula>
      <formula>0.7</formula>
    </cfRule>
    <cfRule type="cellIs" dxfId="70" priority="171" stopIfTrue="1" operator="between">
      <formula>0.7</formula>
      <formula>1.2</formula>
    </cfRule>
    <cfRule type="cellIs" dxfId="69" priority="172" stopIfTrue="1" operator="greaterThanOrEqual">
      <formula>1.2</formula>
    </cfRule>
    <cfRule type="containsBlanks" dxfId="68" priority="173" stopIfTrue="1">
      <formula>LEN(TRIM(P13))=0</formula>
    </cfRule>
  </conditionalFormatting>
  <conditionalFormatting sqref="P13 R13:S13">
    <cfRule type="containsBlanks" dxfId="67" priority="167">
      <formula>LEN(TRIM(P13))=0</formula>
    </cfRule>
  </conditionalFormatting>
  <conditionalFormatting sqref="T13:V13">
    <cfRule type="cellIs" dxfId="66" priority="161" stopIfTrue="1" operator="equal">
      <formula>"100%"</formula>
    </cfRule>
    <cfRule type="cellIs" dxfId="65" priority="162" stopIfTrue="1" operator="lessThan">
      <formula>0.5</formula>
    </cfRule>
    <cfRule type="cellIs" dxfId="64" priority="163" stopIfTrue="1" operator="between">
      <formula>0.5</formula>
      <formula>0.7</formula>
    </cfRule>
    <cfRule type="cellIs" dxfId="63" priority="164" stopIfTrue="1" operator="between">
      <formula>0.7</formula>
      <formula>1.2</formula>
    </cfRule>
    <cfRule type="cellIs" dxfId="62" priority="165" stopIfTrue="1" operator="greaterThanOrEqual">
      <formula>1.2</formula>
    </cfRule>
    <cfRule type="containsBlanks" dxfId="61" priority="166" stopIfTrue="1">
      <formula>LEN(TRIM(T13))=0</formula>
    </cfRule>
  </conditionalFormatting>
  <conditionalFormatting sqref="T13:V13">
    <cfRule type="containsBlanks" dxfId="60" priority="160">
      <formula>LEN(TRIM(T13))=0</formula>
    </cfRule>
  </conditionalFormatting>
  <conditionalFormatting sqref="L14:O14">
    <cfRule type="containsBlanks" dxfId="59" priority="159">
      <formula>LEN(TRIM(L14))=0</formula>
    </cfRule>
  </conditionalFormatting>
  <conditionalFormatting sqref="P14:S14 Q13">
    <cfRule type="cellIs" dxfId="58" priority="153" stopIfTrue="1" operator="equal">
      <formula>"100%"</formula>
    </cfRule>
    <cfRule type="cellIs" dxfId="57" priority="154" stopIfTrue="1" operator="lessThan">
      <formula>0.5</formula>
    </cfRule>
    <cfRule type="cellIs" dxfId="56" priority="155" stopIfTrue="1" operator="between">
      <formula>0.5</formula>
      <formula>0.7</formula>
    </cfRule>
    <cfRule type="cellIs" dxfId="55" priority="156" stopIfTrue="1" operator="between">
      <formula>0.7</formula>
      <formula>1.2</formula>
    </cfRule>
    <cfRule type="cellIs" dxfId="54" priority="157" stopIfTrue="1" operator="greaterThanOrEqual">
      <formula>1.2</formula>
    </cfRule>
    <cfRule type="containsBlanks" dxfId="53" priority="158" stopIfTrue="1">
      <formula>LEN(TRIM(P13))=0</formula>
    </cfRule>
  </conditionalFormatting>
  <conditionalFormatting sqref="P14:S14 Q13">
    <cfRule type="containsBlanks" dxfId="52" priority="152">
      <formula>LEN(TRIM(P13))=0</formula>
    </cfRule>
  </conditionalFormatting>
  <conditionalFormatting sqref="T14:V14">
    <cfRule type="cellIs" dxfId="51" priority="146" stopIfTrue="1" operator="equal">
      <formula>"100%"</formula>
    </cfRule>
    <cfRule type="cellIs" dxfId="50" priority="147" stopIfTrue="1" operator="lessThan">
      <formula>0.5</formula>
    </cfRule>
    <cfRule type="cellIs" dxfId="49" priority="148" stopIfTrue="1" operator="between">
      <formula>0.5</formula>
      <formula>0.7</formula>
    </cfRule>
    <cfRule type="cellIs" dxfId="48" priority="149" stopIfTrue="1" operator="between">
      <formula>0.7</formula>
      <formula>1.2</formula>
    </cfRule>
    <cfRule type="cellIs" dxfId="47" priority="150" stopIfTrue="1" operator="greaterThanOrEqual">
      <formula>1.2</formula>
    </cfRule>
    <cfRule type="containsBlanks" dxfId="46" priority="151" stopIfTrue="1">
      <formula>LEN(TRIM(T14))=0</formula>
    </cfRule>
  </conditionalFormatting>
  <conditionalFormatting sqref="T14:V14">
    <cfRule type="containsBlanks" dxfId="45" priority="145">
      <formula>LEN(TRIM(T14))=0</formula>
    </cfRule>
  </conditionalFormatting>
  <conditionalFormatting sqref="L15:O15">
    <cfRule type="containsBlanks" dxfId="44" priority="144">
      <formula>LEN(TRIM(L15))=0</formula>
    </cfRule>
  </conditionalFormatting>
  <conditionalFormatting sqref="P15:S15">
    <cfRule type="cellIs" dxfId="43" priority="138" stopIfTrue="1" operator="equal">
      <formula>"100%"</formula>
    </cfRule>
    <cfRule type="cellIs" dxfId="42" priority="139" stopIfTrue="1" operator="lessThan">
      <formula>0.5</formula>
    </cfRule>
    <cfRule type="cellIs" dxfId="41" priority="140" stopIfTrue="1" operator="between">
      <formula>0.5</formula>
      <formula>0.7</formula>
    </cfRule>
    <cfRule type="cellIs" dxfId="40" priority="141" stopIfTrue="1" operator="between">
      <formula>0.7</formula>
      <formula>1.2</formula>
    </cfRule>
    <cfRule type="cellIs" dxfId="39" priority="142" stopIfTrue="1" operator="greaterThanOrEqual">
      <formula>1.2</formula>
    </cfRule>
    <cfRule type="containsBlanks" dxfId="38" priority="143" stopIfTrue="1">
      <formula>LEN(TRIM(P15))=0</formula>
    </cfRule>
  </conditionalFormatting>
  <conditionalFormatting sqref="P15:S15">
    <cfRule type="containsBlanks" dxfId="37" priority="137">
      <formula>LEN(TRIM(P15))=0</formula>
    </cfRule>
  </conditionalFormatting>
  <conditionalFormatting sqref="T15:V15">
    <cfRule type="cellIs" dxfId="36" priority="131" stopIfTrue="1" operator="equal">
      <formula>"100%"</formula>
    </cfRule>
    <cfRule type="cellIs" dxfId="35" priority="132" stopIfTrue="1" operator="lessThan">
      <formula>0.5</formula>
    </cfRule>
    <cfRule type="cellIs" dxfId="34" priority="133" stopIfTrue="1" operator="between">
      <formula>0.5</formula>
      <formula>0.7</formula>
    </cfRule>
    <cfRule type="cellIs" dxfId="33" priority="134" stopIfTrue="1" operator="between">
      <formula>0.7</formula>
      <formula>1.2</formula>
    </cfRule>
    <cfRule type="cellIs" dxfId="32" priority="135" stopIfTrue="1" operator="greaterThanOrEqual">
      <formula>1.2</formula>
    </cfRule>
    <cfRule type="containsBlanks" dxfId="31" priority="136" stopIfTrue="1">
      <formula>LEN(TRIM(T15))=0</formula>
    </cfRule>
  </conditionalFormatting>
  <conditionalFormatting sqref="T15:V15">
    <cfRule type="containsBlanks" dxfId="30" priority="130">
      <formula>LEN(TRIM(T15))=0</formula>
    </cfRule>
  </conditionalFormatting>
  <conditionalFormatting sqref="S75:V75">
    <cfRule type="containsBlanks" dxfId="29" priority="1">
      <formula>LEN(TRIM(S75))=0</formula>
    </cfRule>
  </conditionalFormatting>
  <conditionalFormatting sqref="G76:J78">
    <cfRule type="containsBlanks" dxfId="28" priority="30">
      <formula>LEN(TRIM(G76))=0</formula>
    </cfRule>
  </conditionalFormatting>
  <conditionalFormatting sqref="K76:N78">
    <cfRule type="containsBlanks" dxfId="27" priority="29">
      <formula>LEN(TRIM(K76))=0</formula>
    </cfRule>
  </conditionalFormatting>
  <conditionalFormatting sqref="O76:O77">
    <cfRule type="cellIs" dxfId="26" priority="23" stopIfTrue="1" operator="equal">
      <formula>"100%"</formula>
    </cfRule>
    <cfRule type="cellIs" dxfId="25" priority="24" stopIfTrue="1" operator="lessThan">
      <formula>0.5</formula>
    </cfRule>
    <cfRule type="cellIs" dxfId="24" priority="25" stopIfTrue="1" operator="between">
      <formula>0.5</formula>
      <formula>0.7</formula>
    </cfRule>
    <cfRule type="cellIs" dxfId="23" priority="26" stopIfTrue="1" operator="between">
      <formula>0.7</formula>
      <formula>1.2</formula>
    </cfRule>
    <cfRule type="cellIs" dxfId="22" priority="27" stopIfTrue="1" operator="greaterThanOrEqual">
      <formula>1.2</formula>
    </cfRule>
    <cfRule type="containsBlanks" dxfId="21" priority="28" stopIfTrue="1">
      <formula>LEN(TRIM(O76))=0</formula>
    </cfRule>
  </conditionalFormatting>
  <conditionalFormatting sqref="S76:S77">
    <cfRule type="cellIs" dxfId="20" priority="17" stopIfTrue="1" operator="equal">
      <formula>"100%"</formula>
    </cfRule>
    <cfRule type="cellIs" dxfId="19" priority="18" stopIfTrue="1" operator="lessThan">
      <formula>0.5</formula>
    </cfRule>
    <cfRule type="cellIs" dxfId="18" priority="19" stopIfTrue="1" operator="between">
      <formula>0.5</formula>
      <formula>0.7</formula>
    </cfRule>
    <cfRule type="cellIs" dxfId="17" priority="20" stopIfTrue="1" operator="between">
      <formula>0.7</formula>
      <formula>1.2</formula>
    </cfRule>
    <cfRule type="cellIs" dxfId="16" priority="21" stopIfTrue="1" operator="greaterThanOrEqual">
      <formula>1.2</formula>
    </cfRule>
    <cfRule type="containsBlanks" dxfId="15" priority="22" stopIfTrue="1">
      <formula>LEN(TRIM(S76))=0</formula>
    </cfRule>
  </conditionalFormatting>
  <conditionalFormatting sqref="O78:V78 T76:V77 P76:R77">
    <cfRule type="containsBlanks" dxfId="14" priority="16">
      <formula>LEN(TRIM(O76))=0</formula>
    </cfRule>
  </conditionalFormatting>
  <conditionalFormatting sqref="K75:N75">
    <cfRule type="containsBlanks" dxfId="13" priority="15">
      <formula>LEN(TRIM(K75))=0</formula>
    </cfRule>
  </conditionalFormatting>
  <conditionalFormatting sqref="G75:J75">
    <cfRule type="containsBlanks" dxfId="12" priority="14">
      <formula>LEN(TRIM(G75))=0</formula>
    </cfRule>
  </conditionalFormatting>
  <conditionalFormatting sqref="O75:R75">
    <cfRule type="cellIs" dxfId="11" priority="8" stopIfTrue="1" operator="equal">
      <formula>"100%"</formula>
    </cfRule>
    <cfRule type="cellIs" dxfId="10" priority="9" stopIfTrue="1" operator="lessThan">
      <formula>0.5</formula>
    </cfRule>
    <cfRule type="cellIs" dxfId="9" priority="10" stopIfTrue="1" operator="between">
      <formula>0.5</formula>
      <formula>0.7</formula>
    </cfRule>
    <cfRule type="cellIs" dxfId="8" priority="11" stopIfTrue="1" operator="between">
      <formula>0.7</formula>
      <formula>1.2</formula>
    </cfRule>
    <cfRule type="cellIs" dxfId="7" priority="12" stopIfTrue="1" operator="greaterThanOrEqual">
      <formula>1.2</formula>
    </cfRule>
    <cfRule type="containsBlanks" dxfId="6" priority="13" stopIfTrue="1">
      <formula>LEN(TRIM(O75))=0</formula>
    </cfRule>
  </conditionalFormatting>
  <conditionalFormatting sqref="S75:V75">
    <cfRule type="cellIs" dxfId="5" priority="2" stopIfTrue="1" operator="equal">
      <formula>"100%"</formula>
    </cfRule>
    <cfRule type="cellIs" dxfId="4" priority="3" stopIfTrue="1" operator="lessThan">
      <formula>0.5</formula>
    </cfRule>
    <cfRule type="cellIs" dxfId="3" priority="4" stopIfTrue="1" operator="between">
      <formula>0.5</formula>
      <formula>0.7</formula>
    </cfRule>
    <cfRule type="cellIs" dxfId="2" priority="5" stopIfTrue="1" operator="between">
      <formula>0.7</formula>
      <formula>1.2</formula>
    </cfRule>
    <cfRule type="cellIs" dxfId="1" priority="6" stopIfTrue="1" operator="greaterThanOrEqual">
      <formula>1.2</formula>
    </cfRule>
    <cfRule type="containsBlanks" dxfId="0" priority="7" stopIfTrue="1">
      <formula>LEN(TRIM(S75))=0</formula>
    </cfRule>
  </conditionalFormatting>
  <pageMargins left="0.7" right="0.7" top="0.46" bottom="0.34" header="0.3" footer="0.3"/>
  <pageSetup paperSize="17" scale="40" fitToHeight="0" orientation="landscape" r:id="rId1"/>
  <rowBreaks count="2" manualBreakCount="2">
    <brk id="40" max="22" man="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C6" sqref="C6"/>
    </sheetView>
  </sheetViews>
  <sheetFormatPr baseColWidth="10" defaultRowHeight="15" x14ac:dyDescent="0.25"/>
  <cols>
    <col min="1" max="1" width="20.28515625" customWidth="1"/>
    <col min="2" max="2" width="34.7109375" customWidth="1"/>
  </cols>
  <sheetData>
    <row r="1" spans="1:2" x14ac:dyDescent="0.25">
      <c r="A1" s="70" t="s">
        <v>43</v>
      </c>
    </row>
    <row r="3" spans="1:2" ht="120" customHeight="1" x14ac:dyDescent="0.25">
      <c r="A3" s="248" t="s">
        <v>42</v>
      </c>
      <c r="B3" s="248"/>
    </row>
    <row r="5" spans="1:2" ht="45" x14ac:dyDescent="0.25">
      <c r="A5" s="48"/>
      <c r="B5" s="69" t="s">
        <v>40</v>
      </c>
    </row>
    <row r="6" spans="1:2" ht="60" x14ac:dyDescent="0.25">
      <c r="A6" s="49"/>
      <c r="B6" s="69" t="s">
        <v>41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1Tr23</vt:lpstr>
      <vt:lpstr>Instrucciones</vt:lpstr>
      <vt:lpstr>'SEGUIMIENTO 1Tr23'!Área_de_impresión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OFICIALÍA DE PARTES</cp:lastModifiedBy>
  <cp:revision/>
  <cp:lastPrinted>2023-04-14T21:26:25Z</cp:lastPrinted>
  <dcterms:created xsi:type="dcterms:W3CDTF">2020-03-29T15:30:51Z</dcterms:created>
  <dcterms:modified xsi:type="dcterms:W3CDTF">2023-04-18T17:17:22Z</dcterms:modified>
  <cp:category/>
  <cp:contentStatus/>
</cp:coreProperties>
</file>