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Paola\Desktop\Coordinación Técnica 2021-2024\2023\Planeación\Tercer Trimestre 2023\Instituto de la Cultura y las Artes\"/>
    </mc:Choice>
  </mc:AlternateContent>
  <bookViews>
    <workbookView xWindow="-120" yWindow="-120" windowWidth="29040" windowHeight="16440"/>
  </bookViews>
  <sheets>
    <sheet name="CEDULA EJE4 T2" sheetId="2" r:id="rId1"/>
  </sheets>
  <definedNames>
    <definedName name="_xlnm.Print_Area" localSheetId="0">'CEDULA EJE4 T2'!$C$41:$Q$60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49" i="2" l="1"/>
  <c r="M47" i="2"/>
  <c r="M45" i="2"/>
  <c r="M43" i="2"/>
  <c r="M41" i="2"/>
  <c r="M39" i="2"/>
  <c r="M37" i="2"/>
  <c r="N35" i="2"/>
  <c r="M35" i="2"/>
  <c r="M33" i="2"/>
  <c r="M29" i="2"/>
  <c r="M31" i="2"/>
  <c r="M27" i="2"/>
  <c r="M25" i="2"/>
  <c r="M23" i="2"/>
  <c r="M21" i="2"/>
  <c r="N19" i="2"/>
  <c r="M19" i="2"/>
  <c r="N17" i="2"/>
  <c r="M17" i="2"/>
  <c r="M15" i="2"/>
  <c r="G49" i="2"/>
  <c r="N49" i="2" s="1"/>
  <c r="G47" i="2"/>
  <c r="N47" i="2" s="1"/>
  <c r="G45" i="2"/>
  <c r="N45" i="2" s="1"/>
  <c r="G43" i="2"/>
  <c r="N43" i="2" s="1"/>
  <c r="G41" i="2"/>
  <c r="N41" i="2" s="1"/>
  <c r="G39" i="2"/>
  <c r="N39" i="2" s="1"/>
  <c r="G37" i="2"/>
  <c r="N37" i="2" s="1"/>
  <c r="G35" i="2"/>
  <c r="G33" i="2"/>
  <c r="N33" i="2" s="1"/>
  <c r="G31" i="2"/>
  <c r="N31" i="2" s="1"/>
  <c r="G29" i="2"/>
  <c r="N29" i="2" s="1"/>
  <c r="G27" i="2"/>
  <c r="N27" i="2" s="1"/>
  <c r="G25" i="2"/>
  <c r="N25" i="2" s="1"/>
  <c r="G23" i="2"/>
  <c r="N23" i="2" s="1"/>
  <c r="G21" i="2"/>
  <c r="N21" i="2" s="1"/>
  <c r="G19" i="2"/>
  <c r="G17" i="2"/>
  <c r="G15" i="2"/>
  <c r="N15" i="2" s="1"/>
  <c r="N13" i="2" l="1"/>
  <c r="M13" i="2" l="1"/>
</calcChain>
</file>

<file path=xl/sharedStrings.xml><?xml version="1.0" encoding="utf-8"?>
<sst xmlns="http://schemas.openxmlformats.org/spreadsheetml/2006/main" count="153" uniqueCount="86">
  <si>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</si>
  <si>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</si>
  <si>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</si>
  <si>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</si>
  <si>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</si>
  <si>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</si>
  <si>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</si>
  <si>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</si>
  <si>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</si>
  <si>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</si>
  <si>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</si>
  <si>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</si>
  <si>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</si>
  <si>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</si>
  <si>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</si>
  <si>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ANUAL</t>
  </si>
  <si>
    <t>-</t>
  </si>
  <si>
    <t>Descendente</t>
  </si>
  <si>
    <t>Anual</t>
  </si>
  <si>
    <t>NO</t>
  </si>
  <si>
    <t>Descendente
Regular</t>
  </si>
  <si>
    <t xml:space="preserve">PROGRAMA PRESUPUESTARIO ANUAL: </t>
  </si>
  <si>
    <t>SENTIDO DEL INDICADOR
(ascendente, descendente, regular o nominal)</t>
  </si>
  <si>
    <r>
      <t xml:space="preserve">F. 4.XX.1: </t>
    </r>
    <r>
      <rPr>
        <sz val="11"/>
        <color theme="1"/>
        <rFont val="Calibri"/>
        <family val="2"/>
        <scheme val="minor"/>
      </rPr>
      <t xml:space="preserve">Contribuir en la promoción de  acciones que combatan las causas que generan las violencias y la delincuencia contribuyendo a la paz y la justica </t>
    </r>
    <r>
      <rPr>
        <b/>
        <sz val="11"/>
        <color theme="1"/>
        <rFont val="Calibri"/>
        <family val="2"/>
        <scheme val="minor"/>
      </rPr>
      <t>mediante….</t>
    </r>
  </si>
  <si>
    <r>
      <rPr>
        <b/>
        <sz val="11"/>
        <color theme="1"/>
        <rFont val="Calibri"/>
        <family val="2"/>
        <scheme val="minor"/>
      </rPr>
      <t>PPPIVCENVIPE:</t>
    </r>
    <r>
      <rPr>
        <sz val="11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1"/>
        <color theme="1"/>
        <rFont val="Calibri"/>
        <family val="2"/>
        <scheme val="minor"/>
      </rPr>
      <t xml:space="preserve">ENVIPE: </t>
    </r>
    <r>
      <rPr>
        <sz val="11"/>
        <color theme="1"/>
        <rFont val="Calibri"/>
        <family val="2"/>
        <scheme val="minor"/>
      </rPr>
      <t>Encuesta Nacional de Seguridad Pública Urbana. Periodicidad Anual.</t>
    </r>
  </si>
  <si>
    <t>TRIMESTRAL</t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</si>
  <si>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El Instituto Nacional de Estadística y Geografía, INEGI, implementa y publica los resultados de la Encuesta Nacional de Victimización y Percepción sobre Seguridad Pública Anualmente. Ultimo dato 83.5% periodo marzo-abril 2022.  El avance en cumplimiento de metas trimestral refleja lo reportado respecto a lo programado, es decir 106.57%. 
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De acuerdo a la Guía para la integración y rendición de los informes de avance de gestión financiera y de la información para la planeación de la fiscalización de la cuenta pública que emite la ASEQROO para el ejercicio fiscal 2023, para </t>
    </r>
    <r>
      <rPr>
        <b/>
        <sz val="11"/>
        <color theme="1"/>
        <rFont val="Calibri"/>
        <family val="2"/>
        <scheme val="minor"/>
      </rPr>
      <t>indicadores NO acumulativos</t>
    </r>
    <r>
      <rPr>
        <sz val="11"/>
        <color theme="1"/>
        <rFont val="Calibri"/>
        <family val="2"/>
        <scheme val="minor"/>
      </rPr>
      <t xml:space="preserve">, se registra en el avance de la meta anual programada, </t>
    </r>
    <r>
      <rPr>
        <b/>
        <sz val="11"/>
        <color theme="1"/>
        <rFont val="Calibri"/>
        <family val="2"/>
        <scheme val="minor"/>
      </rPr>
      <t>el promedio de los porcentajes de cumplimiento alcanzados.</t>
    </r>
    <r>
      <rPr>
        <sz val="11"/>
        <color theme="1"/>
        <rFont val="Calibri"/>
        <family val="2"/>
        <scheme val="minor"/>
      </rPr>
      <t xml:space="preserve"> Pag 23 https://www.aseqroo.mx/MARCO_JURIDICO/2023/Guias/GUIA%202023.pdf</t>
    </r>
  </si>
  <si>
    <t>PERÍODO QUE SE INFORMA: DEL 1 DE ENERO AL 30 DE SEPTIEMBRE DE 2023</t>
  </si>
  <si>
    <t>E-PP 4.18 LA CULTURA Y EL ARTE POR LA PAZ</t>
  </si>
  <si>
    <r>
      <t>4.18.1.1</t>
    </r>
    <r>
      <rPr>
        <sz val="11"/>
        <color theme="1"/>
        <rFont val="Calibri"/>
        <family val="2"/>
        <scheme val="minor"/>
      </rPr>
      <t xml:space="preserve"> La población del municipio de Benito Juárez desarrolla sus habilidades a través de la preservación, fomento y ejercicio de la cultura y las disciplinas artísticas.</t>
    </r>
  </si>
  <si>
    <r>
      <rPr>
        <b/>
        <sz val="11"/>
        <color theme="1"/>
        <rFont val="Calibri"/>
        <family val="2"/>
        <scheme val="minor"/>
      </rPr>
      <t xml:space="preserve">PPAC: </t>
    </r>
    <r>
      <rPr>
        <sz val="11"/>
        <color theme="1"/>
        <rFont val="Calibri"/>
        <family val="2"/>
        <scheme val="minor"/>
      </rPr>
      <t>Porcentaje personas beneficiadas en las actividades artísticas y culturales.</t>
    </r>
  </si>
  <si>
    <t>Ascendente</t>
  </si>
  <si>
    <t>Trimestral</t>
  </si>
  <si>
    <t>SI</t>
  </si>
  <si>
    <r>
      <t xml:space="preserve">4.18.1.1.1 </t>
    </r>
    <r>
      <rPr>
        <sz val="11"/>
        <color theme="1"/>
        <rFont val="Arial"/>
        <family val="2"/>
      </rPr>
      <t>Actividades artísticas y culturales que promuevan  la recomposición del tejido social y la Cultura de Paz en el municipio realizadas.</t>
    </r>
  </si>
  <si>
    <r>
      <rPr>
        <b/>
        <sz val="11"/>
        <color theme="1"/>
        <rFont val="Arial"/>
        <family val="2"/>
      </rPr>
      <t>PACR:</t>
    </r>
    <r>
      <rPr>
        <sz val="11"/>
        <color theme="1"/>
        <rFont val="Arial"/>
        <family val="2"/>
      </rPr>
      <t xml:space="preserve"> Porcentaje de actividades artísticas y culturales realizadas.</t>
    </r>
  </si>
  <si>
    <r>
      <t>Meta Trimestral: P</t>
    </r>
    <r>
      <rPr>
        <sz val="11"/>
        <color theme="1"/>
        <rFont val="Calibri"/>
        <family val="2"/>
        <scheme val="minor"/>
      </rPr>
      <t xml:space="preserve">or razones de presupuesto, no fue posible realizar el 100% las actividades programadas.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El porcentaje de acumulado anual se encuentra bajo ya que por razones de presupuesto no ha sido posible realizar todas las actividades programadas para este ejercicio.</t>
    </r>
  </si>
  <si>
    <r>
      <t xml:space="preserve">4.18.1.1.1.1 </t>
    </r>
    <r>
      <rPr>
        <sz val="11"/>
        <color theme="1"/>
        <rFont val="Arial"/>
        <family val="2"/>
      </rPr>
      <t>Realización de eventos artísticos y culturales masivos para el fomento de la Cultura de Paz.</t>
    </r>
  </si>
  <si>
    <r>
      <rPr>
        <b/>
        <sz val="11"/>
        <color theme="1"/>
        <rFont val="Arial"/>
        <family val="2"/>
      </rPr>
      <t xml:space="preserve">PECP: </t>
    </r>
    <r>
      <rPr>
        <sz val="11"/>
        <color theme="1"/>
        <rFont val="Arial"/>
        <family val="2"/>
      </rPr>
      <t>Porcentaje de eventos masivos realizados para el fomento de la Cultura de Paz.</t>
    </r>
  </si>
  <si>
    <r>
      <t xml:space="preserve">4.18.1.1.1.2 </t>
    </r>
    <r>
      <rPr>
        <sz val="11"/>
        <color theme="1"/>
        <rFont val="Calibri"/>
        <family val="2"/>
        <scheme val="minor"/>
      </rPr>
      <t>Realización de actividades de proyectos en materia de arte y cultura en el municipio.</t>
    </r>
  </si>
  <si>
    <r>
      <rPr>
        <b/>
        <sz val="11"/>
        <color theme="1"/>
        <rFont val="Calibri"/>
        <family val="2"/>
        <scheme val="minor"/>
      </rPr>
      <t>PACR:</t>
    </r>
    <r>
      <rPr>
        <sz val="11"/>
        <color theme="1"/>
        <rFont val="Calibri"/>
        <family val="2"/>
        <scheme val="minor"/>
      </rPr>
      <t xml:space="preserve"> Porcentaje de actividades de proyectos artísticos y culturales realizadas. </t>
    </r>
  </si>
  <si>
    <r>
      <t xml:space="preserve">4.18.1.1.1.3 </t>
    </r>
    <r>
      <rPr>
        <sz val="11"/>
        <color theme="1"/>
        <rFont val="Calibri"/>
        <family val="2"/>
        <scheme val="minor"/>
      </rPr>
      <t xml:space="preserve">Realización de actividades para el fomento de la pluralidad de la identidad social y cultural. </t>
    </r>
  </si>
  <si>
    <r>
      <rPr>
        <b/>
        <sz val="11"/>
        <color theme="1"/>
        <rFont val="Calibri"/>
        <family val="2"/>
        <scheme val="minor"/>
      </rPr>
      <t>PISC:</t>
    </r>
    <r>
      <rPr>
        <sz val="11"/>
        <color theme="1"/>
        <rFont val="Calibri"/>
        <family val="2"/>
        <scheme val="minor"/>
      </rPr>
      <t xml:space="preserve"> Porcentaje de actividades de fomento de las identidades sociales y culturales.</t>
    </r>
  </si>
  <si>
    <r>
      <t xml:space="preserve">4.18.1.1.1.4 </t>
    </r>
    <r>
      <rPr>
        <sz val="11"/>
        <color theme="1"/>
        <rFont val="Calibri"/>
        <family val="2"/>
        <scheme val="minor"/>
      </rPr>
      <t>Impulso de actividades artísticas y culturales en el Centro Cultural de las Artes</t>
    </r>
    <r>
      <rPr>
        <b/>
        <sz val="11"/>
        <color theme="1"/>
        <rFont val="Calibri"/>
        <family val="2"/>
        <scheme val="minor"/>
      </rPr>
      <t>.</t>
    </r>
  </si>
  <si>
    <r>
      <rPr>
        <b/>
        <sz val="11"/>
        <color theme="1"/>
        <rFont val="Calibri"/>
        <family val="2"/>
        <scheme val="minor"/>
      </rPr>
      <t>PCCA:</t>
    </r>
    <r>
      <rPr>
        <sz val="11"/>
        <color theme="1"/>
        <rFont val="Calibri"/>
        <family val="2"/>
        <scheme val="minor"/>
      </rPr>
      <t xml:space="preserve"> Porcentaje de actividades realizadas en el Centro Cultural de las Artes</t>
    </r>
  </si>
  <si>
    <r>
      <t xml:space="preserve">4.18.1.1.1.5  </t>
    </r>
    <r>
      <rPr>
        <sz val="11"/>
        <color theme="1"/>
        <rFont val="Calibri"/>
        <family val="2"/>
        <scheme val="minor"/>
      </rPr>
      <t>Impulso de actividades artísticas y culturales en el Teatro Ocho de Octubre.</t>
    </r>
  </si>
  <si>
    <r>
      <rPr>
        <b/>
        <sz val="11"/>
        <color theme="1"/>
        <rFont val="Calibri"/>
        <family val="2"/>
        <scheme val="minor"/>
      </rPr>
      <t>PT8O:</t>
    </r>
    <r>
      <rPr>
        <sz val="11"/>
        <color theme="1"/>
        <rFont val="Calibri"/>
        <family val="2"/>
        <scheme val="minor"/>
      </rPr>
      <t xml:space="preserve"> Porcentaje de actividades realizadas en el Teatro 8 de Octubre.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</si>
  <si>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Durante este trimestre se realizaron más actividades de las programas debido a la demanda de la población por el uso del Teatro 8 de octubre.
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Se logró un porcentaje de avance anual mayor al esperado gracias a la participación de la población.</t>
    </r>
  </si>
  <si>
    <r>
      <t>4.18.1.1.1.6</t>
    </r>
    <r>
      <rPr>
        <sz val="11"/>
        <color theme="1"/>
        <rFont val="Calibri"/>
        <family val="2"/>
        <scheme val="minor"/>
      </rPr>
      <t xml:space="preserve"> Impulso de actividades artísticas y culturales en el Foro Cultural Na´at.</t>
    </r>
  </si>
  <si>
    <r>
      <rPr>
        <b/>
        <sz val="11"/>
        <color theme="1"/>
        <rFont val="Calibri"/>
        <family val="2"/>
        <scheme val="minor"/>
      </rPr>
      <t xml:space="preserve">PFCN: </t>
    </r>
    <r>
      <rPr>
        <sz val="11"/>
        <color theme="1"/>
        <rFont val="Calibri"/>
        <family val="2"/>
        <scheme val="minor"/>
      </rPr>
      <t>Porcentaje de actividades realizadas en el Foro Cultural Na´at.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</si>
  <si>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existen eventos a reportar durante este trimestre, toda vez que esta próximo a reinaugurarse el Foro Cultural Na´at, por tal motivo lo programado para este trimestre se realizara en los próximos meses.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avance de esta actividad se reportara a partir de la reinauguración del Foro Cultural Na´at.</t>
    </r>
  </si>
  <si>
    <r>
      <t>4.18.1.1.1.7</t>
    </r>
    <r>
      <rPr>
        <sz val="11"/>
        <color theme="1"/>
        <rFont val="Calibri"/>
        <family val="2"/>
        <scheme val="minor"/>
      </rPr>
      <t xml:space="preserve"> Impulso de actividades en los espacios públicos orientadas al fomento de la Cultura de Paz. </t>
    </r>
  </si>
  <si>
    <r>
      <rPr>
        <b/>
        <sz val="11"/>
        <color theme="1"/>
        <rFont val="Calibri"/>
        <family val="2"/>
        <scheme val="minor"/>
      </rPr>
      <t xml:space="preserve">PEPC: </t>
    </r>
    <r>
      <rPr>
        <sz val="11"/>
        <color theme="1"/>
        <rFont val="Calibri"/>
        <family val="2"/>
        <scheme val="minor"/>
      </rPr>
      <t>Porcentaje de actividades en los espacios públicos de Cancún</t>
    </r>
  </si>
  <si>
    <r>
      <t xml:space="preserve">4.18.1.1.1.8 </t>
    </r>
    <r>
      <rPr>
        <sz val="11"/>
        <color theme="1"/>
        <rFont val="Calibri"/>
        <family val="2"/>
        <scheme val="minor"/>
      </rPr>
      <t>Participación colectiva en proyectos artísticos, culturales y cívicos.</t>
    </r>
  </si>
  <si>
    <r>
      <rPr>
        <b/>
        <sz val="11"/>
        <color theme="1"/>
        <rFont val="Calibri"/>
        <family val="2"/>
        <scheme val="minor"/>
      </rPr>
      <t>PPCR:</t>
    </r>
    <r>
      <rPr>
        <sz val="11"/>
        <color theme="1"/>
        <rFont val="Calibri"/>
        <family val="2"/>
        <scheme val="minor"/>
      </rPr>
      <t xml:space="preserve"> Porcentaje de actividades enfocadas en la participación colectiva realizadas.</t>
    </r>
  </si>
  <si>
    <r>
      <t xml:space="preserve">4.18.1.1.1.9 </t>
    </r>
    <r>
      <rPr>
        <sz val="11"/>
        <color theme="1"/>
        <rFont val="Calibri"/>
        <family val="2"/>
        <scheme val="minor"/>
      </rPr>
      <t>Desarrollo de la Agenda Artística y Cultural del Teatro de la Ciudad.</t>
    </r>
  </si>
  <si>
    <r>
      <rPr>
        <b/>
        <sz val="11"/>
        <color theme="1"/>
        <rFont val="Calibri"/>
        <family val="2"/>
        <scheme val="minor"/>
      </rPr>
      <t>PATC:</t>
    </r>
    <r>
      <rPr>
        <sz val="11"/>
        <color theme="1"/>
        <rFont val="Calibri"/>
        <family val="2"/>
        <scheme val="minor"/>
      </rPr>
      <t xml:space="preserve"> Porcentaje de actividades en el Teatro de la Ciudad realizadas.</t>
    </r>
  </si>
  <si>
    <r>
      <t xml:space="preserve">4.18.1.1.1.10 </t>
    </r>
    <r>
      <rPr>
        <sz val="11"/>
        <color theme="1"/>
        <rFont val="Calibri"/>
        <family val="2"/>
        <scheme val="minor"/>
      </rPr>
      <t>Realización del Carnaval de Cancún.</t>
    </r>
  </si>
  <si>
    <r>
      <rPr>
        <b/>
        <sz val="11"/>
        <color theme="1"/>
        <rFont val="Calibri"/>
        <family val="2"/>
        <scheme val="minor"/>
      </rPr>
      <t xml:space="preserve">NACC: </t>
    </r>
    <r>
      <rPr>
        <sz val="11"/>
        <color theme="1"/>
        <rFont val="Calibri"/>
        <family val="2"/>
        <scheme val="minor"/>
      </rPr>
      <t>Número de personas asistentes al Carnaval de Cancún.</t>
    </r>
  </si>
  <si>
    <r>
      <t xml:space="preserve">4.18.1.1.1.11 </t>
    </r>
    <r>
      <rPr>
        <sz val="11"/>
        <color theme="1"/>
        <rFont val="Calibri"/>
        <family val="2"/>
        <scheme val="minor"/>
      </rPr>
      <t>Desarrollo de infraestructura artística y cultural.</t>
    </r>
  </si>
  <si>
    <r>
      <rPr>
        <b/>
        <sz val="11"/>
        <color theme="1"/>
        <rFont val="Calibri"/>
        <family val="2"/>
        <scheme val="minor"/>
      </rPr>
      <t>PADI</t>
    </r>
    <r>
      <rPr>
        <sz val="11"/>
        <color theme="1"/>
        <rFont val="Calibri"/>
        <family val="2"/>
        <scheme val="minor"/>
      </rPr>
      <t>: Porcentaje de acciones de desarrollo en infraestructura realizadas.</t>
    </r>
  </si>
  <si>
    <r>
      <t xml:space="preserve">4.18.1.1.2 </t>
    </r>
    <r>
      <rPr>
        <sz val="11"/>
        <color theme="1"/>
        <rFont val="Arial"/>
        <family val="2"/>
      </rPr>
      <t>Centros Culturales  y estructura orgánica del Instituto de Cultura y las Artes del municipio de Benito Juárez fortalecidos.</t>
    </r>
  </si>
  <si>
    <r>
      <t>PAFR:</t>
    </r>
    <r>
      <rPr>
        <sz val="11"/>
        <color theme="1"/>
        <rFont val="Arial"/>
        <family val="2"/>
      </rPr>
      <t xml:space="preserve"> Porcentaje de acciones de fortalecimiento realizadas.</t>
    </r>
  </si>
  <si>
    <r>
      <t xml:space="preserve">4.18.1.1.2.1 </t>
    </r>
    <r>
      <rPr>
        <sz val="11"/>
        <color theme="1"/>
        <rFont val="Calibri"/>
        <family val="2"/>
        <scheme val="minor"/>
      </rPr>
      <t>Equipamiento de los Centros Culturales.</t>
    </r>
  </si>
  <si>
    <r>
      <rPr>
        <b/>
        <sz val="11"/>
        <color theme="1"/>
        <rFont val="Calibri"/>
        <family val="2"/>
        <scheme val="minor"/>
      </rPr>
      <t xml:space="preserve">PAEQ: </t>
    </r>
    <r>
      <rPr>
        <sz val="11"/>
        <color theme="1"/>
        <rFont val="Calibri"/>
        <family val="2"/>
        <scheme val="minor"/>
      </rPr>
      <t>Porcentaje de acciones de equipamiento de los centros culturales realizadas</t>
    </r>
  </si>
  <si>
    <r>
      <t xml:space="preserve">4.18.1.1.2.2 </t>
    </r>
    <r>
      <rPr>
        <sz val="11"/>
        <color theme="1"/>
        <rFont val="Calibri"/>
        <family val="2"/>
        <scheme val="minor"/>
      </rPr>
      <t>Rehabilitación de los Centros Culturales.</t>
    </r>
  </si>
  <si>
    <r>
      <rPr>
        <b/>
        <sz val="11"/>
        <color theme="1"/>
        <rFont val="Calibri"/>
        <family val="2"/>
        <scheme val="minor"/>
      </rPr>
      <t>PARR:</t>
    </r>
    <r>
      <rPr>
        <sz val="11"/>
        <color theme="1"/>
        <rFont val="Calibri"/>
        <family val="2"/>
        <scheme val="minor"/>
      </rPr>
      <t xml:space="preserve"> Porcentaje de acciones de rehabilitación de los centros culturales realizadas.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</si>
  <si>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Debido a falta de presupuesto no se realizó la totalidad  las acciones de rehabilitación de los Centros Culturales programadas.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 xml:space="preserve">Debido a falta de presupuesto no se realizó la totalidad  las acciones de rehabilitación de los Centros Culturales programadas. </t>
    </r>
  </si>
  <si>
    <r>
      <t xml:space="preserve">4.18.1.1.2.3 </t>
    </r>
    <r>
      <rPr>
        <sz val="11"/>
        <color theme="1"/>
        <rFont val="Calibri"/>
        <family val="2"/>
        <scheme val="minor"/>
      </rPr>
      <t>Mantenimiento del Centro Culturales.</t>
    </r>
  </si>
  <si>
    <r>
      <rPr>
        <b/>
        <sz val="11"/>
        <color theme="1"/>
        <rFont val="Calibri"/>
        <family val="2"/>
        <scheme val="minor"/>
      </rPr>
      <t>PAMR:</t>
    </r>
    <r>
      <rPr>
        <sz val="11"/>
        <color theme="1"/>
        <rFont val="Calibri"/>
        <family val="2"/>
        <scheme val="minor"/>
      </rPr>
      <t xml:space="preserve"> Porcentaje de acciones de mantenimiento de los centros culturales realizadas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</si>
  <si>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Debido a la operatividad y las necesidades de mantenimiento de los centros culturales del Instituto, así como sus oficinas, se superó la meta programada para este trimestre.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Debido a la operatividad y las necesidades de mantenimiento de los centros culturales del Instituto, así como sus oficinas, se superó la meta programada en cuanto al avance de cumplimiento del acumulado anual.</t>
    </r>
  </si>
  <si>
    <r>
      <t xml:space="preserve">4.18.1.1.2.4 </t>
    </r>
    <r>
      <rPr>
        <sz val="11"/>
        <color theme="1"/>
        <rFont val="Calibri"/>
        <family val="2"/>
        <scheme val="minor"/>
      </rPr>
      <t>Fortalecimiento de la Estructura Orgánica del Instituto de la Cultura y las Artes del Municipio de Benito Juárez</t>
    </r>
  </si>
  <si>
    <r>
      <rPr>
        <b/>
        <sz val="11"/>
        <color theme="1"/>
        <rFont val="Calibri"/>
        <family val="2"/>
        <scheme val="minor"/>
      </rPr>
      <t>PCTH:</t>
    </r>
    <r>
      <rPr>
        <sz val="11"/>
        <color theme="1"/>
        <rFont val="Calibri"/>
        <family val="2"/>
        <scheme val="minor"/>
      </rPr>
      <t xml:space="preserve"> Porcentaje de contrataciones de talento humano realizadas.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</si>
  <si>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Debido a falta de presupuesto no se realizó el total de las contrataciones programadas para este trimestre.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Debido a falta de presupuesto no se realizó el total de las contrataciones programadas para este trimestre.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</si>
  <si>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Durante el tercer trimestre del ejercicio 2023 se superó con un 296.46% la meta programada debido al impacto en redes sociales que han tenido las actividades realizadas por el Instituto.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Con el alcance que se logró durante este periodo (enero-septiembre) se logró rebasar con más del 200% la meta anual.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</si>
  <si>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Por razones de presupuesto, no fue posible realizar el 100% las actividades programadas.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Debido a la falta de presupuesto no se realizo el total de los eventos programados, por tal motivo el porcetaje de avance en el acumulado anual se encuentra en 47.37%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</si>
  <si>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Por razones de presupuesto, no fue posible realizar el arranque de todos los programas contemplados para este trimestre, por tal motivo no se alcanzó el 100%.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de acumulado anual se encuentra aun bajo el 50% ya que por razones de presupuesto no se ha realizado el arranque de todos los programas contemplados para este ejercicio  2023.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</si>
  <si>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Para este trimestro no se tienen actividades programadas.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Se cumplió con la meta programada para este ejercicio 2023.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</si>
  <si>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Durante este trimestre se realizaron más actividades de las programas debido a la demanda de la población por el uso de los espacios y solicitud de apoyo de talento artistico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Para este tercer trimestre se supero el alcance de acumulado anual esperado para este trimestre.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</si>
  <si>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Para este trimestre no se logró el 100 % ya que las actividades de las compañias municipales empezaron a partir del mes de agosto de acuerdo a lo progrogramado.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Para este trimestre se logró un avance de 25.58%, ya que las actividades de las compañias empezaron despues de la fecha programada.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</si>
  <si>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existen actividades realizadas a reportar para el tercer trimestre del ejercicio 2023 ya que aun no se realiza la entrega del Teatro de la Ciudad.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No existen actividades realizadas a reportar para el tercer trimestre del ejercicio 2023 ya que aun no se realiza la entrega del Teatro de la Ciudad.
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</si>
  <si>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existen actividades programadas para el tercer trimestre del ejercicio 2023.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No existen actividades programadas para el tercer trimestre del ejercicio 2023.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</si>
  <si>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cumplió con lo programado y se supero el porcentaje del 100% de lo programado.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Para este trimestre se reporta el alcance del 45.45% con respesto a lo programado con respecto a la meta anual.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</si>
  <si>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Debido a falta de presupuesto no se realizó el total de las acciones programadas.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Debido a la falta de presupuesto para el tercer trimestre no se cumplió con el porcentaje programado.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</si>
  <si>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Debido a la operatividad se supero la meta en cuanto a las acciones programadas para este trimestre.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Debido a la operatividad se ha lográdo un avance en la meta anual del 60%, sin embargo por falta de presupuesto no se ha cumplido con el porcentaje requerido para este trimestre.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</si>
  <si>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existen actividades realizadas a reportar durante este trimestre ya que el Centro Cultural de las Artes continua cerrado.
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No existen actividades realizadas a reportar durante este trimestre ya que el Centro Cultural de las Artes continua cerrado.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</si>
</sst>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sz val="9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1A79BB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AED8F4"/>
        <bgColor indexed="64"/>
      </patternFill>
    </fill>
    <fill>
      <patternFill patternType="solid">
        <fgColor rgb="FFF2F2F2"/>
        <bgColor rgb="FFF2F2F2"/>
      </patternFill>
    </fill>
  </fills>
  <borders count="68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 style="medium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 style="dotted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/>
      <diagonal/>
    </border>
    <border>
      <left style="dashed">
        <color theme="1"/>
      </left>
      <right style="dashed">
        <color theme="1"/>
      </right>
      <top/>
      <bottom style="dotted">
        <color indexed="64"/>
      </bottom>
      <diagonal/>
    </border>
    <border>
      <left style="medium">
        <color indexed="64"/>
      </left>
      <right style="dashed">
        <color theme="1"/>
      </right>
      <top style="dotted">
        <color indexed="64"/>
      </top>
      <bottom/>
      <diagonal/>
    </border>
    <border>
      <left style="medium">
        <color indexed="64"/>
      </left>
      <right style="dashed">
        <color theme="1"/>
      </right>
      <top/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 style="dashed">
        <color theme="1"/>
      </left>
      <right/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medium">
        <color indexed="64"/>
      </bottom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thin">
        <color indexed="64"/>
      </top>
      <bottom/>
      <diagonal/>
    </border>
    <border>
      <left style="dotted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/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dotted">
        <color indexed="64"/>
      </left>
      <right style="dotted">
        <color indexed="64"/>
      </right>
      <top/>
      <bottom/>
      <diagonal/>
    </border>
    <border>
      <left style="thin">
        <color indexed="64"/>
      </left>
      <right style="dotted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3" fillId="0" borderId="0"/>
  </cellStyleXfs>
  <cellXfs count="135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0" fontId="2" fillId="2" borderId="21" xfId="1" applyFont="1" applyFill="1" applyBorder="1" applyAlignment="1">
      <alignment horizontal="center" vertical="center" wrapText="1"/>
    </xf>
    <xf numFmtId="1" fontId="1" fillId="2" borderId="26" xfId="0" applyNumberFormat="1" applyFont="1" applyFill="1" applyBorder="1" applyAlignment="1">
      <alignment horizontal="center" vertical="center"/>
    </xf>
    <xf numFmtId="10" fontId="1" fillId="3" borderId="26" xfId="1" applyNumberFormat="1" applyFont="1" applyFill="1" applyBorder="1" applyAlignment="1">
      <alignment horizontal="center" vertical="center"/>
    </xf>
    <xf numFmtId="1" fontId="1" fillId="3" borderId="26" xfId="0" applyNumberFormat="1" applyFont="1" applyFill="1" applyBorder="1" applyAlignment="1">
      <alignment horizontal="center" vertical="center"/>
    </xf>
    <xf numFmtId="0" fontId="1" fillId="4" borderId="41" xfId="0" applyFont="1" applyFill="1" applyBorder="1" applyAlignment="1">
      <alignment horizontal="center" vertical="center" wrapText="1"/>
    </xf>
    <xf numFmtId="10" fontId="1" fillId="3" borderId="46" xfId="1" applyNumberFormat="1" applyFont="1" applyFill="1" applyBorder="1" applyAlignment="1">
      <alignment horizontal="center" vertical="center"/>
    </xf>
    <xf numFmtId="1" fontId="1" fillId="2" borderId="46" xfId="0" applyNumberFormat="1" applyFont="1" applyFill="1" applyBorder="1" applyAlignment="1">
      <alignment horizontal="center" vertical="center"/>
    </xf>
    <xf numFmtId="0" fontId="1" fillId="2" borderId="46" xfId="0" applyFont="1" applyFill="1" applyBorder="1" applyAlignment="1">
      <alignment horizontal="center" vertical="center" wrapText="1"/>
    </xf>
    <xf numFmtId="0" fontId="1" fillId="4" borderId="47" xfId="0" applyFont="1" applyFill="1" applyBorder="1" applyAlignment="1">
      <alignment horizontal="center" vertical="center" wrapText="1"/>
    </xf>
    <xf numFmtId="1" fontId="1" fillId="3" borderId="46" xfId="0" applyNumberFormat="1" applyFont="1" applyFill="1" applyBorder="1" applyAlignment="1">
      <alignment horizontal="center" vertical="center"/>
    </xf>
    <xf numFmtId="0" fontId="1" fillId="3" borderId="46" xfId="0" applyFont="1" applyFill="1" applyBorder="1" applyAlignment="1">
      <alignment horizontal="center" vertical="center" wrapText="1"/>
    </xf>
    <xf numFmtId="0" fontId="1" fillId="3" borderId="48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3" borderId="35" xfId="0" applyFont="1" applyFill="1" applyBorder="1" applyAlignment="1">
      <alignment horizontal="center" vertical="center" wrapText="1"/>
    </xf>
    <xf numFmtId="0" fontId="1" fillId="2" borderId="26" xfId="0" applyFont="1" applyFill="1" applyBorder="1" applyAlignment="1">
      <alignment horizontal="center" vertical="center" wrapText="1"/>
    </xf>
    <xf numFmtId="1" fontId="0" fillId="3" borderId="26" xfId="0" applyNumberFormat="1" applyFill="1" applyBorder="1" applyAlignment="1">
      <alignment horizontal="center" vertical="center"/>
    </xf>
    <xf numFmtId="1" fontId="0" fillId="3" borderId="46" xfId="0" applyNumberFormat="1" applyFill="1" applyBorder="1" applyAlignment="1">
      <alignment horizontal="center" vertical="center"/>
    </xf>
    <xf numFmtId="0" fontId="0" fillId="3" borderId="25" xfId="0" applyFill="1" applyBorder="1" applyAlignment="1">
      <alignment horizontal="center" vertical="center" wrapText="1"/>
    </xf>
    <xf numFmtId="0" fontId="1" fillId="3" borderId="66" xfId="0" applyFont="1" applyFill="1" applyBorder="1" applyAlignment="1">
      <alignment horizontal="center" vertical="center" wrapText="1"/>
    </xf>
    <xf numFmtId="10" fontId="5" fillId="3" borderId="58" xfId="0" applyNumberFormat="1" applyFont="1" applyFill="1" applyBorder="1" applyAlignment="1">
      <alignment horizontal="center" vertical="center" wrapText="1"/>
    </xf>
    <xf numFmtId="10" fontId="5" fillId="3" borderId="53" xfId="0" applyNumberFormat="1" applyFont="1" applyFill="1" applyBorder="1" applyAlignment="1">
      <alignment horizontal="center" vertical="center" wrapText="1"/>
    </xf>
    <xf numFmtId="10" fontId="5" fillId="3" borderId="59" xfId="0" applyNumberFormat="1" applyFont="1" applyFill="1" applyBorder="1" applyAlignment="1">
      <alignment horizontal="center" vertical="center" wrapText="1"/>
    </xf>
    <xf numFmtId="10" fontId="5" fillId="3" borderId="51" xfId="0" applyNumberFormat="1" applyFont="1" applyFill="1" applyBorder="1" applyAlignment="1">
      <alignment horizontal="center" vertical="center" wrapText="1"/>
    </xf>
    <xf numFmtId="0" fontId="0" fillId="3" borderId="49" xfId="0" applyFill="1" applyBorder="1" applyAlignment="1">
      <alignment horizontal="left" vertical="center" wrapText="1"/>
    </xf>
    <xf numFmtId="0" fontId="1" fillId="3" borderId="36" xfId="0" applyFont="1" applyFill="1" applyBorder="1" applyAlignment="1">
      <alignment horizontal="left" vertical="center" wrapText="1"/>
    </xf>
    <xf numFmtId="0" fontId="1" fillId="3" borderId="37" xfId="0" applyFont="1" applyFill="1" applyBorder="1" applyAlignment="1">
      <alignment horizontal="left" vertical="center" wrapText="1"/>
    </xf>
    <xf numFmtId="0" fontId="1" fillId="3" borderId="49" xfId="0" applyFont="1" applyFill="1" applyBorder="1" applyAlignment="1">
      <alignment horizontal="left" vertical="center" wrapText="1"/>
    </xf>
    <xf numFmtId="0" fontId="2" fillId="3" borderId="33" xfId="0" applyFont="1" applyFill="1" applyBorder="1" applyAlignment="1">
      <alignment vertical="center" wrapText="1"/>
    </xf>
    <xf numFmtId="0" fontId="2" fillId="3" borderId="34" xfId="0" applyFont="1" applyFill="1" applyBorder="1" applyAlignment="1">
      <alignment vertical="center" wrapText="1"/>
    </xf>
    <xf numFmtId="0" fontId="0" fillId="3" borderId="26" xfId="0" applyFill="1" applyBorder="1" applyAlignment="1">
      <alignment vertical="center" wrapText="1"/>
    </xf>
    <xf numFmtId="0" fontId="1" fillId="3" borderId="35" xfId="0" applyFont="1" applyFill="1" applyBorder="1" applyAlignment="1">
      <alignment vertical="center" wrapText="1"/>
    </xf>
    <xf numFmtId="0" fontId="0" fillId="3" borderId="26" xfId="0" applyFill="1" applyBorder="1" applyAlignment="1">
      <alignment horizontal="center" vertical="center" wrapText="1"/>
    </xf>
    <xf numFmtId="0" fontId="1" fillId="3" borderId="35" xfId="0" applyFont="1" applyFill="1" applyBorder="1" applyAlignment="1">
      <alignment horizontal="center" vertical="center" wrapText="1"/>
    </xf>
    <xf numFmtId="0" fontId="0" fillId="3" borderId="26" xfId="0" applyFill="1" applyBorder="1" applyAlignment="1">
      <alignment horizontal="center" vertical="center"/>
    </xf>
    <xf numFmtId="0" fontId="1" fillId="3" borderId="35" xfId="0" applyFont="1" applyFill="1" applyBorder="1" applyAlignment="1">
      <alignment horizontal="center" vertical="center"/>
    </xf>
    <xf numFmtId="0" fontId="1" fillId="3" borderId="25" xfId="0" applyFont="1" applyFill="1" applyBorder="1" applyAlignment="1">
      <alignment horizontal="center" vertical="center" wrapText="1"/>
    </xf>
    <xf numFmtId="0" fontId="1" fillId="3" borderId="40" xfId="0" applyFont="1" applyFill="1" applyBorder="1" applyAlignment="1">
      <alignment horizontal="center" vertical="center" wrapText="1"/>
    </xf>
    <xf numFmtId="10" fontId="5" fillId="3" borderId="67" xfId="0" applyNumberFormat="1" applyFont="1" applyFill="1" applyBorder="1" applyAlignment="1">
      <alignment horizontal="center" vertical="center" wrapText="1"/>
    </xf>
    <xf numFmtId="10" fontId="5" fillId="3" borderId="52" xfId="0" applyNumberFormat="1" applyFont="1" applyFill="1" applyBorder="1" applyAlignment="1">
      <alignment horizontal="center" vertical="center" wrapText="1"/>
    </xf>
    <xf numFmtId="0" fontId="1" fillId="3" borderId="50" xfId="0" applyFont="1" applyFill="1" applyBorder="1" applyAlignment="1">
      <alignment horizontal="left" vertical="center" wrapText="1"/>
    </xf>
    <xf numFmtId="0" fontId="1" fillId="3" borderId="38" xfId="0" applyFont="1" applyFill="1" applyBorder="1" applyAlignment="1">
      <alignment horizontal="left" vertical="center" wrapText="1"/>
    </xf>
    <xf numFmtId="0" fontId="1" fillId="3" borderId="39" xfId="0" applyFont="1" applyFill="1" applyBorder="1" applyAlignment="1">
      <alignment horizontal="left" vertical="center" wrapText="1"/>
    </xf>
    <xf numFmtId="0" fontId="1" fillId="3" borderId="26" xfId="0" applyFont="1" applyFill="1" applyBorder="1" applyAlignment="1">
      <alignment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/>
    </xf>
    <xf numFmtId="0" fontId="1" fillId="3" borderId="30" xfId="0" applyFont="1" applyFill="1" applyBorder="1" applyAlignment="1">
      <alignment horizontal="center" vertical="center" wrapText="1"/>
    </xf>
    <xf numFmtId="0" fontId="6" fillId="4" borderId="44" xfId="0" applyFont="1" applyFill="1" applyBorder="1" applyAlignment="1">
      <alignment horizontal="left" vertical="center" wrapText="1"/>
    </xf>
    <xf numFmtId="0" fontId="6" fillId="4" borderId="45" xfId="0" applyFont="1" applyFill="1" applyBorder="1" applyAlignment="1">
      <alignment horizontal="left" vertical="center" wrapText="1"/>
    </xf>
    <xf numFmtId="0" fontId="6" fillId="4" borderId="42" xfId="0" applyFont="1" applyFill="1" applyBorder="1" applyAlignment="1">
      <alignment horizontal="left" vertical="center" wrapText="1"/>
    </xf>
    <xf numFmtId="0" fontId="7" fillId="4" borderId="43" xfId="0" applyFont="1" applyFill="1" applyBorder="1" applyAlignment="1">
      <alignment horizontal="left" vertical="center" wrapText="1"/>
    </xf>
    <xf numFmtId="0" fontId="0" fillId="4" borderId="42" xfId="0" applyFill="1" applyBorder="1" applyAlignment="1">
      <alignment horizontal="center" vertical="center" wrapText="1"/>
    </xf>
    <xf numFmtId="0" fontId="1" fillId="4" borderId="43" xfId="0" applyFont="1" applyFill="1" applyBorder="1" applyAlignment="1">
      <alignment horizontal="center" vertical="center" wrapText="1"/>
    </xf>
    <xf numFmtId="0" fontId="1" fillId="4" borderId="42" xfId="0" applyFont="1" applyFill="1" applyBorder="1" applyAlignment="1">
      <alignment horizontal="center" vertical="center" wrapText="1"/>
    </xf>
    <xf numFmtId="0" fontId="0" fillId="4" borderId="27" xfId="0" applyFill="1" applyBorder="1" applyAlignment="1">
      <alignment horizontal="left" vertical="center" wrapText="1"/>
    </xf>
    <xf numFmtId="0" fontId="1" fillId="4" borderId="27" xfId="0" applyFont="1" applyFill="1" applyBorder="1" applyAlignment="1">
      <alignment horizontal="left" vertical="center" wrapText="1"/>
    </xf>
    <xf numFmtId="0" fontId="1" fillId="4" borderId="28" xfId="0" applyFont="1" applyFill="1" applyBorder="1" applyAlignment="1">
      <alignment horizontal="left" vertical="center" wrapText="1"/>
    </xf>
    <xf numFmtId="0" fontId="1" fillId="4" borderId="31" xfId="0" applyFont="1" applyFill="1" applyBorder="1" applyAlignment="1">
      <alignment horizontal="left" vertical="center" wrapText="1"/>
    </xf>
    <xf numFmtId="0" fontId="1" fillId="4" borderId="32" xfId="0" applyFont="1" applyFill="1" applyBorder="1" applyAlignment="1">
      <alignment horizontal="left" vertical="center" wrapText="1"/>
    </xf>
    <xf numFmtId="0" fontId="0" fillId="3" borderId="60" xfId="0" applyFill="1" applyBorder="1" applyAlignment="1">
      <alignment horizontal="left" vertical="center" wrapText="1"/>
    </xf>
    <xf numFmtId="0" fontId="0" fillId="3" borderId="61" xfId="0" applyFill="1" applyBorder="1" applyAlignment="1">
      <alignment horizontal="left" vertical="center" wrapText="1"/>
    </xf>
    <xf numFmtId="0" fontId="0" fillId="3" borderId="62" xfId="0" applyFill="1" applyBorder="1" applyAlignment="1">
      <alignment horizontal="left" vertical="center" wrapText="1"/>
    </xf>
    <xf numFmtId="0" fontId="0" fillId="3" borderId="63" xfId="0" applyFill="1" applyBorder="1" applyAlignment="1">
      <alignment horizontal="left" vertical="center" wrapText="1"/>
    </xf>
    <xf numFmtId="0" fontId="0" fillId="3" borderId="64" xfId="0" applyFill="1" applyBorder="1" applyAlignment="1">
      <alignment horizontal="left" vertical="center" wrapText="1"/>
    </xf>
    <xf numFmtId="0" fontId="0" fillId="3" borderId="65" xfId="0" applyFill="1" applyBorder="1" applyAlignment="1">
      <alignment horizontal="left" vertical="center" wrapText="1"/>
    </xf>
    <xf numFmtId="0" fontId="0" fillId="2" borderId="49" xfId="0" applyFill="1" applyBorder="1" applyAlignment="1">
      <alignment horizontal="left" vertical="center" wrapText="1"/>
    </xf>
    <xf numFmtId="0" fontId="1" fillId="2" borderId="36" xfId="0" applyFont="1" applyFill="1" applyBorder="1" applyAlignment="1">
      <alignment horizontal="left" vertical="center" wrapText="1"/>
    </xf>
    <xf numFmtId="0" fontId="1" fillId="2" borderId="37" xfId="0" applyFont="1" applyFill="1" applyBorder="1" applyAlignment="1">
      <alignment horizontal="left" vertical="center" wrapText="1"/>
    </xf>
    <xf numFmtId="0" fontId="1" fillId="2" borderId="49" xfId="0" applyFont="1" applyFill="1" applyBorder="1" applyAlignment="1">
      <alignment horizontal="left" vertical="center" wrapText="1"/>
    </xf>
    <xf numFmtId="0" fontId="2" fillId="4" borderId="27" xfId="0" applyFont="1" applyFill="1" applyBorder="1" applyAlignment="1">
      <alignment horizontal="left" vertical="center" wrapText="1"/>
    </xf>
    <xf numFmtId="0" fontId="2" fillId="3" borderId="24" xfId="1" applyFont="1" applyFill="1" applyBorder="1" applyAlignment="1">
      <alignment horizontal="left" vertical="center" wrapText="1"/>
    </xf>
    <xf numFmtId="0" fontId="2" fillId="3" borderId="29" xfId="1" applyFont="1" applyFill="1" applyBorder="1" applyAlignment="1">
      <alignment horizontal="left" vertical="center" wrapText="1"/>
    </xf>
    <xf numFmtId="0" fontId="1" fillId="3" borderId="25" xfId="1" applyFont="1" applyFill="1" applyBorder="1" applyAlignment="1">
      <alignment horizontal="center" vertical="center"/>
    </xf>
    <xf numFmtId="0" fontId="1" fillId="3" borderId="30" xfId="1" applyFont="1" applyFill="1" applyBorder="1" applyAlignment="1">
      <alignment horizontal="center" vertical="center"/>
    </xf>
    <xf numFmtId="10" fontId="0" fillId="5" borderId="55" xfId="0" applyNumberFormat="1" applyFill="1" applyBorder="1" applyAlignment="1">
      <alignment horizontal="center" vertical="center" wrapText="1"/>
    </xf>
    <xf numFmtId="10" fontId="0" fillId="5" borderId="57" xfId="0" applyNumberFormat="1" applyFill="1" applyBorder="1" applyAlignment="1">
      <alignment horizontal="center" vertical="center" wrapText="1"/>
    </xf>
    <xf numFmtId="10" fontId="0" fillId="5" borderId="56" xfId="0" applyNumberFormat="1" applyFill="1" applyBorder="1" applyAlignment="1">
      <alignment horizontal="center" vertical="center" wrapText="1"/>
    </xf>
    <xf numFmtId="10" fontId="0" fillId="5" borderId="54" xfId="0" applyNumberFormat="1" applyFill="1" applyBorder="1" applyAlignment="1">
      <alignment horizontal="center" vertical="center" wrapText="1"/>
    </xf>
    <xf numFmtId="0" fontId="6" fillId="3" borderId="44" xfId="0" applyFont="1" applyFill="1" applyBorder="1" applyAlignment="1">
      <alignment horizontal="left" vertical="center" wrapText="1"/>
    </xf>
    <xf numFmtId="0" fontId="6" fillId="3" borderId="45" xfId="0" applyFont="1" applyFill="1" applyBorder="1" applyAlignment="1">
      <alignment horizontal="left" vertical="center" wrapText="1"/>
    </xf>
    <xf numFmtId="0" fontId="7" fillId="3" borderId="42" xfId="0" applyFont="1" applyFill="1" applyBorder="1" applyAlignment="1">
      <alignment horizontal="left" vertical="center" wrapText="1"/>
    </xf>
    <xf numFmtId="0" fontId="7" fillId="3" borderId="43" xfId="0" applyFont="1" applyFill="1" applyBorder="1" applyAlignment="1">
      <alignment horizontal="left" vertical="center" wrapText="1"/>
    </xf>
    <xf numFmtId="0" fontId="2" fillId="2" borderId="33" xfId="0" applyFont="1" applyFill="1" applyBorder="1" applyAlignment="1">
      <alignment vertical="center" wrapText="1"/>
    </xf>
    <xf numFmtId="0" fontId="0" fillId="2" borderId="26" xfId="0" applyFill="1" applyBorder="1" applyAlignment="1">
      <alignment vertical="center" wrapText="1"/>
    </xf>
    <xf numFmtId="0" fontId="1" fillId="2" borderId="26" xfId="0" applyFont="1" applyFill="1" applyBorder="1" applyAlignment="1">
      <alignment vertical="center" wrapText="1"/>
    </xf>
    <xf numFmtId="0" fontId="0" fillId="2" borderId="26" xfId="0" applyFill="1" applyBorder="1" applyAlignment="1">
      <alignment horizontal="center" vertical="center" wrapText="1"/>
    </xf>
    <xf numFmtId="0" fontId="1" fillId="2" borderId="26" xfId="0" applyFont="1" applyFill="1" applyBorder="1" applyAlignment="1">
      <alignment horizontal="center" vertical="center" wrapText="1"/>
    </xf>
    <xf numFmtId="0" fontId="7" fillId="4" borderId="42" xfId="0" applyFont="1" applyFill="1" applyBorder="1" applyAlignment="1">
      <alignment horizontal="left" vertical="center" wrapText="1"/>
    </xf>
    <xf numFmtId="0" fontId="1" fillId="2" borderId="25" xfId="0" applyFont="1" applyFill="1" applyBorder="1" applyAlignment="1">
      <alignment horizontal="center" vertical="center" wrapText="1"/>
    </xf>
    <xf numFmtId="0" fontId="1" fillId="2" borderId="30" xfId="0" applyFont="1" applyFill="1" applyBorder="1" applyAlignment="1">
      <alignment horizontal="center" vertical="center" wrapText="1"/>
    </xf>
    <xf numFmtId="0" fontId="0" fillId="2" borderId="25" xfId="0" applyFill="1" applyBorder="1" applyAlignment="1">
      <alignment horizontal="center" vertical="center" wrapText="1"/>
    </xf>
    <xf numFmtId="0" fontId="0" fillId="3" borderId="27" xfId="1" applyFont="1" applyFill="1" applyBorder="1" applyAlignment="1">
      <alignment horizontal="justify" vertical="center" wrapText="1"/>
    </xf>
    <xf numFmtId="0" fontId="1" fillId="3" borderId="27" xfId="1" applyFont="1" applyFill="1" applyBorder="1" applyAlignment="1">
      <alignment horizontal="justify" vertical="center"/>
    </xf>
    <xf numFmtId="0" fontId="1" fillId="3" borderId="28" xfId="1" applyFont="1" applyFill="1" applyBorder="1" applyAlignment="1">
      <alignment horizontal="justify" vertical="center"/>
    </xf>
    <xf numFmtId="0" fontId="1" fillId="3" borderId="31" xfId="1" applyFont="1" applyFill="1" applyBorder="1" applyAlignment="1">
      <alignment horizontal="justify" vertical="center"/>
    </xf>
    <xf numFmtId="0" fontId="1" fillId="3" borderId="32" xfId="1" applyFont="1" applyFill="1" applyBorder="1" applyAlignment="1">
      <alignment horizontal="justify" vertical="center"/>
    </xf>
    <xf numFmtId="0" fontId="1" fillId="3" borderId="25" xfId="1" applyFont="1" applyFill="1" applyBorder="1" applyAlignment="1">
      <alignment horizontal="justify" vertical="center" wrapText="1"/>
    </xf>
    <xf numFmtId="0" fontId="1" fillId="3" borderId="30" xfId="1" applyFont="1" applyFill="1" applyBorder="1" applyAlignment="1">
      <alignment horizontal="justify" vertical="center" wrapText="1"/>
    </xf>
    <xf numFmtId="0" fontId="1" fillId="3" borderId="25" xfId="1" applyFont="1" applyFill="1" applyBorder="1" applyAlignment="1">
      <alignment horizontal="center" vertical="center" wrapText="1"/>
    </xf>
    <xf numFmtId="0" fontId="1" fillId="3" borderId="30" xfId="1" applyFont="1" applyFill="1" applyBorder="1" applyAlignment="1">
      <alignment horizontal="center" vertical="center" wrapText="1"/>
    </xf>
    <xf numFmtId="10" fontId="1" fillId="3" borderId="25" xfId="1" applyNumberFormat="1" applyFont="1" applyFill="1" applyBorder="1" applyAlignment="1">
      <alignment horizontal="center" vertical="center"/>
    </xf>
    <xf numFmtId="10" fontId="1" fillId="3" borderId="30" xfId="1" applyNumberFormat="1" applyFont="1" applyFill="1" applyBorder="1" applyAlignment="1">
      <alignment horizontal="center" vertical="center"/>
    </xf>
    <xf numFmtId="0" fontId="2" fillId="2" borderId="10" xfId="1" applyFont="1" applyFill="1" applyBorder="1" applyAlignment="1">
      <alignment horizontal="center" vertical="center"/>
    </xf>
    <xf numFmtId="0" fontId="2" fillId="2" borderId="14" xfId="1" applyFont="1" applyFill="1" applyBorder="1" applyAlignment="1">
      <alignment horizontal="center" vertical="center"/>
    </xf>
    <xf numFmtId="0" fontId="2" fillId="2" borderId="16" xfId="1" applyFont="1" applyFill="1" applyBorder="1" applyAlignment="1">
      <alignment horizontal="center" vertical="center"/>
    </xf>
    <xf numFmtId="0" fontId="2" fillId="2" borderId="19" xfId="1" applyFont="1" applyFill="1" applyBorder="1" applyAlignment="1">
      <alignment horizontal="center" vertical="center"/>
    </xf>
    <xf numFmtId="0" fontId="2" fillId="2" borderId="21" xfId="1" applyFont="1" applyFill="1" applyBorder="1" applyAlignment="1">
      <alignment horizontal="center" vertical="center"/>
    </xf>
    <xf numFmtId="0" fontId="2" fillId="2" borderId="23" xfId="1" applyFont="1" applyFill="1" applyBorder="1" applyAlignment="1">
      <alignment horizontal="center" vertical="center"/>
    </xf>
    <xf numFmtId="0" fontId="2" fillId="2" borderId="16" xfId="1" applyFont="1" applyFill="1" applyBorder="1" applyAlignment="1">
      <alignment horizontal="center" vertical="center" wrapText="1"/>
    </xf>
    <xf numFmtId="0" fontId="2" fillId="2" borderId="21" xfId="1" applyFont="1" applyFill="1" applyBorder="1" applyAlignment="1">
      <alignment horizontal="center" vertical="center" wrapText="1"/>
    </xf>
    <xf numFmtId="0" fontId="2" fillId="2" borderId="18" xfId="1" applyFont="1" applyFill="1" applyBorder="1" applyAlignment="1">
      <alignment horizontal="center" vertic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2" fillId="2" borderId="9" xfId="1" applyFont="1" applyFill="1" applyBorder="1" applyAlignment="1">
      <alignment horizontal="center" vertical="center" wrapText="1"/>
    </xf>
    <xf numFmtId="0" fontId="2" fillId="2" borderId="15" xfId="1" applyFont="1" applyFill="1" applyBorder="1" applyAlignment="1">
      <alignment horizontal="center" vertical="center" wrapText="1"/>
    </xf>
    <xf numFmtId="0" fontId="2" fillId="2" borderId="20" xfId="1" applyFont="1" applyFill="1" applyBorder="1" applyAlignment="1">
      <alignment horizontal="center" vertical="center" wrapText="1"/>
    </xf>
    <xf numFmtId="0" fontId="2" fillId="2" borderId="10" xfId="1" applyFont="1" applyFill="1" applyBorder="1" applyAlignment="1">
      <alignment horizontal="center" vertical="center" wrapText="1"/>
    </xf>
    <xf numFmtId="0" fontId="2" fillId="2" borderId="11" xfId="1" applyFont="1" applyFill="1" applyBorder="1" applyAlignment="1">
      <alignment horizontal="center" vertical="center" wrapText="1"/>
    </xf>
    <xf numFmtId="0" fontId="2" fillId="2" borderId="17" xfId="1" applyFont="1" applyFill="1" applyBorder="1" applyAlignment="1">
      <alignment horizontal="center" vertical="center" wrapText="1"/>
    </xf>
    <xf numFmtId="0" fontId="2" fillId="2" borderId="22" xfId="1" applyFont="1" applyFill="1" applyBorder="1" applyAlignment="1">
      <alignment horizontal="center" vertical="center" wrapText="1"/>
    </xf>
    <xf numFmtId="0" fontId="2" fillId="2" borderId="12" xfId="1" applyFont="1" applyFill="1" applyBorder="1" applyAlignment="1">
      <alignment horizontal="center" vertical="center"/>
    </xf>
    <xf numFmtId="0" fontId="2" fillId="2" borderId="13" xfId="1" applyFont="1" applyFill="1" applyBorder="1" applyAlignment="1">
      <alignment horizontal="center" vertical="center"/>
    </xf>
  </cellXfs>
  <cellStyles count="2">
    <cellStyle name="Normal" xfId="0" builtinId="0"/>
    <cellStyle name="Normal 2" xfId="1"/>
  </cellStyles>
  <dxfs count="0"/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619125</xdr:colOff>
      <xdr:row>2</xdr:row>
      <xdr:rowOff>124664</xdr:rowOff>
    </xdr:from>
    <xdr:to>
      <xdr:col>2</xdr:col>
      <xdr:colOff>1666874</xdr:colOff>
      <xdr:row>7</xdr:row>
      <xdr:rowOff>135312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5125" y="537414"/>
          <a:ext cx="1047749" cy="1090148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190501</xdr:colOff>
      <xdr:row>2</xdr:row>
      <xdr:rowOff>202405</xdr:rowOff>
    </xdr:from>
    <xdr:to>
      <xdr:col>16</xdr:col>
      <xdr:colOff>2453822</xdr:colOff>
      <xdr:row>7</xdr:row>
      <xdr:rowOff>148250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37970" y="607218"/>
          <a:ext cx="3787321" cy="1029313"/>
        </a:xfrm>
        <a:prstGeom prst="rect">
          <a:avLst/>
        </a:prstGeom>
      </xdr:spPr>
    </xdr:pic>
    <xdr:clientData/>
  </xdr:twoCellAnchor>
  <xdr:oneCellAnchor>
    <xdr:from>
      <xdr:col>2</xdr:col>
      <xdr:colOff>508000</xdr:colOff>
      <xdr:row>54</xdr:row>
      <xdr:rowOff>111125</xdr:rowOff>
    </xdr:from>
    <xdr:ext cx="4953001" cy="1112232"/>
    <xdr:sp macro="" textlink="">
      <xdr:nvSpPr>
        <xdr:cNvPr id="8" name="CuadroTexto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SpPr txBox="1"/>
      </xdr:nvSpPr>
      <xdr:spPr>
        <a:xfrm>
          <a:off x="2032000" y="52422425"/>
          <a:ext cx="4953001" cy="11122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Elaboró                                                                                                                        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Lic. Paola Anais Colorado Hernández</a:t>
          </a:r>
          <a:r>
            <a:rPr lang="es-MX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                                                     Coordinadora Técnica </a:t>
          </a:r>
          <a:endParaRPr lang="es-MX" sz="1200">
            <a:effectLst/>
          </a:endParaRPr>
        </a:p>
        <a:p>
          <a:pPr algn="ctr"/>
          <a:r>
            <a:rPr lang="es-MX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del Instituto de la Cultura y las Artes</a:t>
          </a:r>
          <a:endParaRPr lang="es-MX" sz="1200">
            <a:effectLst/>
          </a:endParaRPr>
        </a:p>
      </xdr:txBody>
    </xdr:sp>
    <xdr:clientData/>
  </xdr:oneCellAnchor>
  <xdr:oneCellAnchor>
    <xdr:from>
      <xdr:col>8</xdr:col>
      <xdr:colOff>549852</xdr:colOff>
      <xdr:row>54</xdr:row>
      <xdr:rowOff>202045</xdr:rowOff>
    </xdr:from>
    <xdr:ext cx="3635025" cy="960662"/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SpPr txBox="1"/>
      </xdr:nvSpPr>
      <xdr:spPr>
        <a:xfrm>
          <a:off x="10855902" y="52513345"/>
          <a:ext cx="3635025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Revisó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M.C. Enrique Eduardo Encalada Sánchez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Director de Planeación de la DGPM</a:t>
          </a:r>
          <a:endParaRPr lang="es-MX" sz="1200">
            <a:effectLst/>
          </a:endParaRPr>
        </a:p>
      </xdr:txBody>
    </xdr:sp>
    <xdr:clientData/>
  </xdr:oneCellAnchor>
  <xdr:oneCellAnchor>
    <xdr:from>
      <xdr:col>13</xdr:col>
      <xdr:colOff>1998807</xdr:colOff>
      <xdr:row>55</xdr:row>
      <xdr:rowOff>21765</xdr:rowOff>
    </xdr:from>
    <xdr:ext cx="4534395" cy="796885"/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SpPr txBox="1"/>
      </xdr:nvSpPr>
      <xdr:spPr>
        <a:xfrm>
          <a:off x="17791257" y="52533090"/>
          <a:ext cx="4534395" cy="796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Autorizó                                                                                                           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C. Sergio Carlos López Jiménez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Director General del Instituto de la Cultura y las Artes.</a:t>
          </a:r>
          <a:endParaRPr lang="es-MX" sz="1200">
            <a:effectLst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T53"/>
  <sheetViews>
    <sheetView tabSelected="1" topLeftCell="A39" zoomScale="80" zoomScaleNormal="80" workbookViewId="0">
      <selection activeCell="C41" sqref="C41:Q60"/>
    </sheetView>
  </sheetViews>
  <sheetFormatPr baseColWidth="10" defaultColWidth="11.42578125" defaultRowHeight="15.75" x14ac:dyDescent="0.25"/>
  <cols>
    <col min="1" max="2" width="11.42578125" style="4"/>
    <col min="3" max="3" width="32" style="4" customWidth="1"/>
    <col min="4" max="4" width="24.140625" style="4" customWidth="1"/>
    <col min="5" max="5" width="18.85546875" style="4" customWidth="1"/>
    <col min="6" max="6" width="20.5703125" style="4" customWidth="1"/>
    <col min="7" max="7" width="18.28515625" style="4" customWidth="1"/>
    <col min="8" max="8" width="17.85546875" style="4" customWidth="1"/>
    <col min="9" max="12" width="11.42578125" style="4"/>
    <col min="13" max="13" width="36.5703125" style="4" bestFit="1" customWidth="1"/>
    <col min="14" max="14" width="30.85546875" style="4" customWidth="1"/>
    <col min="15" max="16" width="11.42578125" style="4"/>
    <col min="17" max="17" width="48.5703125" style="4" customWidth="1"/>
    <col min="18" max="16384" width="11.42578125" style="4"/>
  </cols>
  <sheetData>
    <row r="3" spans="3:20" x14ac:dyDescent="0.25">
      <c r="C3" s="1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3"/>
    </row>
    <row r="4" spans="3:20" ht="18" x14ac:dyDescent="0.25">
      <c r="C4" s="5"/>
      <c r="D4" s="118" t="s">
        <v>0</v>
      </c>
      <c r="E4" s="118"/>
      <c r="F4" s="118"/>
      <c r="G4" s="118"/>
      <c r="H4" s="118"/>
      <c r="I4" s="118"/>
      <c r="J4" s="118"/>
      <c r="K4" s="118"/>
      <c r="L4" s="118"/>
      <c r="M4" s="118"/>
      <c r="N4" s="118"/>
      <c r="O4" s="118"/>
      <c r="P4" s="118"/>
      <c r="Q4" s="119"/>
    </row>
    <row r="5" spans="3:20" ht="18" x14ac:dyDescent="0.25">
      <c r="C5" s="5"/>
      <c r="D5" s="118" t="s">
        <v>1</v>
      </c>
      <c r="E5" s="118"/>
      <c r="F5" s="118"/>
      <c r="G5" s="118"/>
      <c r="H5" s="118"/>
      <c r="I5" s="118"/>
      <c r="J5" s="118"/>
      <c r="K5" s="118"/>
      <c r="L5" s="118"/>
      <c r="M5" s="118"/>
      <c r="N5" s="118"/>
      <c r="O5" s="118"/>
      <c r="P5" s="118"/>
      <c r="Q5" s="119"/>
    </row>
    <row r="6" spans="3:20" ht="18" x14ac:dyDescent="0.25">
      <c r="C6" s="5"/>
      <c r="D6" s="120" t="s">
        <v>27</v>
      </c>
      <c r="E6" s="120"/>
      <c r="F6" s="120"/>
      <c r="G6" s="120"/>
      <c r="H6" s="120"/>
      <c r="I6" s="120"/>
      <c r="J6" s="120"/>
      <c r="K6" s="120"/>
      <c r="L6" s="120"/>
      <c r="M6" s="120"/>
      <c r="N6" s="120"/>
      <c r="O6" s="120"/>
      <c r="P6" s="120"/>
      <c r="Q6" s="121"/>
    </row>
    <row r="7" spans="3:20" x14ac:dyDescent="0.25">
      <c r="C7" s="5"/>
      <c r="Q7" s="6"/>
    </row>
    <row r="8" spans="3:20" ht="16.5" thickBot="1" x14ac:dyDescent="0.3">
      <c r="C8" s="5"/>
      <c r="Q8" s="6"/>
    </row>
    <row r="9" spans="3:20" ht="36" customHeight="1" thickBot="1" x14ac:dyDescent="0.3">
      <c r="C9" s="122" t="s">
        <v>21</v>
      </c>
      <c r="D9" s="123"/>
      <c r="E9" s="124" t="s">
        <v>28</v>
      </c>
      <c r="F9" s="124"/>
      <c r="G9" s="124"/>
      <c r="H9" s="124"/>
      <c r="I9" s="124"/>
      <c r="J9" s="124"/>
      <c r="K9" s="124"/>
      <c r="L9" s="124"/>
      <c r="M9" s="124"/>
      <c r="N9" s="124"/>
      <c r="O9" s="124"/>
      <c r="P9" s="124"/>
      <c r="Q9" s="125"/>
    </row>
    <row r="10" spans="3:20" ht="30" customHeight="1" x14ac:dyDescent="0.25">
      <c r="C10" s="126" t="s">
        <v>2</v>
      </c>
      <c r="D10" s="129" t="s">
        <v>3</v>
      </c>
      <c r="E10" s="130" t="s">
        <v>22</v>
      </c>
      <c r="F10" s="129" t="s">
        <v>4</v>
      </c>
      <c r="G10" s="133" t="s">
        <v>5</v>
      </c>
      <c r="H10" s="109"/>
      <c r="I10" s="109"/>
      <c r="J10" s="109"/>
      <c r="K10" s="109"/>
      <c r="L10" s="109"/>
      <c r="M10" s="109"/>
      <c r="N10" s="134"/>
      <c r="O10" s="109" t="s">
        <v>6</v>
      </c>
      <c r="P10" s="109"/>
      <c r="Q10" s="110"/>
    </row>
    <row r="11" spans="3:20" ht="30" customHeight="1" x14ac:dyDescent="0.25">
      <c r="C11" s="127"/>
      <c r="D11" s="115"/>
      <c r="E11" s="131"/>
      <c r="F11" s="115"/>
      <c r="G11" s="115" t="s">
        <v>7</v>
      </c>
      <c r="H11" s="115" t="s">
        <v>8</v>
      </c>
      <c r="I11" s="111" t="s">
        <v>9</v>
      </c>
      <c r="J11" s="111"/>
      <c r="K11" s="111"/>
      <c r="L11" s="111"/>
      <c r="M11" s="111" t="s">
        <v>10</v>
      </c>
      <c r="N11" s="117"/>
      <c r="O11" s="111"/>
      <c r="P11" s="111"/>
      <c r="Q11" s="112"/>
    </row>
    <row r="12" spans="3:20" ht="30" customHeight="1" x14ac:dyDescent="0.25">
      <c r="C12" s="128"/>
      <c r="D12" s="116"/>
      <c r="E12" s="132"/>
      <c r="F12" s="116"/>
      <c r="G12" s="116"/>
      <c r="H12" s="116"/>
      <c r="I12" s="8" t="s">
        <v>11</v>
      </c>
      <c r="J12" s="8" t="s">
        <v>12</v>
      </c>
      <c r="K12" s="8" t="s">
        <v>13</v>
      </c>
      <c r="L12" s="8" t="s">
        <v>14</v>
      </c>
      <c r="M12" s="8" t="s">
        <v>25</v>
      </c>
      <c r="N12" s="8" t="s">
        <v>15</v>
      </c>
      <c r="O12" s="113"/>
      <c r="P12" s="113"/>
      <c r="Q12" s="114"/>
    </row>
    <row r="13" spans="3:20" ht="102.75" customHeight="1" x14ac:dyDescent="0.25">
      <c r="C13" s="77" t="s">
        <v>23</v>
      </c>
      <c r="D13" s="103" t="s">
        <v>24</v>
      </c>
      <c r="E13" s="105" t="s">
        <v>20</v>
      </c>
      <c r="F13" s="79" t="s">
        <v>18</v>
      </c>
      <c r="G13" s="107">
        <v>0.78339999999999999</v>
      </c>
      <c r="H13" s="79" t="s">
        <v>19</v>
      </c>
      <c r="I13" s="10">
        <v>0.83499999999999996</v>
      </c>
      <c r="J13" s="10">
        <v>0.83499999999999996</v>
      </c>
      <c r="K13" s="10">
        <v>0.83499999999999996</v>
      </c>
      <c r="L13" s="13" t="s">
        <v>16</v>
      </c>
      <c r="M13" s="81">
        <f>IFERROR((J13/J14),"ND")</f>
        <v>1.0658667347459791</v>
      </c>
      <c r="N13" s="83">
        <f t="shared" ref="N13" si="0">((I13/I14)+(J13/J14)+(K13/K14))/3</f>
        <v>1.0658667347459791</v>
      </c>
      <c r="O13" s="98" t="s">
        <v>26</v>
      </c>
      <c r="P13" s="99"/>
      <c r="Q13" s="100"/>
      <c r="S13" s="7"/>
      <c r="T13" s="7"/>
    </row>
    <row r="14" spans="3:20" ht="102.75" customHeight="1" x14ac:dyDescent="0.25">
      <c r="C14" s="78"/>
      <c r="D14" s="104"/>
      <c r="E14" s="106" t="s">
        <v>17</v>
      </c>
      <c r="F14" s="80"/>
      <c r="G14" s="108"/>
      <c r="H14" s="80"/>
      <c r="I14" s="10">
        <v>0.78339999999999999</v>
      </c>
      <c r="J14" s="10">
        <v>0.78339999999999999</v>
      </c>
      <c r="K14" s="10">
        <v>0.78339999999999999</v>
      </c>
      <c r="L14" s="13">
        <v>0.78339999999999999</v>
      </c>
      <c r="M14" s="82"/>
      <c r="N14" s="84"/>
      <c r="O14" s="101"/>
      <c r="P14" s="101"/>
      <c r="Q14" s="102"/>
    </row>
    <row r="15" spans="3:20" ht="99.95" customHeight="1" x14ac:dyDescent="0.25">
      <c r="C15" s="89" t="s">
        <v>29</v>
      </c>
      <c r="D15" s="90" t="s">
        <v>30</v>
      </c>
      <c r="E15" s="92" t="s">
        <v>31</v>
      </c>
      <c r="F15" s="92" t="s">
        <v>32</v>
      </c>
      <c r="G15" s="95">
        <f>I16+J16+K16+L16</f>
        <v>595000</v>
      </c>
      <c r="H15" s="97" t="s">
        <v>33</v>
      </c>
      <c r="I15" s="9">
        <v>536648</v>
      </c>
      <c r="J15" s="9">
        <v>369267</v>
      </c>
      <c r="K15" s="9">
        <v>400221</v>
      </c>
      <c r="L15" s="14" t="s">
        <v>16</v>
      </c>
      <c r="M15" s="27">
        <f>IFERROR((K15/K16),"ND")</f>
        <v>2.9645999999999999</v>
      </c>
      <c r="N15" s="29">
        <f>IFERROR((I15+J15+K15)/(G15),"ND")</f>
        <v>2.1951865546218485</v>
      </c>
      <c r="O15" s="72" t="s">
        <v>74</v>
      </c>
      <c r="P15" s="73"/>
      <c r="Q15" s="74"/>
      <c r="R15" s="7"/>
      <c r="S15" s="7"/>
    </row>
    <row r="16" spans="3:20" ht="99.95" customHeight="1" x14ac:dyDescent="0.25">
      <c r="C16" s="89"/>
      <c r="D16" s="91"/>
      <c r="E16" s="93"/>
      <c r="F16" s="93"/>
      <c r="G16" s="96"/>
      <c r="H16" s="96"/>
      <c r="I16" s="22">
        <v>190000</v>
      </c>
      <c r="J16" s="22">
        <v>135000</v>
      </c>
      <c r="K16" s="22">
        <v>135000</v>
      </c>
      <c r="L16" s="15">
        <v>135000</v>
      </c>
      <c r="M16" s="28"/>
      <c r="N16" s="30"/>
      <c r="O16" s="75"/>
      <c r="P16" s="73"/>
      <c r="Q16" s="74"/>
      <c r="R16" s="7"/>
      <c r="S16" s="7"/>
    </row>
    <row r="17" spans="3:19" ht="99.95" customHeight="1" x14ac:dyDescent="0.25">
      <c r="C17" s="54" t="s">
        <v>34</v>
      </c>
      <c r="D17" s="94" t="s">
        <v>35</v>
      </c>
      <c r="E17" s="58" t="s">
        <v>31</v>
      </c>
      <c r="F17" s="58" t="s">
        <v>32</v>
      </c>
      <c r="G17" s="60">
        <f t="shared" ref="G17" si="1">I18+J18+K18+L18</f>
        <v>1514</v>
      </c>
      <c r="H17" s="58" t="s">
        <v>33</v>
      </c>
      <c r="I17" s="12">
        <v>160</v>
      </c>
      <c r="J17" s="12">
        <v>237</v>
      </c>
      <c r="K17" s="12">
        <v>346</v>
      </c>
      <c r="L17" s="16" t="s">
        <v>16</v>
      </c>
      <c r="M17" s="27">
        <f>IFERROR((K17/K18),"ND")</f>
        <v>0.73773987206823033</v>
      </c>
      <c r="N17" s="29">
        <f>IFERROR((I17+J17+K17)/(G17),"ND")</f>
        <v>0.49075297225891679</v>
      </c>
      <c r="O17" s="76" t="s">
        <v>36</v>
      </c>
      <c r="P17" s="62"/>
      <c r="Q17" s="63"/>
      <c r="R17" s="7"/>
      <c r="S17" s="7"/>
    </row>
    <row r="18" spans="3:19" ht="99.95" customHeight="1" x14ac:dyDescent="0.25">
      <c r="C18" s="55"/>
      <c r="D18" s="57"/>
      <c r="E18" s="59"/>
      <c r="F18" s="59"/>
      <c r="G18" s="59"/>
      <c r="H18" s="59"/>
      <c r="I18" s="12">
        <v>179</v>
      </c>
      <c r="J18" s="12">
        <v>397</v>
      </c>
      <c r="K18" s="12">
        <v>469</v>
      </c>
      <c r="L18" s="16">
        <v>469</v>
      </c>
      <c r="M18" s="28"/>
      <c r="N18" s="30"/>
      <c r="O18" s="64"/>
      <c r="P18" s="64"/>
      <c r="Q18" s="65"/>
      <c r="R18" s="7"/>
      <c r="S18" s="7"/>
    </row>
    <row r="19" spans="3:19" ht="99.95" customHeight="1" x14ac:dyDescent="0.25">
      <c r="C19" s="85" t="s">
        <v>37</v>
      </c>
      <c r="D19" s="87" t="s">
        <v>38</v>
      </c>
      <c r="E19" s="39" t="s">
        <v>31</v>
      </c>
      <c r="F19" s="41" t="s">
        <v>32</v>
      </c>
      <c r="G19" s="43">
        <f>I20+J20+K20+L20</f>
        <v>38</v>
      </c>
      <c r="H19" s="25" t="s">
        <v>33</v>
      </c>
      <c r="I19" s="11">
        <v>0</v>
      </c>
      <c r="J19" s="11">
        <v>11</v>
      </c>
      <c r="K19" s="11">
        <v>7</v>
      </c>
      <c r="L19" s="17" t="s">
        <v>16</v>
      </c>
      <c r="M19" s="27">
        <f>IFERROR((K19/K20),"ND")</f>
        <v>0.5</v>
      </c>
      <c r="N19" s="29">
        <f>IFERROR((I19+J19+K19)/(G19),"ND")</f>
        <v>0.47368421052631576</v>
      </c>
      <c r="O19" s="31" t="s">
        <v>75</v>
      </c>
      <c r="P19" s="32"/>
      <c r="Q19" s="33"/>
      <c r="R19" s="7"/>
      <c r="S19" s="7"/>
    </row>
    <row r="20" spans="3:19" ht="99.95" customHeight="1" x14ac:dyDescent="0.25">
      <c r="C20" s="86"/>
      <c r="D20" s="88"/>
      <c r="E20" s="51"/>
      <c r="F20" s="52"/>
      <c r="G20" s="53"/>
      <c r="H20" s="53"/>
      <c r="I20" s="20">
        <v>5</v>
      </c>
      <c r="J20" s="20">
        <v>9</v>
      </c>
      <c r="K20" s="20">
        <v>14</v>
      </c>
      <c r="L20" s="18">
        <v>10</v>
      </c>
      <c r="M20" s="28"/>
      <c r="N20" s="30"/>
      <c r="O20" s="34"/>
      <c r="P20" s="32"/>
      <c r="Q20" s="33"/>
      <c r="R20" s="7"/>
      <c r="S20" s="7"/>
    </row>
    <row r="21" spans="3:19" ht="99.95" customHeight="1" x14ac:dyDescent="0.25">
      <c r="C21" s="35" t="s">
        <v>39</v>
      </c>
      <c r="D21" s="37" t="s">
        <v>40</v>
      </c>
      <c r="E21" s="39" t="s">
        <v>31</v>
      </c>
      <c r="F21" s="41" t="s">
        <v>32</v>
      </c>
      <c r="G21" s="43">
        <f>I22+J22+K22+L22</f>
        <v>685</v>
      </c>
      <c r="H21" s="25" t="s">
        <v>33</v>
      </c>
      <c r="I21" s="11">
        <v>72</v>
      </c>
      <c r="J21" s="23">
        <v>135</v>
      </c>
      <c r="K21" s="23">
        <v>127</v>
      </c>
      <c r="L21" s="23" t="s">
        <v>16</v>
      </c>
      <c r="M21" s="27">
        <f>IFERROR((K21/K22),"ND")</f>
        <v>0.64795918367346939</v>
      </c>
      <c r="N21" s="29">
        <f>IFERROR((I21+J21+K21)/(G21),"ND")</f>
        <v>0.48759124087591244</v>
      </c>
      <c r="O21" s="31" t="s">
        <v>76</v>
      </c>
      <c r="P21" s="32"/>
      <c r="Q21" s="33"/>
      <c r="R21" s="7"/>
      <c r="S21" s="7"/>
    </row>
    <row r="22" spans="3:19" ht="99.95" customHeight="1" x14ac:dyDescent="0.25">
      <c r="C22" s="35"/>
      <c r="D22" s="50"/>
      <c r="E22" s="51"/>
      <c r="F22" s="52"/>
      <c r="G22" s="53"/>
      <c r="H22" s="53"/>
      <c r="I22" s="20">
        <v>107</v>
      </c>
      <c r="J22" s="20">
        <v>189</v>
      </c>
      <c r="K22" s="20">
        <v>196</v>
      </c>
      <c r="L22" s="18">
        <v>193</v>
      </c>
      <c r="M22" s="28"/>
      <c r="N22" s="30"/>
      <c r="O22" s="34"/>
      <c r="P22" s="32"/>
      <c r="Q22" s="33"/>
      <c r="R22" s="7"/>
      <c r="S22" s="7"/>
    </row>
    <row r="23" spans="3:19" ht="99.95" customHeight="1" x14ac:dyDescent="0.25">
      <c r="C23" s="35" t="s">
        <v>41</v>
      </c>
      <c r="D23" s="37" t="s">
        <v>42</v>
      </c>
      <c r="E23" s="39" t="s">
        <v>31</v>
      </c>
      <c r="F23" s="41" t="s">
        <v>32</v>
      </c>
      <c r="G23" s="43">
        <f t="shared" ref="G23:G49" si="2">I24+J24+K24+L24</f>
        <v>1</v>
      </c>
      <c r="H23" s="25" t="s">
        <v>33</v>
      </c>
      <c r="I23" s="11">
        <v>0</v>
      </c>
      <c r="J23" s="23">
        <v>1</v>
      </c>
      <c r="K23" s="23">
        <v>0</v>
      </c>
      <c r="L23" s="24" t="s">
        <v>16</v>
      </c>
      <c r="M23" s="27" t="str">
        <f>IFERROR((K23/K24),"ND")</f>
        <v>ND</v>
      </c>
      <c r="N23" s="29">
        <f>IFERROR((I23+J23+K23)/(G23),"ND")</f>
        <v>1</v>
      </c>
      <c r="O23" s="31" t="s">
        <v>77</v>
      </c>
      <c r="P23" s="32"/>
      <c r="Q23" s="33"/>
    </row>
    <row r="24" spans="3:19" ht="99.95" customHeight="1" x14ac:dyDescent="0.25">
      <c r="C24" s="35"/>
      <c r="D24" s="50"/>
      <c r="E24" s="51"/>
      <c r="F24" s="52"/>
      <c r="G24" s="53"/>
      <c r="H24" s="53"/>
      <c r="I24" s="20">
        <v>0</v>
      </c>
      <c r="J24" s="20">
        <v>1</v>
      </c>
      <c r="K24" s="20">
        <v>0</v>
      </c>
      <c r="L24" s="18">
        <v>0</v>
      </c>
      <c r="M24" s="28"/>
      <c r="N24" s="30"/>
      <c r="O24" s="34"/>
      <c r="P24" s="32"/>
      <c r="Q24" s="33"/>
    </row>
    <row r="25" spans="3:19" ht="99.95" customHeight="1" x14ac:dyDescent="0.25">
      <c r="C25" s="35" t="s">
        <v>43</v>
      </c>
      <c r="D25" s="37" t="s">
        <v>44</v>
      </c>
      <c r="E25" s="39" t="s">
        <v>31</v>
      </c>
      <c r="F25" s="41" t="s">
        <v>32</v>
      </c>
      <c r="G25" s="43">
        <f t="shared" si="2"/>
        <v>7</v>
      </c>
      <c r="H25" s="25" t="s">
        <v>33</v>
      </c>
      <c r="I25" s="11">
        <v>0</v>
      </c>
      <c r="J25" s="23">
        <v>0</v>
      </c>
      <c r="K25" s="23">
        <v>0</v>
      </c>
      <c r="L25" s="24" t="s">
        <v>16</v>
      </c>
      <c r="M25" s="27">
        <f>IFERROR((K25/K26),"ND")</f>
        <v>0</v>
      </c>
      <c r="N25" s="29">
        <f t="shared" ref="N25" si="3">IFERROR((I25+J25)/(G25),"ND")</f>
        <v>0</v>
      </c>
      <c r="O25" s="31" t="s">
        <v>85</v>
      </c>
      <c r="P25" s="32"/>
      <c r="Q25" s="33"/>
    </row>
    <row r="26" spans="3:19" ht="99.95" customHeight="1" x14ac:dyDescent="0.25">
      <c r="C26" s="35"/>
      <c r="D26" s="50"/>
      <c r="E26" s="51"/>
      <c r="F26" s="52"/>
      <c r="G26" s="53"/>
      <c r="H26" s="53"/>
      <c r="I26" s="20">
        <v>0</v>
      </c>
      <c r="J26" s="20">
        <v>0</v>
      </c>
      <c r="K26" s="20">
        <v>4</v>
      </c>
      <c r="L26" s="18">
        <v>3</v>
      </c>
      <c r="M26" s="28"/>
      <c r="N26" s="30"/>
      <c r="O26" s="34"/>
      <c r="P26" s="32"/>
      <c r="Q26" s="33"/>
    </row>
    <row r="27" spans="3:19" ht="99.95" customHeight="1" x14ac:dyDescent="0.25">
      <c r="C27" s="35" t="s">
        <v>45</v>
      </c>
      <c r="D27" s="37" t="s">
        <v>46</v>
      </c>
      <c r="E27" s="39" t="s">
        <v>31</v>
      </c>
      <c r="F27" s="41" t="s">
        <v>32</v>
      </c>
      <c r="G27" s="43">
        <f t="shared" si="2"/>
        <v>195</v>
      </c>
      <c r="H27" s="25" t="s">
        <v>33</v>
      </c>
      <c r="I27" s="11">
        <v>56</v>
      </c>
      <c r="J27" s="23">
        <v>59</v>
      </c>
      <c r="K27" s="23">
        <v>54</v>
      </c>
      <c r="L27" s="24" t="s">
        <v>16</v>
      </c>
      <c r="M27" s="27">
        <f>IFERROR((K27/K28),"ND")</f>
        <v>1.125</v>
      </c>
      <c r="N27" s="29">
        <f>IFERROR((I27+J27+K27)/(G27),"ND")</f>
        <v>0.8666666666666667</v>
      </c>
      <c r="O27" s="31" t="s">
        <v>47</v>
      </c>
      <c r="P27" s="32"/>
      <c r="Q27" s="33"/>
    </row>
    <row r="28" spans="3:19" ht="99.95" customHeight="1" x14ac:dyDescent="0.25">
      <c r="C28" s="35"/>
      <c r="D28" s="50"/>
      <c r="E28" s="51"/>
      <c r="F28" s="52"/>
      <c r="G28" s="53"/>
      <c r="H28" s="53"/>
      <c r="I28" s="20">
        <v>46</v>
      </c>
      <c r="J28" s="20">
        <v>48</v>
      </c>
      <c r="K28" s="20">
        <v>48</v>
      </c>
      <c r="L28" s="18">
        <v>53</v>
      </c>
      <c r="M28" s="28"/>
      <c r="N28" s="30"/>
      <c r="O28" s="34"/>
      <c r="P28" s="32"/>
      <c r="Q28" s="33"/>
    </row>
    <row r="29" spans="3:19" ht="99.95" customHeight="1" x14ac:dyDescent="0.25">
      <c r="C29" s="35" t="s">
        <v>48</v>
      </c>
      <c r="D29" s="37" t="s">
        <v>49</v>
      </c>
      <c r="E29" s="39" t="s">
        <v>31</v>
      </c>
      <c r="F29" s="41" t="s">
        <v>32</v>
      </c>
      <c r="G29" s="43">
        <f t="shared" si="2"/>
        <v>24</v>
      </c>
      <c r="H29" s="25" t="s">
        <v>33</v>
      </c>
      <c r="I29" s="11">
        <v>0</v>
      </c>
      <c r="J29" s="23">
        <v>0</v>
      </c>
      <c r="K29" s="23">
        <v>0</v>
      </c>
      <c r="L29" s="24" t="s">
        <v>16</v>
      </c>
      <c r="M29" s="27">
        <f>IFERROR((K29/J30),"ND")</f>
        <v>0</v>
      </c>
      <c r="N29" s="29">
        <f>IFERROR((I29+J29+K29)/(G29),"ND")</f>
        <v>0</v>
      </c>
      <c r="O29" s="66" t="s">
        <v>50</v>
      </c>
      <c r="P29" s="67"/>
      <c r="Q29" s="68"/>
    </row>
    <row r="30" spans="3:19" ht="99.95" customHeight="1" x14ac:dyDescent="0.25">
      <c r="C30" s="35"/>
      <c r="D30" s="50"/>
      <c r="E30" s="51"/>
      <c r="F30" s="52"/>
      <c r="G30" s="53"/>
      <c r="H30" s="53"/>
      <c r="I30" s="20">
        <v>0</v>
      </c>
      <c r="J30" s="20">
        <v>6</v>
      </c>
      <c r="K30" s="20">
        <v>9</v>
      </c>
      <c r="L30" s="18">
        <v>9</v>
      </c>
      <c r="M30" s="28"/>
      <c r="N30" s="30"/>
      <c r="O30" s="69"/>
      <c r="P30" s="70"/>
      <c r="Q30" s="71"/>
    </row>
    <row r="31" spans="3:19" ht="99.95" customHeight="1" x14ac:dyDescent="0.25">
      <c r="C31" s="35" t="s">
        <v>51</v>
      </c>
      <c r="D31" s="37" t="s">
        <v>52</v>
      </c>
      <c r="E31" s="39" t="s">
        <v>31</v>
      </c>
      <c r="F31" s="41" t="s">
        <v>32</v>
      </c>
      <c r="G31" s="43">
        <f t="shared" si="2"/>
        <v>110</v>
      </c>
      <c r="H31" s="25" t="s">
        <v>33</v>
      </c>
      <c r="I31" s="11">
        <v>31</v>
      </c>
      <c r="J31" s="23">
        <v>23</v>
      </c>
      <c r="K31" s="23">
        <v>41</v>
      </c>
      <c r="L31" s="24" t="s">
        <v>16</v>
      </c>
      <c r="M31" s="27">
        <f>IFERROR((K31/K32),"ND")</f>
        <v>1.3666666666666667</v>
      </c>
      <c r="N31" s="29">
        <f>IFERROR((I31+J31+K31)/(G31),"ND")</f>
        <v>0.86363636363636365</v>
      </c>
      <c r="O31" s="31" t="s">
        <v>78</v>
      </c>
      <c r="P31" s="32"/>
      <c r="Q31" s="33"/>
    </row>
    <row r="32" spans="3:19" ht="99.95" customHeight="1" x14ac:dyDescent="0.25">
      <c r="C32" s="35"/>
      <c r="D32" s="50"/>
      <c r="E32" s="51"/>
      <c r="F32" s="52"/>
      <c r="G32" s="53"/>
      <c r="H32" s="53"/>
      <c r="I32" s="20">
        <v>17</v>
      </c>
      <c r="J32" s="20">
        <v>30</v>
      </c>
      <c r="K32" s="20">
        <v>30</v>
      </c>
      <c r="L32" s="18">
        <v>33</v>
      </c>
      <c r="M32" s="28"/>
      <c r="N32" s="30"/>
      <c r="O32" s="34"/>
      <c r="P32" s="32"/>
      <c r="Q32" s="33"/>
    </row>
    <row r="33" spans="3:17" ht="99.95" customHeight="1" x14ac:dyDescent="0.25">
      <c r="C33" s="35" t="s">
        <v>53</v>
      </c>
      <c r="D33" s="37" t="s">
        <v>54</v>
      </c>
      <c r="E33" s="39" t="s">
        <v>31</v>
      </c>
      <c r="F33" s="41" t="s">
        <v>32</v>
      </c>
      <c r="G33" s="43">
        <f t="shared" si="2"/>
        <v>387</v>
      </c>
      <c r="H33" s="25" t="s">
        <v>33</v>
      </c>
      <c r="I33" s="11">
        <v>0</v>
      </c>
      <c r="J33" s="23">
        <v>4</v>
      </c>
      <c r="K33" s="23">
        <v>95</v>
      </c>
      <c r="L33" s="24" t="s">
        <v>16</v>
      </c>
      <c r="M33" s="27">
        <f>IFERROR((K33/K34),"ND")</f>
        <v>0.65972222222222221</v>
      </c>
      <c r="N33" s="29">
        <f>IFERROR((I33+J33+K33)/(G33),"ND")</f>
        <v>0.2558139534883721</v>
      </c>
      <c r="O33" s="31" t="s">
        <v>79</v>
      </c>
      <c r="P33" s="32"/>
      <c r="Q33" s="33"/>
    </row>
    <row r="34" spans="3:17" ht="99.95" customHeight="1" x14ac:dyDescent="0.25">
      <c r="C34" s="35"/>
      <c r="D34" s="50"/>
      <c r="E34" s="51"/>
      <c r="F34" s="52"/>
      <c r="G34" s="53"/>
      <c r="H34" s="53"/>
      <c r="I34" s="20">
        <v>3</v>
      </c>
      <c r="J34" s="20">
        <v>96</v>
      </c>
      <c r="K34" s="20">
        <v>144</v>
      </c>
      <c r="L34" s="18">
        <v>144</v>
      </c>
      <c r="M34" s="28"/>
      <c r="N34" s="30"/>
      <c r="O34" s="34"/>
      <c r="P34" s="32"/>
      <c r="Q34" s="33"/>
    </row>
    <row r="35" spans="3:17" ht="99.95" customHeight="1" x14ac:dyDescent="0.25">
      <c r="C35" s="35" t="s">
        <v>55</v>
      </c>
      <c r="D35" s="37" t="s">
        <v>56</v>
      </c>
      <c r="E35" s="39" t="s">
        <v>31</v>
      </c>
      <c r="F35" s="41" t="s">
        <v>32</v>
      </c>
      <c r="G35" s="43">
        <f t="shared" si="2"/>
        <v>12</v>
      </c>
      <c r="H35" s="25" t="s">
        <v>33</v>
      </c>
      <c r="I35" s="11">
        <v>0</v>
      </c>
      <c r="J35" s="23">
        <v>0</v>
      </c>
      <c r="K35" s="23">
        <v>0</v>
      </c>
      <c r="L35" s="24" t="s">
        <v>16</v>
      </c>
      <c r="M35" s="27">
        <f>IFERROR((K35/K36),"ND")</f>
        <v>0</v>
      </c>
      <c r="N35" s="29">
        <f>IFERROR((I35+J35+K35)/(G35),"ND")</f>
        <v>0</v>
      </c>
      <c r="O35" s="31" t="s">
        <v>80</v>
      </c>
      <c r="P35" s="32"/>
      <c r="Q35" s="33"/>
    </row>
    <row r="36" spans="3:17" ht="99.95" customHeight="1" x14ac:dyDescent="0.25">
      <c r="C36" s="35"/>
      <c r="D36" s="50"/>
      <c r="E36" s="51"/>
      <c r="F36" s="52"/>
      <c r="G36" s="53"/>
      <c r="H36" s="53"/>
      <c r="I36" s="20">
        <v>0</v>
      </c>
      <c r="J36" s="20">
        <v>0</v>
      </c>
      <c r="K36" s="20">
        <v>6</v>
      </c>
      <c r="L36" s="18">
        <v>6</v>
      </c>
      <c r="M36" s="28"/>
      <c r="N36" s="30"/>
      <c r="O36" s="34"/>
      <c r="P36" s="32"/>
      <c r="Q36" s="33"/>
    </row>
    <row r="37" spans="3:17" ht="99.95" customHeight="1" x14ac:dyDescent="0.25">
      <c r="C37" s="35" t="s">
        <v>57</v>
      </c>
      <c r="D37" s="37" t="s">
        <v>58</v>
      </c>
      <c r="E37" s="39" t="s">
        <v>31</v>
      </c>
      <c r="F37" s="41" t="s">
        <v>32</v>
      </c>
      <c r="G37" s="43">
        <f t="shared" si="2"/>
        <v>160000</v>
      </c>
      <c r="H37" s="25" t="s">
        <v>33</v>
      </c>
      <c r="I37" s="11">
        <v>354863</v>
      </c>
      <c r="J37" s="23">
        <v>0</v>
      </c>
      <c r="K37" s="23">
        <v>0</v>
      </c>
      <c r="L37" s="24" t="s">
        <v>16</v>
      </c>
      <c r="M37" s="27" t="str">
        <f>IFERROR((K37/K38),"ND")</f>
        <v>ND</v>
      </c>
      <c r="N37" s="29">
        <f>IFERROR((I37+J37+K37)/(G37),"ND")</f>
        <v>2.21789375</v>
      </c>
      <c r="O37" s="31" t="s">
        <v>81</v>
      </c>
      <c r="P37" s="32"/>
      <c r="Q37" s="33"/>
    </row>
    <row r="38" spans="3:17" ht="99.95" customHeight="1" x14ac:dyDescent="0.25">
      <c r="C38" s="35"/>
      <c r="D38" s="50"/>
      <c r="E38" s="51"/>
      <c r="F38" s="52"/>
      <c r="G38" s="53"/>
      <c r="H38" s="53"/>
      <c r="I38" s="20">
        <v>160000</v>
      </c>
      <c r="J38" s="20">
        <v>0</v>
      </c>
      <c r="K38" s="20">
        <v>0</v>
      </c>
      <c r="L38" s="18">
        <v>0</v>
      </c>
      <c r="M38" s="28"/>
      <c r="N38" s="30"/>
      <c r="O38" s="34"/>
      <c r="P38" s="32"/>
      <c r="Q38" s="33"/>
    </row>
    <row r="39" spans="3:17" ht="99.95" customHeight="1" x14ac:dyDescent="0.25">
      <c r="C39" s="35" t="s">
        <v>59</v>
      </c>
      <c r="D39" s="37" t="s">
        <v>60</v>
      </c>
      <c r="E39" s="39" t="s">
        <v>31</v>
      </c>
      <c r="F39" s="41" t="s">
        <v>32</v>
      </c>
      <c r="G39" s="43">
        <f t="shared" si="2"/>
        <v>55</v>
      </c>
      <c r="H39" s="25" t="s">
        <v>33</v>
      </c>
      <c r="I39" s="11">
        <v>1</v>
      </c>
      <c r="J39" s="23">
        <v>4</v>
      </c>
      <c r="K39" s="23">
        <v>20</v>
      </c>
      <c r="L39" s="24" t="s">
        <v>16</v>
      </c>
      <c r="M39" s="27">
        <f>IFERROR((K39/K40),"ND")</f>
        <v>1.1111111111111112</v>
      </c>
      <c r="N39" s="29">
        <f>IFERROR((I39+J39+K39)/(G39),"ND")</f>
        <v>0.45454545454545453</v>
      </c>
      <c r="O39" s="31" t="s">
        <v>82</v>
      </c>
      <c r="P39" s="32"/>
      <c r="Q39" s="33"/>
    </row>
    <row r="40" spans="3:17" ht="99.95" customHeight="1" x14ac:dyDescent="0.25">
      <c r="C40" s="35"/>
      <c r="D40" s="50"/>
      <c r="E40" s="51"/>
      <c r="F40" s="52"/>
      <c r="G40" s="53"/>
      <c r="H40" s="53"/>
      <c r="I40" s="20">
        <v>1</v>
      </c>
      <c r="J40" s="20">
        <v>18</v>
      </c>
      <c r="K40" s="20">
        <v>18</v>
      </c>
      <c r="L40" s="18">
        <v>18</v>
      </c>
      <c r="M40" s="28"/>
      <c r="N40" s="30"/>
      <c r="O40" s="34"/>
      <c r="P40" s="32"/>
      <c r="Q40" s="33"/>
    </row>
    <row r="41" spans="3:17" ht="99.95" customHeight="1" x14ac:dyDescent="0.25">
      <c r="C41" s="54" t="s">
        <v>61</v>
      </c>
      <c r="D41" s="56" t="s">
        <v>62</v>
      </c>
      <c r="E41" s="58" t="s">
        <v>31</v>
      </c>
      <c r="F41" s="58" t="s">
        <v>32</v>
      </c>
      <c r="G41" s="60">
        <f t="shared" ref="G41" si="4">I42+J42+K42+L42</f>
        <v>369</v>
      </c>
      <c r="H41" s="58" t="s">
        <v>33</v>
      </c>
      <c r="I41" s="12">
        <v>52</v>
      </c>
      <c r="J41" s="12">
        <v>91</v>
      </c>
      <c r="K41" s="12">
        <v>77</v>
      </c>
      <c r="L41" s="16" t="s">
        <v>16</v>
      </c>
      <c r="M41" s="27">
        <f>IFERROR((K41/K42),"ND")</f>
        <v>0.77777777777777779</v>
      </c>
      <c r="N41" s="29">
        <f>IFERROR((I41+J41+K41)/(G41),"ND")</f>
        <v>0.59620596205962062</v>
      </c>
      <c r="O41" s="61" t="s">
        <v>83</v>
      </c>
      <c r="P41" s="62"/>
      <c r="Q41" s="63"/>
    </row>
    <row r="42" spans="3:17" ht="99.95" customHeight="1" x14ac:dyDescent="0.25">
      <c r="C42" s="55"/>
      <c r="D42" s="57"/>
      <c r="E42" s="59"/>
      <c r="F42" s="59"/>
      <c r="G42" s="59"/>
      <c r="H42" s="59"/>
      <c r="I42" s="12">
        <v>69</v>
      </c>
      <c r="J42" s="12">
        <v>122</v>
      </c>
      <c r="K42" s="12">
        <v>99</v>
      </c>
      <c r="L42" s="16">
        <v>79</v>
      </c>
      <c r="M42" s="28"/>
      <c r="N42" s="30"/>
      <c r="O42" s="64"/>
      <c r="P42" s="64"/>
      <c r="Q42" s="65"/>
    </row>
    <row r="43" spans="3:17" ht="99.95" customHeight="1" x14ac:dyDescent="0.25">
      <c r="C43" s="35" t="s">
        <v>63</v>
      </c>
      <c r="D43" s="37" t="s">
        <v>64</v>
      </c>
      <c r="E43" s="39" t="s">
        <v>31</v>
      </c>
      <c r="F43" s="41" t="s">
        <v>32</v>
      </c>
      <c r="G43" s="43">
        <f t="shared" si="2"/>
        <v>105</v>
      </c>
      <c r="H43" s="25" t="s">
        <v>33</v>
      </c>
      <c r="I43" s="11">
        <v>19</v>
      </c>
      <c r="J43" s="23">
        <v>17</v>
      </c>
      <c r="K43" s="23">
        <v>27</v>
      </c>
      <c r="L43" s="24" t="s">
        <v>16</v>
      </c>
      <c r="M43" s="27">
        <f>IFERROR((K43/K44),"ND")</f>
        <v>1.08</v>
      </c>
      <c r="N43" s="29">
        <f>IFERROR((I43+J43+K43)/(G43),"ND")</f>
        <v>0.6</v>
      </c>
      <c r="O43" s="31" t="s">
        <v>84</v>
      </c>
      <c r="P43" s="32"/>
      <c r="Q43" s="33"/>
    </row>
    <row r="44" spans="3:17" ht="99.95" customHeight="1" x14ac:dyDescent="0.25">
      <c r="C44" s="35"/>
      <c r="D44" s="50"/>
      <c r="E44" s="51"/>
      <c r="F44" s="52"/>
      <c r="G44" s="53"/>
      <c r="H44" s="53"/>
      <c r="I44" s="20">
        <v>24</v>
      </c>
      <c r="J44" s="20">
        <v>42</v>
      </c>
      <c r="K44" s="20">
        <v>25</v>
      </c>
      <c r="L44" s="18">
        <v>14</v>
      </c>
      <c r="M44" s="28"/>
      <c r="N44" s="30"/>
      <c r="O44" s="34"/>
      <c r="P44" s="32"/>
      <c r="Q44" s="33"/>
    </row>
    <row r="45" spans="3:17" ht="99.95" customHeight="1" x14ac:dyDescent="0.25">
      <c r="C45" s="35" t="s">
        <v>65</v>
      </c>
      <c r="D45" s="37" t="s">
        <v>66</v>
      </c>
      <c r="E45" s="39" t="s">
        <v>31</v>
      </c>
      <c r="F45" s="41" t="s">
        <v>32</v>
      </c>
      <c r="G45" s="43">
        <f t="shared" si="2"/>
        <v>23</v>
      </c>
      <c r="H45" s="25" t="s">
        <v>33</v>
      </c>
      <c r="I45" s="11">
        <v>0</v>
      </c>
      <c r="J45" s="11">
        <v>4</v>
      </c>
      <c r="K45" s="11">
        <v>3</v>
      </c>
      <c r="L45" s="17"/>
      <c r="M45" s="27">
        <f>IFERROR((K45/K46),"ND")</f>
        <v>0.42857142857142855</v>
      </c>
      <c r="N45" s="29">
        <f>IFERROR((I45+J45+K45)/(G45),"ND")</f>
        <v>0.30434782608695654</v>
      </c>
      <c r="O45" s="31" t="s">
        <v>67</v>
      </c>
      <c r="P45" s="32"/>
      <c r="Q45" s="33"/>
    </row>
    <row r="46" spans="3:17" ht="99.95" customHeight="1" x14ac:dyDescent="0.25">
      <c r="C46" s="35"/>
      <c r="D46" s="50"/>
      <c r="E46" s="51"/>
      <c r="F46" s="52"/>
      <c r="G46" s="53"/>
      <c r="H46" s="26"/>
      <c r="I46" s="11">
        <v>2</v>
      </c>
      <c r="J46" s="11">
        <v>11</v>
      </c>
      <c r="K46" s="11">
        <v>7</v>
      </c>
      <c r="L46" s="17">
        <v>3</v>
      </c>
      <c r="M46" s="28"/>
      <c r="N46" s="30"/>
      <c r="O46" s="34"/>
      <c r="P46" s="32"/>
      <c r="Q46" s="33"/>
    </row>
    <row r="47" spans="3:17" ht="99.95" customHeight="1" x14ac:dyDescent="0.25">
      <c r="C47" s="35" t="s">
        <v>68</v>
      </c>
      <c r="D47" s="37" t="s">
        <v>69</v>
      </c>
      <c r="E47" s="39" t="s">
        <v>31</v>
      </c>
      <c r="F47" s="41" t="s">
        <v>32</v>
      </c>
      <c r="G47" s="43">
        <f t="shared" si="2"/>
        <v>66</v>
      </c>
      <c r="H47" s="25" t="s">
        <v>33</v>
      </c>
      <c r="I47" s="11">
        <v>9</v>
      </c>
      <c r="J47" s="11">
        <v>47</v>
      </c>
      <c r="K47" s="11">
        <v>20</v>
      </c>
      <c r="L47" s="17"/>
      <c r="M47" s="27">
        <f>IFERROR((K47/K48),"ND")</f>
        <v>1.1764705882352942</v>
      </c>
      <c r="N47" s="29">
        <f>IFERROR((I47+J47+K47)/(G47),"ND")</f>
        <v>1.1515151515151516</v>
      </c>
      <c r="O47" s="31" t="s">
        <v>70</v>
      </c>
      <c r="P47" s="32"/>
      <c r="Q47" s="33"/>
    </row>
    <row r="48" spans="3:17" ht="99.95" customHeight="1" x14ac:dyDescent="0.25">
      <c r="C48" s="35"/>
      <c r="D48" s="50"/>
      <c r="E48" s="51"/>
      <c r="F48" s="52"/>
      <c r="G48" s="53"/>
      <c r="H48" s="26"/>
      <c r="I48" s="11">
        <v>18</v>
      </c>
      <c r="J48" s="11">
        <v>19</v>
      </c>
      <c r="K48" s="11">
        <v>17</v>
      </c>
      <c r="L48" s="17">
        <v>12</v>
      </c>
      <c r="M48" s="28"/>
      <c r="N48" s="30"/>
      <c r="O48" s="34"/>
      <c r="P48" s="32"/>
      <c r="Q48" s="33"/>
    </row>
    <row r="49" spans="3:17" ht="99.95" customHeight="1" x14ac:dyDescent="0.25">
      <c r="C49" s="35" t="s">
        <v>71</v>
      </c>
      <c r="D49" s="37" t="s">
        <v>72</v>
      </c>
      <c r="E49" s="39" t="s">
        <v>31</v>
      </c>
      <c r="F49" s="41" t="s">
        <v>32</v>
      </c>
      <c r="G49" s="43">
        <f t="shared" si="2"/>
        <v>175</v>
      </c>
      <c r="H49" s="25" t="s">
        <v>33</v>
      </c>
      <c r="I49" s="11">
        <v>24</v>
      </c>
      <c r="J49" s="11">
        <v>23</v>
      </c>
      <c r="K49" s="11">
        <v>27</v>
      </c>
      <c r="L49" s="17" t="s">
        <v>16</v>
      </c>
      <c r="M49" s="27">
        <f>IFERROR((K49/K50),"ND")</f>
        <v>0.54</v>
      </c>
      <c r="N49" s="29">
        <f>IFERROR((I49+J49+K49)/(G49),"ND")</f>
        <v>0.42285714285714288</v>
      </c>
      <c r="O49" s="31" t="s">
        <v>73</v>
      </c>
      <c r="P49" s="32"/>
      <c r="Q49" s="33"/>
    </row>
    <row r="50" spans="3:17" ht="99.95" customHeight="1" thickBot="1" x14ac:dyDescent="0.3">
      <c r="C50" s="36"/>
      <c r="D50" s="38"/>
      <c r="E50" s="40"/>
      <c r="F50" s="42"/>
      <c r="G50" s="44"/>
      <c r="H50" s="44"/>
      <c r="I50" s="21">
        <v>25</v>
      </c>
      <c r="J50" s="21">
        <v>50</v>
      </c>
      <c r="K50" s="21">
        <v>50</v>
      </c>
      <c r="L50" s="19">
        <v>50</v>
      </c>
      <c r="M50" s="45"/>
      <c r="N50" s="46"/>
      <c r="O50" s="47"/>
      <c r="P50" s="48"/>
      <c r="Q50" s="49"/>
    </row>
    <row r="51" spans="3:17" x14ac:dyDescent="0.25">
      <c r="C51"/>
      <c r="D51"/>
      <c r="E51"/>
      <c r="F51"/>
      <c r="G51"/>
      <c r="H51"/>
      <c r="I51"/>
      <c r="J51"/>
      <c r="K51"/>
      <c r="L51"/>
      <c r="M51"/>
      <c r="N51"/>
      <c r="O51"/>
      <c r="P51"/>
      <c r="Q51"/>
    </row>
    <row r="52" spans="3:17" x14ac:dyDescent="0.25">
      <c r="C52"/>
      <c r="D52"/>
      <c r="E52"/>
      <c r="F52"/>
      <c r="G52"/>
      <c r="H52"/>
      <c r="I52"/>
      <c r="J52"/>
      <c r="K52"/>
      <c r="L52"/>
      <c r="M52"/>
      <c r="N52"/>
      <c r="O52"/>
      <c r="P52"/>
      <c r="Q52"/>
    </row>
    <row r="53" spans="3:17" x14ac:dyDescent="0.25">
      <c r="C53"/>
      <c r="D53"/>
      <c r="E53"/>
      <c r="F53"/>
      <c r="G53"/>
      <c r="H53"/>
      <c r="I53"/>
      <c r="J53"/>
      <c r="K53"/>
      <c r="L53"/>
      <c r="M53"/>
      <c r="N53"/>
      <c r="O53"/>
      <c r="P53"/>
      <c r="Q53"/>
    </row>
  </sheetData>
  <mergeCells count="186">
    <mergeCell ref="D4:Q4"/>
    <mergeCell ref="D5:Q5"/>
    <mergeCell ref="D6:Q6"/>
    <mergeCell ref="C9:D9"/>
    <mergeCell ref="E9:Q9"/>
    <mergeCell ref="C10:C12"/>
    <mergeCell ref="D10:D12"/>
    <mergeCell ref="E10:E12"/>
    <mergeCell ref="F10:F12"/>
    <mergeCell ref="G10:N10"/>
    <mergeCell ref="O13:Q14"/>
    <mergeCell ref="D13:D14"/>
    <mergeCell ref="E13:E14"/>
    <mergeCell ref="F13:F14"/>
    <mergeCell ref="G13:G14"/>
    <mergeCell ref="O10:Q12"/>
    <mergeCell ref="G11:G12"/>
    <mergeCell ref="H11:H12"/>
    <mergeCell ref="I11:L11"/>
    <mergeCell ref="M11:N11"/>
    <mergeCell ref="C13:C14"/>
    <mergeCell ref="F21:F22"/>
    <mergeCell ref="H13:H14"/>
    <mergeCell ref="M13:M14"/>
    <mergeCell ref="N13:N14"/>
    <mergeCell ref="C19:C20"/>
    <mergeCell ref="D19:D20"/>
    <mergeCell ref="E19:E20"/>
    <mergeCell ref="F19:F20"/>
    <mergeCell ref="C15:C16"/>
    <mergeCell ref="D15:D16"/>
    <mergeCell ref="E15:E16"/>
    <mergeCell ref="F15:F16"/>
    <mergeCell ref="C17:C18"/>
    <mergeCell ref="D17:D18"/>
    <mergeCell ref="E17:E18"/>
    <mergeCell ref="M21:M22"/>
    <mergeCell ref="N21:N22"/>
    <mergeCell ref="G15:G16"/>
    <mergeCell ref="H15:H16"/>
    <mergeCell ref="M15:M16"/>
    <mergeCell ref="N15:N16"/>
    <mergeCell ref="G21:G22"/>
    <mergeCell ref="H21:H22"/>
    <mergeCell ref="G17:G18"/>
    <mergeCell ref="H17:H18"/>
    <mergeCell ref="M17:M18"/>
    <mergeCell ref="N17:N18"/>
    <mergeCell ref="O17:Q18"/>
    <mergeCell ref="G19:G20"/>
    <mergeCell ref="H19:H20"/>
    <mergeCell ref="M19:M20"/>
    <mergeCell ref="N19:N20"/>
    <mergeCell ref="O19:Q20"/>
    <mergeCell ref="O15:Q16"/>
    <mergeCell ref="F17:F18"/>
    <mergeCell ref="H23:H24"/>
    <mergeCell ref="M23:M24"/>
    <mergeCell ref="N23:N24"/>
    <mergeCell ref="O23:Q24"/>
    <mergeCell ref="C25:C26"/>
    <mergeCell ref="D25:D26"/>
    <mergeCell ref="E25:E26"/>
    <mergeCell ref="F25:F26"/>
    <mergeCell ref="G25:G26"/>
    <mergeCell ref="H25:H26"/>
    <mergeCell ref="M25:M26"/>
    <mergeCell ref="N25:N26"/>
    <mergeCell ref="O25:Q26"/>
    <mergeCell ref="C23:C24"/>
    <mergeCell ref="D23:D24"/>
    <mergeCell ref="E23:E24"/>
    <mergeCell ref="F23:F24"/>
    <mergeCell ref="G23:G24"/>
    <mergeCell ref="O21:Q22"/>
    <mergeCell ref="C21:C22"/>
    <mergeCell ref="D21:D22"/>
    <mergeCell ref="E21:E22"/>
    <mergeCell ref="H27:H28"/>
    <mergeCell ref="M27:M28"/>
    <mergeCell ref="N27:N28"/>
    <mergeCell ref="O27:Q28"/>
    <mergeCell ref="C29:C30"/>
    <mergeCell ref="D29:D30"/>
    <mergeCell ref="E29:E30"/>
    <mergeCell ref="F29:F30"/>
    <mergeCell ref="G29:G30"/>
    <mergeCell ref="H29:H30"/>
    <mergeCell ref="M29:M30"/>
    <mergeCell ref="N29:N30"/>
    <mergeCell ref="O29:Q30"/>
    <mergeCell ref="C27:C28"/>
    <mergeCell ref="D27:D28"/>
    <mergeCell ref="E27:E28"/>
    <mergeCell ref="F27:F28"/>
    <mergeCell ref="G27:G28"/>
    <mergeCell ref="H31:H32"/>
    <mergeCell ref="M31:M32"/>
    <mergeCell ref="N31:N32"/>
    <mergeCell ref="O31:Q32"/>
    <mergeCell ref="C33:C34"/>
    <mergeCell ref="D33:D34"/>
    <mergeCell ref="E33:E34"/>
    <mergeCell ref="F33:F34"/>
    <mergeCell ref="G33:G34"/>
    <mergeCell ref="H33:H34"/>
    <mergeCell ref="M33:M34"/>
    <mergeCell ref="N33:N34"/>
    <mergeCell ref="O33:Q34"/>
    <mergeCell ref="C31:C32"/>
    <mergeCell ref="D31:D32"/>
    <mergeCell ref="E31:E32"/>
    <mergeCell ref="F31:F32"/>
    <mergeCell ref="G31:G32"/>
    <mergeCell ref="H35:H36"/>
    <mergeCell ref="M35:M36"/>
    <mergeCell ref="N35:N36"/>
    <mergeCell ref="O35:Q36"/>
    <mergeCell ref="C37:C38"/>
    <mergeCell ref="D37:D38"/>
    <mergeCell ref="E37:E38"/>
    <mergeCell ref="F37:F38"/>
    <mergeCell ref="G37:G38"/>
    <mergeCell ref="H37:H38"/>
    <mergeCell ref="M37:M38"/>
    <mergeCell ref="N37:N38"/>
    <mergeCell ref="O37:Q38"/>
    <mergeCell ref="C35:C36"/>
    <mergeCell ref="D35:D36"/>
    <mergeCell ref="E35:E36"/>
    <mergeCell ref="F35:F36"/>
    <mergeCell ref="G35:G36"/>
    <mergeCell ref="H39:H40"/>
    <mergeCell ref="M39:M40"/>
    <mergeCell ref="N39:N40"/>
    <mergeCell ref="O39:Q40"/>
    <mergeCell ref="C41:C42"/>
    <mergeCell ref="D41:D42"/>
    <mergeCell ref="E41:E42"/>
    <mergeCell ref="F41:F42"/>
    <mergeCell ref="G41:G42"/>
    <mergeCell ref="H41:H42"/>
    <mergeCell ref="M41:M42"/>
    <mergeCell ref="N41:N42"/>
    <mergeCell ref="O41:Q42"/>
    <mergeCell ref="C39:C40"/>
    <mergeCell ref="D39:D40"/>
    <mergeCell ref="E39:E40"/>
    <mergeCell ref="F39:F40"/>
    <mergeCell ref="G39:G40"/>
    <mergeCell ref="H43:H44"/>
    <mergeCell ref="M43:M44"/>
    <mergeCell ref="N43:N44"/>
    <mergeCell ref="O43:Q44"/>
    <mergeCell ref="C45:C46"/>
    <mergeCell ref="D45:D46"/>
    <mergeCell ref="E45:E46"/>
    <mergeCell ref="F45:F46"/>
    <mergeCell ref="G45:G46"/>
    <mergeCell ref="H45:H46"/>
    <mergeCell ref="M45:M46"/>
    <mergeCell ref="N45:N46"/>
    <mergeCell ref="O45:Q46"/>
    <mergeCell ref="C43:C44"/>
    <mergeCell ref="D43:D44"/>
    <mergeCell ref="E43:E44"/>
    <mergeCell ref="F43:F44"/>
    <mergeCell ref="G43:G44"/>
    <mergeCell ref="H47:H48"/>
    <mergeCell ref="M47:M48"/>
    <mergeCell ref="N47:N48"/>
    <mergeCell ref="O47:Q48"/>
    <mergeCell ref="C49:C50"/>
    <mergeCell ref="D49:D50"/>
    <mergeCell ref="E49:E50"/>
    <mergeCell ref="F49:F50"/>
    <mergeCell ref="G49:G50"/>
    <mergeCell ref="H49:H50"/>
    <mergeCell ref="M49:M50"/>
    <mergeCell ref="N49:N50"/>
    <mergeCell ref="O49:Q50"/>
    <mergeCell ref="C47:C48"/>
    <mergeCell ref="D47:D48"/>
    <mergeCell ref="E47:E48"/>
    <mergeCell ref="F47:F48"/>
    <mergeCell ref="G47:G48"/>
  </mergeCells>
  <pageMargins left="0.70866141732283472" right="0.70866141732283472" top="0.94488188976377963" bottom="0.74803149606299213" header="0.31496062992125984" footer="0.31496062992125984"/>
  <pageSetup paperSize="3" scale="6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EJE4 T2</vt:lpstr>
      <vt:lpstr>'CEDULA EJE4 T2'!Área_de_impresión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Paola</cp:lastModifiedBy>
  <cp:lastPrinted>2023-10-06T17:55:35Z</cp:lastPrinted>
  <dcterms:created xsi:type="dcterms:W3CDTF">2021-09-15T15:35:29Z</dcterms:created>
  <dcterms:modified xsi:type="dcterms:W3CDTF">2023-10-06T17:58:46Z</dcterms:modified>
</cp:coreProperties>
</file>