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Dir. Planeacion\Desktop\AVANCES Trimestrales\2023\3er Trimestre 2023\2.08 SMDSyE\"/>
    </mc:Choice>
  </mc:AlternateContent>
  <xr:revisionPtr revIDLastSave="0" documentId="13_ncr:1_{FEE6132D-6537-4572-9B86-967F60496F7B}" xr6:coauthVersionLast="47" xr6:coauthVersionMax="47" xr10:uidLastSave="{00000000-0000-0000-0000-000000000000}"/>
  <bookViews>
    <workbookView xWindow="11424" yWindow="0" windowWidth="11712" windowHeight="12336" xr2:uid="{00000000-000D-0000-FFFF-FFFF00000000}"/>
  </bookViews>
  <sheets>
    <sheet name="SEGUIMIENTO EJE 2 2023" sheetId="1" r:id="rId1"/>
    <sheet name="Instrucciones" sheetId="3" r:id="rId2"/>
  </sheets>
  <definedNames>
    <definedName name="ADFASDF">#REF!</definedName>
    <definedName name="_xlnm.Print_Area" localSheetId="0">'SEGUIMIENTO EJE 2 2023'!$B$1:$W$74</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 name="_xlnm.Print_Titles" localSheetId="0">'SEGUIMIENTO EJE 2 2023'!$1:$12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68" i="1" l="1"/>
  <c r="T68" i="1"/>
  <c r="V68" i="1"/>
  <c r="S68" i="1"/>
  <c r="R68" i="1"/>
  <c r="Q68" i="1"/>
  <c r="P68" i="1"/>
  <c r="U16" i="1"/>
  <c r="U14" i="1"/>
  <c r="U13" i="1"/>
  <c r="T13" i="1"/>
  <c r="Q16" i="1"/>
  <c r="R16" i="1"/>
  <c r="T16" i="1"/>
  <c r="U17" i="1" l="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T17" i="1" l="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R17" i="1"/>
  <c r="R14" i="1"/>
  <c r="R13"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T84" i="1"/>
  <c r="T85" i="1"/>
  <c r="T86" i="1"/>
  <c r="T87" i="1"/>
  <c r="T88" i="1"/>
  <c r="T89" i="1"/>
  <c r="T90" i="1"/>
  <c r="T91" i="1"/>
  <c r="T92" i="1"/>
  <c r="T93" i="1"/>
  <c r="T94" i="1"/>
  <c r="T95" i="1"/>
  <c r="T96" i="1"/>
  <c r="T97" i="1"/>
  <c r="T98" i="1"/>
  <c r="P87" i="1"/>
  <c r="P88" i="1"/>
  <c r="P89" i="1"/>
  <c r="P90" i="1"/>
  <c r="P91" i="1"/>
  <c r="P92" i="1"/>
  <c r="P93" i="1"/>
  <c r="P94" i="1"/>
  <c r="P95" i="1"/>
  <c r="P96" i="1"/>
  <c r="P97" i="1"/>
  <c r="P98" i="1"/>
  <c r="P85" i="1"/>
  <c r="P86" i="1"/>
  <c r="P84" i="1"/>
  <c r="O84" i="1"/>
  <c r="P53" i="1" l="1"/>
  <c r="T14" i="1" l="1"/>
  <c r="Q14" i="1"/>
  <c r="P14" i="1"/>
  <c r="Q13" i="1"/>
  <c r="P13" i="1"/>
  <c r="Q17" i="1" l="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P65" i="1" l="1"/>
  <c r="P67" i="1" l="1"/>
  <c r="S98" i="1" l="1"/>
  <c r="O98" i="1"/>
  <c r="S97" i="1"/>
  <c r="O97" i="1"/>
  <c r="S96" i="1"/>
  <c r="O96" i="1"/>
  <c r="S95" i="1"/>
  <c r="O95" i="1"/>
  <c r="S94" i="1"/>
  <c r="O94" i="1"/>
  <c r="S93" i="1"/>
  <c r="O93" i="1"/>
  <c r="S92" i="1"/>
  <c r="O92" i="1"/>
  <c r="S91" i="1"/>
  <c r="O91" i="1"/>
  <c r="S90" i="1"/>
  <c r="O90" i="1"/>
  <c r="S89" i="1"/>
  <c r="O89" i="1"/>
  <c r="S88" i="1"/>
  <c r="O88" i="1"/>
  <c r="S87" i="1"/>
  <c r="O87" i="1"/>
  <c r="S86" i="1"/>
  <c r="O86" i="1"/>
  <c r="S85" i="1"/>
  <c r="O85" i="1"/>
  <c r="S84" i="1"/>
  <c r="P37" i="1" l="1"/>
  <c r="P16" i="1" l="1"/>
  <c r="P17" i="1"/>
  <c r="P18" i="1"/>
  <c r="P19" i="1"/>
  <c r="P20" i="1"/>
  <c r="P21" i="1"/>
  <c r="P22" i="1"/>
  <c r="P23" i="1"/>
  <c r="P24" i="1"/>
  <c r="P25" i="1"/>
  <c r="P26" i="1"/>
  <c r="P27" i="1"/>
  <c r="P28" i="1"/>
  <c r="P29" i="1"/>
  <c r="P30" i="1"/>
  <c r="P31" i="1"/>
  <c r="P32" i="1"/>
  <c r="P33" i="1"/>
  <c r="P34" i="1"/>
  <c r="P35" i="1"/>
  <c r="P36" i="1"/>
  <c r="P38" i="1"/>
  <c r="P39" i="1"/>
  <c r="P40" i="1"/>
  <c r="P41" i="1"/>
  <c r="P42" i="1"/>
  <c r="P43" i="1"/>
  <c r="P44" i="1"/>
  <c r="P45" i="1"/>
  <c r="P46" i="1"/>
  <c r="P47" i="1"/>
  <c r="P48" i="1"/>
  <c r="P49" i="1"/>
  <c r="P50" i="1"/>
  <c r="P51" i="1"/>
  <c r="P52" i="1"/>
  <c r="P54" i="1"/>
  <c r="P55" i="1"/>
  <c r="P56" i="1"/>
  <c r="P57" i="1"/>
  <c r="P58" i="1"/>
  <c r="P59" i="1"/>
  <c r="P60" i="1"/>
  <c r="P61" i="1"/>
  <c r="P62" i="1"/>
  <c r="P63" i="1"/>
  <c r="P64" i="1"/>
  <c r="P66" i="1"/>
  <c r="S79" i="1" l="1"/>
  <c r="U79" i="1"/>
  <c r="T79" i="1"/>
  <c r="R79" i="1"/>
  <c r="Q79" i="1"/>
  <c r="P79" i="1"/>
  <c r="O79" i="1"/>
  <c r="V79" i="1" s="1"/>
  <c r="V15" i="1" l="1"/>
  <c r="U15" i="1"/>
  <c r="T15" i="1"/>
  <c r="S15" i="1"/>
  <c r="R15" i="1"/>
  <c r="Q15" i="1"/>
  <c r="P15" i="1"/>
  <c r="S81" i="1"/>
  <c r="O81" i="1"/>
  <c r="S80" i="1"/>
  <c r="O80" i="1"/>
</calcChain>
</file>

<file path=xl/sharedStrings.xml><?xml version="1.0" encoding="utf-8"?>
<sst xmlns="http://schemas.openxmlformats.org/spreadsheetml/2006/main" count="416" uniqueCount="295">
  <si>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</si>
  <si>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</si>
  <si>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</si>
  <si>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</si>
  <si>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</si>
  <si>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</si>
  <si>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</si>
  <si>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</si>
  <si>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</si>
  <si>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</si>
  <si>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</si>
  <si>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</si>
  <si>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</si>
  <si>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</si>
  <si>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</si>
  <si>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Fin
( DGPM )</t>
  </si>
  <si>
    <t>Bienal</t>
  </si>
  <si>
    <r>
      <rPr>
        <b/>
        <sz val="11"/>
        <color theme="1"/>
        <rFont val="Arial"/>
        <family val="2"/>
      </rPr>
      <t xml:space="preserve">IEE: </t>
    </r>
    <r>
      <rPr>
        <sz val="11"/>
        <color theme="1"/>
        <rFont val="Arial"/>
        <family val="2"/>
      </rPr>
      <t xml:space="preserve">Índice de Economía Estable. </t>
    </r>
  </si>
  <si>
    <r>
      <rPr>
        <b/>
        <sz val="11"/>
        <color theme="1"/>
        <rFont val="Arial"/>
        <family val="2"/>
      </rPr>
      <t xml:space="preserve">CdG: </t>
    </r>
    <r>
      <rPr>
        <sz val="11"/>
        <color theme="1"/>
        <rFont val="Arial"/>
        <family val="2"/>
      </rPr>
      <t xml:space="preserve">Coeficiente de Gini. </t>
    </r>
  </si>
  <si>
    <t>Actividad</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</si>
  <si>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Puntaje</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</si>
  <si>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Puntuación entre 0 y 1</t>
    </r>
  </si>
  <si>
    <t>SEGUIMIENTO DE AVANCE EN CUMPLIMIENTO DE METAS Y OBJETIVOS 2023</t>
  </si>
  <si>
    <t>META PROGRAMADA 2023</t>
  </si>
  <si>
    <t>META REALIZADA 2023</t>
  </si>
  <si>
    <t>PORCENTAJE DE AVANCE TRIMESTRAL 2023</t>
  </si>
  <si>
    <t>JUSTIFICACION TRIMESTRAL Y ANUAL DE AVANCE DE RESULTADOS 2023</t>
  </si>
  <si>
    <r>
      <t xml:space="preserve">El Instituto Mexicano para la Competitividad A. C. IMCO actualiza y publica los índices y subíndices de manera bienal. </t>
    </r>
    <r>
      <rPr>
        <b/>
        <sz val="11"/>
        <rFont val="Arial"/>
        <family val="2"/>
      </rPr>
      <t>En 2022 se obtuvo un puntaje de 57</t>
    </r>
  </si>
  <si>
    <r>
      <t xml:space="preserve">Según datos de la Secretaría Técnica Hacendaria de la SEFIPLAN  sitúa al Coeficiente Gini para el Municipio de Benito Juárez en </t>
    </r>
    <r>
      <rPr>
        <b/>
        <sz val="11"/>
        <rFont val="Arial"/>
        <family val="2"/>
      </rPr>
      <t>0.397 con la última actualización en Agosto 2021.</t>
    </r>
    <r>
      <rPr>
        <sz val="11"/>
        <rFont val="Arial"/>
        <family val="2"/>
      </rPr>
      <t xml:space="preserve"> . El coeficiente de Gini toma valores entre 0 y 1; un valor que tiende a 1 refleja mayor desigualdad en la distribución del ingreso.</t>
    </r>
  </si>
  <si>
    <t>SEGUIMIENTO A LA EJECUCIÓN DEL PRESUPUESTO AUTORIZADO</t>
  </si>
  <si>
    <t>UNIDAD ADMINISTRATIVA</t>
  </si>
  <si>
    <t>TRIMESTRE 1 2023</t>
  </si>
  <si>
    <t>TRIMESTRE 2 2023</t>
  </si>
  <si>
    <t>TRIMESTRE 3 2023</t>
  </si>
  <si>
    <t>TRIMESTRE 4 2023</t>
  </si>
  <si>
    <t>AVANCE EN CUMPLIMIENTO DE METAS TRIMESTRAL Y ANUAL ACUMULADO 2023</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</si>
  <si>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</si>
  <si>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</si>
  <si>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</si>
  <si>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</si>
  <si>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</si>
  <si>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EJEMPLO</t>
  </si>
  <si>
    <t>Anual</t>
  </si>
  <si>
    <r>
      <rPr>
        <b/>
        <sz val="11"/>
        <color rgb="FFFFFFFF"/>
        <rFont val="Arial"/>
        <family val="2"/>
      </rPr>
      <t>2.08.1.1</t>
    </r>
    <r>
      <rPr>
        <sz val="11"/>
        <color rgb="FFFFFFFF"/>
        <rFont val="Arial"/>
        <family val="2"/>
      </rPr>
      <t xml:space="preserve"> La población que habita en el municipio mejora su economía, educación y salud para incrementar su bienestar social.</t>
    </r>
  </si>
  <si>
    <r>
      <rPr>
        <b/>
        <sz val="11"/>
        <color rgb="FFFFFFFF"/>
        <rFont val="Arial"/>
        <family val="2"/>
      </rPr>
      <t>PAEESR:</t>
    </r>
    <r>
      <rPr>
        <sz val="11"/>
        <color rgb="FFFFFFFF"/>
        <rFont val="Arial"/>
        <family val="2"/>
      </rPr>
      <t xml:space="preserve"> Porcentaje de Acciones Educativas,  Económicas y de Salud realizadas.</t>
    </r>
  </si>
  <si>
    <r>
      <t xml:space="preserve">UNIDAD DE MEDIDA DEL INDICADOR: </t>
    </r>
    <r>
      <rPr>
        <sz val="11"/>
        <color rgb="FFFFFFFF"/>
        <rFont val="Arial"/>
        <family val="2"/>
      </rPr>
      <t>Porcentaje</t>
    </r>
    <r>
      <rPr>
        <b/>
        <sz val="11"/>
        <color rgb="FFFFFFFF"/>
        <rFont val="Arial"/>
        <family val="2"/>
      </rPr>
      <t xml:space="preserve">
UNIDAD DE MEDIDA DE LAS VARIABLES: 
</t>
    </r>
    <r>
      <rPr>
        <sz val="11"/>
        <color rgb="FFFFFFFF"/>
        <rFont val="Arial"/>
        <family val="2"/>
      </rPr>
      <t xml:space="preserve">Acciones </t>
    </r>
  </si>
  <si>
    <t>Componente  
(Secretaría Municipal de Desarrollo Social y Económico )</t>
  </si>
  <si>
    <t>Trimestral</t>
  </si>
  <si>
    <r>
      <rPr>
        <b/>
        <sz val="11"/>
        <rFont val="Arial"/>
        <family val="2"/>
      </rPr>
      <t>2.08.1.1.1</t>
    </r>
    <r>
      <rPr>
        <sz val="11"/>
        <rFont val="Arial"/>
        <family val="2"/>
      </rPr>
      <t xml:space="preserve"> Reuniones de coordinación administrativa y económica con las Direcciones Generales de la Secretaría de Desarrollo Social y Económico implementadas.</t>
    </r>
  </si>
  <si>
    <r>
      <rPr>
        <b/>
        <sz val="11"/>
        <rFont val="Arial"/>
        <family val="2"/>
      </rPr>
      <t xml:space="preserve">PRCAEI: </t>
    </r>
    <r>
      <rPr>
        <sz val="11"/>
        <rFont val="Arial"/>
        <family val="2"/>
      </rPr>
      <t>Porcentaje de Reuniones de Coordinación administrativa y económica  implementadas.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</si>
  <si>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Reuniones</t>
    </r>
  </si>
  <si>
    <r>
      <rPr>
        <b/>
        <sz val="11"/>
        <color theme="1"/>
        <rFont val="Arial"/>
        <family val="2"/>
      </rPr>
      <t>2.08.1.1.1.1</t>
    </r>
    <r>
      <rPr>
        <sz val="11"/>
        <color theme="1"/>
        <rFont val="Arial"/>
        <family val="2"/>
      </rPr>
      <t xml:space="preserve"> Realización de reuniones de coordinación con enfoque administrativo y económico con las Direcciones Generales de la SMDSyE.</t>
    </r>
  </si>
  <si>
    <r>
      <rPr>
        <b/>
        <sz val="11"/>
        <rFont val="Arial"/>
        <family val="2"/>
      </rPr>
      <t>PRAEI:</t>
    </r>
    <r>
      <rPr>
        <sz val="11"/>
        <rFont val="Arial"/>
        <family val="2"/>
      </rPr>
      <t xml:space="preserve"> Porcentaje de Reuniones con enfoque administrativo y económico implementadas</t>
    </r>
  </si>
  <si>
    <t>Componente  
(Dirección General de Desarrollo Social)</t>
  </si>
  <si>
    <r>
      <rPr>
        <b/>
        <sz val="11"/>
        <color theme="1"/>
        <rFont val="Arial"/>
        <family val="2"/>
      </rPr>
      <t xml:space="preserve">2.08.1.1.2 </t>
    </r>
    <r>
      <rPr>
        <sz val="11"/>
        <color theme="1"/>
        <rFont val="Arial"/>
        <family val="2"/>
      </rPr>
      <t>Actividades de coordinación interinstitucional de política social y humana realizadas.</t>
    </r>
  </si>
  <si>
    <r>
      <rPr>
        <b/>
        <sz val="11"/>
        <color theme="1"/>
        <rFont val="Arial"/>
        <family val="2"/>
      </rPr>
      <t xml:space="preserve">PACIPSH: </t>
    </r>
    <r>
      <rPr>
        <sz val="11"/>
        <color theme="1"/>
        <rFont val="Arial"/>
        <family val="2"/>
      </rPr>
      <t>Porcentaje de Actividades de Coordinación Interinstitucional de Política Social y Humana ejecutadas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</si>
  <si>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</si>
  <si>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rPr>
        <b/>
        <sz val="11"/>
        <color theme="1"/>
        <rFont val="Arial"/>
        <family val="2"/>
      </rPr>
      <t>2.08.1.1.2.1</t>
    </r>
    <r>
      <rPr>
        <sz val="11"/>
        <color theme="1"/>
        <rFont val="Arial"/>
        <family val="2"/>
      </rPr>
      <t xml:space="preserve"> Generación de acciones sociales para mejorar el desarrollo social y comunitario de la población del municipio de Benito Juárez.</t>
    </r>
  </si>
  <si>
    <r>
      <rPr>
        <b/>
        <sz val="11"/>
        <color theme="1"/>
        <rFont val="Arial"/>
        <family val="2"/>
      </rPr>
      <t xml:space="preserve">PASR: </t>
    </r>
    <r>
      <rPr>
        <sz val="11"/>
        <color theme="1"/>
        <rFont val="Arial"/>
        <family val="2"/>
      </rPr>
      <t>Porcentaje de Acciones Sociales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</si>
  <si>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Acciones</t>
    </r>
  </si>
  <si>
    <r>
      <rPr>
        <b/>
        <sz val="11"/>
        <color theme="1"/>
        <rFont val="Arial"/>
        <family val="2"/>
      </rPr>
      <t>2.08.1.1.2.2</t>
    </r>
    <r>
      <rPr>
        <sz val="11"/>
        <color theme="1"/>
        <rFont val="Arial"/>
        <family val="2"/>
      </rPr>
      <t xml:space="preserve"> Realización de brigadas de asistencia social para acercar a la ciudadanía a los diversos servicios que ofrecen las instituciones del municipio de Benito Juárez.</t>
    </r>
  </si>
  <si>
    <r>
      <rPr>
        <b/>
        <sz val="11"/>
        <color theme="1"/>
        <rFont val="Arial"/>
        <family val="2"/>
      </rPr>
      <t xml:space="preserve">PBSR: </t>
    </r>
    <r>
      <rPr>
        <sz val="11"/>
        <color theme="1"/>
        <rFont val="Arial"/>
        <family val="2"/>
      </rPr>
      <t>Porcentaje de Brigadas Sociales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</si>
  <si>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Brigadas </t>
    </r>
  </si>
  <si>
    <r>
      <rPr>
        <b/>
        <sz val="11"/>
        <color theme="1"/>
        <rFont val="Arial"/>
        <family val="2"/>
      </rPr>
      <t>2.08.1.1.2.3</t>
    </r>
    <r>
      <rPr>
        <sz val="11"/>
        <color theme="1"/>
        <rFont val="Arial"/>
        <family val="2"/>
      </rPr>
      <t xml:space="preserve"> Realización de actividades sociales y de concientización en coordinación con dependencias gubernamentales y la sociedad civil para acercar a la ciudadanía a los diversos servicios.</t>
    </r>
  </si>
  <si>
    <r>
      <rPr>
        <b/>
        <sz val="11"/>
        <color theme="1"/>
        <rFont val="Arial"/>
        <family val="2"/>
      </rPr>
      <t xml:space="preserve">PECR: </t>
    </r>
    <r>
      <rPr>
        <sz val="11"/>
        <color theme="1"/>
        <rFont val="Arial"/>
        <family val="2"/>
      </rPr>
      <t>Porcentaje de Eventos de Coordinación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</si>
  <si>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 </t>
    </r>
  </si>
  <si>
    <t>Componente
(Dirección de Organización Comunitaria)</t>
  </si>
  <si>
    <t>Componente
(Dirección de Programas Sociales)</t>
  </si>
  <si>
    <t>Componente
(Dirección General de Educación Municipal)</t>
  </si>
  <si>
    <t>Componente
(Coordinación de Becas)</t>
  </si>
  <si>
    <t>Componente
(Coordinación de Infraestructura Educativa y Servicios Educativos)</t>
  </si>
  <si>
    <t>Componente
(Coordinación del Centro Municipal de Atención contra el Acoso Escolar)</t>
  </si>
  <si>
    <t>Componente
(Coordinación de Bibliotecas Públicas )</t>
  </si>
  <si>
    <t>Componente
(Dirección General de Salud)</t>
  </si>
  <si>
    <t>Componente
(Dirección de Salud Humana)</t>
  </si>
  <si>
    <t>Componente
(Dirección de Salud Ambiental)</t>
  </si>
  <si>
    <t>Componente
(Dirección de Salud Mental)</t>
  </si>
  <si>
    <t>Componente
(Dirección General de Desarrollo Económico)</t>
  </si>
  <si>
    <t>Componente
(Dirección de Fomento a las Microempresas y el Desarrollo Rural)</t>
  </si>
  <si>
    <t>Componente
(Dirección de Fomento al Desarrollo de la Industria, Comercio y Servicios)</t>
  </si>
  <si>
    <t>Componente
(Dirección de Fomento al Desarrollo Agropecuario, Pesquero y Forestal)</t>
  </si>
  <si>
    <t>Componente
(Dirección Municipal de Empleo y Capacitación Laboral)</t>
  </si>
  <si>
    <r>
      <rPr>
        <b/>
        <sz val="11"/>
        <color theme="1"/>
        <rFont val="Arial"/>
        <family val="2"/>
      </rPr>
      <t xml:space="preserve">2.08.1.1.2.4 </t>
    </r>
    <r>
      <rPr>
        <sz val="11"/>
        <color theme="1"/>
        <rFont val="Arial"/>
        <family val="2"/>
      </rPr>
      <t>Generación de actividades sociales para fomentar la inclusión en la población del municipio de Benito Juárez.</t>
    </r>
  </si>
  <si>
    <r>
      <rPr>
        <b/>
        <sz val="11"/>
        <color theme="1"/>
        <rFont val="Arial"/>
        <family val="2"/>
      </rPr>
      <t xml:space="preserve">PASIR: </t>
    </r>
    <r>
      <rPr>
        <sz val="11"/>
        <color theme="1"/>
        <rFont val="Arial"/>
        <family val="2"/>
      </rPr>
      <t>Porcentaje de Actividades Sociales Inclusivas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</si>
  <si>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</si>
  <si>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rPr>
        <b/>
        <sz val="11"/>
        <color theme="1"/>
        <rFont val="Arial"/>
        <family val="2"/>
      </rPr>
      <t>2.08.1.1.3</t>
    </r>
    <r>
      <rPr>
        <sz val="11"/>
        <color theme="1"/>
        <rFont val="Arial"/>
        <family val="2"/>
      </rPr>
      <t xml:space="preserve"> Mecanismos de participación a través de comités ciudadanos para el mejoramiento de la calidad de vida de la población de Benito Juárez.</t>
    </r>
  </si>
  <si>
    <r>
      <rPr>
        <b/>
        <sz val="11"/>
        <color theme="1"/>
        <rFont val="Arial"/>
        <family val="2"/>
      </rPr>
      <t xml:space="preserve">PMPCE: </t>
    </r>
    <r>
      <rPr>
        <sz val="11"/>
        <color theme="1"/>
        <rFont val="Arial"/>
        <family val="2"/>
      </rPr>
      <t>Porcentaje de Mecanismos de Participación Ciudadana ejecutados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</si>
  <si>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Mecanismos </t>
    </r>
  </si>
  <si>
    <r>
      <rPr>
        <b/>
        <sz val="11"/>
        <color theme="1"/>
        <rFont val="Arial"/>
        <family val="2"/>
      </rPr>
      <t xml:space="preserve">2.08.1.1.3.1 </t>
    </r>
    <r>
      <rPr>
        <sz val="11"/>
        <color theme="1"/>
        <rFont val="Arial"/>
        <family val="2"/>
      </rPr>
      <t>Realización de acciones de integración y seguimiento de las actividades con los comités de electríficación en las zonas o colonias irregulares para la gestión de servicios públicos.</t>
    </r>
  </si>
  <si>
    <r>
      <rPr>
        <b/>
        <sz val="11"/>
        <color theme="1"/>
        <rFont val="Arial"/>
        <family val="2"/>
      </rPr>
      <t xml:space="preserve">PACEI: </t>
    </r>
    <r>
      <rPr>
        <sz val="11"/>
        <color theme="1"/>
        <rFont val="Arial"/>
        <family val="2"/>
      </rPr>
      <t>Porcentaje de Acciones con los Comités de Electrificación Integrados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</si>
  <si>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Comités</t>
    </r>
  </si>
  <si>
    <r>
      <rPr>
        <b/>
        <sz val="11"/>
        <color theme="1"/>
        <rFont val="Arial"/>
        <family val="2"/>
      </rPr>
      <t>2.08.1.1.3.2</t>
    </r>
    <r>
      <rPr>
        <sz val="11"/>
        <color theme="1"/>
        <rFont val="Arial"/>
        <family val="2"/>
      </rPr>
      <t xml:space="preserve"> Gestión de  anuencias vecinales para realizar las aperturas de negocios.</t>
    </r>
  </si>
  <si>
    <r>
      <rPr>
        <b/>
        <sz val="11"/>
        <color theme="1"/>
        <rFont val="Arial"/>
        <family val="2"/>
      </rPr>
      <t xml:space="preserve">PAVS: </t>
    </r>
    <r>
      <rPr>
        <sz val="11"/>
        <color theme="1"/>
        <rFont val="Arial"/>
        <family val="2"/>
      </rPr>
      <t>Porcentaje de  Anuencias Vecinales Solicitadas.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</si>
  <si>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Anuencias</t>
    </r>
  </si>
  <si>
    <r>
      <rPr>
        <b/>
        <sz val="11"/>
        <color theme="1"/>
        <rFont val="Arial"/>
        <family val="2"/>
      </rPr>
      <t>2.08.1.1.3.3</t>
    </r>
    <r>
      <rPr>
        <sz val="11"/>
        <color theme="1"/>
        <rFont val="Arial"/>
        <family val="2"/>
      </rPr>
      <t xml:space="preserve"> Integración de Comités Vecinales a través de la participación ciudadana, para lograr la comunicación bilateral entre la ciudadanía y el municipio para poder atender sus demandas.</t>
    </r>
  </si>
  <si>
    <r>
      <rPr>
        <b/>
        <sz val="11"/>
        <color theme="1"/>
        <rFont val="Arial"/>
        <family val="2"/>
      </rPr>
      <t xml:space="preserve">PCVI: </t>
    </r>
    <r>
      <rPr>
        <sz val="11"/>
        <color theme="1"/>
        <rFont val="Arial"/>
        <family val="2"/>
      </rPr>
      <t>Porcentaje de Comités Vecinales Integrados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</si>
  <si>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Comités</t>
    </r>
  </si>
  <si>
    <r>
      <rPr>
        <b/>
        <sz val="11"/>
        <color theme="1"/>
        <rFont val="Arial"/>
        <family val="2"/>
      </rPr>
      <t>2.08.1.1.3.4</t>
    </r>
    <r>
      <rPr>
        <sz val="11"/>
        <color theme="1"/>
        <rFont val="Arial"/>
        <family val="2"/>
      </rPr>
      <t xml:space="preserve"> Realización de cursos y talleres en los Módulos y Centros de Desarrollo Comunitarios para el mejoramiento de la calidad de vida de la población del municipio de Benito Juárez.</t>
    </r>
  </si>
  <si>
    <r>
      <rPr>
        <b/>
        <sz val="11"/>
        <color theme="1"/>
        <rFont val="Arial"/>
        <family val="2"/>
      </rPr>
      <t xml:space="preserve">PCTR: </t>
    </r>
    <r>
      <rPr>
        <sz val="11"/>
        <color theme="1"/>
        <rFont val="Arial"/>
        <family val="2"/>
      </rPr>
      <t>Porcentaje de Cursos y Talleres realizados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</si>
  <si>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Cursos y Talleres</t>
    </r>
  </si>
  <si>
    <r>
      <rPr>
        <b/>
        <sz val="11"/>
        <color theme="1"/>
        <rFont val="Arial"/>
        <family val="2"/>
      </rPr>
      <t xml:space="preserve">2.08.1.1.4 </t>
    </r>
    <r>
      <rPr>
        <sz val="11"/>
        <color theme="1"/>
        <rFont val="Arial"/>
        <family val="2"/>
      </rPr>
      <t>Política social del municipio basada en la Planeación, elaboración, gestión y proyección de programas sociales ejecutados.</t>
    </r>
  </si>
  <si>
    <r>
      <rPr>
        <b/>
        <sz val="11"/>
        <color theme="1"/>
        <rFont val="Arial"/>
        <family val="2"/>
      </rPr>
      <t xml:space="preserve">PAPSE: </t>
    </r>
    <r>
      <rPr>
        <sz val="11"/>
        <color theme="1"/>
        <rFont val="Arial"/>
        <family val="2"/>
      </rPr>
      <t>Porcentaje de Acciones de Política social ejecutada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</si>
  <si>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 </t>
    </r>
  </si>
  <si>
    <r>
      <rPr>
        <b/>
        <sz val="11"/>
        <color theme="1"/>
        <rFont val="Arial"/>
        <family val="2"/>
      </rPr>
      <t>2.08.1.1.4.1</t>
    </r>
    <r>
      <rPr>
        <sz val="11"/>
        <color theme="1"/>
        <rFont val="Arial"/>
        <family val="2"/>
      </rPr>
      <t xml:space="preserve"> Integración y organización de comités de contraloría social para la correcta supervisión de las obras públicas.</t>
    </r>
  </si>
  <si>
    <r>
      <rPr>
        <b/>
        <sz val="11"/>
        <color theme="1"/>
        <rFont val="Arial"/>
        <family val="2"/>
      </rPr>
      <t xml:space="preserve">PCCSC: </t>
    </r>
    <r>
      <rPr>
        <sz val="11"/>
        <color theme="1"/>
        <rFont val="Arial"/>
        <family val="2"/>
      </rPr>
      <t>Porcentaje de los Comités de Contraloría Social conformados</t>
    </r>
  </si>
  <si>
    <r>
      <rPr>
        <b/>
        <sz val="11"/>
        <color theme="1"/>
        <rFont val="Arial"/>
        <family val="2"/>
      </rPr>
      <t>2.08.1.1.4.2</t>
    </r>
    <r>
      <rPr>
        <sz val="11"/>
        <color theme="1"/>
        <rFont val="Arial"/>
        <family val="2"/>
      </rPr>
      <t xml:space="preserve"> Integración y capacitación de los comités de Contraloría Social para la correcta supervisión de las obras públicas.</t>
    </r>
  </si>
  <si>
    <r>
      <rPr>
        <b/>
        <sz val="11"/>
        <color theme="1"/>
        <rFont val="Arial"/>
        <family val="2"/>
      </rPr>
      <t>PCCCS:</t>
    </r>
    <r>
      <rPr>
        <sz val="11"/>
        <color theme="1"/>
        <rFont val="Arial"/>
        <family val="2"/>
      </rPr>
      <t xml:space="preserve"> Porcentaje de Capacitaciones de Comités de Contraloría Social realizados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</si>
  <si>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Capacitaciones</t>
    </r>
  </si>
  <si>
    <r>
      <rPr>
        <b/>
        <sz val="11"/>
        <color theme="1"/>
        <rFont val="Arial"/>
        <family val="2"/>
      </rPr>
      <t>PCTR:</t>
    </r>
    <r>
      <rPr>
        <sz val="11"/>
        <color theme="1"/>
        <rFont val="Arial"/>
        <family val="2"/>
      </rPr>
      <t xml:space="preserve"> Porcentaje de Cursos y Talleres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</si>
  <si>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Cursos y Talleres</t>
    </r>
  </si>
  <si>
    <r>
      <rPr>
        <b/>
        <sz val="11"/>
        <color theme="1"/>
        <rFont val="Arial"/>
        <family val="2"/>
      </rPr>
      <t>2.08.1.1.4.4</t>
    </r>
    <r>
      <rPr>
        <sz val="11"/>
        <color theme="1"/>
        <rFont val="Arial"/>
        <family val="2"/>
      </rPr>
      <t xml:space="preserve"> Realización de actividades de coordinación con Gobierno Federal y Estatal para el seguimiento de programas sociales.</t>
    </r>
  </si>
  <si>
    <r>
      <rPr>
        <b/>
        <sz val="11"/>
        <color theme="1"/>
        <rFont val="Arial"/>
        <family val="2"/>
      </rPr>
      <t>PAC:</t>
    </r>
    <r>
      <rPr>
        <sz val="11"/>
        <color theme="1"/>
        <rFont val="Arial"/>
        <family val="2"/>
      </rPr>
      <t xml:space="preserve"> Porcentaje de Actividades de Coordinación</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</si>
  <si>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Actividades</t>
    </r>
  </si>
  <si>
    <r>
      <rPr>
        <b/>
        <sz val="11"/>
        <color theme="1"/>
        <rFont val="Arial"/>
        <family val="2"/>
      </rPr>
      <t>2.08.1.1.5</t>
    </r>
    <r>
      <rPr>
        <sz val="11"/>
        <color theme="1"/>
        <rFont val="Arial"/>
        <family val="2"/>
      </rPr>
      <t xml:space="preserve"> Política municipal en materia educativa en coordinación con instituciones gubernamentales y privadas ejecutada.</t>
    </r>
  </si>
  <si>
    <r>
      <rPr>
        <b/>
        <sz val="11"/>
        <color theme="1"/>
        <rFont val="Arial"/>
        <family val="2"/>
      </rPr>
      <t xml:space="preserve">PAPE: </t>
    </r>
    <r>
      <rPr>
        <sz val="11"/>
        <color theme="1"/>
        <rFont val="Arial"/>
        <family val="2"/>
      </rPr>
      <t>Porcentaje de Acciones de Política Educativa ejecutada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</si>
  <si>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t>
    </r>
  </si>
  <si>
    <r>
      <rPr>
        <b/>
        <sz val="11"/>
        <color theme="1"/>
        <rFont val="Arial"/>
        <family val="2"/>
      </rPr>
      <t>2.08.1.1.5.1</t>
    </r>
    <r>
      <rPr>
        <sz val="11"/>
        <color theme="1"/>
        <rFont val="Arial"/>
        <family val="2"/>
      </rPr>
      <t xml:space="preserve"> Realización de actividades que apoyen el desarrollo educativo en beneficio de la comunidad escolar.</t>
    </r>
  </si>
  <si>
    <r>
      <rPr>
        <b/>
        <sz val="11"/>
        <color theme="1"/>
        <rFont val="Arial"/>
        <family val="2"/>
      </rPr>
      <t xml:space="preserve">PADER: </t>
    </r>
    <r>
      <rPr>
        <sz val="11"/>
        <color theme="1"/>
        <rFont val="Arial"/>
        <family val="2"/>
      </rPr>
      <t>Porcentaje de Actividades de Desarrollo Educativo realizadas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</si>
  <si>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Actividades</t>
    </r>
  </si>
  <si>
    <r>
      <rPr>
        <b/>
        <sz val="11"/>
        <color theme="1"/>
        <rFont val="Arial"/>
        <family val="2"/>
      </rPr>
      <t>2.08.1.1.6</t>
    </r>
    <r>
      <rPr>
        <sz val="11"/>
        <color theme="1"/>
        <rFont val="Arial"/>
        <family val="2"/>
      </rPr>
      <t xml:space="preserve"> Acciones para impulsar y fortalecer las actividades que promuevan una educación de calidad en beneficio de los alumnos en situación de vulnerabilidad.</t>
    </r>
  </si>
  <si>
    <r>
      <rPr>
        <b/>
        <sz val="11"/>
        <color theme="1"/>
        <rFont val="Arial"/>
        <family val="2"/>
      </rPr>
      <t>PAPB:</t>
    </r>
    <r>
      <rPr>
        <sz val="11"/>
        <color theme="1"/>
        <rFont val="Arial"/>
        <family val="2"/>
      </rPr>
      <t xml:space="preserve"> Porcentaje de Acciones para las Becas ejecutadas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</si>
  <si>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Acciones</t>
    </r>
  </si>
  <si>
    <r>
      <rPr>
        <b/>
        <sz val="11"/>
        <color theme="1"/>
        <rFont val="Arial"/>
        <family val="2"/>
      </rPr>
      <t xml:space="preserve">2.08.1.1.6.1 </t>
    </r>
    <r>
      <rPr>
        <sz val="11"/>
        <color theme="1"/>
        <rFont val="Arial"/>
        <family val="2"/>
      </rPr>
      <t xml:space="preserve"> Realización de entrega de becas de “Calidad Educativa e Impulso al Desarrollo Humano” para una educación de calidad y en beneficio de los alumnos en situación de vulnerabilidad.</t>
    </r>
  </si>
  <si>
    <r>
      <rPr>
        <b/>
        <sz val="11"/>
        <color theme="1"/>
        <rFont val="Arial"/>
        <family val="2"/>
      </rPr>
      <t xml:space="preserve">PBE: </t>
    </r>
    <r>
      <rPr>
        <sz val="11"/>
        <color theme="1"/>
        <rFont val="Arial"/>
        <family val="2"/>
      </rPr>
      <t>Porcentaje de Becas Entregadas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</si>
  <si>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Becas</t>
    </r>
  </si>
  <si>
    <r>
      <rPr>
        <b/>
        <sz val="11"/>
        <color theme="1"/>
        <rFont val="Arial"/>
        <family val="2"/>
      </rPr>
      <t>2.08.1.1.6.2</t>
    </r>
    <r>
      <rPr>
        <sz val="11"/>
        <color theme="1"/>
        <rFont val="Arial"/>
        <family val="2"/>
      </rPr>
      <t xml:space="preserve"> Realización de eventos educativos y sociales inclusivos en apoyo a los becarios y becarias para el seguimiento del programa municipal de becas.</t>
    </r>
  </si>
  <si>
    <r>
      <rPr>
        <b/>
        <sz val="11"/>
        <color theme="1"/>
        <rFont val="Arial"/>
        <family val="2"/>
      </rPr>
      <t xml:space="preserve">PEIBR: </t>
    </r>
    <r>
      <rPr>
        <sz val="11"/>
        <color theme="1"/>
        <rFont val="Arial"/>
        <family val="2"/>
      </rPr>
      <t>Porcentaje de Eventos para la Inclusión de becarias y becarios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</si>
  <si>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t>
    </r>
  </si>
  <si>
    <r>
      <rPr>
        <b/>
        <sz val="11"/>
        <color theme="1"/>
        <rFont val="Arial"/>
        <family val="2"/>
      </rPr>
      <t>2.08.1.1.7</t>
    </r>
    <r>
      <rPr>
        <sz val="11"/>
        <color theme="1"/>
        <rFont val="Arial"/>
        <family val="2"/>
      </rPr>
      <t xml:space="preserve">  Actividades a favor del desarrollo educativo en instituciones públicas atendidas.</t>
    </r>
  </si>
  <si>
    <r>
      <rPr>
        <b/>
        <sz val="11"/>
        <color theme="1"/>
        <rFont val="Arial"/>
        <family val="2"/>
      </rPr>
      <t xml:space="preserve">PADE: </t>
    </r>
    <r>
      <rPr>
        <sz val="11"/>
        <color theme="1"/>
        <rFont val="Arial"/>
        <family val="2"/>
      </rPr>
      <t>Porcentaje de Actividades con enfoque de desarrollo educativo ejecutadas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</si>
  <si>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</si>
  <si>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rPr>
        <b/>
        <sz val="11"/>
        <color theme="1"/>
        <rFont val="Arial"/>
        <family val="2"/>
      </rPr>
      <t xml:space="preserve">2.08.1.1.7.1 </t>
    </r>
    <r>
      <rPr>
        <sz val="11"/>
        <color theme="1"/>
        <rFont val="Arial"/>
        <family val="2"/>
      </rPr>
      <t xml:space="preserve"> Ejecución de actividades  de  prevención  y  promoción  en materia de salud,  medio ambiente, cultura y fomento a los valores cívicos dirigido a niños, niñas y adolescentes del municipio de Benito Juárez.</t>
    </r>
  </si>
  <si>
    <r>
      <rPr>
        <b/>
        <sz val="11"/>
        <color theme="1"/>
        <rFont val="Arial"/>
        <family val="2"/>
      </rPr>
      <t>PAPPE:</t>
    </r>
    <r>
      <rPr>
        <sz val="11"/>
        <color theme="1"/>
        <rFont val="Arial"/>
        <family val="2"/>
      </rPr>
      <t xml:space="preserve"> Porcentaje de Actividades de Prevención y Promoción ejecutadas</t>
    </r>
  </si>
  <si>
    <r>
      <rPr>
        <b/>
        <sz val="11"/>
        <color theme="1"/>
        <rFont val="Arial"/>
        <family val="2"/>
      </rPr>
      <t>2.08.1.1.8</t>
    </r>
    <r>
      <rPr>
        <sz val="11"/>
        <color theme="1"/>
        <rFont val="Arial"/>
        <family val="2"/>
      </rPr>
      <t xml:space="preserve"> Pláticas de sensibilización, orientación y prevención del Acoso Escolar (Bullying) en instituciones de educación públicas y privadas ejecutadas.</t>
    </r>
  </si>
  <si>
    <r>
      <rPr>
        <b/>
        <sz val="11"/>
        <color theme="1"/>
        <rFont val="Arial"/>
        <family val="2"/>
      </rPr>
      <t>PPCAE:</t>
    </r>
    <r>
      <rPr>
        <sz val="11"/>
        <color theme="1"/>
        <rFont val="Arial"/>
        <family val="2"/>
      </rPr>
      <t xml:space="preserve"> Porcentaje de Pláticas de Combate al Acoso Escolar ejecutadas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</si>
  <si>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Pláticas</t>
    </r>
  </si>
  <si>
    <r>
      <rPr>
        <b/>
        <sz val="11"/>
        <color theme="1"/>
        <rFont val="Arial"/>
        <family val="2"/>
      </rPr>
      <t>2.08.1.1.8.1</t>
    </r>
    <r>
      <rPr>
        <sz val="11"/>
        <color theme="1"/>
        <rFont val="Arial"/>
        <family val="2"/>
      </rPr>
      <t xml:space="preserve"> Realización pláticas de prevención de violencia y valores en los centros educativos del municipio de Benito Juárez.</t>
    </r>
  </si>
  <si>
    <r>
      <rPr>
        <b/>
        <sz val="11"/>
        <color theme="1"/>
        <rFont val="Arial"/>
        <family val="2"/>
      </rPr>
      <t xml:space="preserve">PPPFVR: </t>
    </r>
    <r>
      <rPr>
        <sz val="11"/>
        <color theme="1"/>
        <rFont val="Arial"/>
        <family val="2"/>
      </rPr>
      <t>Porcentaje de Pláticas de Prevención y Fomento de Valores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</si>
  <si>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Pláticas</t>
    </r>
  </si>
  <si>
    <r>
      <rPr>
        <b/>
        <sz val="11"/>
        <color theme="1"/>
        <rFont val="Arial"/>
        <family val="2"/>
      </rPr>
      <t>2.08.1.1.9</t>
    </r>
    <r>
      <rPr>
        <sz val="11"/>
        <color theme="1"/>
        <rFont val="Arial"/>
        <family val="2"/>
      </rPr>
      <t xml:space="preserve"> Actividades de fomento e impulso a la Lectura en las bibliotecas públicas municipales ejecutadas en beneficio de la población del municipio de Benito Juárez.</t>
    </r>
  </si>
  <si>
    <r>
      <rPr>
        <b/>
        <sz val="11"/>
        <color theme="1"/>
        <rFont val="Arial"/>
        <family val="2"/>
      </rPr>
      <t xml:space="preserve">PEADL: </t>
    </r>
    <r>
      <rPr>
        <sz val="11"/>
        <color theme="1"/>
        <rFont val="Arial"/>
        <family val="2"/>
      </rPr>
      <t xml:space="preserve">Porcentaje ejecutado de Actividades para el Desarrollo de Lectura </t>
    </r>
  </si>
  <si>
    <r>
      <rPr>
        <b/>
        <sz val="11"/>
        <color theme="1"/>
        <rFont val="Arial"/>
        <family val="2"/>
      </rPr>
      <t xml:space="preserve">2.08.1.1.9.1 </t>
    </r>
    <r>
      <rPr>
        <sz val="11"/>
        <color theme="1"/>
        <rFont val="Arial"/>
        <family val="2"/>
      </rPr>
      <t xml:space="preserve">Organización de actividades y servicios bibliotecarios para incentivar y fomentar a la lectura en beneficio de la población del municipio de Benito Juárez.. </t>
    </r>
  </si>
  <si>
    <r>
      <rPr>
        <b/>
        <sz val="11"/>
        <color theme="1"/>
        <rFont val="Arial"/>
        <family val="2"/>
      </rPr>
      <t xml:space="preserve">PEASB: </t>
    </r>
    <r>
      <rPr>
        <sz val="11"/>
        <color theme="1"/>
        <rFont val="Arial"/>
        <family val="2"/>
      </rPr>
      <t xml:space="preserve">Porcentaje Ejecutado de Actividades y Servicios Bibliotecarios </t>
    </r>
  </si>
  <si>
    <r>
      <rPr>
        <b/>
        <sz val="11"/>
        <color theme="1"/>
        <rFont val="Arial"/>
        <family val="2"/>
      </rPr>
      <t>2.08.1.1.10</t>
    </r>
    <r>
      <rPr>
        <sz val="11"/>
        <color theme="1"/>
        <rFont val="Arial"/>
        <family val="2"/>
      </rPr>
      <t xml:space="preserve"> Acciones de Servicios de salud que mejoren la calidad de vida de la población del municipio de Benito Juárez realizadas.</t>
    </r>
  </si>
  <si>
    <r>
      <rPr>
        <b/>
        <sz val="11"/>
        <color theme="1"/>
        <rFont val="Arial"/>
        <family val="2"/>
      </rPr>
      <t xml:space="preserve">PASSR: </t>
    </r>
    <r>
      <rPr>
        <sz val="11"/>
        <color theme="1"/>
        <rFont val="Arial"/>
        <family val="2"/>
      </rPr>
      <t>Porcentaje de Acciones de Servicios de Salud realizados</t>
    </r>
  </si>
  <si>
    <r>
      <rPr>
        <b/>
        <sz val="11"/>
        <color theme="1"/>
        <rFont val="Arial"/>
        <family val="2"/>
      </rPr>
      <t>2.08.1.1.10.1</t>
    </r>
    <r>
      <rPr>
        <sz val="11"/>
        <color theme="1"/>
        <rFont val="Arial"/>
        <family val="2"/>
      </rPr>
      <t xml:space="preserve"> Realización de brigadas médicas con servicios de salud gratuitos en beneficio de la ciudadanía en situación de vulnerabilidad y de escasos recursos del municipio de Benito Juárez.</t>
    </r>
  </si>
  <si>
    <r>
      <rPr>
        <b/>
        <sz val="11"/>
        <color theme="1"/>
        <rFont val="Arial"/>
        <family val="2"/>
      </rPr>
      <t xml:space="preserve">PBMR: </t>
    </r>
    <r>
      <rPr>
        <sz val="11"/>
        <color theme="1"/>
        <rFont val="Arial"/>
        <family val="2"/>
      </rPr>
      <t>Porcentaje de brigadas médicas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</si>
  <si>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Brigadas</t>
    </r>
  </si>
  <si>
    <r>
      <rPr>
        <b/>
        <sz val="11"/>
        <color theme="1"/>
        <rFont val="Arial"/>
        <family val="2"/>
      </rPr>
      <t>2.08.1.1.10.2</t>
    </r>
    <r>
      <rPr>
        <sz val="11"/>
        <color theme="1"/>
        <rFont val="Arial"/>
        <family val="2"/>
      </rPr>
      <t xml:space="preserve"> Realización de eventos de coordinación con instituciones públicas y privadas para ofrecer una mayor variedad de servicios de salud abarcando diferentes puntos del municipio de Benito Juárez.</t>
    </r>
  </si>
  <si>
    <r>
      <rPr>
        <b/>
        <sz val="11"/>
        <color theme="1"/>
        <rFont val="Arial"/>
        <family val="2"/>
      </rPr>
      <t xml:space="preserve">PECIG: </t>
    </r>
    <r>
      <rPr>
        <sz val="11"/>
        <color theme="1"/>
        <rFont val="Arial"/>
        <family val="2"/>
      </rPr>
      <t>Porcentaje de Eventos de Coordinación Interinstitucional y Gubernamental</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</si>
  <si>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Eventos</t>
    </r>
  </si>
  <si>
    <r>
      <rPr>
        <b/>
        <sz val="11"/>
        <color theme="1"/>
        <rFont val="Arial"/>
        <family val="2"/>
      </rPr>
      <t xml:space="preserve">2.08.1.1.11 </t>
    </r>
    <r>
      <rPr>
        <sz val="11"/>
        <color theme="1"/>
        <rFont val="Arial"/>
        <family val="2"/>
      </rPr>
      <t>Atenciones médicas en materia de salud preventiva para mejorar la salud de la población del municipio de Benito Juárez realizadas.</t>
    </r>
  </si>
  <si>
    <r>
      <rPr>
        <b/>
        <sz val="11"/>
        <color theme="1"/>
        <rFont val="Arial"/>
        <family val="2"/>
      </rPr>
      <t>PAMPR:</t>
    </r>
    <r>
      <rPr>
        <sz val="11"/>
        <color theme="1"/>
        <rFont val="Arial"/>
        <family val="2"/>
      </rPr>
      <t xml:space="preserve"> Porcentaje de Atenciones Médicas Preventivas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</si>
  <si>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Atenciones</t>
    </r>
  </si>
  <si>
    <r>
      <rPr>
        <b/>
        <sz val="11"/>
        <color theme="1"/>
        <rFont val="Arial"/>
        <family val="2"/>
      </rPr>
      <t>2.08.1.1.11.1</t>
    </r>
    <r>
      <rPr>
        <sz val="11"/>
        <color theme="1"/>
        <rFont val="Arial"/>
        <family val="2"/>
      </rPr>
      <t xml:space="preserve"> Realización de atenciones y consultas médicas gratuitas para el cuidado de la salud de la población del municipio de Benito Juárez.</t>
    </r>
  </si>
  <si>
    <r>
      <rPr>
        <b/>
        <sz val="11"/>
        <color theme="1"/>
        <rFont val="Arial"/>
        <family val="2"/>
      </rPr>
      <t xml:space="preserve">PCMR: </t>
    </r>
    <r>
      <rPr>
        <sz val="11"/>
        <color theme="1"/>
        <rFont val="Arial"/>
        <family val="2"/>
      </rPr>
      <t>Porcentaje de Consultas Médicas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</si>
  <si>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Consultas</t>
    </r>
  </si>
  <si>
    <r>
      <rPr>
        <b/>
        <sz val="11"/>
        <color theme="1"/>
        <rFont val="Arial"/>
        <family val="2"/>
      </rPr>
      <t>2.08.1.1.11.2</t>
    </r>
    <r>
      <rPr>
        <sz val="11"/>
        <color theme="1"/>
        <rFont val="Arial"/>
        <family val="2"/>
      </rPr>
      <t xml:space="preserve"> Realización de pláticas de prevención de la salud para orientar a la población en el ciudado de su salud para el mejoramiento de su calidad de vida. </t>
    </r>
  </si>
  <si>
    <r>
      <rPr>
        <b/>
        <sz val="11"/>
        <color theme="1"/>
        <rFont val="Arial"/>
        <family val="2"/>
      </rPr>
      <t xml:space="preserve">PRPPS: </t>
    </r>
    <r>
      <rPr>
        <sz val="11"/>
        <color theme="1"/>
        <rFont val="Arial"/>
        <family val="2"/>
      </rPr>
      <t xml:space="preserve">Porcentaje realizado de Pláticas de Prevención de la Salud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</si>
  <si>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Pláticas</t>
    </r>
  </si>
  <si>
    <r>
      <rPr>
        <b/>
        <sz val="11"/>
        <color theme="1"/>
        <rFont val="Arial"/>
        <family val="2"/>
      </rPr>
      <t>2.08.1.1.12</t>
    </r>
    <r>
      <rPr>
        <sz val="11"/>
        <color theme="1"/>
        <rFont val="Arial"/>
        <family val="2"/>
      </rPr>
      <t xml:space="preserve"> Acciones de salud pública en beneficio de la población del municipio de Benito Juárez para tener entornos saludables.</t>
    </r>
  </si>
  <si>
    <r>
      <rPr>
        <b/>
        <sz val="11"/>
        <color theme="1"/>
        <rFont val="Arial"/>
        <family val="2"/>
      </rPr>
      <t xml:space="preserve">PASPR: </t>
    </r>
    <r>
      <rPr>
        <sz val="11"/>
        <color theme="1"/>
        <rFont val="Arial"/>
        <family val="2"/>
      </rPr>
      <t>Porcentaje de Acciones de Salud Pública realizados.</t>
    </r>
  </si>
  <si>
    <r>
      <rPr>
        <b/>
        <sz val="11"/>
        <color theme="1"/>
        <rFont val="Arial"/>
        <family val="2"/>
      </rPr>
      <t>2.08.1.1.12.1</t>
    </r>
    <r>
      <rPr>
        <sz val="11"/>
        <color theme="1"/>
        <rFont val="Arial"/>
        <family val="2"/>
      </rPr>
      <t xml:space="preserve"> Implementación de acciones para mantener entornos saludables para el beneficio de la población del municipio de Benito Juárez.</t>
    </r>
  </si>
  <si>
    <r>
      <rPr>
        <b/>
        <sz val="11"/>
        <color theme="1"/>
        <rFont val="Arial"/>
        <family val="2"/>
      </rPr>
      <t xml:space="preserve">PAESR: </t>
    </r>
    <r>
      <rPr>
        <sz val="11"/>
        <color theme="1"/>
        <rFont val="Arial"/>
        <family val="2"/>
      </rPr>
      <t>Porcentaje de Acciones para mantener entornos Saludables realizados</t>
    </r>
  </si>
  <si>
    <r>
      <rPr>
        <b/>
        <sz val="11"/>
        <color theme="1"/>
        <rFont val="Arial"/>
        <family val="2"/>
      </rPr>
      <t>2.08.1.1.13</t>
    </r>
    <r>
      <rPr>
        <sz val="11"/>
        <color theme="1"/>
        <rFont val="Arial"/>
        <family val="2"/>
      </rPr>
      <t xml:space="preserve"> Atenciones de salud mental para concientizar a la población del municipio de Benito Juárez en preventivos de la salud otorgadas.</t>
    </r>
  </si>
  <si>
    <r>
      <rPr>
        <b/>
        <sz val="11"/>
        <color theme="1"/>
        <rFont val="Arial"/>
        <family val="2"/>
      </rPr>
      <t xml:space="preserve">PASMO: </t>
    </r>
    <r>
      <rPr>
        <sz val="11"/>
        <color theme="1"/>
        <rFont val="Arial"/>
        <family val="2"/>
      </rPr>
      <t>Porcentaje de Atenciones de Salud Mental Otorgadas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</si>
  <si>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Atenciones</t>
    </r>
  </si>
  <si>
    <r>
      <rPr>
        <b/>
        <sz val="11"/>
        <color theme="1"/>
        <rFont val="Arial"/>
        <family val="2"/>
      </rPr>
      <t xml:space="preserve">2.08.1.1.13.1 </t>
    </r>
    <r>
      <rPr>
        <sz val="11"/>
        <color theme="1"/>
        <rFont val="Arial"/>
        <family val="2"/>
      </rPr>
      <t>Realización de</t>
    </r>
    <r>
      <rPr>
        <b/>
        <sz val="11"/>
        <color theme="1"/>
        <rFont val="Arial"/>
        <family val="2"/>
      </rPr>
      <t xml:space="preserve"> </t>
    </r>
    <r>
      <rPr>
        <sz val="11"/>
        <color theme="1"/>
        <rFont val="Arial"/>
        <family val="2"/>
      </rPr>
      <t>Atenciones psicológicas gratuitas en beneficio de la población para la concientización en temas de salud mental.</t>
    </r>
  </si>
  <si>
    <r>
      <rPr>
        <b/>
        <sz val="11"/>
        <color theme="1"/>
        <rFont val="Arial"/>
        <family val="2"/>
      </rPr>
      <t xml:space="preserve">PAPR: </t>
    </r>
    <r>
      <rPr>
        <sz val="11"/>
        <color theme="1"/>
        <rFont val="Arial"/>
        <family val="2"/>
      </rPr>
      <t>Porcentaje de atenciones psicológicas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</si>
  <si>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Atenciones </t>
    </r>
  </si>
  <si>
    <r>
      <rPr>
        <b/>
        <sz val="11"/>
        <color theme="1"/>
        <rFont val="Arial"/>
        <family val="2"/>
      </rPr>
      <t>2.08.1.1.14</t>
    </r>
    <r>
      <rPr>
        <sz val="11"/>
        <color theme="1"/>
        <rFont val="Arial"/>
        <family val="2"/>
      </rPr>
      <t xml:space="preserve">  Acciones de coordinación para el emprendimiento, desarrollo rural y fomento al empleo impulsadas. </t>
    </r>
  </si>
  <si>
    <r>
      <rPr>
        <b/>
        <sz val="11"/>
        <rFont val="Arial"/>
        <family val="2"/>
      </rPr>
      <t>PARIDE:</t>
    </r>
    <r>
      <rPr>
        <sz val="11"/>
        <rFont val="Arial"/>
        <family val="2"/>
      </rPr>
      <t xml:space="preserve"> Porcentaje de Acciones realizadas que Impulsan el Desarrollo Económico </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</si>
  <si>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 xml:space="preserve">Acciones </t>
    </r>
  </si>
  <si>
    <r>
      <rPr>
        <b/>
        <sz val="11"/>
        <color theme="1"/>
        <rFont val="Arial"/>
        <family val="2"/>
      </rPr>
      <t>2.08.1.1.14.1</t>
    </r>
    <r>
      <rPr>
        <sz val="11"/>
        <color theme="1"/>
        <rFont val="Arial"/>
        <family val="2"/>
      </rPr>
      <t xml:space="preserve"> Coordinación de Reuniones con dependencias de los tres niveles de gobierno e iniciativa privada en materia económica para el cumplimiento de los reglamentos establecidos.</t>
    </r>
  </si>
  <si>
    <r>
      <rPr>
        <b/>
        <sz val="11"/>
        <rFont val="Arial"/>
        <family val="2"/>
      </rPr>
      <t xml:space="preserve">PRC: </t>
    </r>
    <r>
      <rPr>
        <sz val="11"/>
        <rFont val="Arial"/>
        <family val="2"/>
      </rPr>
      <t>Porcentaje de Reuniones coordinadas</t>
    </r>
  </si>
  <si>
    <r>
      <rPr>
        <b/>
        <sz val="11"/>
        <color theme="1"/>
        <rFont val="Arial"/>
        <family val="2"/>
      </rPr>
      <t>2.08.1.1.15</t>
    </r>
    <r>
      <rPr>
        <sz val="11"/>
        <color theme="1"/>
        <rFont val="Arial"/>
        <family val="2"/>
      </rPr>
      <t xml:space="preserve"> Acciones de educación financiera, innovación, impulso y promoción en beneficio de los emprendedores y las emprendedoras del municipio de Benito Juárez ejecutadas.</t>
    </r>
  </si>
  <si>
    <r>
      <rPr>
        <b/>
        <sz val="11"/>
        <rFont val="Arial"/>
        <family val="2"/>
      </rPr>
      <t xml:space="preserve">PEAEF: </t>
    </r>
    <r>
      <rPr>
        <sz val="11"/>
        <rFont val="Arial"/>
        <family val="2"/>
      </rPr>
      <t xml:space="preserve">Porcentaje ejecutado de Acciones de Educación Financiera </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</si>
  <si>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Acciones </t>
    </r>
  </si>
  <si>
    <r>
      <rPr>
        <b/>
        <sz val="11"/>
        <color theme="1"/>
        <rFont val="Arial"/>
        <family val="2"/>
      </rPr>
      <t>2.08.1.1.15.1</t>
    </r>
    <r>
      <rPr>
        <sz val="11"/>
        <color theme="1"/>
        <rFont val="Arial"/>
        <family val="2"/>
      </rPr>
      <t xml:space="preserve"> Realización capacitaciones en temas de comercio, industria y de servicios para impulsar el emprendimiento.</t>
    </r>
  </si>
  <si>
    <r>
      <rPr>
        <b/>
        <sz val="11"/>
        <color theme="1"/>
        <rFont val="Arial"/>
        <family val="2"/>
      </rPr>
      <t xml:space="preserve">PCCISR: </t>
    </r>
    <r>
      <rPr>
        <sz val="11"/>
        <color theme="1"/>
        <rFont val="Arial"/>
        <family val="2"/>
      </rPr>
      <t>Porcentaje de Capacitaciones en temas de comercio, industria y de servicios  realizados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</si>
  <si>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Capacitaciones </t>
    </r>
  </si>
  <si>
    <r>
      <rPr>
        <b/>
        <sz val="11"/>
        <color theme="1"/>
        <rFont val="Arial"/>
        <family val="2"/>
      </rPr>
      <t xml:space="preserve"> 2.08.1.1.16</t>
    </r>
    <r>
      <rPr>
        <sz val="11"/>
        <color theme="1"/>
        <rFont val="Arial"/>
        <family val="2"/>
      </rPr>
      <t xml:space="preserve"> Acciones para promover proyectos para las PYMES (Pequeñas y medianas Empresas) desarrollados.</t>
    </r>
  </si>
  <si>
    <r>
      <rPr>
        <b/>
        <sz val="11"/>
        <rFont val="Arial"/>
        <family val="2"/>
      </rPr>
      <t xml:space="preserve">PAPPE: </t>
    </r>
    <r>
      <rPr>
        <sz val="11"/>
        <rFont val="Arial"/>
        <family val="2"/>
      </rPr>
      <t>Porcentaje de Acciones de Promoción de Proyectos ejecutados</t>
    </r>
  </si>
  <si>
    <r>
      <rPr>
        <b/>
        <sz val="11"/>
        <color theme="1"/>
        <rFont val="Arial"/>
        <family val="2"/>
      </rPr>
      <t>2.08.1.1.16.1</t>
    </r>
    <r>
      <rPr>
        <sz val="11"/>
        <color theme="1"/>
        <rFont val="Arial"/>
        <family val="2"/>
      </rPr>
      <t xml:space="preserve"> Realización de vinculaciones a programas de apoyo financiero, tutoría empresarial y capacitación en beneficio de los emprendedores.</t>
    </r>
  </si>
  <si>
    <r>
      <rPr>
        <b/>
        <sz val="11"/>
        <color theme="1"/>
        <rFont val="Arial"/>
        <family val="2"/>
      </rPr>
      <t xml:space="preserve">PVPAFTEC: </t>
    </r>
    <r>
      <rPr>
        <sz val="11"/>
        <color theme="1"/>
        <rFont val="Arial"/>
        <family val="2"/>
      </rPr>
      <t>Porcentaje de Vinculaciones a Programas de Apoyo financiero, tutoria empresarial y capaciación</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</si>
  <si>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Vinculaciones</t>
    </r>
  </si>
  <si>
    <r>
      <rPr>
        <b/>
        <sz val="11"/>
        <color theme="1"/>
        <rFont val="Arial"/>
        <family val="2"/>
      </rPr>
      <t xml:space="preserve">2.08.1.1.16.2 </t>
    </r>
    <r>
      <rPr>
        <sz val="11"/>
        <color theme="1"/>
        <rFont val="Arial"/>
        <family val="2"/>
      </rPr>
      <t>Realización de acciones para fomentar el emprendimiento en beneficio de la población jóven del municipio de Benito Juárez.</t>
    </r>
  </si>
  <si>
    <r>
      <rPr>
        <b/>
        <sz val="11"/>
        <rFont val="Arial"/>
        <family val="2"/>
      </rPr>
      <t xml:space="preserve">PAEJ: </t>
    </r>
    <r>
      <rPr>
        <sz val="11"/>
        <rFont val="Arial"/>
        <family val="2"/>
      </rPr>
      <t>Porcentaje de Acciones de Emprendimiento para la juventud</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</si>
  <si>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Acciones</t>
    </r>
  </si>
  <si>
    <r>
      <t xml:space="preserve">2.08.1.1.16.3 </t>
    </r>
    <r>
      <rPr>
        <sz val="11"/>
        <color theme="1"/>
        <rFont val="Arial"/>
        <family val="2"/>
      </rPr>
      <t>Realización de  acciones para el beneficio de la ciudadanía vulnerable, cuidando su economía y estilo de vida.</t>
    </r>
  </si>
  <si>
    <r>
      <t xml:space="preserve">PABVC: </t>
    </r>
    <r>
      <rPr>
        <sz val="11"/>
        <rFont val="Arial"/>
        <family val="2"/>
      </rPr>
      <t>Porcentaje de Acciones para el Beneficio de la Ciudadanía Vulnerable</t>
    </r>
  </si>
  <si>
    <r>
      <rPr>
        <b/>
        <sz val="11"/>
        <color theme="1"/>
        <rFont val="Arial"/>
        <family val="2"/>
      </rPr>
      <t>2.08.1.1.17</t>
    </r>
    <r>
      <rPr>
        <sz val="11"/>
        <color theme="1"/>
        <rFont val="Arial"/>
        <family val="2"/>
      </rPr>
      <t xml:space="preserve"> Acciones de profesionalización sobre herramientas de mejora y comercialización de productos para el desarrollo rural otorgadas</t>
    </r>
  </si>
  <si>
    <r>
      <rPr>
        <b/>
        <sz val="11"/>
        <rFont val="Arial"/>
        <family val="2"/>
      </rPr>
      <t xml:space="preserve">PADR: </t>
    </r>
    <r>
      <rPr>
        <sz val="11"/>
        <rFont val="Arial"/>
        <family val="2"/>
      </rPr>
      <t>Porcentaje de Acciones de Desarrollo Rural ejecutados</t>
    </r>
  </si>
  <si>
    <r>
      <rPr>
        <b/>
        <sz val="11"/>
        <color theme="1"/>
        <rFont val="Arial"/>
        <family val="2"/>
      </rPr>
      <t xml:space="preserve">2.08.1.1.17.1 </t>
    </r>
    <r>
      <rPr>
        <sz val="11"/>
        <color theme="1"/>
        <rFont val="Arial"/>
        <family val="2"/>
      </rPr>
      <t>Realización de capacitaciones en beneficio del sector productivo para el mejoramiento de comercio de los productores.</t>
    </r>
  </si>
  <si>
    <r>
      <rPr>
        <b/>
        <sz val="11"/>
        <color theme="1"/>
        <rFont val="Arial"/>
        <family val="2"/>
      </rPr>
      <t xml:space="preserve">PCSP: </t>
    </r>
    <r>
      <rPr>
        <sz val="11"/>
        <color theme="1"/>
        <rFont val="Arial"/>
        <family val="2"/>
      </rPr>
      <t>Porcentaje de Capacitaciones  al Sector Productivo ejecutadas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</si>
  <si>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Capacitaciones </t>
    </r>
  </si>
  <si>
    <r>
      <rPr>
        <b/>
        <sz val="11"/>
        <color theme="1"/>
        <rFont val="Arial"/>
        <family val="2"/>
      </rPr>
      <t xml:space="preserve"> 2.08.1.1.17.2</t>
    </r>
    <r>
      <rPr>
        <sz val="11"/>
        <color theme="1"/>
        <rFont val="Arial"/>
        <family val="2"/>
      </rPr>
      <t xml:space="preserve"> Implementación de eventos en beneficio de la población del municipio de Benito Juárez para inventivar al sector productivo y empresarial.</t>
    </r>
  </si>
  <si>
    <r>
      <rPr>
        <b/>
        <sz val="11"/>
        <rFont val="Arial"/>
        <family val="2"/>
      </rPr>
      <t xml:space="preserve">PEISPE: </t>
    </r>
    <r>
      <rPr>
        <sz val="11"/>
        <rFont val="Arial"/>
        <family val="2"/>
      </rPr>
      <t>Porcentaje de Eventos que Incentivan al Sector Productivo y empresarial ejecutados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</si>
  <si>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Eventos</t>
    </r>
  </si>
  <si>
    <r>
      <rPr>
        <b/>
        <sz val="11"/>
        <color theme="1"/>
        <rFont val="Arial"/>
        <family val="2"/>
      </rPr>
      <t>2.08.1.1.18</t>
    </r>
    <r>
      <rPr>
        <sz val="11"/>
        <color theme="1"/>
        <rFont val="Arial"/>
        <family val="2"/>
      </rPr>
      <t xml:space="preserve"> Vinculaciones laborales con empresas empleadoras ejecutadas en apoyo a la población del municipio de Benito Juárez.</t>
    </r>
  </si>
  <si>
    <r>
      <rPr>
        <b/>
        <sz val="11"/>
        <rFont val="Arial"/>
        <family val="2"/>
      </rPr>
      <t>PAVL:</t>
    </r>
    <r>
      <rPr>
        <sz val="11"/>
        <rFont val="Arial"/>
        <family val="2"/>
      </rPr>
      <t xml:space="preserve"> Porcentaje de Atenciones para Vinculación Laboral ejecutadas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</si>
  <si>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Atenciones</t>
    </r>
  </si>
  <si>
    <r>
      <rPr>
        <b/>
        <sz val="11"/>
        <color theme="1"/>
        <rFont val="Arial"/>
        <family val="2"/>
      </rPr>
      <t>2.08.1.1.18.1</t>
    </r>
    <r>
      <rPr>
        <sz val="11"/>
        <color theme="1"/>
        <rFont val="Arial"/>
        <family val="2"/>
      </rPr>
      <t xml:space="preserve"> Atención de solicitudes de vinculación laboral entre los candidatos y las empresas participantes del municipio de Benito Juárez.</t>
    </r>
  </si>
  <si>
    <r>
      <rPr>
        <b/>
        <sz val="11"/>
        <color theme="1"/>
        <rFont val="Arial"/>
        <family val="2"/>
      </rPr>
      <t>PALE:</t>
    </r>
    <r>
      <rPr>
        <sz val="11"/>
        <color theme="1"/>
        <rFont val="Arial"/>
        <family val="2"/>
      </rPr>
      <t xml:space="preserve"> Porcentaje de Atenciones Laborales ejecutadas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</si>
  <si>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 </t>
    </r>
  </si>
  <si>
    <t>ANUAL</t>
  </si>
  <si>
    <t>Justificacion Trimestral: No hay actividades programadas, en el meta planeada para este trimestre.</t>
  </si>
  <si>
    <t>ELABORÓ
Mtra. Sheyla Martin del Campo Cuadros
Enlace de la SMDSyE</t>
  </si>
  <si>
    <t>Direccion General de Desarrollo Social</t>
  </si>
  <si>
    <t>Dirección de Organización Comunitaria</t>
  </si>
  <si>
    <t>Dirección de Programas Sociales</t>
  </si>
  <si>
    <t xml:space="preserve">Dirección general de Educación </t>
  </si>
  <si>
    <t xml:space="preserve">Justificacion Trimestral: Se tuvo un avance trimestral del 0.00% debido a que en este periodo no se tuvo presupuesto autorizado en el sistema.                                                                                                                                                           Justificacion Anual: En este lapso de tiempo se obtuvo un 0.00% de avance anual de la ejecución del presupuesto. </t>
  </si>
  <si>
    <t>Becas</t>
  </si>
  <si>
    <t>Bibliotecas</t>
  </si>
  <si>
    <t xml:space="preserve">DIRECCION GENERAL </t>
  </si>
  <si>
    <t>DIRECCION DE SALUD HUMANA</t>
  </si>
  <si>
    <t>DIRECCION DE SALUD MENTAL</t>
  </si>
  <si>
    <t xml:space="preserve">Justificacion Trimestral:  Se tuvo un avance trimestral del 0.00% debido a que en este periodo no hubo disponibilidad de los recursos en las diferentes direcciones de la secretaría de desarrollo social y económico.                                                                                                                                                        Justificacion Anual: En este lapso de tiempo se obtuvo un 0.00% de avance anual de la ejecución del presupuesto. </t>
  </si>
  <si>
    <t xml:space="preserve">DIRECCION DE SALUD AMBIENTAL </t>
  </si>
  <si>
    <t xml:space="preserve">Justificacion Trimestral: Se tuvo un avance trimestral del 0.00% debido a que en este periodo no hubo disponibilidad de los recursos en las diferentes direcciones de la secretaría de desarrollo social y económico.                                                                                                                                                      Justificacion Anual: En este lapso de tiempo se obtuvo un 0.00% de avance anual de la ejecución del presupuesto. </t>
  </si>
  <si>
    <t xml:space="preserve">DIRECCION GENERAL DE DESARROLLO ECONOMICO </t>
  </si>
  <si>
    <t>DIRECCION DE FOMENTO AL DESARROLLO AGROPECUARIO, PESQUERO Y FORESTAL</t>
  </si>
  <si>
    <t xml:space="preserve">Justificacion Trimestral: No se obtuvo resultado en el primer trimestre, por la cual no hubo una solicitud para requerir de ello.                                                                                                                                                   Justificacion Anual: En este lapso de tiempo se obtuvo un 0.00% de avance anual de la ejecución del presupuesto. </t>
  </si>
  <si>
    <t>DIRECCION DE FOMENTO AL DESARROLLO DE LA INDUSTRIA, COMERCIO Y SERVICIOS</t>
  </si>
  <si>
    <t>DIRECCION DE FOMENTO AL DESARROLLO A LAS MICROEMPRESAS Y AL DESARROLLO RURAL</t>
  </si>
  <si>
    <t xml:space="preserve">DIRECCION DEL SERVICIO MUNICIPAL DE EMPLEO Y CAPACITACION </t>
  </si>
  <si>
    <t xml:space="preserve">Justificacion Trimestral: No se obtuvo resultado en el primer trimestre, por la cual no hubo una solicitud para requerir de ello.                                                                                                                                                    Justificacion Anual: En este lapso de tiempo se obtuvo un 0.00% de avance anual de la ejecución del presupuesto. </t>
  </si>
  <si>
    <t>E-PPA 2.08 IMPULSO A LA ECONOMÍA Y AL DESARROLLO SOCIAL</t>
  </si>
  <si>
    <t>SECRETARÍA MUNICIPAL DE DESARROLLO SOCIAL Y ECONÓMICO</t>
  </si>
  <si>
    <t>Justificacion Trimestral: Se realizarón 589 entrega de becas de “Calidad Educativa e Impulso al Desarrollo Humano” para una educación de calidad y en beneficio de los alumnos en situación de vulnerabilidad, faltando 2669 entregas para alcanzar la meta, debido a que estos pagos de becas corresponde sólo a los niveles: Especial, Preescolar, Media Superior y Superior. Por lo que la cantidad está incompleta.</t>
  </si>
  <si>
    <t>Justificacion Trimestral:   Se tuvo un avance trimestral del 0.00% debido a que en este periodo no se realizaron actividades en la Dirección y no se dispuso del presupuesto.                                                                                                                                                  Justificacion Anual:  En este lapso de tiempo se obtuvo un 0.00% de avance anual de la ejecución del presupuesto.</t>
  </si>
  <si>
    <t>Justificacion Trimestral:   Se tuvo un avance trimestral del 10.99% debido a que en este periodo se requirió del presupuesto para las diferentes necesidades de la Dirección; así como el material de papelería, viáticos, lo insidpensable para las Brigadas y de igual manera para la oficina.                                                                                                                                               Justificacion Anual:  En este lapso de tiempo se obtuvo un 10.99% de avance anual de la ejecución del presupuesto.</t>
  </si>
  <si>
    <t>Justificacion Trimestral:   Se tuvo un avance trimestral del 0.5% debido a que en este periodo se requirió presupuesto para la oficina así como para la integración de los Comités de electrificación.                                                                                                                                                 Justificacion Anual:  En este lapso de tiempo se obtuvo un 0.5% de avance anual de la ejecución del presupuesto.</t>
  </si>
  <si>
    <t>Justificacion Trimestral: Se tuvo un avance trimestral del 100% debido a que en este periodo se urilizó el presupuesto autorizado.                                                                                                                                                           Justificacion Anual: En este lapso de tiempo se obtuvo un 0.39% de avance anual de la ejecución del presupuesto.</t>
  </si>
  <si>
    <t xml:space="preserve">Justificacion Trimestral: Se tuvo un avance trimestral del 100% debido a que en este periodo se urilizó el presupuesto autorizado.                                                                                                                                                            Justificacion Anual: Se tuvo un avance trimestral del 100% debido a que en este periodo se urilizó el presupuesto autorizado.   </t>
  </si>
  <si>
    <t xml:space="preserve">Justificacion Trimestral: Se tuvo un avance trimestral del 17.32% debido a que en este periodo se utilizó menos del presupuesto autorizado.                                                                                                                                                       Justificacion Anual: En este lapso de tiempo se obtuvo un 17.32% de avance anual de la ejecución del presupuesto. </t>
  </si>
  <si>
    <t xml:space="preserve">Justificacion Trimestral: Se tuvo un avance trimestral del 1.65% debido a que en este periodo se utilizó menos del presupuesto autorizado.                                                                                                                                     Justificacion Anual: En este lapso de tiempo se obtuvo un 1.65% de avance anual de la ejecución del presupuesto. </t>
  </si>
  <si>
    <t xml:space="preserve">Justificacion Trimestral: Se obtuvo un avance del 2.01% por dos reembolsos por actividades en la direccion general de desarrollo economico, uno por la cantidad de $2,634.64 un viatico a la cd. de chetumal quien asistio a la Primera Sesiòn Ordinaria 2023 del Subcomitè Sectorial de Infraestructura para el Bienestar y el siguiente por la cantidad de $625,99 material que se realizò para realizar el cambio de dos cerraduras, ya que se encontraban en mal estado.                                                                                                                                                      Justificacion Anual: En este lapso de tiempo se obtuvo un 2.32% de avance anual de la ejecución del presupuesto. </t>
  </si>
  <si>
    <t xml:space="preserve">Justificacion Trimestral: No se obtuvo resultado en el primer trimestre, por la cual no hubo una solicitud para requerir de ello.                                                                                                                                                  Justificacion Anual:  En este lapso de tiempo se obtuvo un 0.00% de avance anual de la ejecución del presupuesto. </t>
  </si>
  <si>
    <t xml:space="preserve">Justificacion Trimestral:Se obtuvo un avance trimestral del 1.87% debido a que se utilizó $4,300 debido a un reembolso de un evento del dia 27 de enero 2023, que corresponde a la dirección de fomento al desarrollo a las microempresas y al desarrollo rural.                                                                                                        Justificacion Anual:  En este lapso de tiempo se obtuvo un 1.37% de avance anual de la ejecución del presupuesto.                                                      </t>
  </si>
  <si>
    <r>
      <rPr>
        <b/>
        <sz val="11"/>
        <color theme="1"/>
        <rFont val="Arial"/>
        <family val="2"/>
      </rPr>
      <t xml:space="preserve">2.08.1 </t>
    </r>
    <r>
      <rPr>
        <sz val="11"/>
        <color theme="1"/>
        <rFont val="Arial"/>
        <family val="2"/>
      </rPr>
      <t>Contribuir a cerrar las brechas de desigualdad reactivando y diversificando la economía y poniendo fin a la exclusión social para fortalecer a las familias y mejorar la calidad de vida de la población mediante acciones y políticas orientadas al desarrollo económico y social en el municipio así como la articulación de actividades en materia de educación, salud y participación ciudadana.</t>
    </r>
  </si>
  <si>
    <t>EJE 2: PROSPERIDAD COMPARTIDA</t>
  </si>
  <si>
    <t>AUTORIZÓ
Lic. Berenice Sosa Osorio
Secretaria Municipal de Desarrollo Social y Económico</t>
  </si>
  <si>
    <t>Propósito
(Secretaría Municipal de Desarrollo Social y Económico)</t>
  </si>
  <si>
    <t>Justificacion Trimestral: Se realizarón 6 reuniones de coordinación administrativa y económica con las Direcciones de la SMDSyE, con la finalidad de seguir fortaleciendo las acciones a implementar a favor de los ciudadanos del municipio, obteniendo un 100% de avance trimestral.</t>
  </si>
  <si>
    <t>Justificacion Trimestral:  Se realizarón 6 reuniones de coordinación  con enfoque administrativo y económico con las Direcciones Generales, para seguir fortaleciendo el trabajo que  realiza  la SMDSyE, obteniendo un 100% de avance trimestral.</t>
  </si>
  <si>
    <r>
      <rPr>
        <b/>
        <sz val="11"/>
        <color theme="1"/>
        <rFont val="Arial"/>
        <family val="2"/>
      </rPr>
      <t>2.08.1.1.4.3</t>
    </r>
    <r>
      <rPr>
        <sz val="11"/>
        <color theme="1"/>
        <rFont val="Arial"/>
        <family val="2"/>
      </rPr>
      <t xml:space="preserve"> Realización de cursos y talleres para sensibilizar el tema de discapacidad y fomentar la creación de proyectos e iniciativas.</t>
    </r>
  </si>
  <si>
    <t>Justificacion Trimestral: Se realizarón 2  acciones sociales para mejorar el desarrollo social y comunitario de la población del municipio de Benito Juárez, superando por 1 debido a que cancelaron una Jornada Comunitaria y la Secretaría lo sustituyó con una Brigada integral de prosperidad compartida "Justicia Social".</t>
  </si>
  <si>
    <t xml:space="preserve">Justificacion Trimestral: No se realizó ninguna anuencia vecinal, debido a que la Ciudadanía no solicitó alguna y tampoco Desarrollo Urbano o cualquier otra dependencia. </t>
  </si>
  <si>
    <t>Justificacion Trimestral: Se superó la meta;  con 43 acciones de política social del municipio basada en la Planeación, elaboración, gestión y proyección de programas sociales ejecutados, debido  a la demanda de la población.</t>
  </si>
  <si>
    <t>Justificacion Trimestral: Se superó la meta con  174  Mecanismos de participación a través de comités ciudadanos para el mejoramiento de la calidad de vida. Debido al apoyo brindado en actividades conjuntamente con la Secretaría y el H. Ayuntamiento y a la demanda de la ciudadanía.</t>
  </si>
  <si>
    <t>Justificacion Trimestral: Se alcanzo  la meta con 2 actividades social para fomentar la inclusión en la población del municipio de Benito Juárez, obteniendo un 100% de avance trimestral.</t>
  </si>
  <si>
    <t>Justificacion Trimestral: Se realizarón  9 brigadas de asistencia social incluida las de Cancún nos Une, alcanzando la meta plaenado, obteniendo un 100% de avance trimestral.</t>
  </si>
  <si>
    <t>Justificacion Trimestral: Se realizarón 13  actividades de coordinación interinstitucional de política social y humana, alcanzando la meta planeada, obteniendo un 100% de avance trimestral.</t>
  </si>
  <si>
    <t>Justificacion Trimestral: Se realizarón 20  comités de contraloría social para la correcta supervisión de las obras públicas, superando la meta planeada, debido a la solicitud de la Dirección de Planeación.</t>
  </si>
  <si>
    <t>Justificacion Trimestral: Se cumplió con la meta asignada, ya que se capacitó a un Comité de contraloría social, logrando un 100% de avance trimestral.</t>
  </si>
  <si>
    <t xml:space="preserve">Justificacion Trimestral: Se realizarón 2 cursos y talleres para sensibilizar el tema de dispacidad y fomentar la creación de proyectos e iniciativas, faltando 2 para alcanzar la meta, debido al apoyo brindado a las integraciones de comités de obra y  útiles escolares.
</t>
  </si>
  <si>
    <t>Justificacion Trimestral: Se realizo 1  actividad de coordinación con Gobierno Federal y Estatal para el seguimiento de programas sociales, superando la meta, debido a que se  asistió a una reunión ya programada.</t>
  </si>
  <si>
    <t>Justificacion Trimestral: Trimestral: Se realizarón 3 actividades de  prevención  y  promoción  en materia de salud,  medio ambiente, cultura y fomento a los valores cívicos dirigido a niños, niñas y adolescentes, debido a  que durante el mes de septiembre el personal de la DGEM apoyo en la entrega de útiles escolares y entrega-recepción de formatos para la asignación de becas.</t>
  </si>
  <si>
    <t>Justificacion Trimestral: Se realizaron 8 pláticas de sensibilización, orientación y prevención del Acoso Escolar (Bullying), faltando 4 para alcanzar la meta planeada, debido a que durante el mes de septiembre el personal de la DGEM apoyo en la entrega de útiles escolares y entrega-recepción de formatos para la asignación de becas.</t>
  </si>
  <si>
    <t>Justificacion Trimestral: Se realizaron 8  pláticas de prevención de violencia y valores en los centros educativos, alcanzando la meta plaenada,  faltando 4 para alcanzar la meta planeada, debido a que durante el mes de septiembre el personal de la DGEM apoyo en la entrega de útiles escolares y entrega-recepción de formatos para la asignación de becas.</t>
  </si>
  <si>
    <t xml:space="preserve">Justificacion Trimestral: Se realizarón 84  actividades y servicios bibliotecarios para incentivar y fomentar a la lectura, superando la meta planeada debido a una mayor demanda para apoyar el  fomento a la lectura en beneficio de la población del municipio de Benito Juárez. </t>
  </si>
  <si>
    <t>Justificacion Trimestral: Se realizaron 84 actividades  de fomento e impulso a la Lectura en las bibliotecas públicas municipales ejecutadas en beneficio de la población, superando la meta planeada, debido a una mayor demanda para incentivar actividades de carácter artístico y cultural que son una necesidad para la ciudadanía del municipio de Benito Juárez.</t>
  </si>
  <si>
    <t>Justificacion Trimestral:Se realizarón 84 de 37 acciones de Servicios de salud que mejoren la calidad de vida de la población, logrando un aumento con el nuevo servicio de salud, " Unidad de traslado al servicio de personas con discapacidad o movilidad reducida en el Municipio de Benito Juárez".  cumpliendo con un 227%  de la meta trimestral.</t>
  </si>
  <si>
    <t xml:space="preserve">Justificacion Trimestral: Se realizaron 31 brigadas médicas con servicios de salud gratuitos en beneficio de la ciudadanía en situación de vulnerabilidad y de escasos recursos del municipio de Benito Juárez, superando por 1 la meta establecida. 
</t>
  </si>
  <si>
    <t xml:space="preserve">Justificacion Trimestral: Se realizaron 6 eventos debido a la solicitud de la ciudadanía, generando más platicas informativas, orientación y conferencias, faltando 1 para llegar a lo planeado, debido que la Direccipon de Salud fue convocada al apoyo de la entrega de útiles escolares y al proceso para el pago de becas del Municipio de Benito Juárez. 
</t>
  </si>
  <si>
    <t xml:space="preserve">Justificacion Trimestral: Se realizaròn 256 atenciones médicas en materia de salud preventiva para mejorar la salud de los Benitojuarenses, de 298 planeadas, logrando un 85.91% de la meta trimestral, faltando 42 atenciones, para alcanzar la meta, debido que fuimos solicitados a la entrega de utiles escolares y de becas del Municipio de Benito Juárez. </t>
  </si>
  <si>
    <t xml:space="preserve">Justificacion Trimestral: Se otorgaron 254 Consultas Médicas y Consultas Dentales, nos faltó llegar a lo programado con 41 consultas generales, debido que fuimos solicitados a la entrega de útiles escolares y  de becas del Municipio de Benito Juárez.
</t>
  </si>
  <si>
    <t xml:space="preserve">Justificacion Trimestral:  se realizaron 2 platicas de prevencion de la salud para orientar a la poblacion en el cuidado de su salud para el mejoramiento de su calidad de vida.  faltando 1 para llegar a lo planeado, debido que fuimos solicitados a la entrega de útiles escolares y  de becas del Municipio de Benito Juárez.
</t>
  </si>
  <si>
    <t>Justificacion Trimestral: Se realizaron 14 acciones de salud pública en beneficio de la población de Benito Juárez, de 15 acciones planeadas, logrando un 93.34% de la meta trimestral. faltando 1 para lo planeado, debido que fuimos solicitados a la entrega de útiles escolares y  de becas del Municipio de Benito Juárez.</t>
  </si>
  <si>
    <t xml:space="preserve">Justificacion Trimestral: Se realizaron 14 acciones para mantener entornos saludables, otorgando pláticas de promoción, sensibilización y concientización a la ciudadanía, sobre medidas de higiene dentro y fuera del hogar, descacharrización   todo ello para beneficio de la población de Benito Juárez. Faltando 1 accion para llegar a la meta programada, debido que fuimos solicitados a la entrega de útiles escolares y  de becas del Municipio de Benito Juárez.
</t>
  </si>
  <si>
    <t xml:space="preserve">Justificacion Trimestral: Se realizaron un total de 70 beneficiados, en servicio de trabajo social,  logrando revasar la meta debido a la demanda de la ciudadania. 
</t>
  </si>
  <si>
    <t>Justificacion Trimestral: Se superó la meta plaeneada, realizando 2 Acciones de coordinación para el emprendimiento, desarrollo rural y fomento al empleo impulsadas, debido a que se busca mejorar y seguir creando estrategías, en beneficio de la población.</t>
  </si>
  <si>
    <t>v</t>
  </si>
  <si>
    <t>Justificacion Trimestral: Se superó la meta planeada, realizando 2 reuniones con dependencias de los tres niveles de gobierno e iniciativa privada en materia económica para el cumplimiento de los reglamentos establecidos, debido a que se busca mejorar y seguir creando estrategías, en beneficio de la población.</t>
  </si>
  <si>
    <t>Justificacion Trimestral:  Se realizaron 42 actividades, superando la meta planeada, debido  a las necesidades del gremio artesanal y microempresarial, apoyandolos con cursos de capacitación virtuales y presenciales en Universidades, así como ferias en Plazas comerciales.</t>
  </si>
  <si>
    <t>Justificacion Trimestral:  Se realizaron 38 actividades, superando la meta planeada, debido a las necesidades que demanda la población, logrando, de esta manera, apoyar e incentivar a microempresas, con actividades como capacitaciones y expo ferias. Dichas actividades beneficiarón diferentes sectores de la comunidad cancunense, desde niños hasta adultos mayores.</t>
  </si>
  <si>
    <t>Justificacion Trimestral: Se realizaron 42 actividades entre cursos a  la comunidad juvenil, y asesoramientos a la ciudadanía para emprender sus proyectos de negocios, así como la asitencia a diferentes colonias, logrando el apoyo a la ciudadanía vulnerable con el acceso a productos de la canasta básica a precios ecnómicos.</t>
  </si>
  <si>
    <t>Justificacion Trimestral: Se realizaron 3 cursos enfocados a la comunidad juvenil, debido a la necesidad que demandan los mismos, logrando un alcance de más de 160 jóvenes benficiados con los cursos.</t>
  </si>
  <si>
    <t xml:space="preserve">Justificacion Trimestral: Se superó la meta, realizando 10 Acciones de profesionalización sobre herramientas de mejora y comercialización de productos para el desarrollo rural otorgadas, debido a la demanda de la ciudadanía, que solicitaba cursos, así como las Expo Plantas, las cuales incentivan y apoyan a los emprendedores, de este nicho, a tener las herramientas y comercilaizar sus productos. </t>
  </si>
  <si>
    <t>Justificacion Trimestral:  Se logra pasar la meta con 2989 beneficiarios de los diferentes programas de la Dirección, entre los que destacan "Empléate Itinerante" y "Empléate Oficina", en las cuales se logra la participación de diferentes empresas del sector privado que ofertan las vacantes con las que cuentan. Cabe señalar el repunte que tuvo este trimestre el programa "Empléate Web", así como la realización del primer "Empléate Itinerante Rosa"</t>
  </si>
  <si>
    <t xml:space="preserve">Justificacion Trimestral: Se superó  la  meta  realizando 2 actividadades  social y de concientización en coordinación con dependencias gubernamentales y la sociedad civil para acercar a la ciudadanía a los diversos servicios,  retomando Expreión Cancún, por lo que se supero la meta por 1.
</t>
  </si>
  <si>
    <t>Justificacion Trimestral: Se superó la meta con 111 acciones de integración y seguimiento de las actividades con los comités de electríficación en las zonas o colonias irregulares para la gestión de servicios públicos. Se le dio seguimiento y se realizarón integraciones de Comités de Electrificación que solicitarón las Colonias que acudieron a las oficinas de la Coordinación de Electrificación; todo esto para poder mejorar la calidad de vida de las personas.</t>
  </si>
  <si>
    <t>Justificacion Trimestral: Se superó la meta  con 34  cursos y talleres, para el mejoramiento de la calidad de vida, debido al gran alcance que ha tenido la publicidad que se les está haciendo a través de la difusión en las brigadas en donde se llevan las actividades.</t>
  </si>
  <si>
    <r>
      <rPr>
        <sz val="11"/>
        <color theme="1"/>
        <rFont val="Arial"/>
        <family val="2"/>
      </rPr>
      <t xml:space="preserve">Justificacion Trimestral: </t>
    </r>
    <r>
      <rPr>
        <sz val="11"/>
        <rFont val="Arial"/>
        <family val="2"/>
      </rPr>
      <t xml:space="preserve"> Se realizaron 3180  Acciones para impulsar y fortalecer las actividades que promuevan una educación de calidad en beneficio de los alumnos en situación de vulnerabilidad, debido a que en este trimestre se realizo la entrega  becas que faltaba ya que  se divide en diferentes meses para cada nivel educativo.</t>
    </r>
  </si>
  <si>
    <t>Justificacion Trimestral: Se realizaron 10 eventos educativos y sociales inclusivos en apoyo a los becarios y becarias para el seguimiento del programa municipal de becas, superando la meta planeada, debido a la demanda de los mismos, realizando diferentes actividades con la finalidad de fotalecer sus destrezas, habilidades y el trabajo en equipo.</t>
  </si>
  <si>
    <t>Justificacion Trimestral: Se realizarón 3 Actividades a favor del desarrollo educativo en instituciones públicas atendidas, faltando 2 para alcanzar la meta, debido a  que durante el mes de septiembre el personal de la DGEM apoyo en la entrega de útiles escolares y entrega-recepción de formatos para la asignación de becas.</t>
  </si>
  <si>
    <t xml:space="preserve">Justificacion Trimestral: Se realizaron un total de 70 beneficiados, superando la meta, debido a la demanda de la ciudadanìa, que asiste a las instalaciones, con la finalidad de ser atendida,  logrando un 140% de la meta trimestral. </t>
  </si>
  <si>
    <t>Justificacion Trimestral: Se supero la meta con 23 asesorías  a personas emprendedoras que buscan llevar a cabo su proyecto de negocio, y logran encontrar, por este medio, los apoyos para realizarlo, obteniendo un 115% de la meta trimestral.</t>
  </si>
  <si>
    <t>Justificacion Trimestral: Se visitaron las colonias "El Porvenir", "la Chiapaneca" y "Alfredo V. Bonfil", Así, como también se aprovecharon las jornadas en "Cancún nos Une" para llegar con más facilidad a la población, superando la meta planeada con 16 acciones para el beneficio de la ciudadanía, obteniendo un 133.33% de la meta trimestral.</t>
  </si>
  <si>
    <t>Justificacion Trimestral: Se superó la meta, realizando  7 cursos de capacitación entre los cuales se realizaron "Huertos Verticales", "Composta en Casa", "Enfermedades y Plagas", "insecticidas orgánicos", entre otros, con la finalidad de darles las herramientas para poder obtener los recursos para llevar a cabo los programas que se ofrecen a la ciudadanía, obteniendo un 175% de la meta trimestral.</t>
  </si>
  <si>
    <t>Justificacion Trimestral: Se superó la meta con 3 actividades realizadas, debido a la demanda de la ciudadanía, las cuales fueron 2 Expo Plantas en el Parque Kabah y 1 programa de entrega de gallinitas ponedoras, con los cuales se beneficiaron a 150 personas, obteniendo un 150% de la meta trimestral.</t>
  </si>
  <si>
    <t xml:space="preserve">Justificacion Trimestral: Se supera la meta con 2989  actividades realizadas, alcanzando, casi, 3 mil beneficiados. Este trimestre se notó el impacto de los eventos realizados de "Empléate Itinerante", en la ubicación del Parque del Crucero, el cual ha tenido una gran aceptación y afluencia por parte de la Ciudadanía.
</t>
  </si>
  <si>
    <t>Justificacion Trimestral: Se realizaron 7020 acciones a favor  de la población que habita en el municipio mejora su economía, educación y salud para incrementar su bienestar social, logrando un 341% de la meta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</si>
</sst>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0.000"/>
    <numFmt numFmtId="166" formatCode="#,##0.000"/>
  </numFmts>
  <fonts count="20"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4"/>
      <color theme="0"/>
      <name val="Arial"/>
      <family val="2"/>
    </font>
    <font>
      <b/>
      <sz val="14"/>
      <color rgb="FFFFFFFF"/>
      <name val="Arial"/>
      <family val="2"/>
    </font>
    <font>
      <b/>
      <sz val="24"/>
      <color rgb="FFFFFFFF"/>
      <name val="Arial"/>
      <family val="2"/>
    </font>
    <font>
      <sz val="8"/>
      <name val="Calibri"/>
      <family val="2"/>
      <scheme val="minor"/>
    </font>
    <font>
      <b/>
      <sz val="12"/>
      <color theme="1"/>
      <name val="Calibri"/>
      <family val="2"/>
      <scheme val="minor"/>
    </font>
    <font>
      <b/>
      <sz val="11"/>
      <color theme="1"/>
      <name val="Calibri"/>
      <family val="2"/>
      <scheme val="minor"/>
    </font>
    <font>
      <b/>
      <sz val="11"/>
      <color rgb="FFFFFFFF"/>
      <name val="Arial"/>
      <family val="2"/>
    </font>
    <font>
      <sz val="11"/>
      <color rgb="FFFFFFFF"/>
      <name val="Arial"/>
      <family val="2"/>
    </font>
    <font>
      <b/>
      <sz val="14"/>
      <color theme="0"/>
      <name val="Calibri"/>
      <family val="2"/>
      <scheme val="minor"/>
    </font>
    <font>
      <b/>
      <sz val="14"/>
      <name val="Arial"/>
      <family val="2"/>
    </font>
    <font>
      <sz val="11"/>
      <color theme="0"/>
      <name val="Arial"/>
      <family val="2"/>
    </font>
    <font>
      <b/>
      <sz val="24"/>
      <color theme="1"/>
      <name val="Calibri"/>
      <family val="2"/>
      <scheme val="minor"/>
    </font>
  </fonts>
  <fills count="17">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BD2452"/>
        <bgColor rgb="FF000000"/>
      </patternFill>
    </fill>
    <fill>
      <patternFill patternType="solid">
        <fgColor rgb="FFBD2452"/>
        <bgColor indexed="64"/>
      </patternFill>
    </fill>
    <fill>
      <patternFill patternType="solid">
        <fgColor rgb="FFFDE9EB"/>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rgb="FFFFEFF3"/>
        <bgColor indexed="64"/>
      </patternFill>
    </fill>
    <fill>
      <patternFill patternType="solid">
        <fgColor theme="0" tint="-0.499984740745262"/>
        <bgColor indexed="64"/>
      </patternFill>
    </fill>
    <fill>
      <patternFill patternType="solid">
        <fgColor rgb="FFFDE9EB"/>
        <bgColor rgb="FF000000"/>
      </patternFill>
    </fill>
  </fills>
  <borders count="119">
    <border>
      <left/>
      <right/>
      <top/>
      <bottom/>
      <diagonal/>
    </border>
    <border>
      <left style="dashed">
        <color theme="1"/>
      </left>
      <right style="dashed">
        <color theme="1"/>
      </right>
      <top/>
      <bottom/>
      <diagonal/>
    </border>
    <border>
      <left style="dashed">
        <color theme="1"/>
      </left>
      <right style="dashed">
        <color theme="1"/>
      </right>
      <top style="dashed">
        <color theme="1"/>
      </top>
      <bottom style="dashed">
        <color theme="1"/>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diagonal/>
    </border>
    <border>
      <left style="dashed">
        <color theme="1"/>
      </left>
      <right/>
      <top style="thin">
        <color indexed="64"/>
      </top>
      <bottom style="dashed">
        <color theme="1"/>
      </bottom>
      <diagonal/>
    </border>
    <border>
      <left style="dashed">
        <color theme="1"/>
      </left>
      <right style="dashed">
        <color theme="1"/>
      </right>
      <top style="dash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bottom/>
      <diagonal/>
    </border>
    <border>
      <left style="dotted">
        <color indexed="64"/>
      </left>
      <right style="dashed">
        <color theme="1"/>
      </right>
      <top/>
      <bottom style="dotted">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style="medium">
        <color indexed="64"/>
      </left>
      <right/>
      <top style="thin">
        <color indexed="64"/>
      </top>
      <bottom style="thin">
        <color indexed="64"/>
      </bottom>
      <diagonal/>
    </border>
    <border>
      <left style="dotted">
        <color indexed="64"/>
      </left>
      <right style="dashed">
        <color rgb="FF000000"/>
      </right>
      <top style="dotted">
        <color indexed="64"/>
      </top>
      <bottom/>
      <diagonal/>
    </border>
    <border>
      <left style="dashed">
        <color rgb="FF000000"/>
      </left>
      <right style="dashed">
        <color rgb="FF000000"/>
      </right>
      <top style="dashed">
        <color rgb="FF000000"/>
      </top>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ashed">
        <color theme="1"/>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dashed">
        <color rgb="FF000000"/>
      </left>
      <right/>
      <top style="dashed">
        <color rgb="FF000000"/>
      </top>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ashed">
        <color theme="1"/>
      </left>
      <right style="dashed">
        <color theme="1"/>
      </right>
      <top/>
      <bottom style="dashed">
        <color theme="1"/>
      </bottom>
      <diagonal/>
    </border>
    <border>
      <left style="dashed">
        <color theme="1"/>
      </left>
      <right/>
      <top/>
      <bottom style="dashed">
        <color theme="1"/>
      </bottom>
      <diagonal/>
    </border>
    <border>
      <left/>
      <right style="thin">
        <color indexed="64"/>
      </right>
      <top style="medium">
        <color indexed="64"/>
      </top>
      <bottom style="medium">
        <color indexed="64"/>
      </bottom>
      <diagonal/>
    </border>
    <border>
      <left style="dotted">
        <color indexed="64"/>
      </left>
      <right style="dashed">
        <color theme="1"/>
      </right>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medium">
        <color indexed="64"/>
      </right>
      <top style="dotted">
        <color indexed="64"/>
      </top>
      <bottom style="dashed">
        <color theme="1"/>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top style="dott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theme="1"/>
      </right>
      <top style="medium">
        <color indexed="64"/>
      </top>
      <bottom style="thin">
        <color indexed="64"/>
      </bottom>
      <diagonal/>
    </border>
    <border>
      <left/>
      <right style="medium">
        <color theme="1"/>
      </right>
      <top style="thin">
        <color indexed="64"/>
      </top>
      <bottom style="thin">
        <color indexed="64"/>
      </bottom>
      <diagonal/>
    </border>
    <border>
      <left/>
      <right style="medium">
        <color theme="1"/>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bottom/>
      <diagonal/>
    </border>
    <border>
      <left style="medium">
        <color indexed="64"/>
      </left>
      <right style="thin">
        <color indexed="64"/>
      </right>
      <top style="medium">
        <color indexed="64"/>
      </top>
      <bottom/>
      <diagonal/>
    </border>
    <border>
      <left style="medium">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style="hair">
        <color indexed="64"/>
      </left>
      <right style="dotted">
        <color indexed="64"/>
      </right>
      <top style="dotted">
        <color indexed="64"/>
      </top>
      <bottom style="dotted">
        <color indexed="64"/>
      </bottom>
      <diagonal/>
    </border>
    <border>
      <left style="hair">
        <color indexed="64"/>
      </left>
      <right style="dotted">
        <color indexed="64"/>
      </right>
      <top style="dotted">
        <color indexed="64"/>
      </top>
      <bottom style="medium">
        <color indexed="64"/>
      </bottom>
      <diagonal/>
    </border>
  </borders>
  <cellStyleXfs count="3">
    <xf numFmtId="0" fontId="0" fillId="0" borderId="0"/>
    <xf numFmtId="9" fontId="7" fillId="0" borderId="0" applyFont="0" applyFill="0" applyBorder="0" applyAlignment="0" applyProtection="0"/>
    <xf numFmtId="44" fontId="7" fillId="0" borderId="0" applyFont="0" applyFill="0" applyBorder="0" applyAlignment="0" applyProtection="0"/>
  </cellStyleXfs>
  <cellXfs count="239">
    <xf numFmtId="0" fontId="0" fillId="0" borderId="0" xfId="0"/>
    <xf numFmtId="0" fontId="0" fillId="7" borderId="0" xfId="0" applyFill="1"/>
    <xf numFmtId="0" fontId="3" fillId="5" borderId="18" xfId="0" applyFont="1" applyFill="1" applyBorder="1" applyAlignment="1">
      <alignment horizontal="left" vertical="center" wrapText="1"/>
    </xf>
    <xf numFmtId="0" fontId="3" fillId="5" borderId="19"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3" fillId="0" borderId="29" xfId="0" applyFont="1" applyBorder="1" applyAlignment="1">
      <alignment horizontal="center" vertical="center" wrapText="1"/>
    </xf>
    <xf numFmtId="0" fontId="4" fillId="5" borderId="30" xfId="0" applyFont="1" applyFill="1" applyBorder="1" applyAlignment="1">
      <alignment horizontal="center" vertical="center" wrapText="1"/>
    </xf>
    <xf numFmtId="0" fontId="3" fillId="0" borderId="16" xfId="0" applyFont="1" applyBorder="1" applyAlignment="1">
      <alignment horizontal="center" vertical="center" wrapText="1"/>
    </xf>
    <xf numFmtId="164" fontId="6" fillId="5" borderId="31" xfId="2" applyNumberFormat="1" applyFont="1" applyFill="1" applyBorder="1" applyAlignment="1">
      <alignment horizontal="center" vertical="center" wrapText="1"/>
    </xf>
    <xf numFmtId="0" fontId="3" fillId="0" borderId="20" xfId="0" applyFont="1" applyBorder="1" applyAlignment="1">
      <alignment horizontal="center" vertical="center" wrapText="1"/>
    </xf>
    <xf numFmtId="3" fontId="3" fillId="10" borderId="25" xfId="0" applyNumberFormat="1" applyFont="1" applyFill="1" applyBorder="1" applyAlignment="1">
      <alignment horizontal="center" vertical="center" wrapText="1"/>
    </xf>
    <xf numFmtId="0" fontId="3" fillId="5" borderId="25" xfId="0" applyFont="1" applyFill="1" applyBorder="1" applyAlignment="1">
      <alignment horizontal="center" vertical="center" wrapText="1"/>
    </xf>
    <xf numFmtId="3" fontId="3" fillId="10" borderId="26" xfId="0" applyNumberFormat="1" applyFont="1" applyFill="1" applyBorder="1" applyAlignment="1">
      <alignment horizontal="center" vertical="center" wrapText="1"/>
    </xf>
    <xf numFmtId="10" fontId="0" fillId="6" borderId="38" xfId="0" applyNumberFormat="1" applyFill="1" applyBorder="1" applyAlignment="1">
      <alignment horizontal="center" vertical="center" wrapText="1"/>
    </xf>
    <xf numFmtId="10" fontId="0" fillId="6" borderId="39" xfId="0" applyNumberFormat="1" applyFill="1" applyBorder="1" applyAlignment="1">
      <alignment horizontal="center" vertical="center" wrapText="1"/>
    </xf>
    <xf numFmtId="0" fontId="13" fillId="0" borderId="0" xfId="0" applyFont="1"/>
    <xf numFmtId="0" fontId="0" fillId="12" borderId="0" xfId="0" applyFill="1"/>
    <xf numFmtId="0" fontId="0" fillId="0" borderId="0" xfId="0" applyAlignment="1">
      <alignment wrapText="1"/>
    </xf>
    <xf numFmtId="0" fontId="0" fillId="11" borderId="0" xfId="0" applyFill="1"/>
    <xf numFmtId="44" fontId="3" fillId="4" borderId="45" xfId="2" applyFont="1" applyFill="1" applyBorder="1" applyAlignment="1">
      <alignment horizontal="center" vertical="center" wrapText="1"/>
    </xf>
    <xf numFmtId="44" fontId="3" fillId="4" borderId="46" xfId="2" applyFont="1" applyFill="1" applyBorder="1" applyAlignment="1">
      <alignment horizontal="center" vertical="center" wrapText="1"/>
    </xf>
    <xf numFmtId="44" fontId="3" fillId="4" borderId="47" xfId="2" applyFont="1" applyFill="1" applyBorder="1" applyAlignment="1">
      <alignment horizontal="center" vertical="center" wrapText="1"/>
    </xf>
    <xf numFmtId="44" fontId="3" fillId="4" borderId="48" xfId="2" applyFont="1" applyFill="1" applyBorder="1" applyAlignment="1">
      <alignment horizontal="center" vertical="center" wrapText="1"/>
    </xf>
    <xf numFmtId="44" fontId="3" fillId="4" borderId="49" xfId="2" applyFont="1" applyFill="1" applyBorder="1" applyAlignment="1">
      <alignment horizontal="center" vertical="center" wrapText="1"/>
    </xf>
    <xf numFmtId="3" fontId="3" fillId="4" borderId="5" xfId="0" applyNumberFormat="1" applyFont="1" applyFill="1" applyBorder="1" applyAlignment="1">
      <alignment horizontal="center" vertical="center" wrapText="1"/>
    </xf>
    <xf numFmtId="3" fontId="3" fillId="4" borderId="6" xfId="0" applyNumberFormat="1" applyFont="1" applyFill="1" applyBorder="1" applyAlignment="1">
      <alignment horizontal="center" vertical="center" wrapText="1"/>
    </xf>
    <xf numFmtId="44" fontId="3" fillId="4" borderId="50" xfId="2" applyFont="1" applyFill="1" applyBorder="1" applyAlignment="1">
      <alignment horizontal="center" vertical="center" wrapText="1"/>
    </xf>
    <xf numFmtId="44" fontId="3" fillId="4" borderId="2" xfId="2" applyFont="1" applyFill="1" applyBorder="1" applyAlignment="1">
      <alignment horizontal="center" vertical="center" wrapText="1"/>
    </xf>
    <xf numFmtId="44" fontId="3" fillId="4" borderId="37" xfId="2" applyFont="1" applyFill="1" applyBorder="1" applyAlignment="1">
      <alignment horizontal="center" vertical="center" wrapText="1"/>
    </xf>
    <xf numFmtId="44" fontId="3" fillId="4" borderId="51" xfId="2" applyFont="1" applyFill="1" applyBorder="1" applyAlignment="1">
      <alignment horizontal="center" vertical="center" wrapText="1"/>
    </xf>
    <xf numFmtId="44" fontId="3" fillId="4" borderId="52" xfId="2" applyFont="1" applyFill="1" applyBorder="1" applyAlignment="1">
      <alignment horizontal="center" vertical="center" wrapText="1"/>
    </xf>
    <xf numFmtId="3" fontId="3" fillId="4" borderId="40" xfId="0" applyNumberFormat="1" applyFont="1" applyFill="1" applyBorder="1" applyAlignment="1">
      <alignment horizontal="center" vertical="center" wrapText="1"/>
    </xf>
    <xf numFmtId="3" fontId="3" fillId="4" borderId="53" xfId="0" applyNumberFormat="1" applyFont="1" applyFill="1" applyBorder="1" applyAlignment="1">
      <alignment horizontal="center" vertical="center" wrapText="1"/>
    </xf>
    <xf numFmtId="44" fontId="3" fillId="4" borderId="54" xfId="2" applyFont="1" applyFill="1" applyBorder="1" applyAlignment="1">
      <alignment horizontal="center" vertical="center" wrapText="1"/>
    </xf>
    <xf numFmtId="44" fontId="3" fillId="4" borderId="41" xfId="2" applyFont="1" applyFill="1" applyBorder="1" applyAlignment="1">
      <alignment horizontal="center" vertical="center" wrapText="1"/>
    </xf>
    <xf numFmtId="44" fontId="3" fillId="4" borderId="42" xfId="2" applyFont="1" applyFill="1" applyBorder="1" applyAlignment="1">
      <alignment horizontal="center" vertical="center" wrapText="1"/>
    </xf>
    <xf numFmtId="44" fontId="3" fillId="4" borderId="55" xfId="2" applyFont="1" applyFill="1" applyBorder="1" applyAlignment="1">
      <alignment horizontal="center" vertical="center" wrapText="1"/>
    </xf>
    <xf numFmtId="44" fontId="3" fillId="4" borderId="56" xfId="2" applyFont="1" applyFill="1" applyBorder="1" applyAlignment="1">
      <alignment horizontal="center" vertical="center" wrapText="1"/>
    </xf>
    <xf numFmtId="3" fontId="3" fillId="4" borderId="44" xfId="0" applyNumberFormat="1" applyFont="1" applyFill="1" applyBorder="1" applyAlignment="1">
      <alignment horizontal="center" vertical="center" wrapText="1"/>
    </xf>
    <xf numFmtId="3" fontId="3" fillId="4" borderId="57" xfId="0" applyNumberFormat="1" applyFont="1" applyFill="1" applyBorder="1" applyAlignment="1">
      <alignment horizontal="center" vertical="center" wrapText="1"/>
    </xf>
    <xf numFmtId="3" fontId="3" fillId="4" borderId="13" xfId="0" applyNumberFormat="1" applyFont="1" applyFill="1" applyBorder="1" applyAlignment="1">
      <alignment horizontal="center" vertical="center" wrapText="1"/>
    </xf>
    <xf numFmtId="10" fontId="0" fillId="6" borderId="40" xfId="0" applyNumberFormat="1" applyFill="1" applyBorder="1" applyAlignment="1">
      <alignment horizontal="center" vertical="center" wrapText="1"/>
    </xf>
    <xf numFmtId="0" fontId="6" fillId="10" borderId="58" xfId="0" applyFont="1" applyFill="1" applyBorder="1" applyAlignment="1">
      <alignment horizontal="justify" vertical="center" wrapText="1"/>
    </xf>
    <xf numFmtId="0" fontId="6" fillId="10" borderId="59" xfId="0" applyFont="1" applyFill="1" applyBorder="1" applyAlignment="1">
      <alignment horizontal="justify" vertical="center" wrapText="1"/>
    </xf>
    <xf numFmtId="0" fontId="6" fillId="10" borderId="0" xfId="0" applyFont="1" applyFill="1" applyAlignment="1">
      <alignment horizontal="justify" vertical="center" wrapText="1"/>
    </xf>
    <xf numFmtId="3" fontId="3" fillId="7" borderId="2" xfId="0" applyNumberFormat="1" applyFont="1" applyFill="1" applyBorder="1" applyAlignment="1">
      <alignment horizontal="center" vertical="center" wrapText="1"/>
    </xf>
    <xf numFmtId="3" fontId="3" fillId="7" borderId="37" xfId="0" applyNumberFormat="1" applyFont="1" applyFill="1" applyBorder="1" applyAlignment="1">
      <alignment horizontal="center" vertical="center" wrapText="1"/>
    </xf>
    <xf numFmtId="10" fontId="0" fillId="6" borderId="62" xfId="0" applyNumberFormat="1" applyFill="1" applyBorder="1" applyAlignment="1">
      <alignment horizontal="center" vertical="center" wrapText="1"/>
    </xf>
    <xf numFmtId="0" fontId="5" fillId="7" borderId="32" xfId="0" applyFont="1" applyFill="1" applyBorder="1" applyAlignment="1">
      <alignment horizontal="center" vertical="center" wrapText="1"/>
    </xf>
    <xf numFmtId="10" fontId="0" fillId="6" borderId="25" xfId="0" applyNumberFormat="1" applyFill="1" applyBorder="1" applyAlignment="1">
      <alignment horizontal="center" vertical="center" wrapText="1"/>
    </xf>
    <xf numFmtId="0" fontId="14" fillId="8" borderId="17" xfId="0" applyFont="1" applyFill="1" applyBorder="1" applyAlignment="1">
      <alignment horizontal="center" vertical="center" wrapText="1"/>
    </xf>
    <xf numFmtId="0" fontId="15" fillId="8" borderId="63" xfId="0" applyFont="1" applyFill="1" applyBorder="1" applyAlignment="1">
      <alignment horizontal="justify" vertical="center" wrapText="1"/>
    </xf>
    <xf numFmtId="0" fontId="15" fillId="8" borderId="64" xfId="0" applyFont="1" applyFill="1" applyBorder="1" applyAlignment="1">
      <alignment horizontal="center" vertical="center" wrapText="1"/>
    </xf>
    <xf numFmtId="0" fontId="4" fillId="14" borderId="50" xfId="0" applyFont="1" applyFill="1" applyBorder="1" applyAlignment="1">
      <alignment horizontal="center" vertical="center" wrapText="1"/>
    </xf>
    <xf numFmtId="0" fontId="6" fillId="14" borderId="65" xfId="0" applyFont="1" applyFill="1" applyBorder="1" applyAlignment="1">
      <alignment horizontal="justify" vertical="center" wrapText="1"/>
    </xf>
    <xf numFmtId="0" fontId="6" fillId="14" borderId="65" xfId="0" applyFont="1" applyFill="1" applyBorder="1" applyAlignment="1">
      <alignment horizontal="center" vertical="center" wrapText="1"/>
    </xf>
    <xf numFmtId="0" fontId="4" fillId="5" borderId="50" xfId="0" applyFont="1" applyFill="1" applyBorder="1" applyAlignment="1">
      <alignment horizontal="center" vertical="center" wrapText="1"/>
    </xf>
    <xf numFmtId="0" fontId="3" fillId="5" borderId="65" xfId="0" applyFont="1" applyFill="1" applyBorder="1" applyAlignment="1">
      <alignment horizontal="justify" vertical="center" wrapText="1"/>
    </xf>
    <xf numFmtId="0" fontId="6" fillId="5" borderId="65" xfId="0" applyFont="1" applyFill="1" applyBorder="1" applyAlignment="1">
      <alignment horizontal="justify" vertical="center" wrapText="1"/>
    </xf>
    <xf numFmtId="0" fontId="3" fillId="5" borderId="65" xfId="0" applyFont="1" applyFill="1" applyBorder="1" applyAlignment="1">
      <alignment horizontal="center" vertical="center" wrapText="1"/>
    </xf>
    <xf numFmtId="0" fontId="3" fillId="14" borderId="65" xfId="0" applyFont="1" applyFill="1" applyBorder="1" applyAlignment="1">
      <alignment horizontal="justify" vertical="center" wrapText="1"/>
    </xf>
    <xf numFmtId="0" fontId="3" fillId="14" borderId="65" xfId="0" applyFont="1" applyFill="1" applyBorder="1" applyAlignment="1">
      <alignment horizontal="center" vertical="center" wrapText="1"/>
    </xf>
    <xf numFmtId="0" fontId="4" fillId="5" borderId="65" xfId="0" applyFont="1" applyFill="1" applyBorder="1" applyAlignment="1">
      <alignment horizontal="justify" vertical="center" wrapText="1"/>
    </xf>
    <xf numFmtId="0" fontId="1" fillId="5" borderId="65" xfId="0" applyFont="1" applyFill="1" applyBorder="1" applyAlignment="1">
      <alignment horizontal="justify" vertical="center" wrapText="1"/>
    </xf>
    <xf numFmtId="0" fontId="3" fillId="5" borderId="65" xfId="0" applyFont="1" applyFill="1" applyBorder="1" applyAlignment="1">
      <alignment horizontal="left" vertical="center" wrapText="1"/>
    </xf>
    <xf numFmtId="0" fontId="4" fillId="5" borderId="66" xfId="0" applyFont="1" applyFill="1" applyBorder="1" applyAlignment="1">
      <alignment horizontal="center" vertical="center" wrapText="1"/>
    </xf>
    <xf numFmtId="0" fontId="3" fillId="5" borderId="67" xfId="0" applyFont="1" applyFill="1" applyBorder="1" applyAlignment="1">
      <alignment horizontal="justify" vertical="center" wrapText="1"/>
    </xf>
    <xf numFmtId="0" fontId="3" fillId="7" borderId="68" xfId="0" applyFont="1" applyFill="1" applyBorder="1" applyAlignment="1">
      <alignment horizontal="center" vertical="center" wrapText="1"/>
    </xf>
    <xf numFmtId="0" fontId="3" fillId="7" borderId="69" xfId="0" applyFont="1" applyFill="1" applyBorder="1" applyAlignment="1">
      <alignment horizontal="center" vertical="center" wrapText="1"/>
    </xf>
    <xf numFmtId="3" fontId="3" fillId="7" borderId="69" xfId="0" applyNumberFormat="1" applyFont="1" applyFill="1" applyBorder="1" applyAlignment="1">
      <alignment horizontal="center" vertical="center" wrapText="1"/>
    </xf>
    <xf numFmtId="3" fontId="3" fillId="4" borderId="69" xfId="0" applyNumberFormat="1" applyFont="1" applyFill="1" applyBorder="1" applyAlignment="1">
      <alignment horizontal="center" vertical="center" wrapText="1"/>
    </xf>
    <xf numFmtId="3" fontId="3" fillId="7" borderId="68" xfId="0" applyNumberFormat="1" applyFont="1" applyFill="1" applyBorder="1" applyAlignment="1">
      <alignment horizontal="center" vertical="center" wrapText="1"/>
    </xf>
    <xf numFmtId="0" fontId="14" fillId="8" borderId="71" xfId="0" applyFont="1" applyFill="1" applyBorder="1" applyAlignment="1">
      <alignment vertical="center" wrapText="1"/>
    </xf>
    <xf numFmtId="0" fontId="6" fillId="14" borderId="72" xfId="0" applyFont="1" applyFill="1" applyBorder="1" applyAlignment="1">
      <alignment horizontal="left" vertical="center" wrapText="1"/>
    </xf>
    <xf numFmtId="0" fontId="6" fillId="5" borderId="72" xfId="0" applyFont="1" applyFill="1" applyBorder="1" applyAlignment="1">
      <alignment horizontal="left" vertical="center" wrapText="1"/>
    </xf>
    <xf numFmtId="0" fontId="3" fillId="14" borderId="72" xfId="0" applyFont="1" applyFill="1" applyBorder="1" applyAlignment="1">
      <alignment horizontal="left" vertical="center" wrapText="1"/>
    </xf>
    <xf numFmtId="0" fontId="3" fillId="5" borderId="72" xfId="0" applyFont="1" applyFill="1" applyBorder="1" applyAlignment="1">
      <alignment horizontal="left" vertical="center" wrapText="1"/>
    </xf>
    <xf numFmtId="0" fontId="4" fillId="5" borderId="72" xfId="0" applyFont="1" applyFill="1" applyBorder="1" applyAlignment="1">
      <alignment horizontal="left" vertical="center" wrapText="1"/>
    </xf>
    <xf numFmtId="0" fontId="6" fillId="5" borderId="73" xfId="0" applyFont="1" applyFill="1" applyBorder="1" applyAlignment="1">
      <alignment horizontal="left" vertical="center" wrapText="1"/>
    </xf>
    <xf numFmtId="0" fontId="3" fillId="7" borderId="74" xfId="0" applyFont="1" applyFill="1" applyBorder="1" applyAlignment="1">
      <alignment horizontal="center" vertical="center" wrapText="1"/>
    </xf>
    <xf numFmtId="3" fontId="3" fillId="7" borderId="74" xfId="0" applyNumberFormat="1" applyFont="1" applyFill="1" applyBorder="1" applyAlignment="1">
      <alignment horizontal="center" vertical="center" wrapText="1"/>
    </xf>
    <xf numFmtId="0" fontId="3" fillId="7" borderId="75" xfId="0" applyFont="1" applyFill="1" applyBorder="1" applyAlignment="1">
      <alignment horizontal="center" vertical="center" wrapText="1"/>
    </xf>
    <xf numFmtId="0" fontId="3" fillId="7" borderId="76" xfId="0" applyFont="1" applyFill="1" applyBorder="1" applyAlignment="1">
      <alignment horizontal="center" vertical="center" wrapText="1"/>
    </xf>
    <xf numFmtId="0" fontId="3" fillId="7" borderId="77" xfId="0" applyFont="1" applyFill="1" applyBorder="1" applyAlignment="1">
      <alignment horizontal="center" vertical="center" wrapText="1"/>
    </xf>
    <xf numFmtId="3" fontId="3" fillId="4" borderId="68" xfId="0" applyNumberFormat="1" applyFont="1" applyFill="1" applyBorder="1" applyAlignment="1">
      <alignment horizontal="center" vertical="center" wrapText="1"/>
    </xf>
    <xf numFmtId="3" fontId="3" fillId="4" borderId="74" xfId="0" applyNumberFormat="1" applyFont="1" applyFill="1" applyBorder="1" applyAlignment="1">
      <alignment horizontal="center" vertical="center" wrapText="1"/>
    </xf>
    <xf numFmtId="3" fontId="3" fillId="7" borderId="75" xfId="0" applyNumberFormat="1" applyFont="1" applyFill="1" applyBorder="1" applyAlignment="1">
      <alignment horizontal="center" vertical="center" wrapText="1"/>
    </xf>
    <xf numFmtId="3" fontId="3" fillId="4" borderId="77" xfId="0" applyNumberFormat="1" applyFont="1" applyFill="1" applyBorder="1" applyAlignment="1">
      <alignment horizontal="center" vertical="center" wrapText="1"/>
    </xf>
    <xf numFmtId="0" fontId="3" fillId="5" borderId="78" xfId="0" applyFont="1" applyFill="1" applyBorder="1" applyAlignment="1">
      <alignment horizontal="center" vertical="center" wrapText="1"/>
    </xf>
    <xf numFmtId="0" fontId="3" fillId="5" borderId="79" xfId="0" applyFont="1" applyFill="1" applyBorder="1" applyAlignment="1">
      <alignment horizontal="left" vertical="center" wrapText="1"/>
    </xf>
    <xf numFmtId="0" fontId="1" fillId="5" borderId="24" xfId="0" applyFont="1" applyFill="1" applyBorder="1" applyAlignment="1">
      <alignment horizontal="center" vertical="center" wrapText="1"/>
    </xf>
    <xf numFmtId="0" fontId="4" fillId="10" borderId="25" xfId="0" applyFont="1" applyFill="1" applyBorder="1" applyAlignment="1">
      <alignment horizontal="center" vertical="center" wrapText="1"/>
    </xf>
    <xf numFmtId="0" fontId="1" fillId="5" borderId="25" xfId="0" applyFont="1" applyFill="1" applyBorder="1" applyAlignment="1">
      <alignment horizontal="center" vertical="center" wrapText="1"/>
    </xf>
    <xf numFmtId="0" fontId="4" fillId="10" borderId="26" xfId="0" applyFont="1" applyFill="1" applyBorder="1" applyAlignment="1">
      <alignment horizontal="center" vertical="center" wrapText="1"/>
    </xf>
    <xf numFmtId="0" fontId="1" fillId="5" borderId="80"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3" fillId="5" borderId="78" xfId="0" applyFont="1" applyFill="1" applyBorder="1" applyAlignment="1">
      <alignment horizontal="left" vertical="center" wrapText="1"/>
    </xf>
    <xf numFmtId="0" fontId="9" fillId="8" borderId="70" xfId="0" applyFont="1" applyFill="1" applyBorder="1" applyAlignment="1">
      <alignment horizontal="center" vertical="center" wrapText="1"/>
    </xf>
    <xf numFmtId="0" fontId="3" fillId="7" borderId="0" xfId="0" applyFont="1" applyFill="1" applyAlignment="1">
      <alignment horizontal="center" vertical="center" wrapText="1"/>
    </xf>
    <xf numFmtId="0" fontId="17" fillId="16" borderId="7" xfId="0" applyFont="1" applyFill="1" applyBorder="1" applyAlignment="1">
      <alignment horizontal="center" vertical="center" wrapText="1"/>
    </xf>
    <xf numFmtId="0" fontId="1" fillId="7" borderId="83" xfId="0" applyFont="1" applyFill="1" applyBorder="1" applyAlignment="1">
      <alignment horizontal="center" vertical="center" wrapText="1"/>
    </xf>
    <xf numFmtId="0" fontId="14" fillId="8" borderId="83" xfId="0" applyFont="1" applyFill="1" applyBorder="1" applyAlignment="1">
      <alignment horizontal="center" vertical="center" wrapText="1"/>
    </xf>
    <xf numFmtId="0" fontId="6" fillId="14" borderId="83" xfId="0" applyFont="1" applyFill="1" applyBorder="1" applyAlignment="1">
      <alignment horizontal="center" vertical="center" wrapText="1"/>
    </xf>
    <xf numFmtId="0" fontId="6" fillId="5" borderId="83" xfId="0" applyFont="1" applyFill="1" applyBorder="1" applyAlignment="1">
      <alignment horizontal="center" vertical="center" wrapText="1"/>
    </xf>
    <xf numFmtId="0" fontId="3" fillId="14" borderId="83" xfId="0" applyFont="1" applyFill="1" applyBorder="1" applyAlignment="1">
      <alignment horizontal="center" vertical="center" wrapText="1"/>
    </xf>
    <xf numFmtId="0" fontId="3" fillId="5" borderId="83" xfId="0" applyFont="1" applyFill="1" applyBorder="1" applyAlignment="1">
      <alignment horizontal="center" vertical="center" wrapText="1"/>
    </xf>
    <xf numFmtId="0" fontId="4" fillId="5" borderId="83" xfId="0" applyFont="1" applyFill="1" applyBorder="1" applyAlignment="1">
      <alignment horizontal="center" vertical="center" wrapText="1"/>
    </xf>
    <xf numFmtId="0" fontId="6" fillId="5" borderId="82" xfId="0" applyFont="1" applyFill="1" applyBorder="1" applyAlignment="1">
      <alignment horizontal="center" vertical="center" wrapText="1"/>
    </xf>
    <xf numFmtId="0" fontId="18" fillId="9" borderId="28" xfId="0" applyFont="1" applyFill="1" applyBorder="1" applyAlignment="1">
      <alignment horizontal="left" vertical="center" wrapText="1"/>
    </xf>
    <xf numFmtId="0" fontId="3" fillId="10" borderId="16" xfId="0" applyFont="1" applyFill="1" applyBorder="1" applyAlignment="1">
      <alignment horizontal="left" vertical="center" wrapText="1"/>
    </xf>
    <xf numFmtId="0" fontId="6" fillId="5" borderId="16" xfId="0" applyFont="1" applyFill="1" applyBorder="1" applyAlignment="1">
      <alignment horizontal="left" vertical="center" wrapText="1"/>
    </xf>
    <xf numFmtId="0" fontId="6" fillId="10" borderId="16" xfId="0" applyFont="1" applyFill="1" applyBorder="1" applyAlignment="1">
      <alignment horizontal="left" vertical="center" wrapText="1"/>
    </xf>
    <xf numFmtId="0" fontId="6" fillId="5" borderId="20" xfId="0" applyFont="1" applyFill="1" applyBorder="1" applyAlignment="1">
      <alignment horizontal="left" vertical="center" wrapText="1"/>
    </xf>
    <xf numFmtId="0" fontId="3" fillId="5" borderId="84" xfId="0" applyFont="1" applyFill="1" applyBorder="1" applyAlignment="1">
      <alignment horizontal="center" vertical="center" wrapText="1"/>
    </xf>
    <xf numFmtId="44" fontId="3" fillId="4" borderId="5" xfId="2" applyFont="1" applyFill="1" applyBorder="1" applyAlignment="1">
      <alignment horizontal="center" vertical="center" wrapText="1"/>
    </xf>
    <xf numFmtId="10" fontId="0" fillId="6" borderId="5" xfId="0" applyNumberFormat="1" applyFill="1" applyBorder="1" applyAlignment="1">
      <alignment horizontal="center" vertical="center" wrapText="1"/>
    </xf>
    <xf numFmtId="0" fontId="3" fillId="5" borderId="39" xfId="0" applyFont="1" applyFill="1" applyBorder="1" applyAlignment="1">
      <alignment horizontal="center" vertical="center" wrapText="1"/>
    </xf>
    <xf numFmtId="44" fontId="3" fillId="4" borderId="40" xfId="2" applyFont="1" applyFill="1" applyBorder="1" applyAlignment="1">
      <alignment horizontal="center" vertical="center" wrapText="1"/>
    </xf>
    <xf numFmtId="164" fontId="6" fillId="5" borderId="39" xfId="2" applyNumberFormat="1" applyFont="1" applyFill="1" applyBorder="1" applyAlignment="1">
      <alignment horizontal="center" vertical="center" wrapText="1"/>
    </xf>
    <xf numFmtId="0" fontId="0" fillId="5" borderId="39" xfId="0" applyFill="1" applyBorder="1" applyAlignment="1">
      <alignment horizontal="center" vertical="center" wrapText="1"/>
    </xf>
    <xf numFmtId="0" fontId="0" fillId="5" borderId="43" xfId="0" applyFill="1" applyBorder="1" applyAlignment="1">
      <alignment horizontal="center" vertical="center" wrapText="1"/>
    </xf>
    <xf numFmtId="44" fontId="3" fillId="4" borderId="44" xfId="2" applyFont="1" applyFill="1" applyBorder="1" applyAlignment="1">
      <alignment horizontal="center" vertical="center" wrapText="1"/>
    </xf>
    <xf numFmtId="10" fontId="0" fillId="6" borderId="44" xfId="0" applyNumberFormat="1" applyFill="1" applyBorder="1" applyAlignment="1">
      <alignment horizontal="center" vertical="center" wrapText="1"/>
    </xf>
    <xf numFmtId="3" fontId="3" fillId="7" borderId="76" xfId="0" applyNumberFormat="1" applyFont="1" applyFill="1" applyBorder="1" applyAlignment="1">
      <alignment horizontal="center" vertical="center" wrapText="1"/>
    </xf>
    <xf numFmtId="0" fontId="3" fillId="10" borderId="85" xfId="0" applyFont="1" applyFill="1" applyBorder="1" applyAlignment="1">
      <alignment horizontal="center" vertical="center" wrapText="1"/>
    </xf>
    <xf numFmtId="0" fontId="3" fillId="10" borderId="90" xfId="0" applyFont="1" applyFill="1" applyBorder="1" applyAlignment="1">
      <alignment horizontal="center" vertical="center" wrapText="1"/>
    </xf>
    <xf numFmtId="10" fontId="0" fillId="6" borderId="94" xfId="0" applyNumberFormat="1" applyFill="1" applyBorder="1" applyAlignment="1">
      <alignment horizontal="center" vertical="center" wrapText="1"/>
    </xf>
    <xf numFmtId="10" fontId="16" fillId="15" borderId="95" xfId="0" applyNumberFormat="1" applyFont="1" applyFill="1" applyBorder="1" applyAlignment="1">
      <alignment horizontal="center" vertical="center"/>
    </xf>
    <xf numFmtId="10" fontId="0" fillId="6" borderId="43" xfId="0" applyNumberFormat="1" applyFill="1" applyBorder="1" applyAlignment="1">
      <alignment horizontal="center" vertical="center" wrapText="1"/>
    </xf>
    <xf numFmtId="1" fontId="6" fillId="0" borderId="86" xfId="1" applyNumberFormat="1" applyFont="1" applyFill="1" applyBorder="1" applyAlignment="1">
      <alignment horizontal="center" vertical="center" wrapText="1"/>
    </xf>
    <xf numFmtId="1" fontId="3" fillId="0" borderId="87" xfId="1" applyNumberFormat="1" applyFont="1" applyFill="1" applyBorder="1" applyAlignment="1">
      <alignment horizontal="center" vertical="center" wrapText="1"/>
    </xf>
    <xf numFmtId="1" fontId="3" fillId="0" borderId="88" xfId="1" applyNumberFormat="1" applyFont="1" applyFill="1" applyBorder="1" applyAlignment="1">
      <alignment horizontal="center" vertical="center" wrapText="1"/>
    </xf>
    <xf numFmtId="1" fontId="6" fillId="0" borderId="89"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165" fontId="6" fillId="0" borderId="91" xfId="1" applyNumberFormat="1" applyFont="1" applyFill="1" applyBorder="1" applyAlignment="1">
      <alignment horizontal="center" vertical="center" wrapText="1"/>
    </xf>
    <xf numFmtId="165" fontId="3" fillId="0" borderId="92" xfId="1" applyNumberFormat="1" applyFont="1" applyFill="1" applyBorder="1" applyAlignment="1">
      <alignment horizontal="center" vertical="center" wrapText="1"/>
    </xf>
    <xf numFmtId="165" fontId="3" fillId="0" borderId="93" xfId="1" applyNumberFormat="1" applyFont="1" applyFill="1" applyBorder="1" applyAlignment="1">
      <alignment horizontal="center" vertical="center" wrapText="1"/>
    </xf>
    <xf numFmtId="165" fontId="6" fillId="0" borderId="21" xfId="0" applyNumberFormat="1" applyFont="1" applyBorder="1" applyAlignment="1">
      <alignment horizontal="center" vertical="center" wrapText="1"/>
    </xf>
    <xf numFmtId="166" fontId="3" fillId="0" borderId="2" xfId="0" applyNumberFormat="1" applyFont="1" applyBorder="1" applyAlignment="1">
      <alignment horizontal="center" vertical="center" wrapText="1"/>
    </xf>
    <xf numFmtId="164" fontId="4" fillId="5" borderId="27" xfId="0" applyNumberFormat="1" applyFont="1" applyFill="1" applyBorder="1" applyAlignment="1">
      <alignment horizontal="center" vertical="center" wrapText="1"/>
    </xf>
    <xf numFmtId="164" fontId="4" fillId="5" borderId="30" xfId="0" applyNumberFormat="1" applyFont="1" applyFill="1" applyBorder="1" applyAlignment="1">
      <alignment horizontal="center" vertical="center" wrapText="1"/>
    </xf>
    <xf numFmtId="164" fontId="4" fillId="5" borderId="96" xfId="0" applyNumberFormat="1" applyFont="1" applyFill="1" applyBorder="1" applyAlignment="1">
      <alignment horizontal="center" vertical="center" wrapText="1"/>
    </xf>
    <xf numFmtId="164" fontId="3" fillId="5" borderId="97" xfId="0" applyNumberFormat="1" applyFont="1" applyFill="1" applyBorder="1" applyAlignment="1">
      <alignment horizontal="center" vertical="center" wrapText="1"/>
    </xf>
    <xf numFmtId="164" fontId="3" fillId="5" borderId="98" xfId="0" applyNumberFormat="1" applyFont="1" applyFill="1" applyBorder="1" applyAlignment="1">
      <alignment horizontal="center" vertical="center" wrapText="1"/>
    </xf>
    <xf numFmtId="164" fontId="3" fillId="5" borderId="99" xfId="0" applyNumberFormat="1" applyFont="1" applyFill="1" applyBorder="1" applyAlignment="1">
      <alignment horizontal="center" vertical="center" wrapText="1"/>
    </xf>
    <xf numFmtId="0" fontId="6" fillId="5" borderId="80" xfId="0" applyFont="1" applyFill="1" applyBorder="1" applyAlignment="1">
      <alignment horizontal="center" vertical="center" wrapText="1"/>
    </xf>
    <xf numFmtId="3" fontId="3" fillId="7" borderId="50" xfId="0" applyNumberFormat="1" applyFont="1" applyFill="1" applyBorder="1" applyAlignment="1">
      <alignment horizontal="center" vertical="center" wrapText="1"/>
    </xf>
    <xf numFmtId="44" fontId="3" fillId="4" borderId="84" xfId="2" applyFont="1" applyFill="1" applyBorder="1" applyAlignment="1">
      <alignment horizontal="center" vertical="center" wrapText="1"/>
    </xf>
    <xf numFmtId="44" fontId="3" fillId="4" borderId="6" xfId="2" applyFont="1" applyFill="1" applyBorder="1" applyAlignment="1">
      <alignment horizontal="center" vertical="center" wrapText="1"/>
    </xf>
    <xf numFmtId="44" fontId="3" fillId="4" borderId="39" xfId="2" applyFont="1" applyFill="1" applyBorder="1" applyAlignment="1">
      <alignment horizontal="center" vertical="center" wrapText="1"/>
    </xf>
    <xf numFmtId="44" fontId="3" fillId="4" borderId="53" xfId="2" applyFont="1" applyFill="1" applyBorder="1" applyAlignment="1">
      <alignment horizontal="center" vertical="center" wrapText="1"/>
    </xf>
    <xf numFmtId="44" fontId="3" fillId="4" borderId="39" xfId="2" applyFont="1" applyFill="1" applyBorder="1" applyAlignment="1">
      <alignment horizontal="right" vertical="center" wrapText="1"/>
    </xf>
    <xf numFmtId="44" fontId="3" fillId="4" borderId="43" xfId="2" applyFont="1" applyFill="1" applyBorder="1" applyAlignment="1">
      <alignment horizontal="center" vertical="center" wrapText="1"/>
    </xf>
    <xf numFmtId="44" fontId="3" fillId="4" borderId="57" xfId="2" applyFont="1" applyFill="1" applyBorder="1" applyAlignment="1">
      <alignment horizontal="center" vertical="center" wrapText="1"/>
    </xf>
    <xf numFmtId="10" fontId="0" fillId="6" borderId="101" xfId="0" applyNumberFormat="1" applyFill="1" applyBorder="1" applyAlignment="1">
      <alignment horizontal="center" vertical="center" wrapText="1"/>
    </xf>
    <xf numFmtId="3" fontId="3" fillId="4" borderId="100" xfId="0" applyNumberFormat="1" applyFont="1" applyFill="1" applyBorder="1" applyAlignment="1">
      <alignment horizontal="center" vertical="center" wrapText="1"/>
    </xf>
    <xf numFmtId="10" fontId="0" fillId="6" borderId="84" xfId="0" applyNumberFormat="1" applyFill="1" applyBorder="1" applyAlignment="1">
      <alignment horizontal="center" vertical="center" wrapText="1"/>
    </xf>
    <xf numFmtId="0" fontId="6" fillId="5" borderId="102" xfId="0" applyFont="1" applyFill="1" applyBorder="1" applyAlignment="1">
      <alignment horizontal="left" vertical="center" wrapText="1"/>
    </xf>
    <xf numFmtId="0" fontId="6" fillId="5" borderId="103" xfId="0" applyFont="1" applyFill="1" applyBorder="1" applyAlignment="1">
      <alignment horizontal="left" vertical="center" wrapText="1"/>
    </xf>
    <xf numFmtId="0" fontId="6" fillId="5" borderId="104" xfId="0" applyFont="1" applyFill="1" applyBorder="1" applyAlignment="1">
      <alignment horizontal="left" vertical="center" wrapText="1"/>
    </xf>
    <xf numFmtId="3" fontId="6" fillId="4" borderId="53" xfId="0" applyNumberFormat="1" applyFont="1" applyFill="1" applyBorder="1" applyAlignment="1">
      <alignment horizontal="center" vertical="center" wrapText="1"/>
    </xf>
    <xf numFmtId="0" fontId="12" fillId="0" borderId="0" xfId="0" applyFont="1" applyAlignment="1">
      <alignment vertical="center" wrapText="1"/>
    </xf>
    <xf numFmtId="0" fontId="12" fillId="0" borderId="0" xfId="0" applyFont="1" applyAlignment="1">
      <alignment vertical="top"/>
    </xf>
    <xf numFmtId="166" fontId="3" fillId="7" borderId="2" xfId="0" applyNumberFormat="1" applyFont="1" applyFill="1" applyBorder="1" applyAlignment="1">
      <alignment horizontal="center" vertical="center" wrapText="1"/>
    </xf>
    <xf numFmtId="3" fontId="3" fillId="0" borderId="69" xfId="0" applyNumberFormat="1" applyFont="1" applyBorder="1" applyAlignment="1">
      <alignment horizontal="center" vertical="center" wrapText="1"/>
    </xf>
    <xf numFmtId="3" fontId="3" fillId="0" borderId="76" xfId="0" applyNumberFormat="1" applyFont="1" applyBorder="1" applyAlignment="1">
      <alignment horizontal="center" vertical="center" wrapText="1"/>
    </xf>
    <xf numFmtId="0" fontId="5" fillId="7" borderId="7"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3" fillId="5" borderId="81" xfId="0" applyFont="1" applyFill="1" applyBorder="1" applyAlignment="1">
      <alignment horizontal="justify" vertical="center" wrapText="1"/>
    </xf>
    <xf numFmtId="0" fontId="3" fillId="5" borderId="22" xfId="0" applyFont="1" applyFill="1" applyBorder="1" applyAlignment="1">
      <alignment horizontal="justify" vertical="center" wrapText="1"/>
    </xf>
    <xf numFmtId="0" fontId="1" fillId="7" borderId="60" xfId="0" applyFont="1" applyFill="1" applyBorder="1" applyAlignment="1">
      <alignment horizontal="center" vertical="center" wrapText="1"/>
    </xf>
    <xf numFmtId="0" fontId="1" fillId="7" borderId="61"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35" xfId="0" applyFont="1" applyFill="1" applyBorder="1" applyAlignment="1">
      <alignment horizontal="center" vertical="center" wrapText="1"/>
    </xf>
    <xf numFmtId="3" fontId="4" fillId="10" borderId="7" xfId="0" applyNumberFormat="1" applyFont="1" applyFill="1" applyBorder="1" applyAlignment="1">
      <alignment horizontal="center" vertical="center" wrapText="1"/>
    </xf>
    <xf numFmtId="3" fontId="4" fillId="10" borderId="8" xfId="0" applyNumberFormat="1" applyFont="1" applyFill="1" applyBorder="1" applyAlignment="1">
      <alignment horizontal="center" vertical="center" wrapText="1"/>
    </xf>
    <xf numFmtId="3" fontId="4" fillId="10" borderId="9" xfId="0" applyNumberFormat="1" applyFont="1" applyFill="1" applyBorder="1" applyAlignment="1">
      <alignment horizontal="center" vertical="center" wrapText="1"/>
    </xf>
    <xf numFmtId="0" fontId="19" fillId="0" borderId="36" xfId="0" applyFont="1" applyBorder="1" applyAlignment="1">
      <alignment horizontal="center" vertical="center" wrapText="1"/>
    </xf>
    <xf numFmtId="0" fontId="19" fillId="0" borderId="0" xfId="0" applyFont="1" applyAlignment="1">
      <alignment horizontal="center" vertical="center" wrapText="1"/>
    </xf>
    <xf numFmtId="0" fontId="10" fillId="8" borderId="11"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23"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33" xfId="0" applyFont="1" applyFill="1" applyBorder="1" applyAlignment="1">
      <alignment horizontal="center" vertical="center" wrapText="1"/>
    </xf>
    <xf numFmtId="0" fontId="10" fillId="8" borderId="34" xfId="0" applyFont="1" applyFill="1" applyBorder="1" applyAlignment="1">
      <alignment horizontal="center" vertical="center" wrapText="1"/>
    </xf>
    <xf numFmtId="0" fontId="10" fillId="8" borderId="35"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8" fillId="9" borderId="33"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9" fillId="8" borderId="8"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8" fillId="9" borderId="11"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9" fillId="8" borderId="7" xfId="0" applyFont="1" applyFill="1" applyBorder="1" applyAlignment="1">
      <alignment horizontal="center" vertical="center"/>
    </xf>
    <xf numFmtId="0" fontId="9" fillId="8" borderId="8" xfId="0" applyFont="1" applyFill="1" applyBorder="1" applyAlignment="1">
      <alignment horizontal="center" vertical="center"/>
    </xf>
    <xf numFmtId="0" fontId="9" fillId="8" borderId="9" xfId="0" applyFont="1" applyFill="1" applyBorder="1" applyAlignment="1">
      <alignment horizontal="center" vertical="center"/>
    </xf>
    <xf numFmtId="0" fontId="0" fillId="0" borderId="0" xfId="0" applyAlignment="1">
      <alignment horizontal="justify" vertical="center" wrapText="1"/>
    </xf>
    <xf numFmtId="0" fontId="1" fillId="3" borderId="105" xfId="0" applyFont="1" applyFill="1" applyBorder="1" applyAlignment="1">
      <alignment horizontal="center" vertical="center" wrapText="1"/>
    </xf>
    <xf numFmtId="10" fontId="0" fillId="6" borderId="106" xfId="0" applyNumberFormat="1" applyFill="1" applyBorder="1" applyAlignment="1">
      <alignment horizontal="center" vertical="center" wrapText="1"/>
    </xf>
    <xf numFmtId="0" fontId="1" fillId="2" borderId="107" xfId="0" applyFont="1" applyFill="1" applyBorder="1" applyAlignment="1">
      <alignment horizontal="center" vertical="center" wrapText="1"/>
    </xf>
    <xf numFmtId="10" fontId="0" fillId="6" borderId="108" xfId="0" applyNumberFormat="1" applyFill="1" applyBorder="1" applyAlignment="1">
      <alignment horizontal="center" vertical="center" wrapText="1"/>
    </xf>
    <xf numFmtId="10" fontId="0" fillId="6" borderId="17" xfId="0" applyNumberFormat="1" applyFill="1" applyBorder="1" applyAlignment="1">
      <alignment horizontal="center" vertical="center" wrapText="1"/>
    </xf>
    <xf numFmtId="10" fontId="0" fillId="6" borderId="110" xfId="0" applyNumberFormat="1" applyFill="1" applyBorder="1" applyAlignment="1">
      <alignment horizontal="center" vertical="center" wrapText="1"/>
    </xf>
    <xf numFmtId="10" fontId="0" fillId="6" borderId="111" xfId="0" applyNumberFormat="1" applyFill="1" applyBorder="1" applyAlignment="1">
      <alignment horizontal="center" vertical="center" wrapText="1"/>
    </xf>
    <xf numFmtId="10" fontId="0" fillId="6" borderId="65" xfId="0" applyNumberFormat="1" applyFill="1" applyBorder="1" applyAlignment="1">
      <alignment horizontal="center" vertical="center" wrapText="1"/>
    </xf>
    <xf numFmtId="10" fontId="0" fillId="6" borderId="113" xfId="0" applyNumberFormat="1" applyFill="1" applyBorder="1" applyAlignment="1">
      <alignment horizontal="center" vertical="center" wrapText="1"/>
    </xf>
    <xf numFmtId="10" fontId="0" fillId="6" borderId="67" xfId="0" applyNumberFormat="1" applyFill="1" applyBorder="1" applyAlignment="1">
      <alignment horizontal="center" vertical="center" wrapText="1"/>
    </xf>
    <xf numFmtId="10" fontId="0" fillId="13" borderId="114" xfId="0" applyNumberFormat="1" applyFill="1" applyBorder="1" applyAlignment="1">
      <alignment horizontal="center" vertical="center" wrapText="1"/>
    </xf>
    <xf numFmtId="10" fontId="0" fillId="13" borderId="115" xfId="0" applyNumberFormat="1" applyFill="1" applyBorder="1" applyAlignment="1">
      <alignment horizontal="center" vertical="center" wrapText="1"/>
    </xf>
    <xf numFmtId="10" fontId="0" fillId="6" borderId="115" xfId="0" applyNumberFormat="1" applyFill="1" applyBorder="1" applyAlignment="1">
      <alignment horizontal="center" vertical="center" wrapText="1"/>
    </xf>
    <xf numFmtId="10" fontId="0" fillId="13" borderId="116" xfId="0" applyNumberFormat="1" applyFill="1" applyBorder="1" applyAlignment="1">
      <alignment horizontal="center" vertical="center" wrapText="1"/>
    </xf>
    <xf numFmtId="10" fontId="0" fillId="13" borderId="109" xfId="0" applyNumberFormat="1" applyFill="1" applyBorder="1" applyAlignment="1">
      <alignment horizontal="center" vertical="center" wrapText="1"/>
    </xf>
    <xf numFmtId="10" fontId="0" fillId="13" borderId="112" xfId="0" applyNumberFormat="1" applyFill="1" applyBorder="1" applyAlignment="1">
      <alignment horizontal="center" vertical="center" wrapText="1"/>
    </xf>
    <xf numFmtId="10" fontId="0" fillId="6" borderId="117" xfId="0" applyNumberFormat="1" applyFill="1" applyBorder="1" applyAlignment="1">
      <alignment horizontal="center" vertical="center" wrapText="1"/>
    </xf>
    <xf numFmtId="10" fontId="0" fillId="6" borderId="75" xfId="0" applyNumberFormat="1" applyFill="1" applyBorder="1" applyAlignment="1">
      <alignment horizontal="center" vertical="center" wrapText="1"/>
    </xf>
    <xf numFmtId="10" fontId="0" fillId="6" borderId="118" xfId="0" applyNumberFormat="1" applyFill="1" applyBorder="1" applyAlignment="1">
      <alignment horizontal="center" vertical="center" wrapText="1"/>
    </xf>
  </cellXfs>
  <cellStyles count="3">
    <cellStyle name="Moneda" xfId="2" builtinId="4"/>
    <cellStyle name="Normal" xfId="0" builtinId="0"/>
    <cellStyle name="Porcentaje" xfId="1" builtinId="5"/>
  </cellStyles>
  <dxfs count="71">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DE9EB"/>
      <color rgb="FFBD2452"/>
      <color rgb="FF611D1D"/>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18143</xdr:colOff>
      <xdr:row>1</xdr:row>
      <xdr:rowOff>374021</xdr:rowOff>
    </xdr:from>
    <xdr:to>
      <xdr:col>2</xdr:col>
      <xdr:colOff>1206828</xdr:colOff>
      <xdr:row>5</xdr:row>
      <xdr:rowOff>350565</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0143" y="564521"/>
          <a:ext cx="2916792" cy="1881544"/>
        </a:xfrm>
        <a:prstGeom prst="rect">
          <a:avLst/>
        </a:prstGeom>
      </xdr:spPr>
    </xdr:pic>
    <xdr:clientData/>
  </xdr:twoCellAnchor>
  <xdr:twoCellAnchor editAs="oneCell">
    <xdr:from>
      <xdr:col>21</xdr:col>
      <xdr:colOff>330200</xdr:colOff>
      <xdr:row>1</xdr:row>
      <xdr:rowOff>508000</xdr:rowOff>
    </xdr:from>
    <xdr:to>
      <xdr:col>23</xdr:col>
      <xdr:colOff>3920</xdr:colOff>
      <xdr:row>5</xdr:row>
      <xdr:rowOff>304800</xdr:rowOff>
    </xdr:to>
    <xdr:pic>
      <xdr:nvPicPr>
        <xdr:cNvPr id="2" name="Imagen 1">
          <a:extLst>
            <a:ext uri="{FF2B5EF4-FFF2-40B4-BE49-F238E27FC236}">
              <a16:creationId xmlns:a16="http://schemas.microsoft.com/office/drawing/2014/main" id="{7266A803-66C1-073D-C610-A3AEC7BB83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553400" y="711200"/>
          <a:ext cx="5908034" cy="1701800"/>
        </a:xfrm>
        <a:prstGeom prst="rect">
          <a:avLst/>
        </a:prstGeom>
      </xdr:spPr>
    </xdr:pic>
    <xdr:clientData/>
  </xdr:twoCellAnchor>
  <xdr:twoCellAnchor editAs="oneCell">
    <xdr:from>
      <xdr:col>2</xdr:col>
      <xdr:colOff>1778000</xdr:colOff>
      <xdr:row>1</xdr:row>
      <xdr:rowOff>50800</xdr:rowOff>
    </xdr:from>
    <xdr:to>
      <xdr:col>3</xdr:col>
      <xdr:colOff>1701800</xdr:colOff>
      <xdr:row>8</xdr:row>
      <xdr:rowOff>0</xdr:rowOff>
    </xdr:to>
    <xdr:pic>
      <xdr:nvPicPr>
        <xdr:cNvPr id="4" name="Imagen 3">
          <a:extLst>
            <a:ext uri="{FF2B5EF4-FFF2-40B4-BE49-F238E27FC236}">
              <a16:creationId xmlns:a16="http://schemas.microsoft.com/office/drawing/2014/main" id="{7A7CA8E6-ACB8-8FD9-42C1-1740272516C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97400" y="254000"/>
          <a:ext cx="2667000" cy="2667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8"/>
  <sheetViews>
    <sheetView tabSelected="1" view="pageBreakPreview" topLeftCell="S18" zoomScale="55" zoomScaleNormal="25" zoomScaleSheetLayoutView="55" workbookViewId="0">
      <selection activeCell="W21" sqref="W21"/>
    </sheetView>
  </sheetViews>
  <sheetFormatPr baseColWidth="10" defaultRowHeight="14.4" x14ac:dyDescent="0.3"/>
  <cols>
    <col min="2" max="2" width="25.77734375" customWidth="1"/>
    <col min="3" max="3" width="35.77734375" customWidth="1"/>
    <col min="4" max="4" width="33.77734375" customWidth="1"/>
    <col min="5" max="5" width="31.44140625" customWidth="1"/>
    <col min="6" max="6" width="37.109375" customWidth="1"/>
    <col min="7" max="22" width="17.33203125" customWidth="1"/>
    <col min="23" max="23" width="71.33203125" customWidth="1"/>
  </cols>
  <sheetData>
    <row r="1" spans="1:23" ht="15" thickBot="1" x14ac:dyDescent="0.35"/>
    <row r="2" spans="1:23" ht="63" customHeight="1" x14ac:dyDescent="0.3">
      <c r="A2" s="1"/>
      <c r="B2" s="1"/>
      <c r="C2" s="1"/>
      <c r="D2" s="1"/>
      <c r="E2" s="192" t="s">
        <v>22</v>
      </c>
      <c r="F2" s="193"/>
      <c r="G2" s="193"/>
      <c r="H2" s="193"/>
      <c r="I2" s="193"/>
      <c r="J2" s="193"/>
      <c r="K2" s="193"/>
      <c r="L2" s="193"/>
      <c r="M2" s="193"/>
      <c r="N2" s="193"/>
      <c r="O2" s="193"/>
      <c r="P2" s="193"/>
      <c r="Q2" s="193"/>
      <c r="R2" s="193"/>
      <c r="S2" s="193"/>
      <c r="T2" s="193"/>
      <c r="U2" s="194"/>
    </row>
    <row r="3" spans="1:23" ht="30" customHeight="1" x14ac:dyDescent="0.3">
      <c r="A3" s="1"/>
      <c r="B3" s="1"/>
      <c r="C3" s="1"/>
      <c r="D3" s="1"/>
      <c r="E3" s="195" t="s">
        <v>242</v>
      </c>
      <c r="F3" s="196"/>
      <c r="G3" s="196"/>
      <c r="H3" s="196"/>
      <c r="I3" s="196"/>
      <c r="J3" s="196"/>
      <c r="K3" s="196"/>
      <c r="L3" s="196"/>
      <c r="M3" s="196"/>
      <c r="N3" s="196"/>
      <c r="O3" s="196"/>
      <c r="P3" s="196"/>
      <c r="Q3" s="196"/>
      <c r="R3" s="196"/>
      <c r="S3" s="196"/>
      <c r="T3" s="196"/>
      <c r="U3" s="197"/>
    </row>
    <row r="4" spans="1:23" ht="26.25" customHeight="1" x14ac:dyDescent="0.3">
      <c r="A4" s="1"/>
      <c r="B4" s="1"/>
      <c r="C4" s="1"/>
      <c r="D4" s="1"/>
      <c r="E4" s="195" t="s">
        <v>228</v>
      </c>
      <c r="F4" s="196"/>
      <c r="G4" s="196"/>
      <c r="H4" s="196"/>
      <c r="I4" s="196"/>
      <c r="J4" s="196"/>
      <c r="K4" s="196"/>
      <c r="L4" s="196"/>
      <c r="M4" s="196"/>
      <c r="N4" s="196"/>
      <c r="O4" s="196"/>
      <c r="P4" s="196"/>
      <c r="Q4" s="196"/>
      <c r="R4" s="196"/>
      <c r="S4" s="196"/>
      <c r="T4" s="196"/>
      <c r="U4" s="197"/>
    </row>
    <row r="5" spans="1:23" ht="30" customHeight="1" x14ac:dyDescent="0.3">
      <c r="A5" s="1"/>
      <c r="B5" s="1"/>
      <c r="C5" s="1"/>
      <c r="D5" s="1"/>
      <c r="E5" s="195" t="s">
        <v>229</v>
      </c>
      <c r="F5" s="196"/>
      <c r="G5" s="196"/>
      <c r="H5" s="196"/>
      <c r="I5" s="196"/>
      <c r="J5" s="196"/>
      <c r="K5" s="196"/>
      <c r="L5" s="196"/>
      <c r="M5" s="196"/>
      <c r="N5" s="196"/>
      <c r="O5" s="196"/>
      <c r="P5" s="196"/>
      <c r="Q5" s="196"/>
      <c r="R5" s="196"/>
      <c r="S5" s="196"/>
      <c r="T5" s="196"/>
      <c r="U5" s="197"/>
    </row>
    <row r="6" spans="1:23" ht="30.6" thickBot="1" x14ac:dyDescent="0.35">
      <c r="A6" s="1"/>
      <c r="B6" s="1"/>
      <c r="C6" s="1"/>
      <c r="D6" s="1"/>
      <c r="E6" s="198"/>
      <c r="F6" s="199"/>
      <c r="G6" s="199"/>
      <c r="H6" s="199"/>
      <c r="I6" s="199"/>
      <c r="J6" s="199"/>
      <c r="K6" s="199"/>
      <c r="L6" s="199"/>
      <c r="M6" s="199"/>
      <c r="N6" s="199"/>
      <c r="O6" s="199"/>
      <c r="P6" s="199"/>
      <c r="Q6" s="199"/>
      <c r="R6" s="199"/>
      <c r="S6" s="199"/>
      <c r="T6" s="199"/>
      <c r="U6" s="200"/>
    </row>
    <row r="7" spans="1:23" x14ac:dyDescent="0.3">
      <c r="A7" s="1"/>
      <c r="B7" s="1"/>
      <c r="C7" s="1"/>
      <c r="D7" s="1"/>
      <c r="E7" s="1"/>
      <c r="F7" s="1"/>
      <c r="G7" s="1"/>
      <c r="H7" s="1"/>
      <c r="I7" s="1"/>
      <c r="J7" s="1"/>
      <c r="K7" s="1"/>
      <c r="L7" s="1"/>
      <c r="M7" s="1"/>
      <c r="N7" s="1"/>
      <c r="O7" s="1"/>
      <c r="P7" s="1"/>
      <c r="Q7" s="1"/>
      <c r="R7" s="1"/>
      <c r="S7" s="1"/>
    </row>
    <row r="9" spans="1:23" ht="4.5" customHeight="1" thickBot="1" x14ac:dyDescent="0.35"/>
    <row r="10" spans="1:23" ht="33.75" customHeight="1" thickBot="1" x14ac:dyDescent="0.35">
      <c r="G10" s="213" t="s">
        <v>35</v>
      </c>
      <c r="H10" s="214"/>
      <c r="I10" s="214"/>
      <c r="J10" s="214"/>
      <c r="K10" s="214"/>
      <c r="L10" s="214"/>
      <c r="M10" s="214"/>
      <c r="N10" s="214"/>
      <c r="O10" s="214"/>
      <c r="P10" s="214"/>
      <c r="Q10" s="214"/>
      <c r="R10" s="214"/>
      <c r="S10" s="214"/>
      <c r="T10" s="214"/>
      <c r="U10" s="214"/>
      <c r="V10" s="215"/>
      <c r="W10" s="201" t="s">
        <v>26</v>
      </c>
    </row>
    <row r="11" spans="1:23" ht="47.25" customHeight="1" thickBot="1" x14ac:dyDescent="0.35">
      <c r="B11" s="204" t="s">
        <v>0</v>
      </c>
      <c r="C11" s="204" t="s">
        <v>1</v>
      </c>
      <c r="D11" s="206" t="s">
        <v>2</v>
      </c>
      <c r="E11" s="206"/>
      <c r="F11" s="207"/>
      <c r="G11" s="216" t="s">
        <v>23</v>
      </c>
      <c r="H11" s="217"/>
      <c r="I11" s="217"/>
      <c r="J11" s="217"/>
      <c r="K11" s="218"/>
      <c r="L11" s="208" t="s">
        <v>24</v>
      </c>
      <c r="M11" s="208"/>
      <c r="N11" s="208"/>
      <c r="O11" s="209"/>
      <c r="P11" s="210" t="s">
        <v>25</v>
      </c>
      <c r="Q11" s="211"/>
      <c r="R11" s="211"/>
      <c r="S11" s="212"/>
      <c r="T11" s="210"/>
      <c r="U11" s="211"/>
      <c r="V11" s="212"/>
      <c r="W11" s="202"/>
    </row>
    <row r="12" spans="1:23" ht="143.25" customHeight="1" thickBot="1" x14ac:dyDescent="0.35">
      <c r="B12" s="205"/>
      <c r="C12" s="205"/>
      <c r="D12" s="103" t="s">
        <v>3</v>
      </c>
      <c r="E12" s="103" t="s">
        <v>4</v>
      </c>
      <c r="F12" s="103" t="s">
        <v>5</v>
      </c>
      <c r="G12" s="105" t="s">
        <v>205</v>
      </c>
      <c r="H12" s="93" t="s">
        <v>6</v>
      </c>
      <c r="I12" s="94" t="s">
        <v>7</v>
      </c>
      <c r="J12" s="95" t="s">
        <v>8</v>
      </c>
      <c r="K12" s="96" t="s">
        <v>9</v>
      </c>
      <c r="L12" s="97" t="s">
        <v>6</v>
      </c>
      <c r="M12" s="94" t="s">
        <v>7</v>
      </c>
      <c r="N12" s="95" t="s">
        <v>8</v>
      </c>
      <c r="O12" s="96" t="s">
        <v>9</v>
      </c>
      <c r="P12" s="98" t="s">
        <v>6</v>
      </c>
      <c r="Q12" s="95" t="s">
        <v>7</v>
      </c>
      <c r="R12" s="99" t="s">
        <v>8</v>
      </c>
      <c r="S12" s="100" t="s">
        <v>9</v>
      </c>
      <c r="T12" s="222" t="s">
        <v>7</v>
      </c>
      <c r="U12" s="220" t="s">
        <v>8</v>
      </c>
      <c r="V12" s="101" t="s">
        <v>9</v>
      </c>
      <c r="W12" s="203"/>
    </row>
    <row r="13" spans="1:23" ht="160.94999999999999" customHeight="1" x14ac:dyDescent="0.3">
      <c r="B13" s="174" t="s">
        <v>15</v>
      </c>
      <c r="C13" s="176" t="s">
        <v>241</v>
      </c>
      <c r="D13" s="102" t="s">
        <v>17</v>
      </c>
      <c r="E13" s="91" t="s">
        <v>16</v>
      </c>
      <c r="F13" s="92" t="s">
        <v>20</v>
      </c>
      <c r="G13" s="130">
        <v>57</v>
      </c>
      <c r="H13" s="135">
        <v>57</v>
      </c>
      <c r="I13" s="136">
        <v>57</v>
      </c>
      <c r="J13" s="136">
        <v>57</v>
      </c>
      <c r="K13" s="137">
        <v>57</v>
      </c>
      <c r="L13" s="138">
        <v>57</v>
      </c>
      <c r="M13" s="139">
        <v>57</v>
      </c>
      <c r="N13" s="48">
        <v>57</v>
      </c>
      <c r="O13" s="49"/>
      <c r="P13" s="223">
        <f t="shared" ref="P13" si="0">IFERROR(L13/H13,"NO APLICA")</f>
        <v>1</v>
      </c>
      <c r="Q13" s="225">
        <f t="shared" ref="Q13:R14" si="1">IFERROR((M13/I13),"100%")</f>
        <v>1</v>
      </c>
      <c r="R13" s="225">
        <f t="shared" si="1"/>
        <v>1</v>
      </c>
      <c r="S13" s="230"/>
      <c r="T13" s="223">
        <f>IFERROR(((L13+M13)/(H13+I13)),"100%")</f>
        <v>1</v>
      </c>
      <c r="U13" s="225">
        <f>IFERROR(((L13+M13+N13)/(H13+I13+J13)),"100%")</f>
        <v>1</v>
      </c>
      <c r="V13" s="234"/>
      <c r="W13" s="45" t="s">
        <v>27</v>
      </c>
    </row>
    <row r="14" spans="1:23" ht="160.94999999999999" customHeight="1" thickBot="1" x14ac:dyDescent="0.35">
      <c r="B14" s="175"/>
      <c r="C14" s="177"/>
      <c r="D14" s="4" t="s">
        <v>18</v>
      </c>
      <c r="E14" s="5" t="s">
        <v>16</v>
      </c>
      <c r="F14" s="2" t="s">
        <v>21</v>
      </c>
      <c r="G14" s="131">
        <v>0.39700000000000002</v>
      </c>
      <c r="H14" s="140">
        <v>0.39700000000000002</v>
      </c>
      <c r="I14" s="141">
        <v>0.39700000000000002</v>
      </c>
      <c r="J14" s="141">
        <v>0.39700000000000002</v>
      </c>
      <c r="K14" s="142">
        <v>0.39700000000000002</v>
      </c>
      <c r="L14" s="143">
        <v>0.39700000000000002</v>
      </c>
      <c r="M14" s="144">
        <v>0.39700000000000002</v>
      </c>
      <c r="N14" s="169">
        <v>0.39700000000000002</v>
      </c>
      <c r="O14" s="49"/>
      <c r="P14" s="226">
        <f>IFERROR(L14/H14,"NO APLICA")</f>
        <v>1</v>
      </c>
      <c r="Q14" s="227">
        <f t="shared" si="1"/>
        <v>1</v>
      </c>
      <c r="R14" s="227">
        <f t="shared" si="1"/>
        <v>1</v>
      </c>
      <c r="S14" s="231"/>
      <c r="T14" s="224">
        <f t="shared" ref="T14:U14" si="2">IFERROR(((L14+M14)/(H14+I14)),"100%")</f>
        <v>1</v>
      </c>
      <c r="U14" s="227">
        <f>IFERROR(((L14+M14+N14)/(H14+I14+J14)),"100%")</f>
        <v>1</v>
      </c>
      <c r="V14" s="235"/>
      <c r="W14" s="46" t="s">
        <v>28</v>
      </c>
    </row>
    <row r="15" spans="1:23" ht="55.5" hidden="1" customHeight="1" thickBot="1" x14ac:dyDescent="0.35">
      <c r="B15" s="178" t="s">
        <v>41</v>
      </c>
      <c r="C15" s="179"/>
      <c r="D15" s="179"/>
      <c r="E15" s="179"/>
      <c r="F15" s="179"/>
      <c r="G15" s="106">
        <v>16903</v>
      </c>
      <c r="H15" s="74">
        <v>25</v>
      </c>
      <c r="I15" s="72">
        <v>25</v>
      </c>
      <c r="J15" s="72"/>
      <c r="K15" s="83">
        <v>25</v>
      </c>
      <c r="L15" s="74">
        <v>25</v>
      </c>
      <c r="M15" s="72">
        <v>20</v>
      </c>
      <c r="N15" s="72">
        <v>10</v>
      </c>
      <c r="O15" s="83">
        <v>50</v>
      </c>
      <c r="P15" s="226">
        <f t="shared" ref="P15:S30" si="3">IFERROR((L15/H15),"100%")</f>
        <v>1</v>
      </c>
      <c r="Q15" s="227">
        <f t="shared" si="3"/>
        <v>0.8</v>
      </c>
      <c r="R15" s="227" t="str">
        <f t="shared" si="3"/>
        <v>100%</v>
      </c>
      <c r="S15" s="232">
        <f t="shared" si="3"/>
        <v>2</v>
      </c>
      <c r="T15" s="221">
        <f>IFERROR(((L15+M15)/(H15+I15)),"100%")</f>
        <v>0.9</v>
      </c>
      <c r="U15" s="236">
        <f>IFERROR(((L15+M15+N15)/(H15+I15+J15)),"100%")</f>
        <v>1.1000000000000001</v>
      </c>
      <c r="V15" s="232">
        <f>IFERROR(((L15+M15+N15+O15)/(H15+I15+J15+K15)),"100%")</f>
        <v>1.4</v>
      </c>
      <c r="W15" s="47"/>
    </row>
    <row r="16" spans="1:23" ht="133.19999999999999" customHeight="1" x14ac:dyDescent="0.3">
      <c r="B16" s="53" t="s">
        <v>244</v>
      </c>
      <c r="C16" s="54" t="s">
        <v>43</v>
      </c>
      <c r="D16" s="55" t="s">
        <v>44</v>
      </c>
      <c r="E16" s="55" t="s">
        <v>42</v>
      </c>
      <c r="F16" s="75" t="s">
        <v>45</v>
      </c>
      <c r="G16" s="107">
        <v>16903</v>
      </c>
      <c r="H16" s="70">
        <v>2614</v>
      </c>
      <c r="I16" s="71">
        <v>5905</v>
      </c>
      <c r="J16" s="71">
        <v>2058</v>
      </c>
      <c r="K16" s="82">
        <v>6326</v>
      </c>
      <c r="L16" s="74">
        <v>2614</v>
      </c>
      <c r="M16" s="72">
        <v>4366</v>
      </c>
      <c r="N16" s="72">
        <v>7020</v>
      </c>
      <c r="O16" s="83"/>
      <c r="P16" s="226">
        <f t="shared" si="3"/>
        <v>1</v>
      </c>
      <c r="Q16" s="227">
        <f>IFERROR((M16/I16),"100%")</f>
        <v>0.73937341236240472</v>
      </c>
      <c r="R16" s="227">
        <f>IFERROR((N16/J16),"100%")</f>
        <v>3.4110787172011663</v>
      </c>
      <c r="S16" s="231"/>
      <c r="T16" s="132">
        <f>IFERROR(((L16+M16)/(H16+I16)),"100%")</f>
        <v>0.81934499354384316</v>
      </c>
      <c r="U16" s="236">
        <f>IFERROR(((L16+M16+N16)/(H16+I16+J16)),"100%")</f>
        <v>1.3236267372600927</v>
      </c>
      <c r="V16" s="231"/>
      <c r="W16" s="114" t="s">
        <v>294</v>
      </c>
    </row>
    <row r="17" spans="2:23" ht="133.19999999999999" customHeight="1" x14ac:dyDescent="0.3">
      <c r="B17" s="56" t="s">
        <v>46</v>
      </c>
      <c r="C17" s="57" t="s">
        <v>48</v>
      </c>
      <c r="D17" s="57" t="s">
        <v>49</v>
      </c>
      <c r="E17" s="58" t="s">
        <v>47</v>
      </c>
      <c r="F17" s="76" t="s">
        <v>50</v>
      </c>
      <c r="G17" s="108">
        <v>24</v>
      </c>
      <c r="H17" s="70">
        <v>6</v>
      </c>
      <c r="I17" s="71">
        <v>6</v>
      </c>
      <c r="J17" s="71">
        <v>6</v>
      </c>
      <c r="K17" s="82">
        <v>6</v>
      </c>
      <c r="L17" s="74">
        <v>6</v>
      </c>
      <c r="M17" s="72">
        <v>6</v>
      </c>
      <c r="N17" s="72">
        <v>6</v>
      </c>
      <c r="O17" s="88"/>
      <c r="P17" s="226">
        <f t="shared" si="3"/>
        <v>1</v>
      </c>
      <c r="Q17" s="227">
        <f t="shared" si="3"/>
        <v>1</v>
      </c>
      <c r="R17" s="227">
        <f t="shared" si="3"/>
        <v>1</v>
      </c>
      <c r="S17" s="231"/>
      <c r="T17" s="132">
        <f t="shared" ref="T16:T67" si="4">IFERROR(((L17+M17)/(H17+I17)),"100%")</f>
        <v>1</v>
      </c>
      <c r="U17" s="236">
        <f t="shared" ref="U16:U67" si="5">IFERROR(((L17+M17+N17)/(H17+I17+J17)),"100%")</f>
        <v>1</v>
      </c>
      <c r="V17" s="231"/>
      <c r="W17" s="115" t="s">
        <v>245</v>
      </c>
    </row>
    <row r="18" spans="2:23" ht="133.19999999999999" customHeight="1" x14ac:dyDescent="0.3">
      <c r="B18" s="59" t="s">
        <v>19</v>
      </c>
      <c r="C18" s="60" t="s">
        <v>51</v>
      </c>
      <c r="D18" s="61" t="s">
        <v>52</v>
      </c>
      <c r="E18" s="62" t="s">
        <v>47</v>
      </c>
      <c r="F18" s="77" t="s">
        <v>50</v>
      </c>
      <c r="G18" s="109">
        <v>24</v>
      </c>
      <c r="H18" s="70">
        <v>6</v>
      </c>
      <c r="I18" s="71">
        <v>6</v>
      </c>
      <c r="J18" s="71">
        <v>6</v>
      </c>
      <c r="K18" s="82">
        <v>6</v>
      </c>
      <c r="L18" s="74">
        <v>6</v>
      </c>
      <c r="M18" s="72">
        <v>6</v>
      </c>
      <c r="N18" s="72">
        <v>6</v>
      </c>
      <c r="O18" s="88"/>
      <c r="P18" s="226">
        <f t="shared" si="3"/>
        <v>1</v>
      </c>
      <c r="Q18" s="227">
        <f t="shared" si="3"/>
        <v>1</v>
      </c>
      <c r="R18" s="227">
        <f t="shared" si="3"/>
        <v>1</v>
      </c>
      <c r="S18" s="231"/>
      <c r="T18" s="132">
        <f t="shared" si="4"/>
        <v>1</v>
      </c>
      <c r="U18" s="236">
        <f t="shared" si="5"/>
        <v>1</v>
      </c>
      <c r="V18" s="231"/>
      <c r="W18" s="116" t="s">
        <v>246</v>
      </c>
    </row>
    <row r="19" spans="2:23" ht="133.19999999999999" customHeight="1" x14ac:dyDescent="0.3">
      <c r="B19" s="56" t="s">
        <v>53</v>
      </c>
      <c r="C19" s="63" t="s">
        <v>54</v>
      </c>
      <c r="D19" s="63" t="s">
        <v>55</v>
      </c>
      <c r="E19" s="64" t="s">
        <v>47</v>
      </c>
      <c r="F19" s="78" t="s">
        <v>56</v>
      </c>
      <c r="G19" s="110">
        <v>54</v>
      </c>
      <c r="H19" s="70">
        <v>14</v>
      </c>
      <c r="I19" s="71">
        <v>13</v>
      </c>
      <c r="J19" s="71">
        <v>13</v>
      </c>
      <c r="K19" s="82">
        <v>14</v>
      </c>
      <c r="L19" s="74">
        <v>16</v>
      </c>
      <c r="M19" s="72">
        <v>9</v>
      </c>
      <c r="N19" s="72">
        <v>13</v>
      </c>
      <c r="O19" s="88"/>
      <c r="P19" s="226">
        <f t="shared" si="3"/>
        <v>1.1428571428571428</v>
      </c>
      <c r="Q19" s="227">
        <f t="shared" si="3"/>
        <v>0.69230769230769229</v>
      </c>
      <c r="R19" s="227">
        <f t="shared" si="3"/>
        <v>1</v>
      </c>
      <c r="S19" s="231"/>
      <c r="T19" s="132">
        <f t="shared" si="4"/>
        <v>0.92592592592592593</v>
      </c>
      <c r="U19" s="236">
        <f t="shared" si="5"/>
        <v>0.95</v>
      </c>
      <c r="V19" s="231"/>
      <c r="W19" s="117" t="s">
        <v>254</v>
      </c>
    </row>
    <row r="20" spans="2:23" ht="133.19999999999999" customHeight="1" x14ac:dyDescent="0.3">
      <c r="B20" s="59" t="s">
        <v>19</v>
      </c>
      <c r="C20" s="60" t="s">
        <v>57</v>
      </c>
      <c r="D20" s="60" t="s">
        <v>58</v>
      </c>
      <c r="E20" s="62" t="s">
        <v>47</v>
      </c>
      <c r="F20" s="79" t="s">
        <v>59</v>
      </c>
      <c r="G20" s="111">
        <v>6</v>
      </c>
      <c r="H20" s="70">
        <v>2</v>
      </c>
      <c r="I20" s="71">
        <v>1</v>
      </c>
      <c r="J20" s="71">
        <v>1</v>
      </c>
      <c r="K20" s="82">
        <v>2</v>
      </c>
      <c r="L20" s="74">
        <v>3</v>
      </c>
      <c r="M20" s="72">
        <v>2</v>
      </c>
      <c r="N20" s="72">
        <v>2</v>
      </c>
      <c r="O20" s="88"/>
      <c r="P20" s="226">
        <f t="shared" si="3"/>
        <v>1.5</v>
      </c>
      <c r="Q20" s="227">
        <f t="shared" si="3"/>
        <v>2</v>
      </c>
      <c r="R20" s="227">
        <f t="shared" si="3"/>
        <v>2</v>
      </c>
      <c r="S20" s="231"/>
      <c r="T20" s="132">
        <f t="shared" si="4"/>
        <v>1.6666666666666667</v>
      </c>
      <c r="U20" s="236">
        <f t="shared" si="5"/>
        <v>1.75</v>
      </c>
      <c r="V20" s="231"/>
      <c r="W20" s="116" t="s">
        <v>248</v>
      </c>
    </row>
    <row r="21" spans="2:23" ht="133.19999999999999" customHeight="1" x14ac:dyDescent="0.3">
      <c r="B21" s="59" t="s">
        <v>19</v>
      </c>
      <c r="C21" s="60" t="s">
        <v>60</v>
      </c>
      <c r="D21" s="60" t="s">
        <v>61</v>
      </c>
      <c r="E21" s="62" t="s">
        <v>47</v>
      </c>
      <c r="F21" s="79" t="s">
        <v>62</v>
      </c>
      <c r="G21" s="111">
        <v>36</v>
      </c>
      <c r="H21" s="70">
        <v>9</v>
      </c>
      <c r="I21" s="71">
        <v>9</v>
      </c>
      <c r="J21" s="71">
        <v>9</v>
      </c>
      <c r="K21" s="82">
        <v>9</v>
      </c>
      <c r="L21" s="74">
        <v>8</v>
      </c>
      <c r="M21" s="72">
        <v>19</v>
      </c>
      <c r="N21" s="72">
        <v>9</v>
      </c>
      <c r="O21" s="88"/>
      <c r="P21" s="226">
        <f t="shared" si="3"/>
        <v>0.88888888888888884</v>
      </c>
      <c r="Q21" s="227">
        <f t="shared" si="3"/>
        <v>2.1111111111111112</v>
      </c>
      <c r="R21" s="227">
        <f t="shared" si="3"/>
        <v>1</v>
      </c>
      <c r="S21" s="231"/>
      <c r="T21" s="132">
        <f t="shared" si="4"/>
        <v>1.5</v>
      </c>
      <c r="U21" s="236">
        <f t="shared" si="5"/>
        <v>1.3333333333333333</v>
      </c>
      <c r="V21" s="231"/>
      <c r="W21" s="116" t="s">
        <v>253</v>
      </c>
    </row>
    <row r="22" spans="2:23" ht="133.19999999999999" customHeight="1" x14ac:dyDescent="0.3">
      <c r="B22" s="59" t="s">
        <v>19</v>
      </c>
      <c r="C22" s="60" t="s">
        <v>63</v>
      </c>
      <c r="D22" s="60" t="s">
        <v>64</v>
      </c>
      <c r="E22" s="62" t="s">
        <v>47</v>
      </c>
      <c r="F22" s="79" t="s">
        <v>65</v>
      </c>
      <c r="G22" s="111">
        <v>4</v>
      </c>
      <c r="H22" s="70">
        <v>1</v>
      </c>
      <c r="I22" s="71">
        <v>1</v>
      </c>
      <c r="J22" s="71">
        <v>1</v>
      </c>
      <c r="K22" s="82">
        <v>1</v>
      </c>
      <c r="L22" s="74">
        <v>3</v>
      </c>
      <c r="M22" s="72">
        <v>1</v>
      </c>
      <c r="N22" s="72">
        <v>2</v>
      </c>
      <c r="O22" s="88"/>
      <c r="P22" s="226">
        <f t="shared" si="3"/>
        <v>3</v>
      </c>
      <c r="Q22" s="227">
        <f t="shared" si="3"/>
        <v>1</v>
      </c>
      <c r="R22" s="227">
        <f t="shared" si="3"/>
        <v>2</v>
      </c>
      <c r="S22" s="231"/>
      <c r="T22" s="132">
        <f t="shared" si="4"/>
        <v>2</v>
      </c>
      <c r="U22" s="236">
        <f t="shared" si="5"/>
        <v>2</v>
      </c>
      <c r="V22" s="231"/>
      <c r="W22" s="116" t="s">
        <v>282</v>
      </c>
    </row>
    <row r="23" spans="2:23" ht="133.19999999999999" customHeight="1" x14ac:dyDescent="0.3">
      <c r="B23" s="59" t="s">
        <v>19</v>
      </c>
      <c r="C23" s="60" t="s">
        <v>82</v>
      </c>
      <c r="D23" s="60" t="s">
        <v>83</v>
      </c>
      <c r="E23" s="62" t="s">
        <v>47</v>
      </c>
      <c r="F23" s="79" t="s">
        <v>84</v>
      </c>
      <c r="G23" s="111">
        <v>8</v>
      </c>
      <c r="H23" s="70">
        <v>2</v>
      </c>
      <c r="I23" s="71">
        <v>2</v>
      </c>
      <c r="J23" s="71">
        <v>2</v>
      </c>
      <c r="K23" s="82">
        <v>2</v>
      </c>
      <c r="L23" s="74">
        <v>2</v>
      </c>
      <c r="M23" s="72">
        <v>1</v>
      </c>
      <c r="N23" s="72">
        <v>2</v>
      </c>
      <c r="O23" s="88"/>
      <c r="P23" s="226">
        <f t="shared" si="3"/>
        <v>1</v>
      </c>
      <c r="Q23" s="227">
        <f t="shared" si="3"/>
        <v>0.5</v>
      </c>
      <c r="R23" s="227">
        <f t="shared" si="3"/>
        <v>1</v>
      </c>
      <c r="S23" s="231"/>
      <c r="T23" s="132">
        <f t="shared" si="4"/>
        <v>0.75</v>
      </c>
      <c r="U23" s="236">
        <f t="shared" si="5"/>
        <v>0.83333333333333337</v>
      </c>
      <c r="V23" s="231"/>
      <c r="W23" s="116" t="s">
        <v>252</v>
      </c>
    </row>
    <row r="24" spans="2:23" ht="133.19999999999999" customHeight="1" x14ac:dyDescent="0.3">
      <c r="B24" s="56" t="s">
        <v>66</v>
      </c>
      <c r="C24" s="63" t="s">
        <v>85</v>
      </c>
      <c r="D24" s="63" t="s">
        <v>86</v>
      </c>
      <c r="E24" s="64" t="s">
        <v>47</v>
      </c>
      <c r="F24" s="78" t="s">
        <v>87</v>
      </c>
      <c r="G24" s="110">
        <v>118</v>
      </c>
      <c r="H24" s="70">
        <v>30</v>
      </c>
      <c r="I24" s="71">
        <v>25</v>
      </c>
      <c r="J24" s="71">
        <v>31</v>
      </c>
      <c r="K24" s="82">
        <v>32</v>
      </c>
      <c r="L24" s="74">
        <v>243</v>
      </c>
      <c r="M24" s="72">
        <v>5</v>
      </c>
      <c r="N24" s="72">
        <v>174</v>
      </c>
      <c r="O24" s="88"/>
      <c r="P24" s="226">
        <f t="shared" si="3"/>
        <v>8.1</v>
      </c>
      <c r="Q24" s="227">
        <f t="shared" si="3"/>
        <v>0.2</v>
      </c>
      <c r="R24" s="227">
        <f t="shared" si="3"/>
        <v>5.612903225806452</v>
      </c>
      <c r="S24" s="231"/>
      <c r="T24" s="132">
        <f t="shared" si="4"/>
        <v>4.5090909090909088</v>
      </c>
      <c r="U24" s="236">
        <f t="shared" si="5"/>
        <v>4.9069767441860463</v>
      </c>
      <c r="V24" s="231"/>
      <c r="W24" s="117" t="s">
        <v>251</v>
      </c>
    </row>
    <row r="25" spans="2:23" ht="133.19999999999999" customHeight="1" x14ac:dyDescent="0.3">
      <c r="B25" s="59" t="s">
        <v>19</v>
      </c>
      <c r="C25" s="60" t="s">
        <v>88</v>
      </c>
      <c r="D25" s="60" t="s">
        <v>89</v>
      </c>
      <c r="E25" s="62" t="s">
        <v>47</v>
      </c>
      <c r="F25" s="79" t="s">
        <v>90</v>
      </c>
      <c r="G25" s="111">
        <v>38</v>
      </c>
      <c r="H25" s="70">
        <v>9</v>
      </c>
      <c r="I25" s="71">
        <v>8</v>
      </c>
      <c r="J25" s="71">
        <v>10</v>
      </c>
      <c r="K25" s="82">
        <v>11</v>
      </c>
      <c r="L25" s="74">
        <v>81</v>
      </c>
      <c r="M25" s="72">
        <v>42</v>
      </c>
      <c r="N25" s="72">
        <v>111</v>
      </c>
      <c r="O25" s="88"/>
      <c r="P25" s="226">
        <f t="shared" si="3"/>
        <v>9</v>
      </c>
      <c r="Q25" s="227">
        <f t="shared" si="3"/>
        <v>5.25</v>
      </c>
      <c r="R25" s="227">
        <f t="shared" si="3"/>
        <v>11.1</v>
      </c>
      <c r="S25" s="231"/>
      <c r="T25" s="132">
        <f t="shared" si="4"/>
        <v>7.2352941176470589</v>
      </c>
      <c r="U25" s="236">
        <f t="shared" si="5"/>
        <v>8.6666666666666661</v>
      </c>
      <c r="V25" s="231"/>
      <c r="W25" s="116" t="s">
        <v>283</v>
      </c>
    </row>
    <row r="26" spans="2:23" ht="133.19999999999999" customHeight="1" x14ac:dyDescent="0.3">
      <c r="B26" s="59" t="s">
        <v>19</v>
      </c>
      <c r="C26" s="60" t="s">
        <v>91</v>
      </c>
      <c r="D26" s="60" t="s">
        <v>92</v>
      </c>
      <c r="E26" s="62" t="s">
        <v>47</v>
      </c>
      <c r="F26" s="79" t="s">
        <v>93</v>
      </c>
      <c r="G26" s="111">
        <v>4</v>
      </c>
      <c r="H26" s="70">
        <v>1</v>
      </c>
      <c r="I26" s="71">
        <v>1</v>
      </c>
      <c r="J26" s="71">
        <v>1</v>
      </c>
      <c r="K26" s="82">
        <v>1</v>
      </c>
      <c r="L26" s="74">
        <v>2</v>
      </c>
      <c r="M26" s="72">
        <v>2</v>
      </c>
      <c r="N26" s="72"/>
      <c r="O26" s="88"/>
      <c r="P26" s="226">
        <f t="shared" si="3"/>
        <v>2</v>
      </c>
      <c r="Q26" s="227">
        <f t="shared" si="3"/>
        <v>2</v>
      </c>
      <c r="R26" s="227">
        <f t="shared" si="3"/>
        <v>0</v>
      </c>
      <c r="S26" s="231"/>
      <c r="T26" s="132">
        <f t="shared" si="4"/>
        <v>2</v>
      </c>
      <c r="U26" s="236">
        <f t="shared" si="5"/>
        <v>1.3333333333333333</v>
      </c>
      <c r="V26" s="231"/>
      <c r="W26" s="116" t="s">
        <v>249</v>
      </c>
    </row>
    <row r="27" spans="2:23" ht="133.19999999999999" customHeight="1" x14ac:dyDescent="0.3">
      <c r="B27" s="59" t="s">
        <v>19</v>
      </c>
      <c r="C27" s="60" t="s">
        <v>94</v>
      </c>
      <c r="D27" s="60" t="s">
        <v>95</v>
      </c>
      <c r="E27" s="62" t="s">
        <v>47</v>
      </c>
      <c r="F27" s="79" t="s">
        <v>96</v>
      </c>
      <c r="G27" s="111">
        <v>0</v>
      </c>
      <c r="H27" s="74"/>
      <c r="I27" s="72"/>
      <c r="J27" s="72"/>
      <c r="K27" s="83"/>
      <c r="L27" s="74"/>
      <c r="M27" s="72"/>
      <c r="N27" s="73"/>
      <c r="O27" s="88"/>
      <c r="P27" s="226" t="str">
        <f t="shared" si="3"/>
        <v>100%</v>
      </c>
      <c r="Q27" s="227" t="str">
        <f t="shared" si="3"/>
        <v>100%</v>
      </c>
      <c r="R27" s="227" t="str">
        <f t="shared" si="3"/>
        <v>100%</v>
      </c>
      <c r="S27" s="231"/>
      <c r="T27" s="132" t="str">
        <f t="shared" si="4"/>
        <v>100%</v>
      </c>
      <c r="U27" s="236" t="str">
        <f t="shared" si="5"/>
        <v>100%</v>
      </c>
      <c r="V27" s="231"/>
      <c r="W27" s="116" t="s">
        <v>206</v>
      </c>
    </row>
    <row r="28" spans="2:23" ht="133.19999999999999" customHeight="1" x14ac:dyDescent="0.3">
      <c r="B28" s="59" t="s">
        <v>19</v>
      </c>
      <c r="C28" s="60" t="s">
        <v>97</v>
      </c>
      <c r="D28" s="60" t="s">
        <v>98</v>
      </c>
      <c r="E28" s="62" t="s">
        <v>47</v>
      </c>
      <c r="F28" s="80" t="s">
        <v>99</v>
      </c>
      <c r="G28" s="112">
        <v>76</v>
      </c>
      <c r="H28" s="70">
        <v>20</v>
      </c>
      <c r="I28" s="71">
        <v>16</v>
      </c>
      <c r="J28" s="71">
        <v>20</v>
      </c>
      <c r="K28" s="82">
        <v>20</v>
      </c>
      <c r="L28" s="74">
        <v>90</v>
      </c>
      <c r="M28" s="72">
        <v>71</v>
      </c>
      <c r="N28" s="72">
        <v>34</v>
      </c>
      <c r="O28" s="88"/>
      <c r="P28" s="226">
        <f t="shared" si="3"/>
        <v>4.5</v>
      </c>
      <c r="Q28" s="227">
        <f t="shared" si="3"/>
        <v>4.4375</v>
      </c>
      <c r="R28" s="227">
        <f t="shared" si="3"/>
        <v>1.7</v>
      </c>
      <c r="S28" s="231"/>
      <c r="T28" s="132">
        <f t="shared" si="4"/>
        <v>4.4722222222222223</v>
      </c>
      <c r="U28" s="236">
        <f t="shared" si="5"/>
        <v>3.4821428571428572</v>
      </c>
      <c r="V28" s="231"/>
      <c r="W28" s="116" t="s">
        <v>284</v>
      </c>
    </row>
    <row r="29" spans="2:23" ht="133.19999999999999" customHeight="1" x14ac:dyDescent="0.3">
      <c r="B29" s="56" t="s">
        <v>67</v>
      </c>
      <c r="C29" s="63" t="s">
        <v>100</v>
      </c>
      <c r="D29" s="63" t="s">
        <v>101</v>
      </c>
      <c r="E29" s="64" t="s">
        <v>47</v>
      </c>
      <c r="F29" s="78" t="s">
        <v>102</v>
      </c>
      <c r="G29" s="110">
        <v>46</v>
      </c>
      <c r="H29" s="70">
        <v>7</v>
      </c>
      <c r="I29" s="71">
        <v>16</v>
      </c>
      <c r="J29" s="71">
        <v>15</v>
      </c>
      <c r="K29" s="82">
        <v>8</v>
      </c>
      <c r="L29" s="87"/>
      <c r="M29" s="72">
        <v>2</v>
      </c>
      <c r="N29" s="72">
        <v>43</v>
      </c>
      <c r="O29" s="88"/>
      <c r="P29" s="226">
        <f t="shared" si="3"/>
        <v>0</v>
      </c>
      <c r="Q29" s="227">
        <f t="shared" si="3"/>
        <v>0.125</v>
      </c>
      <c r="R29" s="227">
        <f t="shared" si="3"/>
        <v>2.8666666666666667</v>
      </c>
      <c r="S29" s="231"/>
      <c r="T29" s="132">
        <f t="shared" si="4"/>
        <v>8.6956521739130432E-2</v>
      </c>
      <c r="U29" s="236">
        <f t="shared" si="5"/>
        <v>1.1842105263157894</v>
      </c>
      <c r="V29" s="231"/>
      <c r="W29" s="117" t="s">
        <v>250</v>
      </c>
    </row>
    <row r="30" spans="2:23" ht="133.19999999999999" customHeight="1" x14ac:dyDescent="0.3">
      <c r="B30" s="59" t="s">
        <v>19</v>
      </c>
      <c r="C30" s="60" t="s">
        <v>103</v>
      </c>
      <c r="D30" s="60" t="s">
        <v>104</v>
      </c>
      <c r="E30" s="62" t="s">
        <v>47</v>
      </c>
      <c r="F30" s="79" t="s">
        <v>90</v>
      </c>
      <c r="G30" s="111">
        <v>26</v>
      </c>
      <c r="H30" s="70">
        <v>3</v>
      </c>
      <c r="I30" s="71">
        <v>10</v>
      </c>
      <c r="J30" s="71">
        <v>10</v>
      </c>
      <c r="K30" s="82">
        <v>3</v>
      </c>
      <c r="L30" s="87"/>
      <c r="M30" s="72">
        <v>17</v>
      </c>
      <c r="N30" s="72">
        <v>20</v>
      </c>
      <c r="O30" s="88"/>
      <c r="P30" s="226">
        <f t="shared" si="3"/>
        <v>0</v>
      </c>
      <c r="Q30" s="227">
        <f t="shared" si="3"/>
        <v>1.7</v>
      </c>
      <c r="R30" s="227">
        <f t="shared" si="3"/>
        <v>2</v>
      </c>
      <c r="S30" s="231"/>
      <c r="T30" s="132">
        <f t="shared" si="4"/>
        <v>1.3076923076923077</v>
      </c>
      <c r="U30" s="236">
        <f t="shared" si="5"/>
        <v>1.6086956521739131</v>
      </c>
      <c r="V30" s="231"/>
      <c r="W30" s="116" t="s">
        <v>255</v>
      </c>
    </row>
    <row r="31" spans="2:23" ht="133.19999999999999" customHeight="1" x14ac:dyDescent="0.3">
      <c r="B31" s="59" t="s">
        <v>19</v>
      </c>
      <c r="C31" s="60" t="s">
        <v>105</v>
      </c>
      <c r="D31" s="60" t="s">
        <v>106</v>
      </c>
      <c r="E31" s="62" t="s">
        <v>47</v>
      </c>
      <c r="F31" s="79" t="s">
        <v>107</v>
      </c>
      <c r="G31" s="111">
        <v>2</v>
      </c>
      <c r="H31" s="74"/>
      <c r="I31" s="71">
        <v>1</v>
      </c>
      <c r="J31" s="71">
        <v>1</v>
      </c>
      <c r="K31" s="83"/>
      <c r="L31" s="87"/>
      <c r="M31" s="72"/>
      <c r="N31" s="72">
        <v>1</v>
      </c>
      <c r="O31" s="88"/>
      <c r="P31" s="226" t="str">
        <f t="shared" ref="P31:R67" si="6">IFERROR((L31/H31),"100%")</f>
        <v>100%</v>
      </c>
      <c r="Q31" s="227">
        <f t="shared" si="6"/>
        <v>0</v>
      </c>
      <c r="R31" s="227">
        <f t="shared" si="6"/>
        <v>1</v>
      </c>
      <c r="S31" s="231"/>
      <c r="T31" s="132">
        <f t="shared" si="4"/>
        <v>0</v>
      </c>
      <c r="U31" s="236">
        <f t="shared" si="5"/>
        <v>0.5</v>
      </c>
      <c r="V31" s="231"/>
      <c r="W31" s="116" t="s">
        <v>256</v>
      </c>
    </row>
    <row r="32" spans="2:23" ht="133.19999999999999" customHeight="1" x14ac:dyDescent="0.3">
      <c r="B32" s="59" t="s">
        <v>19</v>
      </c>
      <c r="C32" s="60" t="s">
        <v>247</v>
      </c>
      <c r="D32" s="60" t="s">
        <v>108</v>
      </c>
      <c r="E32" s="62" t="s">
        <v>47</v>
      </c>
      <c r="F32" s="79" t="s">
        <v>109</v>
      </c>
      <c r="G32" s="111">
        <v>16</v>
      </c>
      <c r="H32" s="70">
        <v>4</v>
      </c>
      <c r="I32" s="71">
        <v>4</v>
      </c>
      <c r="J32" s="71">
        <v>4</v>
      </c>
      <c r="K32" s="82">
        <v>4</v>
      </c>
      <c r="L32" s="87"/>
      <c r="M32" s="72">
        <v>2</v>
      </c>
      <c r="N32" s="72">
        <v>2</v>
      </c>
      <c r="O32" s="88"/>
      <c r="P32" s="226">
        <f t="shared" si="6"/>
        <v>0</v>
      </c>
      <c r="Q32" s="227">
        <f t="shared" si="6"/>
        <v>0.5</v>
      </c>
      <c r="R32" s="227">
        <f t="shared" si="6"/>
        <v>0.5</v>
      </c>
      <c r="S32" s="231"/>
      <c r="T32" s="132">
        <f t="shared" si="4"/>
        <v>0.25</v>
      </c>
      <c r="U32" s="236">
        <f t="shared" si="5"/>
        <v>0.33333333333333331</v>
      </c>
      <c r="V32" s="231"/>
      <c r="W32" s="116" t="s">
        <v>257</v>
      </c>
    </row>
    <row r="33" spans="2:23" ht="133.19999999999999" customHeight="1" x14ac:dyDescent="0.3">
      <c r="B33" s="59" t="s">
        <v>19</v>
      </c>
      <c r="C33" s="60" t="s">
        <v>110</v>
      </c>
      <c r="D33" s="60" t="s">
        <v>111</v>
      </c>
      <c r="E33" s="62" t="s">
        <v>47</v>
      </c>
      <c r="F33" s="79" t="s">
        <v>112</v>
      </c>
      <c r="G33" s="111">
        <v>2</v>
      </c>
      <c r="H33" s="74"/>
      <c r="I33" s="71">
        <v>1</v>
      </c>
      <c r="J33" s="72"/>
      <c r="K33" s="82">
        <v>1</v>
      </c>
      <c r="L33" s="87"/>
      <c r="M33" s="72">
        <v>2</v>
      </c>
      <c r="N33" s="72">
        <v>1</v>
      </c>
      <c r="O33" s="88"/>
      <c r="P33" s="226" t="str">
        <f t="shared" si="6"/>
        <v>100%</v>
      </c>
      <c r="Q33" s="227">
        <f t="shared" si="6"/>
        <v>2</v>
      </c>
      <c r="R33" s="227" t="str">
        <f t="shared" si="6"/>
        <v>100%</v>
      </c>
      <c r="S33" s="231"/>
      <c r="T33" s="132">
        <f t="shared" si="4"/>
        <v>2</v>
      </c>
      <c r="U33" s="236">
        <f t="shared" si="5"/>
        <v>3</v>
      </c>
      <c r="V33" s="231"/>
      <c r="W33" s="116" t="s">
        <v>258</v>
      </c>
    </row>
    <row r="34" spans="2:23" ht="133.19999999999999" customHeight="1" x14ac:dyDescent="0.3">
      <c r="B34" s="56" t="s">
        <v>68</v>
      </c>
      <c r="C34" s="63" t="s">
        <v>113</v>
      </c>
      <c r="D34" s="63" t="s">
        <v>114</v>
      </c>
      <c r="E34" s="64" t="s">
        <v>47</v>
      </c>
      <c r="F34" s="78" t="s">
        <v>115</v>
      </c>
      <c r="G34" s="110">
        <v>2</v>
      </c>
      <c r="H34" s="74"/>
      <c r="I34" s="71">
        <v>1</v>
      </c>
      <c r="J34" s="72"/>
      <c r="K34" s="82">
        <v>1</v>
      </c>
      <c r="L34" s="87"/>
      <c r="M34" s="72">
        <v>1</v>
      </c>
      <c r="N34" s="73"/>
      <c r="O34" s="88"/>
      <c r="P34" s="226" t="str">
        <f t="shared" si="6"/>
        <v>100%</v>
      </c>
      <c r="Q34" s="227">
        <f t="shared" si="6"/>
        <v>1</v>
      </c>
      <c r="R34" s="227" t="str">
        <f t="shared" si="6"/>
        <v>100%</v>
      </c>
      <c r="S34" s="231"/>
      <c r="T34" s="132">
        <f t="shared" si="4"/>
        <v>1</v>
      </c>
      <c r="U34" s="236">
        <f t="shared" si="5"/>
        <v>1</v>
      </c>
      <c r="V34" s="231"/>
      <c r="W34" s="117" t="s">
        <v>206</v>
      </c>
    </row>
    <row r="35" spans="2:23" ht="133.19999999999999" customHeight="1" x14ac:dyDescent="0.3">
      <c r="B35" s="59" t="s">
        <v>19</v>
      </c>
      <c r="C35" s="60" t="s">
        <v>116</v>
      </c>
      <c r="D35" s="60" t="s">
        <v>117</v>
      </c>
      <c r="E35" s="62" t="s">
        <v>47</v>
      </c>
      <c r="F35" s="79" t="s">
        <v>118</v>
      </c>
      <c r="G35" s="111">
        <v>2</v>
      </c>
      <c r="H35" s="74"/>
      <c r="I35" s="71">
        <v>1</v>
      </c>
      <c r="J35" s="72"/>
      <c r="K35" s="82">
        <v>1</v>
      </c>
      <c r="L35" s="87"/>
      <c r="M35" s="72">
        <v>1</v>
      </c>
      <c r="N35" s="73"/>
      <c r="O35" s="88"/>
      <c r="P35" s="226" t="str">
        <f t="shared" si="6"/>
        <v>100%</v>
      </c>
      <c r="Q35" s="227">
        <f t="shared" si="6"/>
        <v>1</v>
      </c>
      <c r="R35" s="227" t="str">
        <f t="shared" si="6"/>
        <v>100%</v>
      </c>
      <c r="S35" s="231"/>
      <c r="T35" s="132">
        <f t="shared" si="4"/>
        <v>1</v>
      </c>
      <c r="U35" s="236">
        <f t="shared" si="5"/>
        <v>1</v>
      </c>
      <c r="V35" s="231"/>
      <c r="W35" s="116" t="s">
        <v>206</v>
      </c>
    </row>
    <row r="36" spans="2:23" ht="133.19999999999999" customHeight="1" x14ac:dyDescent="0.3">
      <c r="B36" s="56" t="s">
        <v>69</v>
      </c>
      <c r="C36" s="63" t="s">
        <v>119</v>
      </c>
      <c r="D36" s="63" t="s">
        <v>120</v>
      </c>
      <c r="E36" s="64" t="s">
        <v>47</v>
      </c>
      <c r="F36" s="78" t="s">
        <v>121</v>
      </c>
      <c r="G36" s="110">
        <v>6538</v>
      </c>
      <c r="H36" s="70">
        <v>5</v>
      </c>
      <c r="I36" s="71">
        <v>3264</v>
      </c>
      <c r="J36" s="71">
        <v>5</v>
      </c>
      <c r="K36" s="82">
        <v>3264</v>
      </c>
      <c r="L36" s="74">
        <v>36</v>
      </c>
      <c r="M36" s="72">
        <v>611</v>
      </c>
      <c r="N36" s="72">
        <v>3180</v>
      </c>
      <c r="O36" s="88"/>
      <c r="P36" s="226">
        <f t="shared" si="6"/>
        <v>7.2</v>
      </c>
      <c r="Q36" s="227">
        <f t="shared" si="6"/>
        <v>0.18719362745098039</v>
      </c>
      <c r="R36" s="227">
        <f t="shared" si="6"/>
        <v>636</v>
      </c>
      <c r="S36" s="231"/>
      <c r="T36" s="132">
        <f t="shared" si="4"/>
        <v>0.19791985316610583</v>
      </c>
      <c r="U36" s="236">
        <f t="shared" si="5"/>
        <v>1.1689065363469762</v>
      </c>
      <c r="V36" s="231"/>
      <c r="W36" s="117" t="s">
        <v>285</v>
      </c>
    </row>
    <row r="37" spans="2:23" ht="133.19999999999999" customHeight="1" x14ac:dyDescent="0.3">
      <c r="B37" s="59" t="s">
        <v>19</v>
      </c>
      <c r="C37" s="60" t="s">
        <v>122</v>
      </c>
      <c r="D37" s="60" t="s">
        <v>123</v>
      </c>
      <c r="E37" s="62" t="s">
        <v>47</v>
      </c>
      <c r="F37" s="79" t="s">
        <v>124</v>
      </c>
      <c r="G37" s="111">
        <v>6516</v>
      </c>
      <c r="H37" s="74"/>
      <c r="I37" s="71">
        <v>3258</v>
      </c>
      <c r="J37" s="72"/>
      <c r="K37" s="82">
        <v>3258</v>
      </c>
      <c r="L37" s="74">
        <v>2608</v>
      </c>
      <c r="M37" s="72">
        <v>589</v>
      </c>
      <c r="N37" s="72">
        <v>3170</v>
      </c>
      <c r="O37" s="88"/>
      <c r="P37" s="226" t="str">
        <f t="shared" si="6"/>
        <v>100%</v>
      </c>
      <c r="Q37" s="227">
        <f t="shared" si="6"/>
        <v>0.18078575813382444</v>
      </c>
      <c r="R37" s="227" t="str">
        <f t="shared" si="6"/>
        <v>100%</v>
      </c>
      <c r="S37" s="231"/>
      <c r="T37" s="132">
        <f t="shared" si="4"/>
        <v>0.98127685696746469</v>
      </c>
      <c r="U37" s="236">
        <f t="shared" si="5"/>
        <v>1.9542664211172498</v>
      </c>
      <c r="V37" s="231"/>
      <c r="W37" s="116" t="s">
        <v>230</v>
      </c>
    </row>
    <row r="38" spans="2:23" ht="133.19999999999999" customHeight="1" x14ac:dyDescent="0.3">
      <c r="B38" s="59" t="s">
        <v>19</v>
      </c>
      <c r="C38" s="60" t="s">
        <v>125</v>
      </c>
      <c r="D38" s="60" t="s">
        <v>126</v>
      </c>
      <c r="E38" s="62" t="s">
        <v>47</v>
      </c>
      <c r="F38" s="79" t="s">
        <v>127</v>
      </c>
      <c r="G38" s="111">
        <v>22</v>
      </c>
      <c r="H38" s="70">
        <v>5</v>
      </c>
      <c r="I38" s="71">
        <v>6</v>
      </c>
      <c r="J38" s="71">
        <v>5</v>
      </c>
      <c r="K38" s="82">
        <v>6</v>
      </c>
      <c r="L38" s="74">
        <v>35</v>
      </c>
      <c r="M38" s="72">
        <v>22</v>
      </c>
      <c r="N38" s="170">
        <v>10</v>
      </c>
      <c r="O38" s="88"/>
      <c r="P38" s="226">
        <f t="shared" si="6"/>
        <v>7</v>
      </c>
      <c r="Q38" s="227">
        <f t="shared" si="6"/>
        <v>3.6666666666666665</v>
      </c>
      <c r="R38" s="227">
        <f t="shared" si="6"/>
        <v>2</v>
      </c>
      <c r="S38" s="231"/>
      <c r="T38" s="132">
        <f t="shared" si="4"/>
        <v>5.1818181818181817</v>
      </c>
      <c r="U38" s="236">
        <f t="shared" si="5"/>
        <v>4.1875</v>
      </c>
      <c r="V38" s="231"/>
      <c r="W38" s="116" t="s">
        <v>286</v>
      </c>
    </row>
    <row r="39" spans="2:23" ht="133.19999999999999" customHeight="1" x14ac:dyDescent="0.3">
      <c r="B39" s="56" t="s">
        <v>70</v>
      </c>
      <c r="C39" s="63" t="s">
        <v>128</v>
      </c>
      <c r="D39" s="63" t="s">
        <v>129</v>
      </c>
      <c r="E39" s="64" t="s">
        <v>47</v>
      </c>
      <c r="F39" s="78" t="s">
        <v>130</v>
      </c>
      <c r="G39" s="110">
        <v>20</v>
      </c>
      <c r="H39" s="70">
        <v>5</v>
      </c>
      <c r="I39" s="71">
        <v>5</v>
      </c>
      <c r="J39" s="71">
        <v>5</v>
      </c>
      <c r="K39" s="82">
        <v>5</v>
      </c>
      <c r="L39" s="74">
        <v>10</v>
      </c>
      <c r="M39" s="72">
        <v>12</v>
      </c>
      <c r="N39" s="170">
        <v>3</v>
      </c>
      <c r="O39" s="88"/>
      <c r="P39" s="226">
        <f t="shared" si="6"/>
        <v>2</v>
      </c>
      <c r="Q39" s="227">
        <f t="shared" si="6"/>
        <v>2.4</v>
      </c>
      <c r="R39" s="227">
        <f t="shared" si="6"/>
        <v>0.6</v>
      </c>
      <c r="S39" s="231"/>
      <c r="T39" s="132">
        <f t="shared" si="4"/>
        <v>2.2000000000000002</v>
      </c>
      <c r="U39" s="236">
        <f t="shared" si="5"/>
        <v>1.6666666666666667</v>
      </c>
      <c r="V39" s="231"/>
      <c r="W39" s="117" t="s">
        <v>287</v>
      </c>
    </row>
    <row r="40" spans="2:23" ht="133.19999999999999" customHeight="1" x14ac:dyDescent="0.3">
      <c r="B40" s="59" t="s">
        <v>19</v>
      </c>
      <c r="C40" s="60" t="s">
        <v>131</v>
      </c>
      <c r="D40" s="60" t="s">
        <v>132</v>
      </c>
      <c r="E40" s="62" t="s">
        <v>47</v>
      </c>
      <c r="F40" s="79" t="s">
        <v>84</v>
      </c>
      <c r="G40" s="111">
        <v>20</v>
      </c>
      <c r="H40" s="70">
        <v>5</v>
      </c>
      <c r="I40" s="71">
        <v>5</v>
      </c>
      <c r="J40" s="71">
        <v>5</v>
      </c>
      <c r="K40" s="82">
        <v>5</v>
      </c>
      <c r="L40" s="74">
        <v>10</v>
      </c>
      <c r="M40" s="72">
        <v>12</v>
      </c>
      <c r="N40" s="72">
        <v>3</v>
      </c>
      <c r="O40" s="88"/>
      <c r="P40" s="226">
        <f t="shared" si="6"/>
        <v>2</v>
      </c>
      <c r="Q40" s="227">
        <f t="shared" si="6"/>
        <v>2.4</v>
      </c>
      <c r="R40" s="227">
        <f t="shared" si="6"/>
        <v>0.6</v>
      </c>
      <c r="S40" s="231"/>
      <c r="T40" s="132">
        <f t="shared" si="4"/>
        <v>2.2000000000000002</v>
      </c>
      <c r="U40" s="236">
        <f t="shared" si="5"/>
        <v>1.6666666666666667</v>
      </c>
      <c r="V40" s="231"/>
      <c r="W40" s="116" t="s">
        <v>259</v>
      </c>
    </row>
    <row r="41" spans="2:23" ht="133.19999999999999" customHeight="1" x14ac:dyDescent="0.3">
      <c r="B41" s="56" t="s">
        <v>71</v>
      </c>
      <c r="C41" s="63" t="s">
        <v>133</v>
      </c>
      <c r="D41" s="63" t="s">
        <v>134</v>
      </c>
      <c r="E41" s="64" t="s">
        <v>47</v>
      </c>
      <c r="F41" s="78" t="s">
        <v>135</v>
      </c>
      <c r="G41" s="110">
        <v>48</v>
      </c>
      <c r="H41" s="70">
        <v>12</v>
      </c>
      <c r="I41" s="71">
        <v>12</v>
      </c>
      <c r="J41" s="71">
        <v>12</v>
      </c>
      <c r="K41" s="82">
        <v>12</v>
      </c>
      <c r="L41" s="74">
        <v>20</v>
      </c>
      <c r="M41" s="72">
        <v>12</v>
      </c>
      <c r="N41" s="170">
        <v>8</v>
      </c>
      <c r="O41" s="88"/>
      <c r="P41" s="226">
        <f t="shared" si="6"/>
        <v>1.6666666666666667</v>
      </c>
      <c r="Q41" s="227">
        <f t="shared" si="6"/>
        <v>1</v>
      </c>
      <c r="R41" s="227">
        <f t="shared" si="6"/>
        <v>0.66666666666666663</v>
      </c>
      <c r="S41" s="231"/>
      <c r="T41" s="132">
        <f t="shared" si="4"/>
        <v>1.3333333333333333</v>
      </c>
      <c r="U41" s="236">
        <f t="shared" si="5"/>
        <v>1.1111111111111112</v>
      </c>
      <c r="V41" s="231"/>
      <c r="W41" s="117" t="s">
        <v>260</v>
      </c>
    </row>
    <row r="42" spans="2:23" ht="133.19999999999999" customHeight="1" x14ac:dyDescent="0.3">
      <c r="B42" s="59" t="s">
        <v>19</v>
      </c>
      <c r="C42" s="60" t="s">
        <v>136</v>
      </c>
      <c r="D42" s="60" t="s">
        <v>137</v>
      </c>
      <c r="E42" s="62" t="s">
        <v>47</v>
      </c>
      <c r="F42" s="79" t="s">
        <v>138</v>
      </c>
      <c r="G42" s="111">
        <v>48</v>
      </c>
      <c r="H42" s="70">
        <v>12</v>
      </c>
      <c r="I42" s="71">
        <v>12</v>
      </c>
      <c r="J42" s="71">
        <v>12</v>
      </c>
      <c r="K42" s="82">
        <v>12</v>
      </c>
      <c r="L42" s="74">
        <v>20</v>
      </c>
      <c r="M42" s="72">
        <v>12</v>
      </c>
      <c r="N42" s="170">
        <v>8</v>
      </c>
      <c r="O42" s="88"/>
      <c r="P42" s="226">
        <f t="shared" si="6"/>
        <v>1.6666666666666667</v>
      </c>
      <c r="Q42" s="227">
        <f t="shared" si="6"/>
        <v>1</v>
      </c>
      <c r="R42" s="227">
        <f t="shared" si="6"/>
        <v>0.66666666666666663</v>
      </c>
      <c r="S42" s="231"/>
      <c r="T42" s="132">
        <f t="shared" si="4"/>
        <v>1.3333333333333333</v>
      </c>
      <c r="U42" s="236">
        <f t="shared" si="5"/>
        <v>1.1111111111111112</v>
      </c>
      <c r="V42" s="231"/>
      <c r="W42" s="116" t="s">
        <v>261</v>
      </c>
    </row>
    <row r="43" spans="2:23" ht="133.19999999999999" customHeight="1" x14ac:dyDescent="0.3">
      <c r="B43" s="56" t="s">
        <v>72</v>
      </c>
      <c r="C43" s="63" t="s">
        <v>139</v>
      </c>
      <c r="D43" s="63" t="s">
        <v>140</v>
      </c>
      <c r="E43" s="64" t="s">
        <v>47</v>
      </c>
      <c r="F43" s="78" t="s">
        <v>84</v>
      </c>
      <c r="G43" s="110">
        <v>10</v>
      </c>
      <c r="H43" s="70">
        <v>2</v>
      </c>
      <c r="I43" s="71">
        <v>3</v>
      </c>
      <c r="J43" s="71">
        <v>2</v>
      </c>
      <c r="K43" s="82">
        <v>3</v>
      </c>
      <c r="L43" s="74">
        <v>23</v>
      </c>
      <c r="M43" s="72">
        <v>76</v>
      </c>
      <c r="N43" s="170">
        <v>84</v>
      </c>
      <c r="O43" s="88"/>
      <c r="P43" s="226">
        <f t="shared" si="6"/>
        <v>11.5</v>
      </c>
      <c r="Q43" s="227">
        <f t="shared" si="6"/>
        <v>25.333333333333332</v>
      </c>
      <c r="R43" s="227">
        <f t="shared" si="6"/>
        <v>42</v>
      </c>
      <c r="S43" s="231"/>
      <c r="T43" s="132">
        <f t="shared" si="4"/>
        <v>19.8</v>
      </c>
      <c r="U43" s="236">
        <f t="shared" si="5"/>
        <v>26.142857142857142</v>
      </c>
      <c r="V43" s="231"/>
      <c r="W43" s="117" t="s">
        <v>263</v>
      </c>
    </row>
    <row r="44" spans="2:23" ht="133.19999999999999" customHeight="1" x14ac:dyDescent="0.3">
      <c r="B44" s="59" t="s">
        <v>19</v>
      </c>
      <c r="C44" s="60" t="s">
        <v>141</v>
      </c>
      <c r="D44" s="60" t="s">
        <v>142</v>
      </c>
      <c r="E44" s="62" t="s">
        <v>47</v>
      </c>
      <c r="F44" s="79" t="s">
        <v>118</v>
      </c>
      <c r="G44" s="111">
        <v>10</v>
      </c>
      <c r="H44" s="70">
        <v>2</v>
      </c>
      <c r="I44" s="71">
        <v>3</v>
      </c>
      <c r="J44" s="71">
        <v>2</v>
      </c>
      <c r="K44" s="82">
        <v>3</v>
      </c>
      <c r="L44" s="74">
        <v>23</v>
      </c>
      <c r="M44" s="72">
        <v>76</v>
      </c>
      <c r="N44" s="170">
        <v>84</v>
      </c>
      <c r="O44" s="88"/>
      <c r="P44" s="226">
        <f t="shared" si="6"/>
        <v>11.5</v>
      </c>
      <c r="Q44" s="227">
        <f t="shared" si="6"/>
        <v>25.333333333333332</v>
      </c>
      <c r="R44" s="227">
        <f t="shared" si="6"/>
        <v>42</v>
      </c>
      <c r="S44" s="231"/>
      <c r="T44" s="132">
        <f t="shared" si="4"/>
        <v>19.8</v>
      </c>
      <c r="U44" s="236">
        <f t="shared" si="5"/>
        <v>26.142857142857142</v>
      </c>
      <c r="V44" s="231"/>
      <c r="W44" s="116" t="s">
        <v>262</v>
      </c>
    </row>
    <row r="45" spans="2:23" ht="133.19999999999999" customHeight="1" x14ac:dyDescent="0.3">
      <c r="B45" s="56" t="s">
        <v>73</v>
      </c>
      <c r="C45" s="63" t="s">
        <v>143</v>
      </c>
      <c r="D45" s="63" t="s">
        <v>144</v>
      </c>
      <c r="E45" s="64" t="s">
        <v>47</v>
      </c>
      <c r="F45" s="78" t="s">
        <v>59</v>
      </c>
      <c r="G45" s="110">
        <v>172</v>
      </c>
      <c r="H45" s="70">
        <v>35</v>
      </c>
      <c r="I45" s="71">
        <v>45</v>
      </c>
      <c r="J45" s="71">
        <v>37</v>
      </c>
      <c r="K45" s="82">
        <v>55</v>
      </c>
      <c r="L45" s="74">
        <v>34</v>
      </c>
      <c r="M45" s="72">
        <v>42</v>
      </c>
      <c r="N45" s="170">
        <v>84</v>
      </c>
      <c r="O45" s="88"/>
      <c r="P45" s="226">
        <f t="shared" si="6"/>
        <v>0.97142857142857142</v>
      </c>
      <c r="Q45" s="227">
        <f t="shared" si="6"/>
        <v>0.93333333333333335</v>
      </c>
      <c r="R45" s="227">
        <f t="shared" si="6"/>
        <v>2.2702702702702702</v>
      </c>
      <c r="S45" s="231"/>
      <c r="T45" s="132">
        <f t="shared" si="4"/>
        <v>0.95</v>
      </c>
      <c r="U45" s="236">
        <f t="shared" si="5"/>
        <v>1.3675213675213675</v>
      </c>
      <c r="V45" s="231"/>
      <c r="W45" s="117" t="s">
        <v>264</v>
      </c>
    </row>
    <row r="46" spans="2:23" ht="133.19999999999999" customHeight="1" x14ac:dyDescent="0.3">
      <c r="B46" s="59" t="s">
        <v>19</v>
      </c>
      <c r="C46" s="60" t="s">
        <v>145</v>
      </c>
      <c r="D46" s="60" t="s">
        <v>146</v>
      </c>
      <c r="E46" s="62" t="s">
        <v>47</v>
      </c>
      <c r="F46" s="79" t="s">
        <v>147</v>
      </c>
      <c r="G46" s="111">
        <v>150</v>
      </c>
      <c r="H46" s="70">
        <v>30</v>
      </c>
      <c r="I46" s="71">
        <v>40</v>
      </c>
      <c r="J46" s="71">
        <v>30</v>
      </c>
      <c r="K46" s="82">
        <v>50</v>
      </c>
      <c r="L46" s="74">
        <v>25</v>
      </c>
      <c r="M46" s="72">
        <v>33</v>
      </c>
      <c r="N46" s="170">
        <v>31</v>
      </c>
      <c r="O46" s="88"/>
      <c r="P46" s="226">
        <f t="shared" si="6"/>
        <v>0.83333333333333337</v>
      </c>
      <c r="Q46" s="227">
        <f t="shared" si="6"/>
        <v>0.82499999999999996</v>
      </c>
      <c r="R46" s="227">
        <f t="shared" si="6"/>
        <v>1.0333333333333334</v>
      </c>
      <c r="S46" s="231"/>
      <c r="T46" s="132">
        <f t="shared" si="4"/>
        <v>0.82857142857142863</v>
      </c>
      <c r="U46" s="236">
        <f t="shared" si="5"/>
        <v>0.89</v>
      </c>
      <c r="V46" s="231"/>
      <c r="W46" s="116" t="s">
        <v>265</v>
      </c>
    </row>
    <row r="47" spans="2:23" ht="133.19999999999999" customHeight="1" x14ac:dyDescent="0.3">
      <c r="B47" s="59" t="s">
        <v>19</v>
      </c>
      <c r="C47" s="60" t="s">
        <v>148</v>
      </c>
      <c r="D47" s="60" t="s">
        <v>149</v>
      </c>
      <c r="E47" s="62" t="s">
        <v>47</v>
      </c>
      <c r="F47" s="79" t="s">
        <v>150</v>
      </c>
      <c r="G47" s="111">
        <v>22</v>
      </c>
      <c r="H47" s="70">
        <v>5</v>
      </c>
      <c r="I47" s="71">
        <v>5</v>
      </c>
      <c r="J47" s="71">
        <v>7</v>
      </c>
      <c r="K47" s="82">
        <v>5</v>
      </c>
      <c r="L47" s="74">
        <v>9</v>
      </c>
      <c r="M47" s="72">
        <v>9</v>
      </c>
      <c r="N47" s="170">
        <v>6</v>
      </c>
      <c r="O47" s="88"/>
      <c r="P47" s="226">
        <f t="shared" si="6"/>
        <v>1.8</v>
      </c>
      <c r="Q47" s="227">
        <f t="shared" si="6"/>
        <v>1.8</v>
      </c>
      <c r="R47" s="227">
        <f t="shared" si="6"/>
        <v>0.8571428571428571</v>
      </c>
      <c r="S47" s="231"/>
      <c r="T47" s="132">
        <f t="shared" si="4"/>
        <v>1.8</v>
      </c>
      <c r="U47" s="236">
        <f t="shared" si="5"/>
        <v>1.411764705882353</v>
      </c>
      <c r="V47" s="231"/>
      <c r="W47" s="116" t="s">
        <v>266</v>
      </c>
    </row>
    <row r="48" spans="2:23" ht="133.19999999999999" customHeight="1" x14ac:dyDescent="0.3">
      <c r="B48" s="56" t="s">
        <v>74</v>
      </c>
      <c r="C48" s="63" t="s">
        <v>151</v>
      </c>
      <c r="D48" s="63" t="s">
        <v>152</v>
      </c>
      <c r="E48" s="64" t="s">
        <v>47</v>
      </c>
      <c r="F48" s="78" t="s">
        <v>153</v>
      </c>
      <c r="G48" s="110">
        <v>1187</v>
      </c>
      <c r="H48" s="70">
        <v>297</v>
      </c>
      <c r="I48" s="71">
        <v>295</v>
      </c>
      <c r="J48" s="71">
        <v>298</v>
      </c>
      <c r="K48" s="82">
        <v>297</v>
      </c>
      <c r="L48" s="74">
        <v>292</v>
      </c>
      <c r="M48" s="72">
        <v>252</v>
      </c>
      <c r="N48" s="170">
        <v>256</v>
      </c>
      <c r="O48" s="88"/>
      <c r="P48" s="226">
        <f t="shared" si="6"/>
        <v>0.98316498316498313</v>
      </c>
      <c r="Q48" s="227">
        <f t="shared" si="6"/>
        <v>0.85423728813559319</v>
      </c>
      <c r="R48" s="227">
        <f t="shared" si="6"/>
        <v>0.85906040268456374</v>
      </c>
      <c r="S48" s="231"/>
      <c r="T48" s="132">
        <f t="shared" si="4"/>
        <v>0.91891891891891897</v>
      </c>
      <c r="U48" s="236">
        <f t="shared" si="5"/>
        <v>0.898876404494382</v>
      </c>
      <c r="V48" s="231"/>
      <c r="W48" s="117" t="s">
        <v>267</v>
      </c>
    </row>
    <row r="49" spans="1:23" ht="133.19999999999999" customHeight="1" x14ac:dyDescent="0.3">
      <c r="B49" s="59" t="s">
        <v>19</v>
      </c>
      <c r="C49" s="60" t="s">
        <v>154</v>
      </c>
      <c r="D49" s="60" t="s">
        <v>155</v>
      </c>
      <c r="E49" s="62" t="s">
        <v>47</v>
      </c>
      <c r="F49" s="79" t="s">
        <v>156</v>
      </c>
      <c r="G49" s="111">
        <v>1180</v>
      </c>
      <c r="H49" s="70">
        <v>295</v>
      </c>
      <c r="I49" s="71">
        <v>295</v>
      </c>
      <c r="J49" s="71">
        <v>295</v>
      </c>
      <c r="K49" s="82">
        <v>295</v>
      </c>
      <c r="L49" s="74">
        <v>288</v>
      </c>
      <c r="M49" s="72">
        <v>252</v>
      </c>
      <c r="N49" s="170">
        <v>254</v>
      </c>
      <c r="O49" s="88"/>
      <c r="P49" s="226">
        <f t="shared" si="6"/>
        <v>0.97627118644067801</v>
      </c>
      <c r="Q49" s="227">
        <f t="shared" si="6"/>
        <v>0.85423728813559319</v>
      </c>
      <c r="R49" s="227">
        <f t="shared" si="6"/>
        <v>0.86101694915254234</v>
      </c>
      <c r="S49" s="231"/>
      <c r="T49" s="132">
        <f t="shared" si="4"/>
        <v>0.9152542372881356</v>
      </c>
      <c r="U49" s="236">
        <f t="shared" si="5"/>
        <v>0.89717514124293785</v>
      </c>
      <c r="V49" s="231"/>
      <c r="W49" s="116" t="s">
        <v>268</v>
      </c>
    </row>
    <row r="50" spans="1:23" ht="133.19999999999999" customHeight="1" x14ac:dyDescent="0.3">
      <c r="B50" s="59" t="s">
        <v>19</v>
      </c>
      <c r="C50" s="60" t="s">
        <v>157</v>
      </c>
      <c r="D50" s="60" t="s">
        <v>158</v>
      </c>
      <c r="E50" s="62" t="s">
        <v>47</v>
      </c>
      <c r="F50" s="79" t="s">
        <v>159</v>
      </c>
      <c r="G50" s="111">
        <v>7</v>
      </c>
      <c r="H50" s="70">
        <v>2</v>
      </c>
      <c r="I50" s="72"/>
      <c r="J50" s="71">
        <v>3</v>
      </c>
      <c r="K50" s="82">
        <v>2</v>
      </c>
      <c r="L50" s="74">
        <v>4</v>
      </c>
      <c r="M50" s="72"/>
      <c r="N50" s="170">
        <v>2</v>
      </c>
      <c r="O50" s="88"/>
      <c r="P50" s="226">
        <f t="shared" si="6"/>
        <v>2</v>
      </c>
      <c r="Q50" s="227" t="str">
        <f t="shared" si="6"/>
        <v>100%</v>
      </c>
      <c r="R50" s="227">
        <f t="shared" si="6"/>
        <v>0.66666666666666663</v>
      </c>
      <c r="S50" s="231"/>
      <c r="T50" s="132">
        <f t="shared" si="4"/>
        <v>2</v>
      </c>
      <c r="U50" s="236">
        <f t="shared" si="5"/>
        <v>1.2</v>
      </c>
      <c r="V50" s="231"/>
      <c r="W50" s="116" t="s">
        <v>269</v>
      </c>
    </row>
    <row r="51" spans="1:23" ht="133.19999999999999" customHeight="1" x14ac:dyDescent="0.3">
      <c r="B51" s="56" t="s">
        <v>75</v>
      </c>
      <c r="C51" s="63" t="s">
        <v>160</v>
      </c>
      <c r="D51" s="63" t="s">
        <v>161</v>
      </c>
      <c r="E51" s="64" t="s">
        <v>47</v>
      </c>
      <c r="F51" s="78" t="s">
        <v>59</v>
      </c>
      <c r="G51" s="110">
        <v>60</v>
      </c>
      <c r="H51" s="70">
        <v>15</v>
      </c>
      <c r="I51" s="71">
        <v>15</v>
      </c>
      <c r="J51" s="71">
        <v>15</v>
      </c>
      <c r="K51" s="82">
        <v>15</v>
      </c>
      <c r="L51" s="74">
        <v>15</v>
      </c>
      <c r="M51" s="72">
        <v>9</v>
      </c>
      <c r="N51" s="170">
        <v>14</v>
      </c>
      <c r="O51" s="88"/>
      <c r="P51" s="226">
        <f t="shared" si="6"/>
        <v>1</v>
      </c>
      <c r="Q51" s="227">
        <f t="shared" si="6"/>
        <v>0.6</v>
      </c>
      <c r="R51" s="227">
        <f t="shared" si="6"/>
        <v>0.93333333333333335</v>
      </c>
      <c r="S51" s="231"/>
      <c r="T51" s="132">
        <f t="shared" si="4"/>
        <v>0.8</v>
      </c>
      <c r="U51" s="236">
        <f t="shared" si="5"/>
        <v>0.84444444444444444</v>
      </c>
      <c r="V51" s="231"/>
      <c r="W51" s="117" t="s">
        <v>270</v>
      </c>
    </row>
    <row r="52" spans="1:23" ht="133.19999999999999" customHeight="1" x14ac:dyDescent="0.3">
      <c r="B52" s="59" t="s">
        <v>19</v>
      </c>
      <c r="C52" s="60" t="s">
        <v>162</v>
      </c>
      <c r="D52" s="60" t="s">
        <v>163</v>
      </c>
      <c r="E52" s="62" t="s">
        <v>47</v>
      </c>
      <c r="F52" s="79" t="s">
        <v>59</v>
      </c>
      <c r="G52" s="111">
        <v>60</v>
      </c>
      <c r="H52" s="70">
        <v>15</v>
      </c>
      <c r="I52" s="71">
        <v>15</v>
      </c>
      <c r="J52" s="71">
        <v>15</v>
      </c>
      <c r="K52" s="82">
        <v>15</v>
      </c>
      <c r="L52" s="74">
        <v>15</v>
      </c>
      <c r="M52" s="72">
        <v>9</v>
      </c>
      <c r="N52" s="170">
        <v>14</v>
      </c>
      <c r="O52" s="88"/>
      <c r="P52" s="226">
        <f t="shared" si="6"/>
        <v>1</v>
      </c>
      <c r="Q52" s="227">
        <f t="shared" si="6"/>
        <v>0.6</v>
      </c>
      <c r="R52" s="227">
        <f t="shared" si="6"/>
        <v>0.93333333333333335</v>
      </c>
      <c r="S52" s="231"/>
      <c r="T52" s="132">
        <f t="shared" si="4"/>
        <v>0.8</v>
      </c>
      <c r="U52" s="236">
        <f t="shared" si="5"/>
        <v>0.84444444444444444</v>
      </c>
      <c r="V52" s="231"/>
      <c r="W52" s="116" t="s">
        <v>271</v>
      </c>
    </row>
    <row r="53" spans="1:23" ht="133.19999999999999" customHeight="1" x14ac:dyDescent="0.3">
      <c r="B53" s="56" t="s">
        <v>76</v>
      </c>
      <c r="C53" s="63" t="s">
        <v>164</v>
      </c>
      <c r="D53" s="63" t="s">
        <v>165</v>
      </c>
      <c r="E53" s="64" t="s">
        <v>47</v>
      </c>
      <c r="F53" s="78" t="s">
        <v>166</v>
      </c>
      <c r="G53" s="110">
        <v>200</v>
      </c>
      <c r="H53" s="70">
        <v>40</v>
      </c>
      <c r="I53" s="71">
        <v>50</v>
      </c>
      <c r="J53" s="71">
        <v>50</v>
      </c>
      <c r="K53" s="82">
        <v>60</v>
      </c>
      <c r="L53" s="74">
        <v>305</v>
      </c>
      <c r="M53" s="72">
        <v>184</v>
      </c>
      <c r="N53" s="170">
        <v>70</v>
      </c>
      <c r="O53" s="88"/>
      <c r="P53" s="226">
        <f>IFERROR((L53/H53),"100%")</f>
        <v>7.625</v>
      </c>
      <c r="Q53" s="227">
        <f t="shared" si="6"/>
        <v>3.68</v>
      </c>
      <c r="R53" s="227">
        <f t="shared" si="6"/>
        <v>1.4</v>
      </c>
      <c r="S53" s="231"/>
      <c r="T53" s="132">
        <f t="shared" si="4"/>
        <v>5.4333333333333336</v>
      </c>
      <c r="U53" s="236">
        <f t="shared" si="5"/>
        <v>3.9928571428571429</v>
      </c>
      <c r="V53" s="231"/>
      <c r="W53" s="117" t="s">
        <v>288</v>
      </c>
    </row>
    <row r="54" spans="1:23" ht="133.19999999999999" customHeight="1" x14ac:dyDescent="0.3">
      <c r="B54" s="59" t="s">
        <v>19</v>
      </c>
      <c r="C54" s="60" t="s">
        <v>167</v>
      </c>
      <c r="D54" s="60" t="s">
        <v>168</v>
      </c>
      <c r="E54" s="62" t="s">
        <v>47</v>
      </c>
      <c r="F54" s="79" t="s">
        <v>169</v>
      </c>
      <c r="G54" s="111">
        <v>200</v>
      </c>
      <c r="H54" s="70">
        <v>40</v>
      </c>
      <c r="I54" s="71">
        <v>50</v>
      </c>
      <c r="J54" s="71">
        <v>50</v>
      </c>
      <c r="K54" s="82">
        <v>60</v>
      </c>
      <c r="L54" s="74">
        <v>305</v>
      </c>
      <c r="M54" s="72">
        <v>184</v>
      </c>
      <c r="N54" s="170">
        <v>70</v>
      </c>
      <c r="O54" s="88"/>
      <c r="P54" s="226">
        <f t="shared" si="6"/>
        <v>7.625</v>
      </c>
      <c r="Q54" s="227">
        <f t="shared" si="6"/>
        <v>3.68</v>
      </c>
      <c r="R54" s="227">
        <f t="shared" si="6"/>
        <v>1.4</v>
      </c>
      <c r="S54" s="231"/>
      <c r="T54" s="132">
        <f t="shared" si="4"/>
        <v>5.4333333333333336</v>
      </c>
      <c r="U54" s="236">
        <f t="shared" si="5"/>
        <v>3.9928571428571429</v>
      </c>
      <c r="V54" s="231"/>
      <c r="W54" s="116" t="s">
        <v>272</v>
      </c>
    </row>
    <row r="55" spans="1:23" ht="133.19999999999999" customHeight="1" x14ac:dyDescent="0.3">
      <c r="B55" s="56" t="s">
        <v>77</v>
      </c>
      <c r="C55" s="63" t="s">
        <v>170</v>
      </c>
      <c r="D55" s="57" t="s">
        <v>171</v>
      </c>
      <c r="E55" s="64" t="s">
        <v>47</v>
      </c>
      <c r="F55" s="76" t="s">
        <v>172</v>
      </c>
      <c r="G55" s="108">
        <v>3</v>
      </c>
      <c r="H55" s="74"/>
      <c r="I55" s="71">
        <v>1</v>
      </c>
      <c r="J55" s="71">
        <v>1</v>
      </c>
      <c r="K55" s="82">
        <v>1</v>
      </c>
      <c r="L55" s="87"/>
      <c r="M55" s="72"/>
      <c r="N55" s="170">
        <v>2</v>
      </c>
      <c r="O55" s="88"/>
      <c r="P55" s="226" t="str">
        <f t="shared" si="6"/>
        <v>100%</v>
      </c>
      <c r="Q55" s="227">
        <f t="shared" si="6"/>
        <v>0</v>
      </c>
      <c r="R55" s="227">
        <f t="shared" si="6"/>
        <v>2</v>
      </c>
      <c r="S55" s="231"/>
      <c r="T55" s="132">
        <f t="shared" si="4"/>
        <v>0</v>
      </c>
      <c r="U55" s="236">
        <f t="shared" si="5"/>
        <v>1</v>
      </c>
      <c r="V55" s="231"/>
      <c r="W55" s="117" t="s">
        <v>273</v>
      </c>
    </row>
    <row r="56" spans="1:23" ht="133.19999999999999" customHeight="1" x14ac:dyDescent="0.3">
      <c r="B56" s="59" t="s">
        <v>19</v>
      </c>
      <c r="C56" s="60" t="s">
        <v>173</v>
      </c>
      <c r="D56" s="61" t="s">
        <v>174</v>
      </c>
      <c r="E56" s="62" t="s">
        <v>47</v>
      </c>
      <c r="F56" s="77" t="s">
        <v>50</v>
      </c>
      <c r="G56" s="109">
        <v>3</v>
      </c>
      <c r="H56" s="74"/>
      <c r="I56" s="71">
        <v>1</v>
      </c>
      <c r="J56" s="71">
        <v>1</v>
      </c>
      <c r="K56" s="82">
        <v>1</v>
      </c>
      <c r="L56" s="87"/>
      <c r="M56" s="72"/>
      <c r="N56" s="170">
        <v>2</v>
      </c>
      <c r="O56" s="88"/>
      <c r="P56" s="226" t="str">
        <f t="shared" si="6"/>
        <v>100%</v>
      </c>
      <c r="Q56" s="227">
        <f t="shared" si="6"/>
        <v>0</v>
      </c>
      <c r="R56" s="227">
        <f t="shared" si="6"/>
        <v>2</v>
      </c>
      <c r="S56" s="231"/>
      <c r="T56" s="132">
        <f t="shared" si="4"/>
        <v>0</v>
      </c>
      <c r="U56" s="236">
        <f t="shared" si="5"/>
        <v>1</v>
      </c>
      <c r="V56" s="231"/>
      <c r="W56" s="116" t="s">
        <v>275</v>
      </c>
    </row>
    <row r="57" spans="1:23" ht="133.19999999999999" customHeight="1" x14ac:dyDescent="0.3">
      <c r="A57" t="s">
        <v>274</v>
      </c>
      <c r="B57" s="56" t="s">
        <v>78</v>
      </c>
      <c r="C57" s="63" t="s">
        <v>175</v>
      </c>
      <c r="D57" s="57" t="s">
        <v>176</v>
      </c>
      <c r="E57" s="64" t="s">
        <v>47</v>
      </c>
      <c r="F57" s="76" t="s">
        <v>177</v>
      </c>
      <c r="G57" s="108">
        <v>50</v>
      </c>
      <c r="H57" s="70">
        <v>10</v>
      </c>
      <c r="I57" s="71">
        <v>15</v>
      </c>
      <c r="J57" s="71">
        <v>10</v>
      </c>
      <c r="K57" s="82">
        <v>15</v>
      </c>
      <c r="L57" s="74">
        <v>8</v>
      </c>
      <c r="M57" s="72">
        <v>18</v>
      </c>
      <c r="N57" s="170">
        <v>42</v>
      </c>
      <c r="O57" s="88"/>
      <c r="P57" s="226">
        <f t="shared" si="6"/>
        <v>0.8</v>
      </c>
      <c r="Q57" s="227">
        <f t="shared" si="6"/>
        <v>1.2</v>
      </c>
      <c r="R57" s="227">
        <f t="shared" si="6"/>
        <v>4.2</v>
      </c>
      <c r="S57" s="231"/>
      <c r="T57" s="132">
        <f t="shared" si="4"/>
        <v>1.04</v>
      </c>
      <c r="U57" s="236">
        <f t="shared" si="5"/>
        <v>1.9428571428571428</v>
      </c>
      <c r="V57" s="231"/>
      <c r="W57" s="117" t="s">
        <v>276</v>
      </c>
    </row>
    <row r="58" spans="1:23" ht="133.19999999999999" customHeight="1" x14ac:dyDescent="0.3">
      <c r="B58" s="59" t="s">
        <v>19</v>
      </c>
      <c r="C58" s="60" t="s">
        <v>178</v>
      </c>
      <c r="D58" s="60" t="s">
        <v>179</v>
      </c>
      <c r="E58" s="62" t="s">
        <v>47</v>
      </c>
      <c r="F58" s="77" t="s">
        <v>180</v>
      </c>
      <c r="G58" s="109">
        <v>50</v>
      </c>
      <c r="H58" s="70">
        <v>10</v>
      </c>
      <c r="I58" s="71">
        <v>15</v>
      </c>
      <c r="J58" s="71">
        <v>10</v>
      </c>
      <c r="K58" s="82">
        <v>15</v>
      </c>
      <c r="L58" s="74">
        <v>8</v>
      </c>
      <c r="M58" s="72">
        <v>18</v>
      </c>
      <c r="N58" s="170">
        <v>38</v>
      </c>
      <c r="O58" s="88"/>
      <c r="P58" s="226">
        <f t="shared" si="6"/>
        <v>0.8</v>
      </c>
      <c r="Q58" s="227">
        <f t="shared" si="6"/>
        <v>1.2</v>
      </c>
      <c r="R58" s="227">
        <f t="shared" si="6"/>
        <v>3.8</v>
      </c>
      <c r="S58" s="231"/>
      <c r="T58" s="132">
        <f t="shared" si="4"/>
        <v>1.04</v>
      </c>
      <c r="U58" s="236">
        <f t="shared" si="5"/>
        <v>1.8285714285714285</v>
      </c>
      <c r="V58" s="231"/>
      <c r="W58" s="116" t="s">
        <v>277</v>
      </c>
    </row>
    <row r="59" spans="1:23" ht="133.19999999999999" customHeight="1" x14ac:dyDescent="0.3">
      <c r="B59" s="56" t="s">
        <v>79</v>
      </c>
      <c r="C59" s="63" t="s">
        <v>181</v>
      </c>
      <c r="D59" s="57" t="s">
        <v>182</v>
      </c>
      <c r="E59" s="64" t="s">
        <v>47</v>
      </c>
      <c r="F59" s="76" t="s">
        <v>172</v>
      </c>
      <c r="G59" s="108">
        <v>129</v>
      </c>
      <c r="H59" s="70">
        <v>32</v>
      </c>
      <c r="I59" s="71">
        <v>33</v>
      </c>
      <c r="J59" s="71">
        <v>32</v>
      </c>
      <c r="K59" s="82">
        <v>32</v>
      </c>
      <c r="L59" s="74">
        <v>31</v>
      </c>
      <c r="M59" s="72">
        <v>48</v>
      </c>
      <c r="N59" s="170">
        <v>42</v>
      </c>
      <c r="O59" s="88"/>
      <c r="P59" s="226">
        <f t="shared" si="6"/>
        <v>0.96875</v>
      </c>
      <c r="Q59" s="227">
        <f t="shared" si="6"/>
        <v>1.4545454545454546</v>
      </c>
      <c r="R59" s="227">
        <f t="shared" si="6"/>
        <v>1.3125</v>
      </c>
      <c r="S59" s="231"/>
      <c r="T59" s="132">
        <f t="shared" si="4"/>
        <v>1.2153846153846153</v>
      </c>
      <c r="U59" s="236">
        <f t="shared" si="5"/>
        <v>1.2474226804123711</v>
      </c>
      <c r="V59" s="231"/>
      <c r="W59" s="117" t="s">
        <v>278</v>
      </c>
    </row>
    <row r="60" spans="1:23" ht="133.19999999999999" customHeight="1" x14ac:dyDescent="0.3">
      <c r="B60" s="59" t="s">
        <v>19</v>
      </c>
      <c r="C60" s="60" t="s">
        <v>183</v>
      </c>
      <c r="D60" s="60" t="s">
        <v>184</v>
      </c>
      <c r="E60" s="62" t="s">
        <v>47</v>
      </c>
      <c r="F60" s="77" t="s">
        <v>185</v>
      </c>
      <c r="G60" s="109">
        <v>80</v>
      </c>
      <c r="H60" s="70">
        <v>20</v>
      </c>
      <c r="I60" s="71">
        <v>20</v>
      </c>
      <c r="J60" s="71">
        <v>20</v>
      </c>
      <c r="K60" s="82">
        <v>20</v>
      </c>
      <c r="L60" s="74">
        <v>22</v>
      </c>
      <c r="M60" s="72">
        <v>21</v>
      </c>
      <c r="N60" s="170">
        <v>23</v>
      </c>
      <c r="O60" s="88"/>
      <c r="P60" s="226">
        <f t="shared" si="6"/>
        <v>1.1000000000000001</v>
      </c>
      <c r="Q60" s="227">
        <f t="shared" si="6"/>
        <v>1.05</v>
      </c>
      <c r="R60" s="227">
        <f t="shared" si="6"/>
        <v>1.1499999999999999</v>
      </c>
      <c r="S60" s="231"/>
      <c r="T60" s="132">
        <f t="shared" si="4"/>
        <v>1.075</v>
      </c>
      <c r="U60" s="236">
        <f t="shared" si="5"/>
        <v>1.1000000000000001</v>
      </c>
      <c r="V60" s="231"/>
      <c r="W60" s="116" t="s">
        <v>289</v>
      </c>
    </row>
    <row r="61" spans="1:23" ht="133.19999999999999" customHeight="1" x14ac:dyDescent="0.3">
      <c r="B61" s="59" t="s">
        <v>19</v>
      </c>
      <c r="C61" s="60" t="s">
        <v>186</v>
      </c>
      <c r="D61" s="61" t="s">
        <v>187</v>
      </c>
      <c r="E61" s="62" t="s">
        <v>47</v>
      </c>
      <c r="F61" s="77" t="s">
        <v>188</v>
      </c>
      <c r="G61" s="109">
        <v>1</v>
      </c>
      <c r="H61" s="74"/>
      <c r="I61" s="71">
        <v>1</v>
      </c>
      <c r="J61" s="72"/>
      <c r="K61" s="83"/>
      <c r="L61" s="74">
        <v>2</v>
      </c>
      <c r="M61" s="72">
        <v>7</v>
      </c>
      <c r="N61" s="170">
        <v>3</v>
      </c>
      <c r="O61" s="88"/>
      <c r="P61" s="226" t="str">
        <f t="shared" si="6"/>
        <v>100%</v>
      </c>
      <c r="Q61" s="227">
        <f t="shared" si="6"/>
        <v>7</v>
      </c>
      <c r="R61" s="227" t="str">
        <f t="shared" si="6"/>
        <v>100%</v>
      </c>
      <c r="S61" s="231"/>
      <c r="T61" s="132">
        <f t="shared" si="4"/>
        <v>9</v>
      </c>
      <c r="U61" s="236">
        <f t="shared" si="5"/>
        <v>12</v>
      </c>
      <c r="V61" s="231"/>
      <c r="W61" s="116" t="s">
        <v>279</v>
      </c>
    </row>
    <row r="62" spans="1:23" ht="133.19999999999999" customHeight="1" x14ac:dyDescent="0.3">
      <c r="B62" s="59" t="s">
        <v>19</v>
      </c>
      <c r="C62" s="65" t="s">
        <v>189</v>
      </c>
      <c r="D62" s="66" t="s">
        <v>190</v>
      </c>
      <c r="E62" s="62" t="s">
        <v>47</v>
      </c>
      <c r="F62" s="77" t="s">
        <v>188</v>
      </c>
      <c r="G62" s="109">
        <v>48</v>
      </c>
      <c r="H62" s="70">
        <v>12</v>
      </c>
      <c r="I62" s="71">
        <v>12</v>
      </c>
      <c r="J62" s="71">
        <v>12</v>
      </c>
      <c r="K62" s="82">
        <v>12</v>
      </c>
      <c r="L62" s="74">
        <v>7</v>
      </c>
      <c r="M62" s="72">
        <v>20</v>
      </c>
      <c r="N62" s="170">
        <v>16</v>
      </c>
      <c r="O62" s="88"/>
      <c r="P62" s="226">
        <f t="shared" si="6"/>
        <v>0.58333333333333337</v>
      </c>
      <c r="Q62" s="227">
        <f t="shared" si="6"/>
        <v>1.6666666666666667</v>
      </c>
      <c r="R62" s="227">
        <f t="shared" si="6"/>
        <v>1.3333333333333333</v>
      </c>
      <c r="S62" s="231"/>
      <c r="T62" s="132">
        <f t="shared" si="4"/>
        <v>1.125</v>
      </c>
      <c r="U62" s="236">
        <f t="shared" si="5"/>
        <v>1.1944444444444444</v>
      </c>
      <c r="V62" s="231"/>
      <c r="W62" s="116" t="s">
        <v>290</v>
      </c>
    </row>
    <row r="63" spans="1:23" ht="133.19999999999999" customHeight="1" x14ac:dyDescent="0.3">
      <c r="B63" s="56" t="s">
        <v>80</v>
      </c>
      <c r="C63" s="63" t="s">
        <v>191</v>
      </c>
      <c r="D63" s="57" t="s">
        <v>192</v>
      </c>
      <c r="E63" s="64" t="s">
        <v>47</v>
      </c>
      <c r="F63" s="76" t="s">
        <v>172</v>
      </c>
      <c r="G63" s="108">
        <v>22</v>
      </c>
      <c r="H63" s="70">
        <v>4</v>
      </c>
      <c r="I63" s="71">
        <v>6</v>
      </c>
      <c r="J63" s="71">
        <v>6</v>
      </c>
      <c r="K63" s="82">
        <v>6</v>
      </c>
      <c r="L63" s="74">
        <v>6</v>
      </c>
      <c r="M63" s="72">
        <v>9</v>
      </c>
      <c r="N63" s="170">
        <v>10</v>
      </c>
      <c r="O63" s="88"/>
      <c r="P63" s="226">
        <f t="shared" si="6"/>
        <v>1.5</v>
      </c>
      <c r="Q63" s="227">
        <f t="shared" si="6"/>
        <v>1.5</v>
      </c>
      <c r="R63" s="227">
        <f t="shared" si="6"/>
        <v>1.6666666666666667</v>
      </c>
      <c r="S63" s="231"/>
      <c r="T63" s="132">
        <f t="shared" si="4"/>
        <v>1.5</v>
      </c>
      <c r="U63" s="236">
        <f t="shared" si="5"/>
        <v>1.5625</v>
      </c>
      <c r="V63" s="231"/>
      <c r="W63" s="117" t="s">
        <v>280</v>
      </c>
    </row>
    <row r="64" spans="1:23" ht="133.19999999999999" customHeight="1" x14ac:dyDescent="0.3">
      <c r="B64" s="59" t="s">
        <v>19</v>
      </c>
      <c r="C64" s="60" t="s">
        <v>193</v>
      </c>
      <c r="D64" s="60" t="s">
        <v>194</v>
      </c>
      <c r="E64" s="62" t="s">
        <v>47</v>
      </c>
      <c r="F64" s="77" t="s">
        <v>195</v>
      </c>
      <c r="G64" s="109">
        <v>16</v>
      </c>
      <c r="H64" s="70">
        <v>4</v>
      </c>
      <c r="I64" s="71">
        <v>4</v>
      </c>
      <c r="J64" s="71">
        <v>4</v>
      </c>
      <c r="K64" s="82">
        <v>4</v>
      </c>
      <c r="L64" s="74">
        <v>6</v>
      </c>
      <c r="M64" s="72">
        <v>6</v>
      </c>
      <c r="N64" s="170">
        <v>7</v>
      </c>
      <c r="O64" s="88"/>
      <c r="P64" s="226">
        <f t="shared" si="6"/>
        <v>1.5</v>
      </c>
      <c r="Q64" s="227">
        <f t="shared" si="6"/>
        <v>1.5</v>
      </c>
      <c r="R64" s="227">
        <f t="shared" si="6"/>
        <v>1.75</v>
      </c>
      <c r="S64" s="231"/>
      <c r="T64" s="132">
        <f t="shared" si="4"/>
        <v>1.5</v>
      </c>
      <c r="U64" s="236">
        <f t="shared" si="5"/>
        <v>1.5833333333333333</v>
      </c>
      <c r="V64" s="231"/>
      <c r="W64" s="116" t="s">
        <v>291</v>
      </c>
    </row>
    <row r="65" spans="2:23" ht="133.19999999999999" customHeight="1" x14ac:dyDescent="0.3">
      <c r="B65" s="59" t="s">
        <v>19</v>
      </c>
      <c r="C65" s="67" t="s">
        <v>196</v>
      </c>
      <c r="D65" s="61" t="s">
        <v>197</v>
      </c>
      <c r="E65" s="62" t="s">
        <v>47</v>
      </c>
      <c r="F65" s="77" t="s">
        <v>198</v>
      </c>
      <c r="G65" s="109">
        <v>6</v>
      </c>
      <c r="H65" s="74"/>
      <c r="I65" s="71">
        <v>2</v>
      </c>
      <c r="J65" s="71">
        <v>2</v>
      </c>
      <c r="K65" s="82">
        <v>2</v>
      </c>
      <c r="L65" s="87"/>
      <c r="M65" s="72">
        <v>3</v>
      </c>
      <c r="N65" s="170">
        <v>3</v>
      </c>
      <c r="O65" s="88"/>
      <c r="P65" s="226" t="str">
        <f t="shared" si="6"/>
        <v>100%</v>
      </c>
      <c r="Q65" s="227">
        <f t="shared" si="6"/>
        <v>1.5</v>
      </c>
      <c r="R65" s="227">
        <f t="shared" si="6"/>
        <v>1.5</v>
      </c>
      <c r="S65" s="231"/>
      <c r="T65" s="132">
        <f t="shared" si="4"/>
        <v>1.5</v>
      </c>
      <c r="U65" s="236">
        <f t="shared" si="5"/>
        <v>1.5</v>
      </c>
      <c r="V65" s="231"/>
      <c r="W65" s="116" t="s">
        <v>292</v>
      </c>
    </row>
    <row r="66" spans="2:23" ht="133.19999999999999" customHeight="1" x14ac:dyDescent="0.3">
      <c r="B66" s="56" t="s">
        <v>81</v>
      </c>
      <c r="C66" s="63" t="s">
        <v>199</v>
      </c>
      <c r="D66" s="57" t="s">
        <v>200</v>
      </c>
      <c r="E66" s="64" t="s">
        <v>47</v>
      </c>
      <c r="F66" s="76" t="s">
        <v>201</v>
      </c>
      <c r="G66" s="108">
        <v>8220</v>
      </c>
      <c r="H66" s="70">
        <v>2100</v>
      </c>
      <c r="I66" s="71">
        <v>2100</v>
      </c>
      <c r="J66" s="71">
        <v>1520</v>
      </c>
      <c r="K66" s="82">
        <v>2500</v>
      </c>
      <c r="L66" s="74">
        <v>1801</v>
      </c>
      <c r="M66" s="72">
        <v>3081</v>
      </c>
      <c r="N66" s="170">
        <v>2989</v>
      </c>
      <c r="O66" s="88"/>
      <c r="P66" s="226">
        <f t="shared" si="6"/>
        <v>0.85761904761904761</v>
      </c>
      <c r="Q66" s="227">
        <f t="shared" si="6"/>
        <v>1.4671428571428571</v>
      </c>
      <c r="R66" s="227">
        <f t="shared" si="6"/>
        <v>1.9664473684210526</v>
      </c>
      <c r="S66" s="231"/>
      <c r="T66" s="132">
        <f t="shared" si="4"/>
        <v>1.1623809523809523</v>
      </c>
      <c r="U66" s="236">
        <f t="shared" si="5"/>
        <v>1.3760489510489511</v>
      </c>
      <c r="V66" s="231"/>
      <c r="W66" s="117" t="s">
        <v>281</v>
      </c>
    </row>
    <row r="67" spans="2:23" ht="133.19999999999999" customHeight="1" thickBot="1" x14ac:dyDescent="0.35">
      <c r="B67" s="68" t="s">
        <v>19</v>
      </c>
      <c r="C67" s="69" t="s">
        <v>202</v>
      </c>
      <c r="D67" s="69" t="s">
        <v>203</v>
      </c>
      <c r="E67" s="3" t="s">
        <v>47</v>
      </c>
      <c r="F67" s="81" t="s">
        <v>204</v>
      </c>
      <c r="G67" s="113">
        <v>8220</v>
      </c>
      <c r="H67" s="84">
        <v>2100</v>
      </c>
      <c r="I67" s="85">
        <v>2100</v>
      </c>
      <c r="J67" s="85">
        <v>1520</v>
      </c>
      <c r="K67" s="86">
        <v>2500</v>
      </c>
      <c r="L67" s="89">
        <v>1801</v>
      </c>
      <c r="M67" s="129">
        <v>3081</v>
      </c>
      <c r="N67" s="171">
        <v>2989</v>
      </c>
      <c r="O67" s="90"/>
      <c r="P67" s="228">
        <f t="shared" si="6"/>
        <v>0.85761904761904761</v>
      </c>
      <c r="Q67" s="229">
        <f t="shared" si="6"/>
        <v>1.4671428571428571</v>
      </c>
      <c r="R67" s="229">
        <f t="shared" si="6"/>
        <v>1.9664473684210526</v>
      </c>
      <c r="S67" s="233"/>
      <c r="T67" s="237">
        <f t="shared" si="4"/>
        <v>1.1623809523809523</v>
      </c>
      <c r="U67" s="238">
        <f t="shared" si="5"/>
        <v>1.3760489510489511</v>
      </c>
      <c r="V67" s="233"/>
      <c r="W67" s="118" t="s">
        <v>293</v>
      </c>
    </row>
    <row r="68" spans="2:23" ht="18" x14ac:dyDescent="0.3">
      <c r="H68" s="104"/>
      <c r="I68" s="104"/>
      <c r="J68" s="104"/>
      <c r="K68" s="104"/>
      <c r="P68" s="133">
        <f>AVERAGE((P18),(P20:P23),(P25:P28),(P30:P33),(P35),(P37:P38),(P40),(P42),(P44),(P46:P47),(P49:P50),(P52),(P54),(P56),(P58),(P60:P62),(P64:P65),(P67))</f>
        <v>2.5652444982512783</v>
      </c>
      <c r="Q68" s="133">
        <f>AVERAGE((Q18),(Q20:Q23),(Q25:Q28),(Q30:Q33),(Q35),(Q37:Q38),(Q40),(Q42),(Q44),(Q46:Q47),(Q49:Q50),(Q52),(Q54),(Q56),(Q58),(Q60:Q62),(Q64:Q65),(Q67))</f>
        <v>2.5555626993932274</v>
      </c>
      <c r="R68" s="133">
        <f>AVERAGE((R18),(R20:R23),(R25:R28),(R30:R33),(R35),(R37:R38),(R40),(R42),(R44),(R46:R47),(R49:R50),(R52),(R54),(R56),(R58),(R60:R62),(R64:R65),(R67))</f>
        <v>3.1363550181446356</v>
      </c>
      <c r="S68" s="133" t="e">
        <f>AVERAGE((S18),(S20:S23),(S25:S28),(S30:S33),(S35),(S37:S38),(S40),(S42),(S44),(S46:S47),(S49:S50),(S52),(S54),(S56),(S58),(S60:S62),(S64:S65),(S67))</f>
        <v>#DIV/0!</v>
      </c>
      <c r="T68" s="133">
        <f>AVERAGE((T18),(T20:T23),(T25:T28),(T30:T33),(T35),(T37:T38),(T40),(T42),(T44),(T46:T47),(T49:T50),(T52),(T54),(T56),(T58),(T60:T62),(T64:T65),(T67))</f>
        <v>2.5893076136850341</v>
      </c>
      <c r="U68" s="133">
        <f>AVERAGE((U18),(U20:U23),(U25:U28),(U30:U33),(U35),(U37:U38),(U40),(U42),(U44),(U46:U47),(U49:U50),(U52),(U54),(U56),(U58),(U60:U62),(U64:U65),(U67))</f>
        <v>2.8975587325904368</v>
      </c>
      <c r="V68" s="133" t="e">
        <f t="shared" ref="T68:V68" si="7">AVERAGE((V18),(V20:V23),(V25:V28),(V30:V33),(V35),(V37:V38),(V40),(V42),(V44),(V46:V47),(V49:V50),(V52),(V54),(V56),(V58),(V60:V62),(V64:V65),(V67))</f>
        <v>#DIV/0!</v>
      </c>
    </row>
    <row r="69" spans="2:23" ht="82.05" customHeight="1" x14ac:dyDescent="0.3"/>
    <row r="70" spans="2:23" ht="177.75" customHeight="1" x14ac:dyDescent="0.3">
      <c r="Q70" s="168"/>
    </row>
    <row r="71" spans="2:23" ht="48.75" customHeight="1" x14ac:dyDescent="0.3">
      <c r="B71" s="190" t="s">
        <v>207</v>
      </c>
      <c r="C71" s="190"/>
      <c r="D71" s="190"/>
      <c r="E71" s="190"/>
      <c r="F71" s="190"/>
      <c r="G71" s="167"/>
      <c r="H71" s="190" t="s">
        <v>36</v>
      </c>
      <c r="I71" s="190"/>
      <c r="J71" s="190"/>
      <c r="K71" s="190"/>
      <c r="L71" s="190"/>
      <c r="M71" s="190"/>
      <c r="N71" s="190"/>
      <c r="O71" s="190"/>
      <c r="P71" s="190"/>
      <c r="Q71" s="168"/>
      <c r="R71" s="190" t="s">
        <v>243</v>
      </c>
      <c r="S71" s="190"/>
      <c r="T71" s="190"/>
      <c r="U71" s="190"/>
      <c r="V71" s="190"/>
      <c r="W71" s="190"/>
    </row>
    <row r="72" spans="2:23" ht="31.5" customHeight="1" x14ac:dyDescent="0.3">
      <c r="B72" s="191"/>
      <c r="C72" s="191"/>
      <c r="D72" s="191"/>
      <c r="E72" s="191"/>
      <c r="F72" s="191"/>
      <c r="H72" s="191"/>
      <c r="I72" s="191"/>
      <c r="J72" s="191"/>
      <c r="K72" s="191"/>
      <c r="L72" s="191"/>
      <c r="M72" s="191"/>
      <c r="N72" s="191"/>
      <c r="O72" s="191"/>
      <c r="P72" s="191"/>
      <c r="R72" s="191"/>
      <c r="S72" s="191"/>
      <c r="T72" s="191"/>
      <c r="U72" s="191"/>
      <c r="V72" s="191"/>
      <c r="W72" s="191"/>
    </row>
    <row r="73" spans="2:23" x14ac:dyDescent="0.3">
      <c r="B73" s="191"/>
      <c r="C73" s="191"/>
      <c r="D73" s="191"/>
      <c r="E73" s="191"/>
      <c r="F73" s="191"/>
      <c r="H73" s="191"/>
      <c r="I73" s="191"/>
      <c r="J73" s="191"/>
      <c r="K73" s="191"/>
      <c r="L73" s="191"/>
      <c r="M73" s="191"/>
      <c r="N73" s="191"/>
      <c r="O73" s="191"/>
      <c r="P73" s="191"/>
      <c r="R73" s="191"/>
      <c r="S73" s="191"/>
      <c r="T73" s="191"/>
      <c r="U73" s="191"/>
      <c r="V73" s="191"/>
      <c r="W73" s="191"/>
    </row>
    <row r="74" spans="2:23" ht="16.05" customHeight="1" x14ac:dyDescent="0.3"/>
    <row r="75" spans="2:23" ht="15.75" customHeight="1" thickBot="1" x14ac:dyDescent="0.35"/>
    <row r="76" spans="2:23" ht="33" customHeight="1" thickBot="1" x14ac:dyDescent="0.35">
      <c r="E76" s="180" t="s">
        <v>29</v>
      </c>
      <c r="F76" s="181"/>
      <c r="G76" s="181"/>
      <c r="H76" s="181"/>
      <c r="I76" s="181"/>
      <c r="J76" s="181"/>
      <c r="K76" s="181"/>
      <c r="L76" s="181"/>
      <c r="M76" s="181"/>
      <c r="N76" s="181"/>
      <c r="O76" s="181"/>
      <c r="P76" s="181"/>
      <c r="Q76" s="181"/>
      <c r="R76" s="181"/>
      <c r="S76" s="181"/>
      <c r="T76" s="181"/>
      <c r="U76" s="181"/>
      <c r="V76" s="181"/>
      <c r="W76" s="182"/>
    </row>
    <row r="77" spans="2:23" ht="15.75" customHeight="1" thickBot="1" x14ac:dyDescent="0.35">
      <c r="E77" s="183" t="s">
        <v>30</v>
      </c>
      <c r="F77" s="185" t="s">
        <v>10</v>
      </c>
      <c r="G77" s="187" t="s">
        <v>11</v>
      </c>
      <c r="H77" s="188"/>
      <c r="I77" s="188"/>
      <c r="J77" s="189"/>
      <c r="K77" s="187" t="s">
        <v>12</v>
      </c>
      <c r="L77" s="188"/>
      <c r="M77" s="188"/>
      <c r="N77" s="189"/>
      <c r="O77" s="188" t="s">
        <v>13</v>
      </c>
      <c r="P77" s="188"/>
      <c r="Q77" s="188"/>
      <c r="R77" s="189"/>
      <c r="S77" s="187" t="s">
        <v>14</v>
      </c>
      <c r="T77" s="188"/>
      <c r="U77" s="188"/>
      <c r="V77" s="189"/>
      <c r="W77" s="183" t="s">
        <v>26</v>
      </c>
    </row>
    <row r="78" spans="2:23" ht="28.2" thickBot="1" x14ac:dyDescent="0.35">
      <c r="E78" s="184"/>
      <c r="F78" s="186"/>
      <c r="G78" s="6" t="s">
        <v>31</v>
      </c>
      <c r="H78" s="13" t="s">
        <v>32</v>
      </c>
      <c r="I78" s="14" t="s">
        <v>33</v>
      </c>
      <c r="J78" s="15" t="s">
        <v>34</v>
      </c>
      <c r="K78" s="6" t="s">
        <v>31</v>
      </c>
      <c r="L78" s="13" t="s">
        <v>32</v>
      </c>
      <c r="M78" s="14" t="s">
        <v>33</v>
      </c>
      <c r="N78" s="15" t="s">
        <v>34</v>
      </c>
      <c r="O78" s="151" t="s">
        <v>6</v>
      </c>
      <c r="P78" s="13" t="s">
        <v>7</v>
      </c>
      <c r="Q78" s="14" t="s">
        <v>8</v>
      </c>
      <c r="R78" s="15" t="s">
        <v>9</v>
      </c>
      <c r="S78" s="6" t="s">
        <v>6</v>
      </c>
      <c r="T78" s="13" t="s">
        <v>7</v>
      </c>
      <c r="U78" s="14" t="s">
        <v>8</v>
      </c>
      <c r="V78" s="15" t="s">
        <v>9</v>
      </c>
      <c r="W78" s="184"/>
    </row>
    <row r="79" spans="2:23" ht="15" hidden="1" thickBot="1" x14ac:dyDescent="0.35">
      <c r="E79" s="172"/>
      <c r="F79" s="173"/>
      <c r="G79" s="152"/>
      <c r="H79" s="48"/>
      <c r="I79" s="48"/>
      <c r="J79" s="49"/>
      <c r="K79" s="152"/>
      <c r="L79" s="48"/>
      <c r="M79" s="48"/>
      <c r="N79" s="49"/>
      <c r="O79" s="160" t="str">
        <f t="shared" ref="O79" si="8">IFERROR((K79/G79),"100%")</f>
        <v>100%</v>
      </c>
      <c r="P79" s="44" t="str">
        <f t="shared" ref="P79" si="9">IFERROR((L79/H79),"100%")</f>
        <v>100%</v>
      </c>
      <c r="Q79" s="44" t="str">
        <f t="shared" ref="Q79" si="10">IFERROR((M79/I79),"100%")</f>
        <v>100%</v>
      </c>
      <c r="R79" s="16" t="str">
        <f t="shared" ref="R79" si="11">IFERROR((N79/J79),"100%")</f>
        <v>100%</v>
      </c>
      <c r="S79" s="50" t="str">
        <f>IFERROR(((K79)/(G79)),"100%")</f>
        <v>100%</v>
      </c>
      <c r="T79" s="52" t="str">
        <f>IFERROR(((L79+M79)/(H79+I79)),"100%")</f>
        <v>100%</v>
      </c>
      <c r="U79" s="44" t="str">
        <f>IFERROR(((L79+M79+N79)/(H79+I79+J79)),"100%")</f>
        <v>100%</v>
      </c>
      <c r="V79" s="16" t="str">
        <f>IFERROR(((L79+M79+N79+O79)/(H79+I79+J79+K79)),"100%")</f>
        <v>100%</v>
      </c>
      <c r="W79" s="51"/>
    </row>
    <row r="80" spans="2:23" hidden="1" x14ac:dyDescent="0.3">
      <c r="E80" s="7"/>
      <c r="F80" s="145">
        <v>400</v>
      </c>
      <c r="G80" s="22">
        <v>100</v>
      </c>
      <c r="H80" s="23">
        <v>100</v>
      </c>
      <c r="I80" s="23">
        <v>100</v>
      </c>
      <c r="J80" s="24">
        <v>100</v>
      </c>
      <c r="K80" s="22">
        <v>90</v>
      </c>
      <c r="L80" s="25"/>
      <c r="M80" s="25"/>
      <c r="N80" s="26"/>
      <c r="O80" s="16">
        <f t="shared" ref="O80:O81" si="12">IFERROR(K80/G80,"100"%)</f>
        <v>0.9</v>
      </c>
      <c r="P80" s="27"/>
      <c r="Q80" s="27"/>
      <c r="R80" s="28"/>
      <c r="S80" s="17">
        <f>IFERROR(K80/F80,"100%")</f>
        <v>0.22500000000000001</v>
      </c>
      <c r="T80" s="27"/>
      <c r="U80" s="27"/>
      <c r="V80" s="28"/>
      <c r="W80" s="8"/>
    </row>
    <row r="81" spans="5:23" hidden="1" x14ac:dyDescent="0.3">
      <c r="E81" s="9"/>
      <c r="F81" s="146">
        <v>1500</v>
      </c>
      <c r="G81" s="29">
        <v>500</v>
      </c>
      <c r="H81" s="30">
        <v>250</v>
      </c>
      <c r="I81" s="30">
        <v>550</v>
      </c>
      <c r="J81" s="31">
        <v>200</v>
      </c>
      <c r="K81" s="29">
        <v>450</v>
      </c>
      <c r="L81" s="32"/>
      <c r="M81" s="32"/>
      <c r="N81" s="33"/>
      <c r="O81" s="16">
        <f t="shared" si="12"/>
        <v>0.9</v>
      </c>
      <c r="P81" s="34"/>
      <c r="Q81" s="34"/>
      <c r="R81" s="35"/>
      <c r="S81" s="17">
        <f>IFERROR(K81/F81,"100%")</f>
        <v>0.3</v>
      </c>
      <c r="T81" s="34"/>
      <c r="U81" s="34"/>
      <c r="V81" s="35"/>
      <c r="W81" s="10"/>
    </row>
    <row r="82" spans="5:23" ht="15" hidden="1" thickBot="1" x14ac:dyDescent="0.35">
      <c r="E82" s="11"/>
      <c r="F82" s="147"/>
      <c r="G82" s="36"/>
      <c r="H82" s="37"/>
      <c r="I82" s="37"/>
      <c r="J82" s="38"/>
      <c r="K82" s="36"/>
      <c r="L82" s="39"/>
      <c r="M82" s="39"/>
      <c r="N82" s="40"/>
      <c r="O82" s="161"/>
      <c r="P82" s="41"/>
      <c r="Q82" s="41"/>
      <c r="R82" s="42"/>
      <c r="S82" s="43"/>
      <c r="T82" s="41"/>
      <c r="U82" s="41"/>
      <c r="V82" s="42"/>
      <c r="W82" s="12"/>
    </row>
    <row r="83" spans="5:23" ht="15" hidden="1" thickBot="1" x14ac:dyDescent="0.35">
      <c r="E83" s="11"/>
      <c r="F83" s="147"/>
      <c r="G83" s="36"/>
      <c r="H83" s="37"/>
      <c r="I83" s="37"/>
      <c r="J83" s="38"/>
      <c r="K83" s="36"/>
      <c r="L83" s="39"/>
      <c r="M83" s="39"/>
      <c r="N83" s="40"/>
      <c r="O83" s="161"/>
      <c r="P83" s="41"/>
      <c r="Q83" s="41"/>
      <c r="R83" s="42"/>
      <c r="S83" s="43"/>
      <c r="T83" s="41"/>
      <c r="U83" s="41"/>
      <c r="V83" s="42"/>
      <c r="W83" s="12"/>
    </row>
    <row r="84" spans="5:23" ht="82.8" x14ac:dyDescent="0.3">
      <c r="E84" s="119" t="s">
        <v>208</v>
      </c>
      <c r="F84" s="148">
        <v>3311973</v>
      </c>
      <c r="G84" s="153">
        <v>827993.25</v>
      </c>
      <c r="H84" s="120">
        <v>827993.25</v>
      </c>
      <c r="I84" s="120">
        <v>827993.25</v>
      </c>
      <c r="J84" s="154">
        <v>827993.25</v>
      </c>
      <c r="K84" s="153">
        <v>0</v>
      </c>
      <c r="L84" s="120">
        <v>90991.98</v>
      </c>
      <c r="M84" s="120"/>
      <c r="N84" s="154"/>
      <c r="O84" s="162">
        <f>IFERROR(K84/G84,"100"%)</f>
        <v>0</v>
      </c>
      <c r="P84" s="121">
        <f>IFERROR(L84/H84,"100"%)</f>
        <v>0.10989459153199618</v>
      </c>
      <c r="Q84" s="27"/>
      <c r="R84" s="28"/>
      <c r="S84" s="162">
        <f>IFERROR(K84/F84,"100%")</f>
        <v>0</v>
      </c>
      <c r="T84" s="121">
        <f>IFERROR(L84/G84,"100%")</f>
        <v>0.10989459153199618</v>
      </c>
      <c r="U84" s="27"/>
      <c r="V84" s="28"/>
      <c r="W84" s="163" t="s">
        <v>232</v>
      </c>
    </row>
    <row r="85" spans="5:23" ht="69" x14ac:dyDescent="0.3">
      <c r="E85" s="122" t="s">
        <v>209</v>
      </c>
      <c r="F85" s="149">
        <v>17792599</v>
      </c>
      <c r="G85" s="155">
        <v>4448149.75</v>
      </c>
      <c r="H85" s="123">
        <v>4448149.75</v>
      </c>
      <c r="I85" s="123">
        <v>4448149.75</v>
      </c>
      <c r="J85" s="156">
        <v>4448149.75</v>
      </c>
      <c r="K85" s="155">
        <v>0</v>
      </c>
      <c r="L85" s="123">
        <v>2033.76</v>
      </c>
      <c r="M85" s="123"/>
      <c r="N85" s="156"/>
      <c r="O85" s="17">
        <f t="shared" ref="O85:O86" si="13">IFERROR(K85/G85,"100"%)</f>
        <v>0</v>
      </c>
      <c r="P85" s="44">
        <f t="shared" ref="P85:P98" si="14">IFERROR(L85/H85,"100"%)</f>
        <v>4.5721482285977446E-4</v>
      </c>
      <c r="Q85" s="34"/>
      <c r="R85" s="35"/>
      <c r="S85" s="17">
        <f>IFERROR(K85/F85,"100%")</f>
        <v>0</v>
      </c>
      <c r="T85" s="44">
        <f t="shared" ref="T85:T98" si="15">IFERROR(L85/G85,"100%")</f>
        <v>4.5721482285977446E-4</v>
      </c>
      <c r="U85" s="34"/>
      <c r="V85" s="35"/>
      <c r="W85" s="164" t="s">
        <v>233</v>
      </c>
    </row>
    <row r="86" spans="5:23" ht="69" x14ac:dyDescent="0.3">
      <c r="E86" s="124" t="s">
        <v>210</v>
      </c>
      <c r="F86" s="149">
        <v>2804760</v>
      </c>
      <c r="G86" s="155">
        <v>701190</v>
      </c>
      <c r="H86" s="123">
        <v>701190</v>
      </c>
      <c r="I86" s="123">
        <v>701190</v>
      </c>
      <c r="J86" s="156">
        <v>701190</v>
      </c>
      <c r="K86" s="155">
        <v>0</v>
      </c>
      <c r="L86" s="123">
        <v>0</v>
      </c>
      <c r="M86" s="123"/>
      <c r="N86" s="156"/>
      <c r="O86" s="17">
        <f t="shared" si="13"/>
        <v>0</v>
      </c>
      <c r="P86" s="44">
        <f t="shared" si="14"/>
        <v>0</v>
      </c>
      <c r="Q86" s="34"/>
      <c r="R86" s="35"/>
      <c r="S86" s="17">
        <f>IFERROR(K86/F86,"100%")</f>
        <v>0</v>
      </c>
      <c r="T86" s="44">
        <f t="shared" si="15"/>
        <v>0</v>
      </c>
      <c r="U86" s="34"/>
      <c r="V86" s="35"/>
      <c r="W86" s="164" t="s">
        <v>231</v>
      </c>
    </row>
    <row r="87" spans="5:23" ht="55.2" x14ac:dyDescent="0.3">
      <c r="E87" s="122" t="s">
        <v>211</v>
      </c>
      <c r="F87" s="149">
        <v>30012818</v>
      </c>
      <c r="G87" s="157">
        <v>7503204.5</v>
      </c>
      <c r="H87" s="123">
        <v>29500</v>
      </c>
      <c r="I87" s="123"/>
      <c r="J87" s="156"/>
      <c r="K87" s="155">
        <v>0</v>
      </c>
      <c r="L87" s="123">
        <v>29500</v>
      </c>
      <c r="M87" s="123"/>
      <c r="N87" s="156"/>
      <c r="O87" s="17">
        <f t="shared" ref="O87:O98" si="16">IFERROR((K87/G87),"100%")</f>
        <v>0</v>
      </c>
      <c r="P87" s="44">
        <f t="shared" si="14"/>
        <v>1</v>
      </c>
      <c r="Q87" s="34"/>
      <c r="R87" s="35"/>
      <c r="S87" s="17">
        <f t="shared" ref="S87:S98" si="17">IFERROR(((K87)/(G87)),"100%")</f>
        <v>0</v>
      </c>
      <c r="T87" s="44">
        <f t="shared" si="15"/>
        <v>3.9316534688612044E-3</v>
      </c>
      <c r="U87" s="34"/>
      <c r="V87" s="35"/>
      <c r="W87" s="164" t="s">
        <v>234</v>
      </c>
    </row>
    <row r="88" spans="5:23" ht="55.2" x14ac:dyDescent="0.3">
      <c r="E88" s="122" t="s">
        <v>213</v>
      </c>
      <c r="F88" s="149">
        <v>25810000</v>
      </c>
      <c r="G88" s="157">
        <v>6452500</v>
      </c>
      <c r="H88" s="123">
        <v>2499096.63</v>
      </c>
      <c r="I88" s="123"/>
      <c r="J88" s="156"/>
      <c r="K88" s="155">
        <v>0</v>
      </c>
      <c r="L88" s="123">
        <v>2499096.63</v>
      </c>
      <c r="M88" s="123"/>
      <c r="N88" s="156"/>
      <c r="O88" s="17">
        <f t="shared" si="16"/>
        <v>0</v>
      </c>
      <c r="P88" s="44">
        <f t="shared" si="14"/>
        <v>1</v>
      </c>
      <c r="Q88" s="34"/>
      <c r="R88" s="35"/>
      <c r="S88" s="17">
        <f t="shared" si="17"/>
        <v>0</v>
      </c>
      <c r="T88" s="44">
        <f t="shared" si="15"/>
        <v>0.38730672297559082</v>
      </c>
      <c r="U88" s="34"/>
      <c r="V88" s="35"/>
      <c r="W88" s="164" t="s">
        <v>212</v>
      </c>
    </row>
    <row r="89" spans="5:23" ht="55.2" x14ac:dyDescent="0.3">
      <c r="E89" s="124" t="s">
        <v>214</v>
      </c>
      <c r="F89" s="149">
        <v>100000</v>
      </c>
      <c r="G89" s="157">
        <v>25000</v>
      </c>
      <c r="H89" s="123">
        <v>25000</v>
      </c>
      <c r="I89" s="123"/>
      <c r="J89" s="156"/>
      <c r="K89" s="155">
        <v>0</v>
      </c>
      <c r="L89" s="123">
        <v>25000</v>
      </c>
      <c r="M89" s="123"/>
      <c r="N89" s="156"/>
      <c r="O89" s="17">
        <f t="shared" si="16"/>
        <v>0</v>
      </c>
      <c r="P89" s="44">
        <f t="shared" si="14"/>
        <v>1</v>
      </c>
      <c r="Q89" s="34"/>
      <c r="R89" s="35"/>
      <c r="S89" s="17">
        <f t="shared" si="17"/>
        <v>0</v>
      </c>
      <c r="T89" s="44">
        <f t="shared" si="15"/>
        <v>1</v>
      </c>
      <c r="U89" s="34"/>
      <c r="V89" s="35"/>
      <c r="W89" s="164" t="s">
        <v>235</v>
      </c>
    </row>
    <row r="90" spans="5:23" ht="55.2" x14ac:dyDescent="0.3">
      <c r="E90" s="122" t="s">
        <v>215</v>
      </c>
      <c r="F90" s="149">
        <v>1300000</v>
      </c>
      <c r="G90" s="155">
        <v>325000</v>
      </c>
      <c r="H90" s="123">
        <v>325000</v>
      </c>
      <c r="I90" s="123">
        <v>325000</v>
      </c>
      <c r="J90" s="156">
        <v>325000</v>
      </c>
      <c r="K90" s="155">
        <v>0</v>
      </c>
      <c r="L90" s="123">
        <v>56297.46</v>
      </c>
      <c r="M90" s="123"/>
      <c r="N90" s="156"/>
      <c r="O90" s="17">
        <f t="shared" si="16"/>
        <v>0</v>
      </c>
      <c r="P90" s="44">
        <f t="shared" si="14"/>
        <v>0.17322295384615385</v>
      </c>
      <c r="Q90" s="34"/>
      <c r="R90" s="35"/>
      <c r="S90" s="17">
        <f t="shared" si="17"/>
        <v>0</v>
      </c>
      <c r="T90" s="44">
        <f t="shared" si="15"/>
        <v>0.17322295384615385</v>
      </c>
      <c r="U90" s="34"/>
      <c r="V90" s="35"/>
      <c r="W90" s="164" t="s">
        <v>236</v>
      </c>
    </row>
    <row r="91" spans="5:23" ht="55.2" x14ac:dyDescent="0.3">
      <c r="E91" s="122" t="s">
        <v>216</v>
      </c>
      <c r="F91" s="149">
        <v>1100000</v>
      </c>
      <c r="G91" s="155">
        <v>275000</v>
      </c>
      <c r="H91" s="123">
        <v>275000</v>
      </c>
      <c r="I91" s="123">
        <v>275000</v>
      </c>
      <c r="J91" s="156">
        <v>275000</v>
      </c>
      <c r="K91" s="155">
        <v>0</v>
      </c>
      <c r="L91" s="123">
        <v>4550</v>
      </c>
      <c r="M91" s="123"/>
      <c r="N91" s="156"/>
      <c r="O91" s="17">
        <f t="shared" si="16"/>
        <v>0</v>
      </c>
      <c r="P91" s="44">
        <f t="shared" si="14"/>
        <v>1.6545454545454544E-2</v>
      </c>
      <c r="Q91" s="34"/>
      <c r="R91" s="35"/>
      <c r="S91" s="17">
        <f t="shared" si="17"/>
        <v>0</v>
      </c>
      <c r="T91" s="44">
        <f t="shared" si="15"/>
        <v>1.6545454545454544E-2</v>
      </c>
      <c r="U91" s="34"/>
      <c r="V91" s="35"/>
      <c r="W91" s="164" t="s">
        <v>237</v>
      </c>
    </row>
    <row r="92" spans="5:23" ht="69" x14ac:dyDescent="0.3">
      <c r="E92" s="122" t="s">
        <v>217</v>
      </c>
      <c r="F92" s="149">
        <v>100000</v>
      </c>
      <c r="G92" s="155">
        <v>25000</v>
      </c>
      <c r="H92" s="123">
        <v>25000</v>
      </c>
      <c r="I92" s="123">
        <v>25000</v>
      </c>
      <c r="J92" s="156">
        <v>25000</v>
      </c>
      <c r="K92" s="155">
        <v>0</v>
      </c>
      <c r="L92" s="123">
        <v>0</v>
      </c>
      <c r="M92" s="123"/>
      <c r="N92" s="156"/>
      <c r="O92" s="17">
        <f t="shared" si="16"/>
        <v>0</v>
      </c>
      <c r="P92" s="44">
        <f t="shared" si="14"/>
        <v>0</v>
      </c>
      <c r="Q92" s="34"/>
      <c r="R92" s="35"/>
      <c r="S92" s="17">
        <f t="shared" si="17"/>
        <v>0</v>
      </c>
      <c r="T92" s="44">
        <f t="shared" si="15"/>
        <v>0</v>
      </c>
      <c r="U92" s="34"/>
      <c r="V92" s="35"/>
      <c r="W92" s="164" t="s">
        <v>218</v>
      </c>
    </row>
    <row r="93" spans="5:23" ht="69" x14ac:dyDescent="0.3">
      <c r="E93" s="122" t="s">
        <v>219</v>
      </c>
      <c r="F93" s="149">
        <v>100000</v>
      </c>
      <c r="G93" s="155">
        <v>25000</v>
      </c>
      <c r="H93" s="123">
        <v>25000</v>
      </c>
      <c r="I93" s="123">
        <v>25000</v>
      </c>
      <c r="J93" s="156">
        <v>25000</v>
      </c>
      <c r="K93" s="155">
        <v>0</v>
      </c>
      <c r="L93" s="123">
        <v>0</v>
      </c>
      <c r="M93" s="123"/>
      <c r="N93" s="156"/>
      <c r="O93" s="17">
        <f t="shared" si="16"/>
        <v>0</v>
      </c>
      <c r="P93" s="44">
        <f t="shared" si="14"/>
        <v>0</v>
      </c>
      <c r="Q93" s="34"/>
      <c r="R93" s="35"/>
      <c r="S93" s="17">
        <f t="shared" si="17"/>
        <v>0</v>
      </c>
      <c r="T93" s="44">
        <f t="shared" si="15"/>
        <v>0</v>
      </c>
      <c r="U93" s="34"/>
      <c r="V93" s="35"/>
      <c r="W93" s="164" t="s">
        <v>220</v>
      </c>
    </row>
    <row r="94" spans="5:23" ht="124.2" x14ac:dyDescent="0.3">
      <c r="E94" s="125" t="s">
        <v>221</v>
      </c>
      <c r="F94" s="149">
        <v>600000</v>
      </c>
      <c r="G94" s="155">
        <v>140500</v>
      </c>
      <c r="H94" s="123">
        <v>162000</v>
      </c>
      <c r="I94" s="123">
        <v>152500</v>
      </c>
      <c r="J94" s="156">
        <v>145000</v>
      </c>
      <c r="K94" s="155">
        <v>0</v>
      </c>
      <c r="L94" s="123">
        <v>3260</v>
      </c>
      <c r="M94" s="123"/>
      <c r="N94" s="156"/>
      <c r="O94" s="17">
        <f t="shared" si="16"/>
        <v>0</v>
      </c>
      <c r="P94" s="44">
        <f t="shared" si="14"/>
        <v>2.0123456790123458E-2</v>
      </c>
      <c r="Q94" s="34"/>
      <c r="R94" s="35"/>
      <c r="S94" s="17">
        <f t="shared" si="17"/>
        <v>0</v>
      </c>
      <c r="T94" s="44">
        <f t="shared" si="15"/>
        <v>2.3202846975088967E-2</v>
      </c>
      <c r="U94" s="34"/>
      <c r="V94" s="35"/>
      <c r="W94" s="164" t="s">
        <v>238</v>
      </c>
    </row>
    <row r="95" spans="5:23" ht="55.2" x14ac:dyDescent="0.3">
      <c r="E95" s="125" t="s">
        <v>222</v>
      </c>
      <c r="F95" s="149">
        <v>100000</v>
      </c>
      <c r="G95" s="155">
        <v>60000</v>
      </c>
      <c r="H95" s="123">
        <v>20000</v>
      </c>
      <c r="I95" s="123">
        <v>10000</v>
      </c>
      <c r="J95" s="156">
        <v>10000</v>
      </c>
      <c r="K95" s="155">
        <v>0</v>
      </c>
      <c r="L95" s="123">
        <v>0</v>
      </c>
      <c r="M95" s="123"/>
      <c r="N95" s="156"/>
      <c r="O95" s="17">
        <f t="shared" si="16"/>
        <v>0</v>
      </c>
      <c r="P95" s="44">
        <f t="shared" si="14"/>
        <v>0</v>
      </c>
      <c r="Q95" s="34"/>
      <c r="R95" s="35"/>
      <c r="S95" s="17">
        <f t="shared" si="17"/>
        <v>0</v>
      </c>
      <c r="T95" s="44">
        <f t="shared" si="15"/>
        <v>0</v>
      </c>
      <c r="U95" s="34"/>
      <c r="V95" s="35"/>
      <c r="W95" s="164" t="s">
        <v>223</v>
      </c>
    </row>
    <row r="96" spans="5:23" ht="55.2" x14ac:dyDescent="0.3">
      <c r="E96" s="125" t="s">
        <v>224</v>
      </c>
      <c r="F96" s="149">
        <v>100000</v>
      </c>
      <c r="G96" s="155">
        <v>30000</v>
      </c>
      <c r="H96" s="123">
        <v>30000</v>
      </c>
      <c r="I96" s="123">
        <v>23000</v>
      </c>
      <c r="J96" s="156">
        <v>17000</v>
      </c>
      <c r="K96" s="155">
        <v>0</v>
      </c>
      <c r="L96" s="123">
        <v>0</v>
      </c>
      <c r="M96" s="123"/>
      <c r="N96" s="156"/>
      <c r="O96" s="17">
        <f t="shared" si="16"/>
        <v>0</v>
      </c>
      <c r="P96" s="44">
        <f t="shared" si="14"/>
        <v>0</v>
      </c>
      <c r="Q96" s="34"/>
      <c r="R96" s="35"/>
      <c r="S96" s="17">
        <f t="shared" si="17"/>
        <v>0</v>
      </c>
      <c r="T96" s="44">
        <f t="shared" si="15"/>
        <v>0</v>
      </c>
      <c r="U96" s="34"/>
      <c r="V96" s="35"/>
      <c r="W96" s="164" t="s">
        <v>239</v>
      </c>
    </row>
    <row r="97" spans="5:23" ht="82.8" x14ac:dyDescent="0.3">
      <c r="E97" s="125" t="s">
        <v>225</v>
      </c>
      <c r="F97" s="149">
        <v>1000000</v>
      </c>
      <c r="G97" s="155">
        <v>315000</v>
      </c>
      <c r="H97" s="123">
        <v>230000</v>
      </c>
      <c r="I97" s="123">
        <v>265000</v>
      </c>
      <c r="J97" s="156">
        <v>190000</v>
      </c>
      <c r="K97" s="155">
        <v>70449.78</v>
      </c>
      <c r="L97" s="123">
        <v>4300</v>
      </c>
      <c r="M97" s="123">
        <v>0</v>
      </c>
      <c r="N97" s="156"/>
      <c r="O97" s="17">
        <f t="shared" si="16"/>
        <v>0.22365009523809523</v>
      </c>
      <c r="P97" s="44">
        <f t="shared" si="14"/>
        <v>1.8695652173913044E-2</v>
      </c>
      <c r="Q97" s="34"/>
      <c r="R97" s="35"/>
      <c r="S97" s="17">
        <f t="shared" si="17"/>
        <v>0.22365009523809523</v>
      </c>
      <c r="T97" s="44">
        <f t="shared" si="15"/>
        <v>1.3650793650793651E-2</v>
      </c>
      <c r="U97" s="34"/>
      <c r="V97" s="166"/>
      <c r="W97" s="164" t="s">
        <v>240</v>
      </c>
    </row>
    <row r="98" spans="5:23" ht="55.8" thickBot="1" x14ac:dyDescent="0.35">
      <c r="E98" s="126" t="s">
        <v>226</v>
      </c>
      <c r="F98" s="150">
        <v>250000</v>
      </c>
      <c r="G98" s="158">
        <v>62000</v>
      </c>
      <c r="H98" s="127">
        <v>59000</v>
      </c>
      <c r="I98" s="127">
        <v>80000</v>
      </c>
      <c r="J98" s="159">
        <v>49000</v>
      </c>
      <c r="K98" s="158">
        <v>0</v>
      </c>
      <c r="L98" s="127">
        <v>0</v>
      </c>
      <c r="M98" s="127"/>
      <c r="N98" s="159"/>
      <c r="O98" s="134">
        <f t="shared" si="16"/>
        <v>0</v>
      </c>
      <c r="P98" s="128">
        <f t="shared" si="14"/>
        <v>0</v>
      </c>
      <c r="Q98" s="41"/>
      <c r="R98" s="42"/>
      <c r="S98" s="134">
        <f t="shared" si="17"/>
        <v>0</v>
      </c>
      <c r="T98" s="128">
        <f t="shared" si="15"/>
        <v>0</v>
      </c>
      <c r="U98" s="41"/>
      <c r="V98" s="42"/>
      <c r="W98" s="165" t="s">
        <v>227</v>
      </c>
    </row>
  </sheetData>
  <mergeCells count="29">
    <mergeCell ref="W10:W12"/>
    <mergeCell ref="B11:B12"/>
    <mergeCell ref="C11:C12"/>
    <mergeCell ref="D11:F11"/>
    <mergeCell ref="L11:O11"/>
    <mergeCell ref="P11:S11"/>
    <mergeCell ref="T11:V11"/>
    <mergeCell ref="G10:V10"/>
    <mergeCell ref="G11:K11"/>
    <mergeCell ref="E2:U2"/>
    <mergeCell ref="E3:U3"/>
    <mergeCell ref="E4:U4"/>
    <mergeCell ref="E5:U5"/>
    <mergeCell ref="E6:U6"/>
    <mergeCell ref="E79:F79"/>
    <mergeCell ref="B13:B14"/>
    <mergeCell ref="C13:C14"/>
    <mergeCell ref="B15:F15"/>
    <mergeCell ref="E76:W76"/>
    <mergeCell ref="E77:E78"/>
    <mergeCell ref="F77:F78"/>
    <mergeCell ref="G77:J77"/>
    <mergeCell ref="K77:N77"/>
    <mergeCell ref="O77:R77"/>
    <mergeCell ref="S77:V77"/>
    <mergeCell ref="W77:W78"/>
    <mergeCell ref="B71:F73"/>
    <mergeCell ref="H71:P73"/>
    <mergeCell ref="R71:W73"/>
  </mergeCells>
  <phoneticPr fontId="11" type="noConversion"/>
  <conditionalFormatting sqref="G79:J98">
    <cfRule type="containsBlanks" dxfId="70" priority="30">
      <formula>LEN(TRIM(G79))=0</formula>
    </cfRule>
  </conditionalFormatting>
  <conditionalFormatting sqref="H31:H38">
    <cfRule type="containsBlanks" dxfId="69" priority="92">
      <formula>LEN(TRIM(H31))=0</formula>
    </cfRule>
  </conditionalFormatting>
  <conditionalFormatting sqref="H15:K16 H17:H18">
    <cfRule type="containsBlanks" dxfId="68" priority="717">
      <formula>LEN(TRIM(H15))=0</formula>
    </cfRule>
  </conditionalFormatting>
  <conditionalFormatting sqref="H19:K67">
    <cfRule type="containsBlanks" dxfId="67" priority="84">
      <formula>LEN(TRIM(H19))=0</formula>
    </cfRule>
  </conditionalFormatting>
  <conditionalFormatting sqref="I17:K38">
    <cfRule type="containsBlanks" dxfId="66" priority="91">
      <formula>LEN(TRIM(I17))=0</formula>
    </cfRule>
  </conditionalFormatting>
  <conditionalFormatting sqref="L15:O67">
    <cfRule type="containsBlanks" dxfId="65" priority="102">
      <formula>LEN(TRIM(L15))=0</formula>
    </cfRule>
  </conditionalFormatting>
  <conditionalFormatting sqref="M13:P14">
    <cfRule type="containsBlanks" dxfId="64" priority="1">
      <formula>LEN(TRIM(M13))=0</formula>
    </cfRule>
  </conditionalFormatting>
  <conditionalFormatting sqref="O80:O81">
    <cfRule type="containsBlanks" dxfId="63" priority="715" stopIfTrue="1">
      <formula>LEN(TRIM(O80))=0</formula>
    </cfRule>
    <cfRule type="cellIs" dxfId="62" priority="714" stopIfTrue="1" operator="greaterThanOrEqual">
      <formula>1.2</formula>
    </cfRule>
    <cfRule type="cellIs" dxfId="61" priority="713" stopIfTrue="1" operator="between">
      <formula>0.7</formula>
      <formula>1.2</formula>
    </cfRule>
    <cfRule type="cellIs" dxfId="60" priority="712" stopIfTrue="1" operator="between">
      <formula>0.5</formula>
      <formula>0.7</formula>
    </cfRule>
    <cfRule type="cellIs" dxfId="59" priority="711" stopIfTrue="1" operator="lessThan">
      <formula>0.5</formula>
    </cfRule>
    <cfRule type="cellIs" dxfId="58" priority="710" stopIfTrue="1" operator="equal">
      <formula>"100%"</formula>
    </cfRule>
  </conditionalFormatting>
  <conditionalFormatting sqref="O84:P98">
    <cfRule type="cellIs" dxfId="57" priority="24" stopIfTrue="1" operator="equal">
      <formula>"100%"</formula>
    </cfRule>
    <cfRule type="cellIs" dxfId="56" priority="25" stopIfTrue="1" operator="lessThan">
      <formula>0.5</formula>
    </cfRule>
    <cfRule type="cellIs" dxfId="55" priority="26" stopIfTrue="1" operator="between">
      <formula>0.5</formula>
      <formula>0.7</formula>
    </cfRule>
    <cfRule type="cellIs" dxfId="54" priority="27" stopIfTrue="1" operator="between">
      <formula>0.7</formula>
      <formula>1.2</formula>
    </cfRule>
    <cfRule type="cellIs" dxfId="53" priority="28" stopIfTrue="1" operator="greaterThanOrEqual">
      <formula>1.2</formula>
    </cfRule>
    <cfRule type="containsBlanks" dxfId="52" priority="29" stopIfTrue="1">
      <formula>LEN(TRIM(O84))=0</formula>
    </cfRule>
  </conditionalFormatting>
  <conditionalFormatting sqref="O79:V79">
    <cfRule type="containsBlanks" dxfId="51" priority="611" stopIfTrue="1">
      <formula>LEN(TRIM(O79))=0</formula>
    </cfRule>
    <cfRule type="cellIs" dxfId="50" priority="610" stopIfTrue="1" operator="greaterThanOrEqual">
      <formula>1.2</formula>
    </cfRule>
    <cfRule type="cellIs" dxfId="49" priority="609" stopIfTrue="1" operator="between">
      <formula>0.7</formula>
      <formula>1.2</formula>
    </cfRule>
    <cfRule type="cellIs" dxfId="48" priority="607" stopIfTrue="1" operator="lessThan">
      <formula>0.5</formula>
    </cfRule>
    <cfRule type="cellIs" dxfId="47" priority="608" stopIfTrue="1" operator="between">
      <formula>0.5</formula>
      <formula>0.7</formula>
    </cfRule>
    <cfRule type="cellIs" dxfId="46" priority="606" stopIfTrue="1" operator="equal">
      <formula>"100%"</formula>
    </cfRule>
  </conditionalFormatting>
  <conditionalFormatting sqref="O82:V83">
    <cfRule type="containsBlanks" dxfId="45" priority="81">
      <formula>LEN(TRIM(O82))=0</formula>
    </cfRule>
  </conditionalFormatting>
  <conditionalFormatting sqref="P13:R14">
    <cfRule type="cellIs" dxfId="44" priority="10" stopIfTrue="1" operator="lessThan">
      <formula>0.5</formula>
    </cfRule>
    <cfRule type="cellIs" dxfId="43" priority="11" stopIfTrue="1" operator="between">
      <formula>0.5</formula>
      <formula>0.7</formula>
    </cfRule>
    <cfRule type="cellIs" dxfId="42" priority="12" stopIfTrue="1" operator="between">
      <formula>0.7</formula>
      <formula>1.2</formula>
    </cfRule>
    <cfRule type="cellIs" dxfId="41" priority="13" stopIfTrue="1" operator="greaterThanOrEqual">
      <formula>1.2</formula>
    </cfRule>
    <cfRule type="containsBlanks" dxfId="40" priority="14" stopIfTrue="1">
      <formula>LEN(TRIM(P13))=0</formula>
    </cfRule>
    <cfRule type="cellIs" dxfId="39" priority="9" stopIfTrue="1" operator="equal">
      <formula>"100%"</formula>
    </cfRule>
  </conditionalFormatting>
  <conditionalFormatting sqref="P80:R81">
    <cfRule type="containsBlanks" dxfId="38" priority="703">
      <formula>LEN(TRIM(P80))=0</formula>
    </cfRule>
  </conditionalFormatting>
  <conditionalFormatting sqref="P15:S15 P16:R67">
    <cfRule type="cellIs" dxfId="37" priority="631" stopIfTrue="1" operator="greaterThanOrEqual">
      <formula>1.2</formula>
    </cfRule>
    <cfRule type="containsBlanks" dxfId="36" priority="632" stopIfTrue="1">
      <formula>LEN(TRIM(P15))=0</formula>
    </cfRule>
    <cfRule type="cellIs" dxfId="35" priority="630" stopIfTrue="1" operator="between">
      <formula>0.7</formula>
      <formula>1.2</formula>
    </cfRule>
  </conditionalFormatting>
  <conditionalFormatting sqref="P15:V15 P16:R67 T16:U67">
    <cfRule type="cellIs" dxfId="34" priority="622" stopIfTrue="1" operator="lessThan">
      <formula>0.5</formula>
    </cfRule>
    <cfRule type="cellIs" dxfId="33" priority="623" stopIfTrue="1" operator="between">
      <formula>0.5</formula>
      <formula>0.7</formula>
    </cfRule>
  </conditionalFormatting>
  <conditionalFormatting sqref="Q84:R98 U84:V98">
    <cfRule type="containsBlanks" dxfId="32" priority="22">
      <formula>LEN(TRIM(Q84))=0</formula>
    </cfRule>
  </conditionalFormatting>
  <conditionalFormatting sqref="R71 K79:N98">
    <cfRule type="containsBlanks" dxfId="31" priority="23">
      <formula>LEN(TRIM(K71))=0</formula>
    </cfRule>
  </conditionalFormatting>
  <conditionalFormatting sqref="S80:S81">
    <cfRule type="cellIs" dxfId="30" priority="708" stopIfTrue="1" operator="greaterThanOrEqual">
      <formula>1.2</formula>
    </cfRule>
    <cfRule type="cellIs" dxfId="29" priority="707" stopIfTrue="1" operator="between">
      <formula>0.7</formula>
      <formula>1.2</formula>
    </cfRule>
    <cfRule type="cellIs" dxfId="28" priority="706" stopIfTrue="1" operator="between">
      <formula>0.5</formula>
      <formula>0.7</formula>
    </cfRule>
    <cfRule type="cellIs" dxfId="27" priority="705" stopIfTrue="1" operator="lessThan">
      <formula>0.5</formula>
    </cfRule>
    <cfRule type="cellIs" dxfId="26" priority="704" stopIfTrue="1" operator="equal">
      <formula>"100%"</formula>
    </cfRule>
    <cfRule type="containsBlanks" dxfId="25" priority="709" stopIfTrue="1">
      <formula>LEN(TRIM(S80))=0</formula>
    </cfRule>
  </conditionalFormatting>
  <conditionalFormatting sqref="S87:S98">
    <cfRule type="containsBlanks" dxfId="24" priority="40">
      <formula>LEN(TRIM(S87))=0</formula>
    </cfRule>
  </conditionalFormatting>
  <conditionalFormatting sqref="S84:T98">
    <cfRule type="containsBlanks" dxfId="23" priority="46" stopIfTrue="1">
      <formula>LEN(TRIM(S84))=0</formula>
    </cfRule>
    <cfRule type="cellIs" dxfId="22" priority="45" stopIfTrue="1" operator="greaterThanOrEqual">
      <formula>1.2</formula>
    </cfRule>
    <cfRule type="cellIs" dxfId="21" priority="43" stopIfTrue="1" operator="between">
      <formula>0.5</formula>
      <formula>0.7</formula>
    </cfRule>
    <cfRule type="cellIs" dxfId="20" priority="42" stopIfTrue="1" operator="lessThan">
      <formula>0.5</formula>
    </cfRule>
    <cfRule type="cellIs" dxfId="19" priority="41" stopIfTrue="1" operator="equal">
      <formula>"100%"</formula>
    </cfRule>
    <cfRule type="cellIs" dxfId="18" priority="44" stopIfTrue="1" operator="between">
      <formula>0.7</formula>
      <formula>1.2</formula>
    </cfRule>
  </conditionalFormatting>
  <conditionalFormatting sqref="S79:V79">
    <cfRule type="containsBlanks" dxfId="17" priority="605">
      <formula>LEN(TRIM(S79))=0</formula>
    </cfRule>
  </conditionalFormatting>
  <conditionalFormatting sqref="T16:U67 P15:V15 P16:R67">
    <cfRule type="cellIs" dxfId="16" priority="621" stopIfTrue="1" operator="equal">
      <formula>"100%"</formula>
    </cfRule>
  </conditionalFormatting>
  <conditionalFormatting sqref="T13:V14">
    <cfRule type="cellIs" dxfId="15" priority="3" stopIfTrue="1" operator="equal">
      <formula>"100%"</formula>
    </cfRule>
    <cfRule type="containsBlanks" dxfId="14" priority="8" stopIfTrue="1">
      <formula>LEN(TRIM(T13))=0</formula>
    </cfRule>
    <cfRule type="cellIs" dxfId="13" priority="7" stopIfTrue="1" operator="greaterThanOrEqual">
      <formula>1.2</formula>
    </cfRule>
    <cfRule type="cellIs" dxfId="12" priority="6" stopIfTrue="1" operator="between">
      <formula>0.7</formula>
      <formula>1.2</formula>
    </cfRule>
    <cfRule type="cellIs" dxfId="11" priority="5" stopIfTrue="1" operator="between">
      <formula>0.5</formula>
      <formula>0.7</formula>
    </cfRule>
    <cfRule type="cellIs" dxfId="10" priority="4" stopIfTrue="1" operator="lessThan">
      <formula>0.5</formula>
    </cfRule>
  </conditionalFormatting>
  <conditionalFormatting sqref="T76:V83 T13:V67">
    <cfRule type="containsBlanks" dxfId="9" priority="2">
      <formula>LEN(TRIM(T13))=0</formula>
    </cfRule>
  </conditionalFormatting>
  <conditionalFormatting sqref="T15:V15 T16:U67">
    <cfRule type="cellIs" dxfId="8" priority="624" stopIfTrue="1" operator="greaterThan">
      <formula>0.7</formula>
    </cfRule>
  </conditionalFormatting>
  <conditionalFormatting sqref="T15:V20 T16:U67">
    <cfRule type="cellIs" dxfId="7" priority="625" stopIfTrue="1" operator="greaterThanOrEqual">
      <formula>1.2</formula>
    </cfRule>
    <cfRule type="containsBlanks" dxfId="6" priority="626" stopIfTrue="1">
      <formula>LEN(TRIM(T15))=0</formula>
    </cfRule>
  </conditionalFormatting>
  <conditionalFormatting sqref="T16:V67">
    <cfRule type="cellIs" dxfId="5" priority="184" stopIfTrue="1" operator="lessThan">
      <formula>0.5</formula>
    </cfRule>
    <cfRule type="cellIs" dxfId="4" priority="185" stopIfTrue="1" operator="between">
      <formula>0.5</formula>
      <formula>0.7</formula>
    </cfRule>
    <cfRule type="cellIs" dxfId="3" priority="183" stopIfTrue="1" operator="equal">
      <formula>"100%"</formula>
    </cfRule>
    <cfRule type="cellIs" dxfId="2" priority="186" stopIfTrue="1" operator="between">
      <formula>0.7</formula>
      <formula>1.2</formula>
    </cfRule>
  </conditionalFormatting>
  <conditionalFormatting sqref="T21:V67">
    <cfRule type="containsBlanks" dxfId="1" priority="188" stopIfTrue="1">
      <formula>LEN(TRIM(T21))=0</formula>
    </cfRule>
    <cfRule type="cellIs" dxfId="0" priority="187" stopIfTrue="1" operator="greaterThanOrEqual">
      <formula>1.2</formula>
    </cfRule>
  </conditionalFormatting>
  <pageMargins left="0.19685039370078741" right="0.19685039370078741" top="0.19685039370078741" bottom="0.19685039370078741" header="0.31496062992125984" footer="0.31496062992125984"/>
  <pageSetup paperSize="5" scale="3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5" sqref="B5"/>
    </sheetView>
  </sheetViews>
  <sheetFormatPr baseColWidth="10" defaultRowHeight="14.4" x14ac:dyDescent="0.3"/>
  <cols>
    <col min="1" max="1" width="20.33203125" customWidth="1"/>
    <col min="2" max="2" width="34.6640625" customWidth="1"/>
  </cols>
  <sheetData>
    <row r="1" spans="1:2" x14ac:dyDescent="0.3">
      <c r="A1" s="18" t="s">
        <v>37</v>
      </c>
    </row>
    <row r="3" spans="1:2" ht="120" customHeight="1" x14ac:dyDescent="0.3">
      <c r="A3" s="219" t="s">
        <v>38</v>
      </c>
      <c r="B3" s="219"/>
    </row>
    <row r="5" spans="1:2" ht="43.2" x14ac:dyDescent="0.3">
      <c r="A5" s="19"/>
      <c r="B5" s="20" t="s">
        <v>39</v>
      </c>
    </row>
    <row r="6" spans="1:2" ht="57.6" x14ac:dyDescent="0.3">
      <c r="A6" s="21"/>
      <c r="B6" s="20" t="s">
        <v>40</v>
      </c>
    </row>
  </sheetData>
  <mergeCells count="1">
    <mergeCell ref="A3:B3"/>
  </mergeCell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SEGUIMIENTO EJE 2 2023</vt:lpstr>
      <vt:lpstr>Instrucciones</vt:lpstr>
      <vt:lpstr>'SEGUIMIENTO EJE 2 2023'!Área_de_impresión</vt:lpstr>
      <vt:lpstr>'SEGUIMIENTO EJE 2 2023'!Títulos_a_imprimir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AGAA DPM</dc:creator>
  <cp:lastModifiedBy>Alma</cp:lastModifiedBy>
  <cp:lastPrinted>2023-07-06T21:37:07Z</cp:lastPrinted>
  <dcterms:created xsi:type="dcterms:W3CDTF">2021-02-22T21:43:21Z</dcterms:created>
  <dcterms:modified xsi:type="dcterms:W3CDTF">2023-10-03T17:16:41Z</dcterms:modified>
</cp:coreProperties>
</file>