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31"/>
  <workbookPr defaultThemeVersion="166925"/>
  <mc:AlternateContent xmlns:mc="http://schemas.openxmlformats.org/markup-compatibility/2006">
    <mc:Choice Requires="x15">
      <x15ac:absPath xmlns:x15ac="http://schemas.microsoft.com/office/spreadsheetml/2010/11/ac" url="C:\Users\Dir. Planeacion\Desktop\AVANCES Trimestrales\2023\3er Trimestre 2023\1.01 PM\"/>
    </mc:Choice>
  </mc:AlternateContent>
  <xr:revisionPtr revIDLastSave="0" documentId="13_ncr:1_{8A1E61BC-3101-4409-9D85-175BE53D0048}" xr6:coauthVersionLast="47" xr6:coauthVersionMax="47" xr10:uidLastSave="{00000000-0000-0000-0000-000000000000}"/>
  <bookViews>
    <workbookView xWindow="11424" yWindow="0" windowWidth="11712" windowHeight="12336" xr2:uid="{00000000-000D-0000-FFFF-FFFF00000000}"/>
  </bookViews>
  <sheets>
    <sheet name="SEGUIMIENTO 2Tr23" sheetId="3" r:id="rId1"/>
    <sheet name="Instrucciones" sheetId="4"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3" i="3" l="1"/>
  <c r="U64" i="3"/>
  <c r="U65" i="3"/>
  <c r="U66" i="3"/>
  <c r="U67" i="3"/>
  <c r="U68" i="3"/>
  <c r="U69" i="3"/>
  <c r="U70" i="3"/>
  <c r="R65" i="3"/>
  <c r="R64" i="3"/>
  <c r="R63" i="3"/>
  <c r="R69" i="3"/>
  <c r="R70" i="3"/>
  <c r="U62" i="3"/>
  <c r="U61" i="3"/>
  <c r="T61" i="3"/>
  <c r="U44" i="3" l="1"/>
  <c r="U42" i="3"/>
  <c r="U43" i="3"/>
  <c r="U39" i="3"/>
  <c r="U40" i="3"/>
  <c r="U41" i="3"/>
  <c r="R39" i="3"/>
  <c r="R40" i="3"/>
  <c r="R41" i="3"/>
  <c r="R42" i="3"/>
  <c r="R43" i="3"/>
  <c r="R44" i="3"/>
  <c r="R38" i="3"/>
  <c r="R37" i="3"/>
  <c r="R36" i="3"/>
  <c r="U38" i="3"/>
  <c r="U37" i="3"/>
  <c r="U36" i="3"/>
  <c r="U17" i="3"/>
  <c r="U16" i="3"/>
  <c r="R17" i="3"/>
  <c r="R16" i="3"/>
  <c r="U13" i="3"/>
  <c r="U113" i="3"/>
  <c r="Q113" i="3"/>
  <c r="P72" i="3"/>
  <c r="R61" i="3"/>
  <c r="R62" i="3"/>
  <c r="R66" i="3"/>
  <c r="R67" i="3"/>
  <c r="R68" i="3"/>
  <c r="S115" i="3" l="1"/>
  <c r="S109" i="3"/>
  <c r="S112" i="3"/>
  <c r="S113" i="3"/>
  <c r="S114" i="3"/>
  <c r="U114" i="3"/>
  <c r="Q114" i="3"/>
  <c r="U81" i="3"/>
  <c r="U72" i="3"/>
  <c r="U73" i="3"/>
  <c r="U74" i="3"/>
  <c r="U75" i="3"/>
  <c r="U76" i="3"/>
  <c r="U77" i="3"/>
  <c r="U78" i="3"/>
  <c r="U79" i="3"/>
  <c r="U80" i="3"/>
  <c r="U71" i="3"/>
  <c r="R81" i="3"/>
  <c r="R72" i="3"/>
  <c r="R73" i="3"/>
  <c r="R74" i="3"/>
  <c r="R75" i="3"/>
  <c r="R76" i="3"/>
  <c r="R77" i="3"/>
  <c r="R78" i="3"/>
  <c r="R79" i="3"/>
  <c r="R80" i="3"/>
  <c r="R71" i="3"/>
  <c r="U115" i="3"/>
  <c r="U112" i="3"/>
  <c r="Q115" i="3"/>
  <c r="Q103" i="3"/>
  <c r="Q112" i="3"/>
  <c r="T83" i="3"/>
  <c r="U82" i="3"/>
  <c r="U83" i="3"/>
  <c r="U84" i="3"/>
  <c r="U85" i="3"/>
  <c r="U86" i="3"/>
  <c r="R86" i="3"/>
  <c r="R83" i="3"/>
  <c r="R84" i="3"/>
  <c r="R85" i="3"/>
  <c r="R82" i="3"/>
  <c r="R28" i="3" l="1"/>
  <c r="U26" i="3"/>
  <c r="U29" i="3"/>
  <c r="U28" i="3"/>
  <c r="U27" i="3"/>
  <c r="U30" i="3"/>
  <c r="R26" i="3"/>
  <c r="R27" i="3"/>
  <c r="R29" i="3"/>
  <c r="R30" i="3"/>
  <c r="T112" i="3" l="1"/>
  <c r="P112" i="3"/>
  <c r="O112" i="3"/>
  <c r="U60" i="3"/>
  <c r="U59" i="3"/>
  <c r="R54" i="3"/>
  <c r="R55" i="3"/>
  <c r="R56" i="3"/>
  <c r="R57" i="3"/>
  <c r="R58" i="3"/>
  <c r="R59" i="3"/>
  <c r="R60" i="3"/>
  <c r="R53" i="3"/>
  <c r="U58" i="3"/>
  <c r="U57" i="3"/>
  <c r="U56" i="3"/>
  <c r="U55" i="3"/>
  <c r="U54" i="3"/>
  <c r="U111" i="3" l="1"/>
  <c r="U110" i="3"/>
  <c r="Q111" i="3"/>
  <c r="Q110" i="3"/>
  <c r="U53" i="3"/>
  <c r="U52" i="3"/>
  <c r="U51" i="3"/>
  <c r="R52" i="3"/>
  <c r="R51" i="3"/>
  <c r="R50" i="3"/>
  <c r="U50" i="3" l="1"/>
  <c r="U49" i="3"/>
  <c r="U48" i="3"/>
  <c r="R49" i="3"/>
  <c r="R48" i="3"/>
  <c r="U109" i="3" l="1"/>
  <c r="U103" i="3"/>
  <c r="T109" i="3"/>
  <c r="P105" i="3"/>
  <c r="Q109" i="3"/>
  <c r="U47" i="3"/>
  <c r="U46" i="3"/>
  <c r="U45" i="3"/>
  <c r="R47" i="3"/>
  <c r="R46" i="3"/>
  <c r="R45" i="3"/>
  <c r="U32" i="3" l="1"/>
  <c r="U33" i="3"/>
  <c r="U34" i="3"/>
  <c r="U35" i="3"/>
  <c r="U31" i="3"/>
  <c r="R32" i="3"/>
  <c r="R33" i="3"/>
  <c r="R34" i="3"/>
  <c r="R35" i="3"/>
  <c r="R31" i="3"/>
  <c r="P107" i="3" l="1"/>
  <c r="S111" i="3"/>
  <c r="S110" i="3"/>
  <c r="S107" i="3"/>
  <c r="S104" i="3"/>
  <c r="T105" i="3"/>
  <c r="S105" i="3"/>
  <c r="U25" i="3" l="1"/>
  <c r="U24" i="3"/>
  <c r="U23" i="3"/>
  <c r="U22" i="3"/>
  <c r="R25" i="3"/>
  <c r="R24" i="3"/>
  <c r="R23" i="3"/>
  <c r="R22" i="3"/>
  <c r="R21" i="3"/>
  <c r="U21" i="3"/>
  <c r="U15" i="3" l="1"/>
  <c r="U14" i="3"/>
  <c r="R15" i="3"/>
  <c r="R14" i="3"/>
  <c r="R13" i="3"/>
  <c r="U20" i="3"/>
  <c r="U19" i="3"/>
  <c r="U18" i="3"/>
  <c r="R19" i="3"/>
  <c r="T18" i="3" l="1"/>
  <c r="R20" i="3"/>
  <c r="P19" i="3"/>
  <c r="Q19" i="3"/>
  <c r="R18" i="3"/>
  <c r="P106" i="3"/>
  <c r="O106" i="3"/>
  <c r="T14" i="3"/>
  <c r="T15" i="3"/>
  <c r="T16" i="3"/>
  <c r="T17" i="3"/>
  <c r="T13" i="3"/>
  <c r="Q14" i="3"/>
  <c r="Q15" i="3"/>
  <c r="Q16" i="3"/>
  <c r="Q17" i="3"/>
  <c r="Q13" i="3"/>
  <c r="T36" i="3"/>
  <c r="T37" i="3"/>
  <c r="T38" i="3"/>
  <c r="T39" i="3"/>
  <c r="T40" i="3"/>
  <c r="T41" i="3"/>
  <c r="T42" i="3"/>
  <c r="T43" i="3"/>
  <c r="T44" i="3"/>
  <c r="Q43" i="3"/>
  <c r="Q44" i="3"/>
  <c r="Q42" i="3"/>
  <c r="Q41" i="3"/>
  <c r="Q40" i="3"/>
  <c r="Q39" i="3"/>
  <c r="Q36" i="3"/>
  <c r="Q37" i="3"/>
  <c r="Q38" i="3"/>
  <c r="T104" i="3"/>
  <c r="P104" i="3"/>
  <c r="O104" i="3"/>
  <c r="T113" i="3"/>
  <c r="P113" i="3"/>
  <c r="O113" i="3"/>
  <c r="T115" i="3" l="1"/>
  <c r="T114" i="3"/>
  <c r="P115" i="3"/>
  <c r="O115" i="3"/>
  <c r="P114" i="3"/>
  <c r="O114" i="3"/>
  <c r="T107" i="3"/>
  <c r="T111" i="3"/>
  <c r="P111" i="3"/>
  <c r="P110" i="3"/>
  <c r="O111" i="3"/>
  <c r="T110" i="3"/>
  <c r="P109" i="3"/>
  <c r="O109" i="3"/>
  <c r="O105" i="3"/>
  <c r="T29" i="3" l="1"/>
  <c r="T28" i="3"/>
  <c r="T27" i="3"/>
  <c r="T26" i="3"/>
  <c r="T30" i="3"/>
  <c r="Q30" i="3"/>
  <c r="Q26" i="3"/>
  <c r="Q27" i="3"/>
  <c r="Q28" i="3"/>
  <c r="Q29" i="3"/>
  <c r="T86" i="3" l="1"/>
  <c r="T84" i="3"/>
  <c r="T85" i="3"/>
  <c r="Q82" i="3"/>
  <c r="Q83" i="3"/>
  <c r="Q84" i="3"/>
  <c r="Q85" i="3"/>
  <c r="Q86" i="3"/>
  <c r="T82" i="3"/>
  <c r="Q81" i="3" l="1"/>
  <c r="Q71" i="3"/>
  <c r="Q72" i="3"/>
  <c r="Q73" i="3"/>
  <c r="Q74" i="3"/>
  <c r="Q75" i="3"/>
  <c r="Q76" i="3"/>
  <c r="Q77" i="3"/>
  <c r="Q78" i="3"/>
  <c r="Q79" i="3"/>
  <c r="Q80" i="3"/>
  <c r="T81" i="3"/>
  <c r="T80" i="3"/>
  <c r="T79" i="3"/>
  <c r="T78" i="3"/>
  <c r="T77" i="3"/>
  <c r="T76" i="3"/>
  <c r="T75" i="3"/>
  <c r="T74" i="3"/>
  <c r="T73" i="3"/>
  <c r="T72" i="3"/>
  <c r="T71" i="3"/>
  <c r="T65" i="3"/>
  <c r="T66" i="3"/>
  <c r="T67" i="3"/>
  <c r="T68" i="3"/>
  <c r="T69" i="3"/>
  <c r="T70" i="3"/>
  <c r="T62" i="3"/>
  <c r="T63" i="3"/>
  <c r="T64" i="3"/>
  <c r="Q65" i="3"/>
  <c r="Q66" i="3"/>
  <c r="Q67" i="3"/>
  <c r="Q68" i="3"/>
  <c r="Q69" i="3"/>
  <c r="Q70" i="3"/>
  <c r="Q61" i="3"/>
  <c r="Q62" i="3"/>
  <c r="Q63" i="3"/>
  <c r="Q64" i="3"/>
  <c r="T60" i="3" l="1"/>
  <c r="Q60" i="3"/>
  <c r="Q54" i="3"/>
  <c r="Q55" i="3"/>
  <c r="Q56" i="3"/>
  <c r="Q57" i="3"/>
  <c r="Q58" i="3"/>
  <c r="Q59" i="3"/>
  <c r="T59" i="3"/>
  <c r="T58" i="3"/>
  <c r="T57" i="3"/>
  <c r="T56" i="3"/>
  <c r="T55" i="3"/>
  <c r="T54" i="3"/>
  <c r="Q53" i="3"/>
  <c r="Q51" i="3"/>
  <c r="Q52" i="3"/>
  <c r="T53" i="3"/>
  <c r="T52" i="3"/>
  <c r="T51" i="3"/>
  <c r="T48" i="3" l="1"/>
  <c r="T49" i="3"/>
  <c r="T50" i="3"/>
  <c r="Q48" i="3"/>
  <c r="Q49" i="3"/>
  <c r="Q50" i="3"/>
  <c r="T46" i="3" l="1"/>
  <c r="T47" i="3"/>
  <c r="T45" i="3"/>
  <c r="Q46" i="3"/>
  <c r="Q47" i="3"/>
  <c r="Q45" i="3"/>
  <c r="T32" i="3" l="1"/>
  <c r="T33" i="3"/>
  <c r="T34" i="3"/>
  <c r="T35" i="3"/>
  <c r="T31" i="3"/>
  <c r="Q32" i="3"/>
  <c r="Q33" i="3"/>
  <c r="Q34" i="3"/>
  <c r="Q35" i="3"/>
  <c r="Q31" i="3"/>
  <c r="T22" i="3" l="1"/>
  <c r="T23" i="3"/>
  <c r="T24" i="3"/>
  <c r="T25" i="3"/>
  <c r="Q21" i="3"/>
  <c r="Q22" i="3"/>
  <c r="Q23" i="3"/>
  <c r="Q24" i="3"/>
  <c r="Q25" i="3"/>
  <c r="T21" i="3"/>
  <c r="Q18" i="3" l="1"/>
  <c r="T19" i="3"/>
  <c r="T20" i="3"/>
  <c r="Q20" i="3"/>
  <c r="P18" i="3" l="1"/>
  <c r="P36" i="3"/>
  <c r="P37" i="3"/>
  <c r="P38" i="3"/>
  <c r="P39" i="3"/>
  <c r="P40" i="3"/>
  <c r="P41" i="3"/>
  <c r="P42" i="3"/>
  <c r="P43" i="3"/>
  <c r="P44" i="3"/>
  <c r="P17" i="3"/>
  <c r="P20" i="3" l="1"/>
  <c r="G20" i="3" l="1"/>
  <c r="G18" i="3"/>
  <c r="G19" i="3"/>
  <c r="P85" i="3" l="1"/>
  <c r="P86" i="3"/>
  <c r="P82" i="3"/>
  <c r="P83" i="3"/>
  <c r="P84" i="3"/>
  <c r="P81" i="3" l="1"/>
  <c r="P80" i="3"/>
  <c r="P79" i="3"/>
  <c r="P78" i="3"/>
  <c r="P77" i="3"/>
  <c r="P76" i="3"/>
  <c r="P75" i="3"/>
  <c r="P74" i="3"/>
  <c r="P73" i="3"/>
  <c r="P71" i="3"/>
  <c r="P69" i="3" l="1"/>
  <c r="P70" i="3"/>
  <c r="P61" i="3"/>
  <c r="P62" i="3"/>
  <c r="P63" i="3"/>
  <c r="P64" i="3"/>
  <c r="P65" i="3"/>
  <c r="P66" i="3"/>
  <c r="P67" i="3"/>
  <c r="P68" i="3"/>
  <c r="G64" i="3"/>
  <c r="G70" i="3"/>
  <c r="G69" i="3"/>
  <c r="G68" i="3"/>
  <c r="G67" i="3"/>
  <c r="G66" i="3"/>
  <c r="G65" i="3"/>
  <c r="G63" i="3"/>
  <c r="G62" i="3"/>
  <c r="G61" i="3"/>
  <c r="P60" i="3" l="1"/>
  <c r="P54" i="3"/>
  <c r="P55" i="3"/>
  <c r="P56" i="3"/>
  <c r="P57" i="3"/>
  <c r="P58" i="3"/>
  <c r="P59" i="3"/>
  <c r="G55" i="3"/>
  <c r="G60" i="3"/>
  <c r="G59" i="3"/>
  <c r="G58" i="3"/>
  <c r="G57" i="3"/>
  <c r="G56" i="3"/>
  <c r="G54" i="3"/>
  <c r="P51" i="3" l="1"/>
  <c r="P52" i="3"/>
  <c r="P53" i="3"/>
  <c r="G52" i="3"/>
  <c r="G53" i="3"/>
  <c r="G51" i="3"/>
  <c r="P50" i="3" l="1"/>
  <c r="P49" i="3"/>
  <c r="P48" i="3"/>
  <c r="P16" i="3"/>
  <c r="G48" i="3"/>
  <c r="G50" i="3"/>
  <c r="G49" i="3"/>
  <c r="O110" i="3" l="1"/>
  <c r="G47" i="3" l="1"/>
  <c r="G46" i="3"/>
  <c r="G45" i="3"/>
  <c r="G35" i="3"/>
  <c r="P47" i="3"/>
  <c r="P46" i="3"/>
  <c r="P45" i="3"/>
  <c r="P32" i="3" l="1"/>
  <c r="P31" i="3"/>
  <c r="P33" i="3"/>
  <c r="P34" i="3"/>
  <c r="P35" i="3"/>
  <c r="G31" i="3"/>
  <c r="G32" i="3"/>
  <c r="G33" i="3"/>
  <c r="G34" i="3"/>
  <c r="G30" i="3"/>
  <c r="P30" i="3"/>
  <c r="P26" i="3"/>
  <c r="P27" i="3"/>
  <c r="P28" i="3"/>
  <c r="P29" i="3"/>
  <c r="G29" i="3"/>
  <c r="G26" i="3"/>
  <c r="G27" i="3"/>
  <c r="G28" i="3"/>
  <c r="G25" i="3"/>
  <c r="O107" i="3"/>
  <c r="P25" i="3" l="1"/>
  <c r="P23" i="3"/>
  <c r="P24" i="3"/>
  <c r="P22" i="3"/>
  <c r="P21" i="3"/>
  <c r="P87" i="3" s="1"/>
  <c r="G22" i="3"/>
  <c r="G21" i="3"/>
  <c r="G24" i="3"/>
  <c r="G23" i="3"/>
  <c r="Q87" i="3" l="1"/>
  <c r="T103" i="3" l="1"/>
  <c r="S103" i="3"/>
  <c r="R103" i="3"/>
  <c r="P103" i="3"/>
  <c r="O103" i="3"/>
  <c r="V103" i="3" s="1"/>
  <c r="V16" i="3" l="1"/>
  <c r="S16" i="3"/>
  <c r="U87" i="3" l="1"/>
  <c r="R87" i="3"/>
  <c r="T87" i="3"/>
  <c r="P15" i="3" l="1"/>
  <c r="P14" i="3"/>
  <c r="P13" i="3"/>
</calcChain>
</file>

<file path=xl/sharedStrings.xml><?xml version="1.0" encoding="utf-8"?>
<sst xmlns="http://schemas.openxmlformats.org/spreadsheetml/2006/main" count="514" uniqueCount="362">
  <si>
    <t>SEGUIMIENTO DE AVANCE EN CUMPLIMIENTO DE METAS Y OBJETIVOS 2023</t>
  </si>
  <si>
    <t>EJE 1: BUEN GOBIERNO</t>
  </si>
  <si>
    <t>P-PPA 1.01 PROGRAMA DE CONSOLIDACIÓN DE LA GESTIÓN MUNICIPAL</t>
  </si>
  <si>
    <t>PRESIDENCIA MUNICIPAL</t>
  </si>
  <si>
    <t>AVANCE EN CUMPLIMIENTO DE METAS TRIMESTRAL Y ANUAL ACUMULADO 2023</t>
  </si>
  <si>
    <t>Nivel.
(unidad administrativa responsable)</t>
  </si>
  <si>
    <t>Resumen narrativo u objetivos.
Clave: Número del Eje, Número del Programa, 1 para el Fin, 1 para el Propósito, Número del Componente, Número de las Actividades.</t>
  </si>
  <si>
    <t>INDICADOR</t>
  </si>
  <si>
    <t>META PROGRAMADA 2023</t>
  </si>
  <si>
    <t>META REALIZADA 2023</t>
  </si>
  <si>
    <t>PORCENTAJE DE AVANCE TRIMESTRAL 2023</t>
  </si>
  <si>
    <t>PORCENTAJE DE AVANCE TRIMESTRAL ACUMULADO 2023</t>
  </si>
  <si>
    <t>JUSTIFICACION TRIMESTRAL DE AVANCE DE RESULTADOS 2023</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</si>
  <si>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</si>
  <si>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</si>
  <si>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</si>
  <si>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</si>
  <si>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</si>
  <si>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</si>
  <si>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</si>
  <si>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</si>
  <si>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(DGPM / DP)</t>
  </si>
  <si>
    <r>
      <rPr>
        <b/>
        <sz val="11"/>
        <color theme="1"/>
        <rFont val="Arial"/>
        <family val="2"/>
      </rPr>
      <t xml:space="preserve">1.01.1 </t>
    </r>
    <r>
      <rPr>
        <sz val="11"/>
        <color theme="1"/>
        <rFont val="Arial"/>
        <family val="2"/>
      </rPr>
      <t>Contribuir a la renovación de los mecanismos de gestión, flexibilizando nuestras estructuras y procedimientos administrativos con calidad, innovación tecnológica y combate a la corrupción mediante el fortalecimiento de  la vinculación secuencial de las etapas de planeación estratégica para el logro de los objetivos establecidos en el Plan Municipal de Desarrollo.</t>
    </r>
  </si>
  <si>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</si>
  <si>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Bienal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</si>
  <si>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</si>
  <si>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t xml:space="preserve">El Instituto Nacional de Estadística y Geografía INEGI publica la Encuesta Nacional de Calidad e Impacto Gubernamental de manera bienal con la información relativa a los grados de satisfacción de la población de 18 años y más. </t>
    </r>
    <r>
      <rPr>
        <b/>
        <sz val="10"/>
        <rFont val="Arial"/>
        <family val="2"/>
      </rPr>
      <t xml:space="preserve"> El úlimo periodo del levantamiento de la información fue  del 01 de noviembre al 16 de diciembre de 2021 con el 34.7%</t>
    </r>
    <r>
      <rPr>
        <sz val="10"/>
        <rFont val="Arial"/>
        <family val="2"/>
      </rPr>
      <t xml:space="preserve"> de población encuestada que se siente muy satisfecha y safisfecha. </t>
    </r>
  </si>
  <si>
    <r>
      <rPr>
        <b/>
        <sz val="11"/>
        <color theme="1"/>
        <rFont val="Arial"/>
        <family val="2"/>
      </rPr>
      <t>IBG:</t>
    </r>
    <r>
      <rPr>
        <sz val="11"/>
        <color theme="1"/>
        <rFont val="Arial"/>
        <family val="2"/>
      </rPr>
      <t xml:space="preserve"> Índice de Buen Gobierno. </t>
    </r>
  </si>
  <si>
    <r>
      <t xml:space="preserve">El Instituto Mexicano para la Competitividad A. C. IMCO actualiza y publica los índices y subíndices cada dos años. </t>
    </r>
    <r>
      <rPr>
        <b/>
        <sz val="10"/>
        <rFont val="Arial"/>
        <family val="2"/>
      </rPr>
      <t>El índice se actualizó en 2022 obteniendo una calificación de 59 puntos.</t>
    </r>
  </si>
  <si>
    <r>
      <rPr>
        <b/>
        <sz val="11"/>
        <color theme="1"/>
        <rFont val="Arial"/>
        <family val="2"/>
      </rPr>
      <t xml:space="preserve">PCDCOP18GM: </t>
    </r>
    <r>
      <rPr>
        <sz val="11"/>
        <color theme="1"/>
        <rFont val="Arial"/>
        <family val="2"/>
      </rPr>
      <t xml:space="preserve">Porcentaje de Calificación de confianza otorgada por la población de 18 años y más al gobierno municipal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</si>
  <si>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Calificación en escala de 0 a 10</t>
    </r>
  </si>
  <si>
    <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0"/>
        <rFont val="Arial"/>
        <family val="2"/>
      </rPr>
      <t>En diciembre 2021 se obtuvo la Calificación de Confianza al Gobierno Municipal de 5.0.</t>
    </r>
  </si>
  <si>
    <t>EJEMPLO</t>
  </si>
  <si>
    <t>Propósito
( Dirección Planeación Municipal )</t>
  </si>
  <si>
    <r>
      <t xml:space="preserve">1.01.1.1. </t>
    </r>
    <r>
      <rPr>
        <sz val="11"/>
        <color theme="0"/>
        <rFont val="Arial"/>
        <family val="2"/>
      </rPr>
      <t>Las dependencias y entidades del municipio de Benito Juárez dependientes directas de la Presidencia Municipal fortalecen la vinculación secuencial entre las etapas de planeación, programación y presupuestación.</t>
    </r>
  </si>
  <si>
    <r>
      <rPr>
        <b/>
        <sz val="11"/>
        <color theme="0"/>
        <rFont val="Arial"/>
        <family val="2"/>
      </rPr>
      <t>IAG =</t>
    </r>
    <r>
      <rPr>
        <sz val="11"/>
        <color theme="0"/>
        <rFont val="Arial"/>
        <family val="2"/>
      </rPr>
      <t xml:space="preserve"> Índice de Avance General en PbR-SED.
</t>
    </r>
    <r>
      <rPr>
        <b/>
        <sz val="11"/>
        <color theme="0"/>
        <rFont val="Arial"/>
        <family val="2"/>
      </rPr>
      <t xml:space="preserve">PbR-SED: </t>
    </r>
    <r>
      <rPr>
        <sz val="11"/>
        <color theme="0"/>
        <rFont val="Arial"/>
        <family val="2"/>
      </rPr>
      <t>Presupuesto basado en Resultados, PbR, y Sistema de Evaluación del Desempeño, SED.</t>
    </r>
  </si>
  <si>
    <t>Anual</t>
  </si>
  <si>
    <r>
      <t xml:space="preserve">Unidad de medida del Indicador:
</t>
    </r>
    <r>
      <rPr>
        <sz val="11"/>
        <color theme="0"/>
        <rFont val="Arial"/>
        <family val="2"/>
      </rPr>
      <t>Índice</t>
    </r>
    <r>
      <rPr>
        <b/>
        <sz val="11"/>
        <color theme="0"/>
        <rFont val="Arial"/>
        <family val="2"/>
      </rPr>
      <t xml:space="preserve">
Unidad de medida de las variables:
</t>
    </r>
    <r>
      <rPr>
        <sz val="11"/>
        <color theme="0"/>
        <rFont val="Arial"/>
        <family val="2"/>
      </rPr>
      <t>Puntuación</t>
    </r>
  </si>
  <si>
    <r>
      <t xml:space="preserve">Justificacion Trimestral: </t>
    </r>
    <r>
      <rPr>
        <sz val="11"/>
        <color theme="0"/>
        <rFont val="Arial"/>
        <family val="2"/>
      </rPr>
      <t>El resultado obtenido en el Diagnóstico PBR-SED 2022  representó un avance del 87.3% en el Índice de Avance General conforme al modelo definido por la SHCP, posicionando en 1er lugar a nivel nacional al Municipio de Benito Juárez, reportado desde el 2do trimestre 2022. Es anual por lo que se mantiene hasta el mes de abril 2023.</t>
    </r>
  </si>
  <si>
    <t>Componente
(Secretaría Particular)</t>
  </si>
  <si>
    <r>
      <t xml:space="preserve">1.01.1.1.1 </t>
    </r>
    <r>
      <rPr>
        <sz val="11"/>
        <color theme="1"/>
        <rFont val="Arial"/>
        <family val="2"/>
      </rPr>
      <t>Agenda pública del Presidente Municipal con la ciudadanía realizada.</t>
    </r>
  </si>
  <si>
    <r>
      <t xml:space="preserve">PAPR: </t>
    </r>
    <r>
      <rPr>
        <sz val="11"/>
        <color theme="1"/>
        <rFont val="Arial"/>
        <family val="2"/>
      </rPr>
      <t>Porcentaje de la Agenda Pública Realizada</t>
    </r>
  </si>
  <si>
    <t>Trimestral</t>
  </si>
  <si>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Eventos</t>
    </r>
  </si>
  <si>
    <r>
      <rPr>
        <b/>
        <sz val="11"/>
        <color theme="1"/>
        <rFont val="Arial"/>
        <family val="2"/>
      </rPr>
      <t xml:space="preserve">Justificacion Trimestral: </t>
    </r>
    <r>
      <rPr>
        <sz val="11"/>
        <color theme="1"/>
        <rFont val="Arial"/>
        <family val="2"/>
      </rPr>
      <t>El resultado obtenido de 125.87  %  fue resultada de un aumento en la carga de trabajo  y de una agenda mas cercana a la ciudadania.</t>
    </r>
  </si>
  <si>
    <t>Actividad</t>
  </si>
  <si>
    <r>
      <t xml:space="preserve">1.01.1.1.1.1 </t>
    </r>
    <r>
      <rPr>
        <sz val="11"/>
        <color theme="1"/>
        <rFont val="Arial"/>
        <family val="2"/>
      </rPr>
      <t>Atención y seguimiento a las peticiones ciudadanas e interinstitucionales realizadas al Presidente Municipal.</t>
    </r>
  </si>
  <si>
    <r>
      <rPr>
        <b/>
        <sz val="11"/>
        <color theme="1"/>
        <rFont val="Arial"/>
        <family val="2"/>
      </rPr>
      <t>PPA:</t>
    </r>
    <r>
      <rPr>
        <sz val="11"/>
        <color theme="1"/>
        <rFont val="Arial"/>
        <family val="2"/>
      </rPr>
      <t xml:space="preserve"> Porcentaje de Peticiones Atendidas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</si>
  <si>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Peticiones</t>
    </r>
  </si>
  <si>
    <r>
      <t xml:space="preserve">Justificacion Trimestral: </t>
    </r>
    <r>
      <rPr>
        <sz val="11"/>
        <color theme="1"/>
        <rFont val="Arial"/>
        <family val="2"/>
      </rPr>
      <t>El resultado obtenido de 124.71  %  fue resultada de un aumento en la carga de trabajo  y de solicitudes en gestiones por parte de la ciudadania.</t>
    </r>
  </si>
  <si>
    <r>
      <t xml:space="preserve">1.01.1.1.1.2 </t>
    </r>
    <r>
      <rPr>
        <sz val="11"/>
        <color theme="1"/>
        <rFont val="Arial"/>
        <family val="2"/>
      </rPr>
      <t>Coordinación de las audiencias otorgadas a la ciudadanía.</t>
    </r>
  </si>
  <si>
    <r>
      <rPr>
        <b/>
        <sz val="11"/>
        <color theme="1"/>
        <rFont val="Arial"/>
        <family val="2"/>
      </rPr>
      <t xml:space="preserve">PAA: </t>
    </r>
    <r>
      <rPr>
        <sz val="11"/>
        <color theme="1"/>
        <rFont val="Arial"/>
        <family val="2"/>
      </rPr>
      <t>Porcentaje de Audiencias Atendidas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</si>
  <si>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Audiencias</t>
    </r>
  </si>
  <si>
    <r>
      <t xml:space="preserve">Meta Trimestral: </t>
    </r>
    <r>
      <rPr>
        <sz val="11"/>
        <color theme="1"/>
        <rFont val="Arial"/>
        <family val="2"/>
      </rPr>
      <t>El resultado obtenido del 121.59%  se derivó de la implementación de las Jornadas de Atención Ciudadana, donde los ciudadanos acuden para tener una audiencia directa con la presidenta municipal.</t>
    </r>
  </si>
  <si>
    <t>Componente
( Secretaría Técnica )</t>
  </si>
  <si>
    <r>
      <t xml:space="preserve">1.01.1.2. </t>
    </r>
    <r>
      <rPr>
        <sz val="11"/>
        <color theme="1"/>
        <rFont val="Arial"/>
        <family val="2"/>
      </rPr>
      <t>Proyectos estratégicos de la Secretaría Técnica satisfactoriamente concluidos</t>
    </r>
  </si>
  <si>
    <r>
      <t xml:space="preserve">PPEI: </t>
    </r>
    <r>
      <rPr>
        <sz val="11"/>
        <color theme="1"/>
        <rFont val="Arial"/>
        <family val="2"/>
      </rPr>
      <t>Porcentaje  de Proyectos Estratégicos Implementados.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</si>
  <si>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Proyectos</t>
    </r>
  </si>
  <si>
    <r>
      <t xml:space="preserve">Justificacion Trimestral: </t>
    </r>
    <r>
      <rPr>
        <sz val="11"/>
        <color theme="1"/>
        <rFont val="Arial"/>
        <family val="2"/>
      </rPr>
      <t xml:space="preserve">Se cumplio con la realización de tres proyectos programados: Informe de Gobierno de la Presidencia Munipal, mecanismo del Presupuesto Participativo, pagina digital, </t>
    </r>
    <r>
      <rPr>
        <b/>
        <sz val="10"/>
        <color rgb="FF0070C0"/>
        <rFont val="Arial"/>
        <family val="2"/>
      </rPr>
      <t>participa-y-transforma.cancun.gob.mx.</t>
    </r>
    <r>
      <rPr>
        <sz val="11"/>
        <color theme="1"/>
        <rFont val="Arial"/>
        <family val="2"/>
      </rPr>
      <t xml:space="preserve"> </t>
    </r>
  </si>
  <si>
    <r>
      <t xml:space="preserve">1.01.1.2.1 </t>
    </r>
    <r>
      <rPr>
        <sz val="11"/>
        <color theme="1"/>
        <rFont val="Arial"/>
        <family val="2"/>
      </rPr>
      <t>Implementación de proyectos de gestión pública y proyectos especiales de la Presidencia Municipal.</t>
    </r>
  </si>
  <si>
    <r>
      <rPr>
        <b/>
        <sz val="11"/>
        <color theme="1"/>
        <rFont val="Arial"/>
        <family val="2"/>
      </rPr>
      <t>PEP</t>
    </r>
    <r>
      <rPr>
        <sz val="11"/>
        <color theme="1"/>
        <rFont val="Arial"/>
        <family val="2"/>
      </rPr>
      <t>: Porcentaje de Efectividad de los Proyectos de Gestión pública y Proyectos Especiales.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</si>
  <si>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Proyectos</t>
    </r>
  </si>
  <si>
    <r>
      <t xml:space="preserve">Justificacion Trimestral: </t>
    </r>
    <r>
      <rPr>
        <sz val="11"/>
        <color theme="1"/>
        <rFont val="Arial"/>
        <family val="2"/>
      </rPr>
      <t>Cumplimos con la elaboración del segundo Informe de Gobierno Municipal de la Administración 2021-2024.</t>
    </r>
  </si>
  <si>
    <r>
      <t xml:space="preserve">1.01.1.2.2. </t>
    </r>
    <r>
      <rPr>
        <sz val="11"/>
        <color theme="1"/>
        <rFont val="Arial"/>
        <family val="2"/>
      </rPr>
      <t>Vinculación del Gobierno Municipal con la ciudadania, para el diseño, implementación, seguimiento y evaluación de politicas públicas municipales.</t>
    </r>
  </si>
  <si>
    <r>
      <rPr>
        <b/>
        <sz val="11"/>
        <color theme="1"/>
        <rFont val="Arial"/>
        <family val="2"/>
      </rPr>
      <t xml:space="preserve">PAPC: </t>
    </r>
    <r>
      <rPr>
        <sz val="11"/>
        <color theme="1"/>
        <rFont val="Arial"/>
        <family val="2"/>
      </rPr>
      <t>Porcentaje de Actividades con Participación Ciudadana.</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</si>
  <si>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Actividades</t>
    </r>
  </si>
  <si>
    <r>
      <t xml:space="preserve">Justificacion Trimestral: </t>
    </r>
    <r>
      <rPr>
        <sz val="11"/>
        <color theme="1"/>
        <rFont val="Arial"/>
        <family val="2"/>
      </rPr>
      <t xml:space="preserve">Se dio inicio en coordinación con la SMDSyE, para el lanzamiento de la convocatoria de Presupuesto Participativo. </t>
    </r>
  </si>
  <si>
    <r>
      <t xml:space="preserve">1.01.1.2.3. </t>
    </r>
    <r>
      <rPr>
        <sz val="11"/>
        <color theme="1"/>
        <rFont val="Arial"/>
        <family val="2"/>
      </rPr>
      <t>Elaboración de informes de gobierno municipal y reportes para la Presidencia Municipal.</t>
    </r>
  </si>
  <si>
    <r>
      <rPr>
        <b/>
        <sz val="11"/>
        <color theme="1"/>
        <rFont val="Arial"/>
        <family val="2"/>
      </rPr>
      <t>PCIGR:</t>
    </r>
    <r>
      <rPr>
        <sz val="11"/>
        <color theme="1"/>
        <rFont val="Arial"/>
        <family val="2"/>
      </rPr>
      <t xml:space="preserve"> Porcentaje de Cumplimiento de Informes de Gobierno y Reportes.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</si>
  <si>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Documentos</t>
    </r>
  </si>
  <si>
    <r>
      <t xml:space="preserve">Justificacion Trimestral: </t>
    </r>
    <r>
      <rPr>
        <sz val="11"/>
        <color theme="1"/>
        <rFont val="Arial"/>
        <family val="2"/>
      </rPr>
      <t xml:space="preserve">En el periodo reportado se cumplio con los reportes programados para la Presidencia Municipal y el Informe de Gobierno. </t>
    </r>
    <r>
      <rPr>
        <b/>
        <sz val="11"/>
        <color theme="1"/>
        <rFont val="Arial"/>
        <family val="2"/>
      </rPr>
      <t xml:space="preserve">
</t>
    </r>
  </si>
  <si>
    <r>
      <t xml:space="preserve">1.01.1.2.4. </t>
    </r>
    <r>
      <rPr>
        <sz val="11"/>
        <color theme="1"/>
        <rFont val="Arial"/>
        <family val="2"/>
      </rPr>
      <t>Consolidación del Gobierno Digital (plataforma central de trámites y servicios, tableros de control y aplicaciones informáticas) como instrumento que  fortalece la transparencia y la rendición de cuentas.</t>
    </r>
    <r>
      <rPr>
        <b/>
        <sz val="11"/>
        <color theme="1"/>
        <rFont val="Arial"/>
        <family val="2"/>
      </rPr>
      <t xml:space="preserve"> </t>
    </r>
  </si>
  <si>
    <r>
      <rPr>
        <b/>
        <sz val="11"/>
        <color theme="1"/>
        <rFont val="Arial"/>
        <family val="2"/>
      </rPr>
      <t>PACGD:</t>
    </r>
    <r>
      <rPr>
        <sz val="11"/>
        <color theme="1"/>
        <rFont val="Arial"/>
        <family val="2"/>
      </rPr>
      <t xml:space="preserve"> Porcentaje de Avance en Consolidación del Gobierno Digital.</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</si>
  <si>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Etapas</t>
    </r>
  </si>
  <si>
    <r>
      <t xml:space="preserve">Justificacion Trimestral: </t>
    </r>
    <r>
      <rPr>
        <sz val="11"/>
        <color theme="1"/>
        <rFont val="Arial"/>
        <family val="2"/>
      </rPr>
      <t xml:space="preserve">Como parte del impulso del gobierno digital, se concluyó y puso en marcha la pagína </t>
    </r>
    <r>
      <rPr>
        <b/>
        <sz val="10"/>
        <color rgb="FF0070C0"/>
        <rFont val="Arial"/>
        <family val="2"/>
      </rPr>
      <t>participa-y-transforma.cancun.gob.mx</t>
    </r>
    <r>
      <rPr>
        <sz val="11"/>
        <color theme="1"/>
        <rFont val="Arial"/>
        <family val="2"/>
      </rPr>
      <t xml:space="preserve">, innovando en el municipio este mecanismo de Participación ciudadana, en la cual los benitojuarenses podran realizar su propuesta y/o votar, para su mayor accesibilidad y participación.  </t>
    </r>
  </si>
  <si>
    <t>Componente
(Unidad de Gestión Administrativa Distrito Cancún)</t>
  </si>
  <si>
    <r>
      <t xml:space="preserve">1.01.1.1.3 </t>
    </r>
    <r>
      <rPr>
        <sz val="11"/>
        <color theme="1"/>
        <rFont val="Arial"/>
        <family val="2"/>
      </rPr>
      <t>Supermanzanas de la zona fundacional del Distrito Cancún intervenidas para su revitalización.</t>
    </r>
  </si>
  <si>
    <r>
      <rPr>
        <b/>
        <sz val="11"/>
        <color theme="1"/>
        <rFont val="Arial"/>
        <family val="2"/>
      </rPr>
      <t>PSZFI:</t>
    </r>
    <r>
      <rPr>
        <sz val="11"/>
        <color theme="1"/>
        <rFont val="Arial"/>
        <family val="2"/>
      </rPr>
      <t xml:space="preserve"> Porcentaje de Supermanzanas de la Zona Fundacional intervenidas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</si>
  <si>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Supermanzanas </t>
    </r>
  </si>
  <si>
    <r>
      <t xml:space="preserve">Justificacion Trimestral: </t>
    </r>
    <r>
      <rPr>
        <sz val="11"/>
        <color theme="1"/>
        <rFont val="Arial"/>
        <family val="2"/>
      </rPr>
      <t>De acuerdo a lo programado para este 2023 se llegó a la meta deseada incrementando  una actividad mas en este trimestre 2023 por lo que alcanzó el 200%</t>
    </r>
    <r>
      <rPr>
        <b/>
        <sz val="11"/>
        <color theme="1"/>
        <rFont val="Arial"/>
        <family val="2"/>
      </rPr>
      <t xml:space="preserve">
</t>
    </r>
  </si>
  <si>
    <r>
      <rPr>
        <b/>
        <sz val="11"/>
        <color theme="1"/>
        <rFont val="Arial"/>
        <family val="2"/>
      </rPr>
      <t>1.01.1.1.3.1</t>
    </r>
    <r>
      <rPr>
        <sz val="11"/>
        <color theme="1"/>
        <rFont val="Arial"/>
        <family val="2"/>
      </rPr>
      <t>. Realización de actividades para la mejora de la imagen urbana de  espacios publicos de la zona fundacional.</t>
    </r>
  </si>
  <si>
    <r>
      <rPr>
        <b/>
        <sz val="11"/>
        <color theme="1"/>
        <rFont val="Arial"/>
        <family val="2"/>
      </rPr>
      <t>PAMIUZF:</t>
    </r>
    <r>
      <rPr>
        <sz val="11"/>
        <color theme="1"/>
        <rFont val="Arial"/>
        <family val="2"/>
      </rPr>
      <t xml:space="preserve"> Porcentaje de actividades para mejorar la imagen urbana de la Zona Fundacional</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</si>
  <si>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Activiades</t>
    </r>
  </si>
  <si>
    <r>
      <t xml:space="preserve">Justificacion Trimestral: </t>
    </r>
    <r>
      <rPr>
        <sz val="11"/>
        <color theme="1"/>
        <rFont val="Arial"/>
        <family val="2"/>
      </rPr>
      <t>Se realizaron 4 actividades  programadas de foma trimestral llegando al procentaje deseado del 100 %., como la arborizacion, la guelaguerza cancun 2023 y Cancun nos Une 2023</t>
    </r>
  </si>
  <si>
    <r>
      <rPr>
        <b/>
        <sz val="11"/>
        <color theme="1"/>
        <rFont val="Arial"/>
        <family val="2"/>
      </rPr>
      <t>1.01.1.1.3.2 G</t>
    </r>
    <r>
      <rPr>
        <sz val="11"/>
        <color theme="1"/>
        <rFont val="Arial"/>
        <family val="2"/>
      </rPr>
      <t>eneración de proyectos participativos de infraestructura de la Zona Fundacional.</t>
    </r>
  </si>
  <si>
    <r>
      <rPr>
        <b/>
        <sz val="11"/>
        <color theme="1"/>
        <rFont val="Arial"/>
        <family val="2"/>
      </rPr>
      <t xml:space="preserve">PPIZFG: </t>
    </r>
    <r>
      <rPr>
        <sz val="11"/>
        <color theme="1"/>
        <rFont val="Arial"/>
        <family val="2"/>
      </rPr>
      <t>Porcentaje de proyectos de infraestructura de la Zona Fundacional generados.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</si>
  <si>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Proyectos de Infraestructura</t>
    </r>
  </si>
  <si>
    <r>
      <t xml:space="preserve">Justificacion Trimestral: </t>
    </r>
    <r>
      <rPr>
        <sz val="11"/>
        <color theme="1"/>
        <rFont val="Arial"/>
        <family val="2"/>
      </rPr>
      <t>Se programaron 2 proyectos de infraestructura y se realizaron 3 proyectos, alcanzando el cumplimiento de la meta en un 150%.</t>
    </r>
  </si>
  <si>
    <r>
      <rPr>
        <b/>
        <sz val="11"/>
        <color theme="1"/>
        <rFont val="Arial"/>
        <family val="2"/>
      </rPr>
      <t xml:space="preserve">1.01.1.1.3.3 </t>
    </r>
    <r>
      <rPr>
        <sz val="11"/>
        <color theme="1"/>
        <rFont val="Arial"/>
        <family val="2"/>
      </rPr>
      <t>Realización de acciones  sociales y culturales en la Zona Fundacional</t>
    </r>
  </si>
  <si>
    <r>
      <rPr>
        <b/>
        <sz val="11"/>
        <color theme="1"/>
        <rFont val="Arial"/>
        <family val="2"/>
      </rPr>
      <t xml:space="preserve">PAZF: </t>
    </r>
    <r>
      <rPr>
        <sz val="11"/>
        <color theme="1"/>
        <rFont val="Arial"/>
        <family val="2"/>
      </rPr>
      <t>Porcentaje de acciones realizadas en la zona fundacional</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</si>
  <si>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Acciones</t>
    </r>
  </si>
  <si>
    <r>
      <t xml:space="preserve">Justificacion Trimestral: </t>
    </r>
    <r>
      <rPr>
        <sz val="11"/>
        <color theme="1"/>
        <rFont val="Arial"/>
        <family val="2"/>
      </rPr>
      <t>Se programaron 6 acciones para mejorar la imagen urbana de la Zona Fundacional, los cuales si se realizaron llegando al cumplimiento trimestral del 100%, estas acciones de cumplimiento fue en coordinacion con el Instituto de cultura y las artes y la Direccion de Ecologia en varias reuniones realizadas.</t>
    </r>
    <r>
      <rPr>
        <b/>
        <sz val="11"/>
        <color theme="1"/>
        <rFont val="Arial"/>
        <family val="2"/>
      </rPr>
      <t xml:space="preserve">
</t>
    </r>
  </si>
  <si>
    <r>
      <rPr>
        <b/>
        <sz val="11"/>
        <color theme="1"/>
        <rFont val="Arial"/>
        <family val="2"/>
      </rPr>
      <t>1.01.1.1.3.4 .</t>
    </r>
    <r>
      <rPr>
        <sz val="11"/>
        <color theme="1"/>
        <rFont val="Arial"/>
        <family val="2"/>
      </rPr>
      <t xml:space="preserve"> Coordinación de actividaes estratégicas para mejora del Medio Ambiente en la Zona Fundacional.</t>
    </r>
  </si>
  <si>
    <r>
      <rPr>
        <b/>
        <sz val="11"/>
        <color theme="1"/>
        <rFont val="Arial"/>
        <family val="2"/>
      </rPr>
      <t xml:space="preserve">PAMAZFC: </t>
    </r>
    <r>
      <rPr>
        <sz val="11"/>
        <color theme="1"/>
        <rFont val="Arial"/>
        <family val="2"/>
      </rPr>
      <t>Porcentaje de actividades de medio ambiente en la zona fundacional coordinadas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</si>
  <si>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</si>
  <si>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t xml:space="preserve">Justificacion Trimestral: </t>
    </r>
    <r>
      <rPr>
        <sz val="11"/>
        <color theme="1"/>
        <rFont val="Arial"/>
        <family val="2"/>
      </rPr>
      <t xml:space="preserve">Se llevaron a cabo las activiadades culturales programadas llegando en cumplimiento al 100% de la meta trimestral. En coordinacion con el Instituto de Cultura  y la Direccion de Ecología en varias reuniones </t>
    </r>
  </si>
  <si>
    <t>Componente (Dirección General de Comunicación Social)</t>
  </si>
  <si>
    <r>
      <t xml:space="preserve">1.01.1.1.4. </t>
    </r>
    <r>
      <rPr>
        <sz val="11"/>
        <color rgb="FF000000"/>
        <rFont val="Arial"/>
        <family val="2"/>
      </rPr>
      <t>Agenda de trabajo en  los diferentes medios de comunicación  (impresos, radiofónicos, televisivos y digitales), cubiertos difundidas</t>
    </r>
  </si>
  <si>
    <r>
      <t xml:space="preserve">PATMCD: </t>
    </r>
    <r>
      <rPr>
        <sz val="11"/>
        <color rgb="FF000000"/>
        <rFont val="Arial"/>
        <family val="2"/>
      </rPr>
      <t xml:space="preserve">Porcentaje de la Agenda de Trabajos con medios de  comunicación difundidas </t>
    </r>
  </si>
  <si>
    <r>
      <t xml:space="preserve">Unidad de medida del Indicador: 
</t>
    </r>
    <r>
      <rPr>
        <sz val="11"/>
        <color rgb="FF000000"/>
        <rFont val="Arial"/>
        <family val="2"/>
      </rPr>
      <t xml:space="preserve">Porcentaje 
</t>
    </r>
    <r>
      <rPr>
        <b/>
        <sz val="11"/>
        <color rgb="FF000000"/>
        <rFont val="Arial"/>
        <family val="2"/>
      </rPr>
      <t>Unidad de medida de las variables:</t>
    </r>
    <r>
      <rPr>
        <sz val="11"/>
        <color rgb="FF000000"/>
        <rFont val="Arial"/>
        <family val="2"/>
      </rPr>
      <t xml:space="preserve">
Agenda de trabajo</t>
    </r>
  </si>
  <si>
    <r>
      <t xml:space="preserve">Justificacion Trimestral: </t>
    </r>
    <r>
      <rPr>
        <sz val="11"/>
        <color theme="1"/>
        <rFont val="Arial"/>
        <family val="2"/>
      </rPr>
      <t>Se cumplio al 104.86% con la meta programada para este tercer trimestre.</t>
    </r>
  </si>
  <si>
    <r>
      <t xml:space="preserve">1.01.1.1.4.1 </t>
    </r>
    <r>
      <rPr>
        <sz val="11"/>
        <color rgb="FF000000"/>
        <rFont val="Arial"/>
        <family val="2"/>
      </rPr>
      <t>Elaboración de boletines informativos de acciones de gobierno</t>
    </r>
  </si>
  <si>
    <r>
      <rPr>
        <b/>
        <sz val="11"/>
        <color rgb="FF000000"/>
        <rFont val="Arial"/>
        <family val="2"/>
      </rPr>
      <t>PBIE:</t>
    </r>
    <r>
      <rPr>
        <sz val="11"/>
        <color rgb="FF000000"/>
        <rFont val="Arial"/>
        <family val="2"/>
      </rPr>
      <t xml:space="preserve"> Porcentaje de boletines informativos elaborados </t>
    </r>
  </si>
  <si>
    <r>
      <rPr>
        <b/>
        <sz val="11"/>
        <color rgb="FF000000"/>
        <rFont val="Arial"/>
        <family val="2"/>
      </rPr>
      <t xml:space="preserve">Unidad de medida del Indicador: </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Boletines</t>
    </r>
  </si>
  <si>
    <r>
      <t xml:space="preserve">Justificacion Trimestral: </t>
    </r>
    <r>
      <rPr>
        <sz val="11"/>
        <color theme="1"/>
        <rFont val="Arial"/>
        <family val="2"/>
      </rPr>
      <t>Se cumplio al 130.27% con la meta programada para este tercer trimestre.</t>
    </r>
  </si>
  <si>
    <r>
      <rPr>
        <b/>
        <sz val="11"/>
        <color rgb="FF000000"/>
        <rFont val="Arial"/>
        <family val="2"/>
      </rPr>
      <t>1.01.1.1.4.2</t>
    </r>
    <r>
      <rPr>
        <sz val="11"/>
        <color rgb="FF000000"/>
        <rFont val="Arial"/>
        <family val="2"/>
      </rPr>
      <t xml:space="preserve"> Grabación de vídeos de eventos y acciones de gobierno</t>
    </r>
  </si>
  <si>
    <r>
      <rPr>
        <b/>
        <sz val="11"/>
        <color rgb="FF000000"/>
        <rFont val="Arial"/>
        <family val="2"/>
      </rPr>
      <t xml:space="preserve">PHVG: </t>
    </r>
    <r>
      <rPr>
        <sz val="11"/>
        <color rgb="FF000000"/>
        <rFont val="Arial"/>
        <family val="2"/>
      </rPr>
      <t>Porcentaje de horas de videos grabados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</si>
  <si>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Vídeos</t>
    </r>
  </si>
  <si>
    <r>
      <t xml:space="preserve">Justificacion Trimestral: </t>
    </r>
    <r>
      <rPr>
        <sz val="11"/>
        <color theme="1"/>
        <rFont val="Arial"/>
        <family val="2"/>
      </rPr>
      <t>Se cumplió al 124.64% con la meta programada para este tercer trimestre.</t>
    </r>
  </si>
  <si>
    <r>
      <t xml:space="preserve">1.01.1.1.4.3 </t>
    </r>
    <r>
      <rPr>
        <sz val="11"/>
        <color rgb="FF000000"/>
        <rFont val="Arial"/>
        <family val="2"/>
      </rPr>
      <t>Edicion fotográfico para su publicación</t>
    </r>
  </si>
  <si>
    <r>
      <rPr>
        <b/>
        <sz val="11"/>
        <color rgb="FF000000"/>
        <rFont val="Arial"/>
        <family val="2"/>
      </rPr>
      <t>PFP:</t>
    </r>
    <r>
      <rPr>
        <sz val="11"/>
        <color rgb="FF000000"/>
        <rFont val="Arial"/>
        <family val="2"/>
      </rPr>
      <t xml:space="preserve"> Porcentaje de fotografias publicados</t>
    </r>
  </si>
  <si>
    <r>
      <t xml:space="preserve">Unidad de medida del Indicador:
</t>
    </r>
    <r>
      <rPr>
        <sz val="11"/>
        <color rgb="FF000000"/>
        <rFont val="Arial"/>
        <family val="2"/>
      </rPr>
      <t xml:space="preserve">Porcentaje 
</t>
    </r>
    <r>
      <rPr>
        <b/>
        <sz val="11"/>
        <color rgb="FF000000"/>
        <rFont val="Arial"/>
        <family val="2"/>
      </rPr>
      <t>Unidad de medida de las variables:</t>
    </r>
    <r>
      <rPr>
        <sz val="11"/>
        <color rgb="FF000000"/>
        <rFont val="Arial"/>
        <family val="2"/>
      </rPr>
      <t xml:space="preserve">
Publicaciones Fotograficas</t>
    </r>
  </si>
  <si>
    <r>
      <t xml:space="preserve">Justificacion Trimestral: </t>
    </r>
    <r>
      <rPr>
        <sz val="11"/>
        <color theme="1"/>
        <rFont val="Arial"/>
        <family val="2"/>
      </rPr>
      <t>Se cumplió al 157.30% con la meta programada para este tercer trimestre.</t>
    </r>
  </si>
  <si>
    <r>
      <rPr>
        <b/>
        <sz val="11"/>
        <color rgb="FF000000"/>
        <rFont val="Arial"/>
        <family val="2"/>
      </rPr>
      <t xml:space="preserve">1.01.1.1.4.4 </t>
    </r>
    <r>
      <rPr>
        <sz val="11"/>
        <color rgb="FF000000"/>
        <rFont val="Arial"/>
        <family val="2"/>
      </rPr>
      <t xml:space="preserve">Elaboración de ordenes de insercion de campañas públicitarias </t>
    </r>
  </si>
  <si>
    <r>
      <rPr>
        <b/>
        <sz val="11"/>
        <color rgb="FF000000"/>
        <rFont val="Arial"/>
        <family val="2"/>
      </rPr>
      <t xml:space="preserve">POICPE: </t>
    </r>
    <r>
      <rPr>
        <sz val="11"/>
        <color rgb="FF000000"/>
        <rFont val="Arial"/>
        <family val="2"/>
      </rPr>
      <t>Porcentaje de ordenes de inserción de campañas publicitarias elaborados.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</si>
  <si>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Registro de ordenes</t>
    </r>
  </si>
  <si>
    <r>
      <t xml:space="preserve">Justificacion Trimestral:  </t>
    </r>
    <r>
      <rPr>
        <sz val="11"/>
        <color theme="1"/>
        <rFont val="Arial"/>
        <family val="2"/>
      </rPr>
      <t>Se cumplió al 112.50% con la meta programada para este tercer trimestre.</t>
    </r>
  </si>
  <si>
    <t>Componente
( Dirección Gral Planeación Municipal  )</t>
  </si>
  <si>
    <r>
      <rPr>
        <b/>
        <sz val="11"/>
        <color theme="1"/>
        <rFont val="Arial"/>
        <family val="2"/>
      </rPr>
      <t>1.01.1.1.5</t>
    </r>
    <r>
      <rPr>
        <sz val="11"/>
        <color theme="1"/>
        <rFont val="Arial"/>
        <family val="2"/>
      </rPr>
      <t xml:space="preserve"> Informes  de los Programas Presupuestarios y Proyectos de Inversión con enfoque de inclusión generados.</t>
    </r>
  </si>
  <si>
    <r>
      <rPr>
        <b/>
        <sz val="11"/>
        <color theme="1"/>
        <rFont val="Arial"/>
        <family val="2"/>
      </rPr>
      <t xml:space="preserve">PIFE: </t>
    </r>
    <r>
      <rPr>
        <sz val="11"/>
        <color theme="1"/>
        <rFont val="Arial"/>
        <family val="2"/>
      </rPr>
      <t xml:space="preserve">Porcentaje del ingreso del FAISMUN ejercido
</t>
    </r>
    <r>
      <rPr>
        <b/>
        <sz val="11"/>
        <color theme="1"/>
        <rFont val="Arial"/>
        <family val="2"/>
      </rPr>
      <t xml:space="preserve">FAISMUN: </t>
    </r>
    <r>
      <rPr>
        <sz val="11"/>
        <color theme="1"/>
        <rFont val="Arial"/>
        <family val="2"/>
      </rPr>
      <t xml:space="preserve">Fondo de Aportación para la Infraestructura Social Municipal.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</si>
  <si>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Ingresos</t>
    </r>
  </si>
  <si>
    <r>
      <t xml:space="preserve">Justificacion Trimestral: </t>
    </r>
    <r>
      <rPr>
        <sz val="11"/>
        <color theme="1"/>
        <rFont val="Arial"/>
        <family val="2"/>
      </rPr>
      <t>Los proyectos de inversión en obra pública ya fueron aprobados por el coplademun y ratificados por el Cabildo, solo se ha ejercido el 55.91% de lo programado derivado de que algunas obras están en periodo de licitación.</t>
    </r>
  </si>
  <si>
    <r>
      <rPr>
        <b/>
        <sz val="11"/>
        <color theme="1"/>
        <rFont val="Arial"/>
        <family val="2"/>
      </rPr>
      <t>PIF:</t>
    </r>
    <r>
      <rPr>
        <sz val="11"/>
        <color theme="1"/>
        <rFont val="Arial"/>
        <family val="2"/>
      </rPr>
      <t xml:space="preserve"> porcentaje de ingreso del FORTAMUN ejercido
</t>
    </r>
    <r>
      <rPr>
        <b/>
        <sz val="11"/>
        <color theme="1"/>
        <rFont val="Arial"/>
        <family val="2"/>
      </rPr>
      <t>FORTAMUN:</t>
    </r>
    <r>
      <rPr>
        <sz val="11"/>
        <color theme="1"/>
        <rFont val="Arial"/>
        <family val="2"/>
      </rPr>
      <t xml:space="preserve"> Fondo de Aportaciones para el Fortalecimiento de los Municipios</t>
    </r>
  </si>
  <si>
    <r>
      <t xml:space="preserve">Justificacion Trimestral:  </t>
    </r>
    <r>
      <rPr>
        <sz val="11"/>
        <color theme="1"/>
        <rFont val="Arial"/>
        <family val="2"/>
      </rPr>
      <t>Se cumplió con lo planeado respecto de: saneamiento financiero, nomina seguridad publica y nominas. Los proyectos de inversión en obra pública ya fueron aprobados por el coplademun y ratificados por el Cabildo.
No se a ejercido el recurso toda vez que las obras están en periodo de licitación.</t>
    </r>
  </si>
  <si>
    <r>
      <rPr>
        <b/>
        <sz val="11"/>
        <color theme="1"/>
        <rFont val="Arial"/>
        <family val="2"/>
      </rPr>
      <t xml:space="preserve">IC: </t>
    </r>
    <r>
      <rPr>
        <sz val="11"/>
        <color theme="1"/>
        <rFont val="Arial"/>
        <family val="2"/>
      </rPr>
      <t>Índice de Consolidación del modelo PbR-SED.</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</si>
  <si>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Índice</t>
    </r>
  </si>
  <si>
    <r>
      <t xml:space="preserve">Justificacion Trimestral: </t>
    </r>
    <r>
      <rPr>
        <sz val="11"/>
        <color theme="1"/>
        <rFont val="Arial"/>
        <family val="2"/>
      </rPr>
      <t>El resultado obtenido en el Diagnóstico PBR-SED 2023  representó un avance del 85% en el Índice de Consolidación, superior a lo esperado. Este indicador es anual por lo que se mantiene hasta el 2024.</t>
    </r>
  </si>
  <si>
    <r>
      <rPr>
        <b/>
        <sz val="11"/>
        <color theme="1"/>
        <rFont val="Arial"/>
        <family val="2"/>
      </rPr>
      <t>1.01.1.1.5.1</t>
    </r>
    <r>
      <rPr>
        <sz val="11"/>
        <color theme="1"/>
        <rFont val="Arial"/>
        <family val="2"/>
      </rPr>
      <t xml:space="preserve"> Generación de informes de avance en el cumplimiento de objetivos y metas de los PPA de las dependencias y entidades municipales</t>
    </r>
  </si>
  <si>
    <r>
      <rPr>
        <b/>
        <sz val="11"/>
        <color theme="1"/>
        <rFont val="Arial"/>
        <family val="2"/>
      </rPr>
      <t>PACMO:</t>
    </r>
    <r>
      <rPr>
        <sz val="11"/>
        <color theme="1"/>
        <rFont val="Arial"/>
        <family val="2"/>
      </rPr>
      <t xml:space="preserve"> Porcentaje de avance en cumplimiento de objetivos y metas del Plan Municipal de Desarrollo y sus Programas Derivados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</si>
  <si>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</si>
  <si>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rPr>
        <b/>
        <sz val="11"/>
        <color theme="1"/>
        <rFont val="Arial"/>
        <family val="2"/>
      </rPr>
      <t>Justificacion Trimestral:</t>
    </r>
    <r>
      <rPr>
        <sz val="11"/>
        <color theme="1"/>
        <rFont val="Arial"/>
        <family val="2"/>
      </rPr>
      <t xml:space="preserve">   El resultado reportado es el avance acumulado de las Estrategias y lineas de Acción del Plan Municipal de Desarrollo del periodo de octubre 2021 a Junio del 2023.</t>
    </r>
  </si>
  <si>
    <r>
      <rPr>
        <b/>
        <sz val="11"/>
        <color theme="1"/>
        <rFont val="Arial"/>
        <family val="2"/>
      </rPr>
      <t>1.01.1.1.5.2</t>
    </r>
    <r>
      <rPr>
        <sz val="11"/>
        <color theme="1"/>
        <rFont val="Arial"/>
        <family val="2"/>
      </rPr>
      <t xml:space="preserve"> Seguimiento a evaluaciones externas, internas de los Programas Presupuestarios y Programas Federales.</t>
    </r>
  </si>
  <si>
    <r>
      <rPr>
        <b/>
        <sz val="11"/>
        <color theme="1"/>
        <rFont val="Arial"/>
        <family val="2"/>
      </rPr>
      <t xml:space="preserve">PASMI: </t>
    </r>
    <r>
      <rPr>
        <sz val="11"/>
        <color theme="1"/>
        <rFont val="Arial"/>
        <family val="2"/>
      </rPr>
      <t>Porcentaje de aspectos susceptibles de mejora implementados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</si>
  <si>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Aspectos Susceptibles de Mejora</t>
    </r>
  </si>
  <si>
    <r>
      <t xml:space="preserve">Justificacion Trimestral: </t>
    </r>
    <r>
      <rPr>
        <sz val="11"/>
        <color theme="1"/>
        <rFont val="Arial"/>
        <family val="2"/>
      </rPr>
      <t>Se realizarón 2 aspectos suceptibles de mejora en las herramientas de Planeación, Carga de información en el sistema SiGuia correspondiente a la Guía Consultiva de Desempeño Municipal 2023 y envió de la Actualización del PMD 21-24 a la SEFIPLAN para verificar su compatibilidad con el Plan Estatal vigente</t>
    </r>
  </si>
  <si>
    <r>
      <rPr>
        <b/>
        <sz val="11"/>
        <color theme="1"/>
        <rFont val="Arial"/>
        <family val="2"/>
      </rPr>
      <t xml:space="preserve">1.01.1.1.5.3 </t>
    </r>
    <r>
      <rPr>
        <sz val="11"/>
        <color theme="1"/>
        <rFont val="Arial"/>
        <family val="2"/>
      </rPr>
      <t>Promoción del Protocolo de Atención a usuarios con Discapacidad desde el servicio público.</t>
    </r>
  </si>
  <si>
    <r>
      <rPr>
        <b/>
        <sz val="11"/>
        <color theme="1"/>
        <rFont val="Arial"/>
        <family val="2"/>
      </rPr>
      <t>PDSI:</t>
    </r>
    <r>
      <rPr>
        <sz val="11"/>
        <color theme="1"/>
        <rFont val="Arial"/>
        <family val="2"/>
      </rPr>
      <t xml:space="preserve"> Porcentaje de dependencias municipales sensibilizadas en materia de Inclusión de las Personas con Discapacidad</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</si>
  <si>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Dependencias </t>
    </r>
  </si>
  <si>
    <r>
      <rPr>
        <b/>
        <sz val="11"/>
        <rFont val="Arial"/>
        <family val="2"/>
      </rPr>
      <t>Justificación trimestral:</t>
    </r>
    <r>
      <rPr>
        <sz val="11"/>
        <rFont val="Arial"/>
        <family val="2"/>
      </rPr>
      <t xml:space="preserve"> Se incrementaron las actividades debido a la necesidad de</t>
    </r>
    <r>
      <rPr>
        <b/>
        <sz val="11"/>
        <rFont val="Arial"/>
        <family val="2"/>
      </rPr>
      <t xml:space="preserve"> </t>
    </r>
    <r>
      <rPr>
        <sz val="11"/>
        <rFont val="Arial"/>
        <family val="2"/>
      </rPr>
      <t xml:space="preserve">activar las mesas de trabajo para instalar las mesas de trabajo del Sistema Estadístico Municipal para la Inclusión de las Personas con Discapacidad en conjunto con las diferentes dependencias municipales con el objetivo de detectar y nombrar líneas de acción a favor de la inclusión de las personas con discapacidad y la accesibilidad universal. Asímismo, se trabaja en conjunto con la Dirección General de Desarrollo Ecónomico en actividades a favor de la Inclusión Laboral. 
                                  </t>
    </r>
  </si>
  <si>
    <r>
      <rPr>
        <b/>
        <sz val="11"/>
        <color theme="1"/>
        <rFont val="Arial"/>
        <family val="2"/>
      </rPr>
      <t>PCSP:</t>
    </r>
    <r>
      <rPr>
        <sz val="11"/>
        <color theme="1"/>
        <rFont val="Arial"/>
        <family val="2"/>
      </rPr>
      <t xml:space="preserve"> Porcentaje de capacitaciones a servidores(as) públicos(as)  en Cultura de Discapacidad y Lengua de Señas Mexicana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</si>
  <si>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Capacitaciones</t>
    </r>
  </si>
  <si>
    <r>
      <t xml:space="preserve">Justificación trimestral: </t>
    </r>
    <r>
      <rPr>
        <sz val="11"/>
        <rFont val="Arial"/>
        <family val="2"/>
      </rPr>
      <t xml:space="preserve">Aumentaron las mesas al brindar capacitaciones en materia del Sistema Estadístico para la Inclusión de las Personas con discapacidad y Accesibilidad Universal así como la creación de la red de enlaces con servidoras y servidores públicos, quienes participaron en 3 capacitaciones distintas; así mismo se siguieron brindando las capacitaciones que regularmente se llevan a cabo, lo que duplico el logro de la meta. </t>
    </r>
  </si>
  <si>
    <r>
      <rPr>
        <b/>
        <sz val="11"/>
        <color theme="1"/>
        <rFont val="Arial"/>
        <family val="2"/>
      </rPr>
      <t>1.01.1.1.5.4</t>
    </r>
    <r>
      <rPr>
        <sz val="11"/>
        <color theme="1"/>
        <rFont val="Arial"/>
        <family val="2"/>
      </rPr>
      <t xml:space="preserve"> Interpretación de lengua de señas mexicana en las sesiones de cabildo y en eventos del Municipio</t>
    </r>
  </si>
  <si>
    <r>
      <rPr>
        <b/>
        <sz val="11"/>
        <color theme="1"/>
        <rFont val="Arial"/>
        <family val="2"/>
      </rPr>
      <t xml:space="preserve">PSILS: </t>
    </r>
    <r>
      <rPr>
        <sz val="11"/>
        <color theme="1"/>
        <rFont val="Arial"/>
        <family val="2"/>
      </rPr>
      <t>Porcentaje de solicitudes de interpretacion de lengua de señas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</si>
  <si>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Solicitudes de Interpretacion</t>
    </r>
  </si>
  <si>
    <r>
      <t>Justifación  trimestral:</t>
    </r>
    <r>
      <rPr>
        <sz val="11"/>
        <rFont val="Arial"/>
        <family val="2"/>
      </rPr>
      <t xml:space="preserve"> Existio una mayor demanda por parte de las dependencias municipales la interpretación de lengua de señas mexicana en modalidad de videos institucionales, eventos, sesiones de cabildo y foros. Así mismo el Ayuntamiento solicito la participación de la Dirección en eventos estatal y federales lo que disparo la cifra. </t>
    </r>
  </si>
  <si>
    <r>
      <rPr>
        <b/>
        <sz val="11"/>
        <color theme="1"/>
        <rFont val="Arial"/>
        <family val="2"/>
      </rPr>
      <t>1.01.1.1.5.5</t>
    </r>
    <r>
      <rPr>
        <sz val="11"/>
        <color theme="1"/>
        <rFont val="Arial"/>
        <family val="2"/>
      </rPr>
      <t xml:space="preserve"> Realización de actividades inclusivas con las Dependencias Municipales, Estatales y Federales.</t>
    </r>
  </si>
  <si>
    <r>
      <rPr>
        <b/>
        <sz val="11"/>
        <color theme="1"/>
        <rFont val="Arial"/>
        <family val="2"/>
      </rPr>
      <t xml:space="preserve">PAIR: </t>
    </r>
    <r>
      <rPr>
        <sz val="11"/>
        <color theme="1"/>
        <rFont val="Arial"/>
        <family val="2"/>
      </rPr>
      <t>Porcentaje de actividades inclusivas realizadas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</si>
  <si>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</si>
  <si>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t xml:space="preserve">Justificación trimestral: </t>
    </r>
    <r>
      <rPr>
        <sz val="11"/>
        <rFont val="Arial"/>
        <family val="2"/>
      </rPr>
      <t xml:space="preserve">Fue necesaria la realización de mesas de trabajo, verificaciones y demás actividades debido a la petición de las dependencias e institituciones educativas así como diferentes eventos beneficiando a comunidades estudiantiles y ciudadanas. </t>
    </r>
  </si>
  <si>
    <t>Componente
(Unidad de Vinculación con Organismos Descentralizados)</t>
  </si>
  <si>
    <r>
      <rPr>
        <b/>
        <sz val="11"/>
        <color theme="1"/>
        <rFont val="Arial"/>
        <family val="2"/>
      </rPr>
      <t>1.01.1.1.6</t>
    </r>
    <r>
      <rPr>
        <sz val="11"/>
        <color theme="1"/>
        <rFont val="Arial"/>
        <family val="2"/>
      </rPr>
      <t xml:space="preserve"> Atenciones y seguimientos a Organismos Descentralizados del municipio de Benito Juárez.</t>
    </r>
  </si>
  <si>
    <r>
      <rPr>
        <b/>
        <sz val="11"/>
        <color theme="1"/>
        <rFont val="Arial"/>
        <family val="2"/>
      </rPr>
      <t>PASB:</t>
    </r>
    <r>
      <rPr>
        <sz val="11"/>
        <color theme="1"/>
        <rFont val="Arial"/>
        <family val="2"/>
      </rPr>
      <t xml:space="preserve"> Porcentaje de atenciones y seguimientos brindados a Organismos Descentralizados.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</si>
  <si>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Atenciones y seguimientos a Organismos Descentralizados.</t>
    </r>
  </si>
  <si>
    <r>
      <t>Justificacion Trimestral:</t>
    </r>
    <r>
      <rPr>
        <sz val="11"/>
        <color theme="1"/>
        <rFont val="Arial"/>
        <family val="2"/>
      </rPr>
      <t xml:space="preserve">  Se cumplió al  100% la meta trimestral, al brindar 14 atenciones y seguimientos  a los Organismos Descentralizados , de las 14 programadas para el tercer trimestre.</t>
    </r>
  </si>
  <si>
    <r>
      <rPr>
        <b/>
        <sz val="11"/>
        <color theme="1"/>
        <rFont val="Arial"/>
        <family val="2"/>
      </rPr>
      <t>1.01.1.1.6.1</t>
    </r>
    <r>
      <rPr>
        <sz val="11"/>
        <color theme="1"/>
        <rFont val="Arial"/>
        <family val="2"/>
      </rPr>
      <t xml:space="preserve"> Participación como suplencia de la Presidencia Municipal en las Sesiones de Organos Colegiados.</t>
    </r>
  </si>
  <si>
    <r>
      <rPr>
        <b/>
        <sz val="11"/>
        <color theme="1"/>
        <rFont val="Arial"/>
        <family val="2"/>
      </rPr>
      <t>PPSOC</t>
    </r>
    <r>
      <rPr>
        <sz val="11"/>
        <color theme="1"/>
        <rFont val="Arial"/>
        <family val="2"/>
      </rPr>
      <t>: Porcentaje de participación en sesiones de Órganos Colegiados.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</si>
  <si>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Sesiones de Órganos.</t>
    </r>
  </si>
  <si>
    <r>
      <rPr>
        <b/>
        <sz val="10"/>
        <rFont val="Arial"/>
        <family val="2"/>
      </rPr>
      <t>Justificacion Trimestral:</t>
    </r>
    <r>
      <rPr>
        <b/>
        <sz val="11"/>
        <color theme="1"/>
        <rFont val="Arial"/>
        <family val="2"/>
      </rPr>
      <t xml:space="preserve">  </t>
    </r>
    <r>
      <rPr>
        <sz val="11"/>
        <color theme="1"/>
        <rFont val="Arial"/>
        <family val="2"/>
      </rPr>
      <t xml:space="preserve">  Se alcanzó el 140 %  de avance trimestral, al realizarse 28  de las 20 participaciones en sesiones programadas al tercer trimestre, debido a que a petición de  algunos organismos descentralizados se sometieron a aprobación ciertos puntos de interés en el cumplimiento de sus funciones , lo que derivó en 17 sesiones extraordinarias.</t>
    </r>
  </si>
  <si>
    <r>
      <rPr>
        <b/>
        <sz val="11"/>
        <color theme="1"/>
        <rFont val="Arial"/>
        <family val="2"/>
      </rPr>
      <t>1.01.1.1.6.2</t>
    </r>
    <r>
      <rPr>
        <sz val="11"/>
        <color theme="1"/>
        <rFont val="Arial"/>
        <family val="2"/>
      </rPr>
      <t xml:space="preserve"> Elaboración de reportes de actividades de los organismos descentralizados.</t>
    </r>
  </si>
  <si>
    <r>
      <rPr>
        <b/>
        <sz val="11"/>
        <color theme="1"/>
        <rFont val="Arial"/>
        <family val="2"/>
      </rPr>
      <t>PRAE</t>
    </r>
    <r>
      <rPr>
        <sz val="11"/>
        <color theme="1"/>
        <rFont val="Arial"/>
        <family val="2"/>
      </rPr>
      <t>: Porcentaje de Reportes de Actividades de los Organismos Descentralizados elaborados.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</si>
  <si>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Reportes de actividades.</t>
    </r>
  </si>
  <si>
    <r>
      <rPr>
        <b/>
        <sz val="10"/>
        <rFont val="Arial"/>
        <family val="2"/>
      </rPr>
      <t xml:space="preserve">Justificacion Trimestral: </t>
    </r>
    <r>
      <rPr>
        <sz val="11"/>
        <color theme="1"/>
        <rFont val="Arial"/>
        <family val="2"/>
      </rPr>
      <t>Se cumplió al 100% la meta en la elaboración de reportes de actividades de los Organismos Descentralizados. (11/11)</t>
    </r>
    <r>
      <rPr>
        <b/>
        <sz val="11"/>
        <color theme="1"/>
        <rFont val="Arial"/>
        <family val="2"/>
      </rPr>
      <t xml:space="preserve"> </t>
    </r>
  </si>
  <si>
    <t>Componente
(Dirección de Relaciones Públicas)</t>
  </si>
  <si>
    <r>
      <t xml:space="preserve">1.01.1.1.7 </t>
    </r>
    <r>
      <rPr>
        <sz val="11"/>
        <color theme="1"/>
        <rFont val="Arial"/>
        <family val="2"/>
      </rPr>
      <t>Vinculación entre el gobierno municipal y todos los sectores de la sociedad y gobiernos nacionales e internacionales mejoradas.</t>
    </r>
  </si>
  <si>
    <r>
      <t xml:space="preserve">PCAGSS: </t>
    </r>
    <r>
      <rPr>
        <sz val="11"/>
        <color theme="1"/>
        <rFont val="Arial"/>
        <family val="2"/>
      </rPr>
      <t>Porcentaje de cumplimiento de los acercamientos con los gobiernos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</si>
  <si>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Acercamientos</t>
    </r>
  </si>
  <si>
    <r>
      <t xml:space="preserve">Justificacion Trimestral:
</t>
    </r>
    <r>
      <rPr>
        <sz val="11"/>
        <color theme="1"/>
        <rFont val="Arial"/>
        <family val="2"/>
      </rPr>
      <t>Para este tercer trimestre se tenia planeada una meta de 4 acercamientos  (firmas de beneficios) con distintas empresas de la sociedad, todo en beneficio de los colaboradores del municipio de Benito Juárez, de las cuales solo se pudo concretar una, obteniendo un avance trimestral del 25%.</t>
    </r>
  </si>
  <si>
    <r>
      <t xml:space="preserve">1.01.1.1.7.1 </t>
    </r>
    <r>
      <rPr>
        <sz val="11"/>
        <color theme="1"/>
        <rFont val="Arial"/>
        <family val="2"/>
      </rPr>
      <t>Atención y apoyo a los requirimientos de la presidencia municipal en diversos eventos.</t>
    </r>
  </si>
  <si>
    <r>
      <rPr>
        <b/>
        <sz val="11"/>
        <color theme="1"/>
        <rFont val="Arial"/>
        <family val="2"/>
      </rPr>
      <t>PEC:</t>
    </r>
    <r>
      <rPr>
        <sz val="11"/>
        <color theme="1"/>
        <rFont val="Arial"/>
        <family val="2"/>
      </rPr>
      <t xml:space="preserve"> Porcentaje de eventos cubiertos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</si>
  <si>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t>
    </r>
  </si>
  <si>
    <r>
      <t xml:space="preserve">Justificacion Trimestral:
</t>
    </r>
    <r>
      <rPr>
        <sz val="11"/>
        <color theme="1"/>
        <rFont val="Arial"/>
        <family val="2"/>
      </rPr>
      <t>En este tercer trimestre la meta que se planeo fue de 3 apoyos o requerimientos en eventos de la Presidencia municipal, lo cual concluimos el trimeste con 6 aopyos en eventos, obteniendo de esta forma un avance del 200% del trimestre.</t>
    </r>
  </si>
  <si>
    <r>
      <t xml:space="preserve">1.01.1.1.7.2 </t>
    </r>
    <r>
      <rPr>
        <sz val="11"/>
        <color theme="1"/>
        <rFont val="Arial"/>
        <family val="2"/>
      </rPr>
      <t>Difusion de los eventos de vinculacion solicitados por las dependencias y entidades del mbj.</t>
    </r>
  </si>
  <si>
    <r>
      <rPr>
        <b/>
        <sz val="11"/>
        <color theme="1"/>
        <rFont val="Arial"/>
        <family val="2"/>
      </rPr>
      <t xml:space="preserve">PDC: </t>
    </r>
    <r>
      <rPr>
        <sz val="11"/>
        <color theme="1"/>
        <rFont val="Arial"/>
        <family val="2"/>
      </rPr>
      <t>Porcentaje de difusiones cubiertas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</si>
  <si>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Difusiones</t>
    </r>
  </si>
  <si>
    <r>
      <t xml:space="preserve">Justificacion Trimestral:
</t>
    </r>
    <r>
      <rPr>
        <sz val="11"/>
        <color theme="1"/>
        <rFont val="Arial"/>
        <family val="2"/>
      </rPr>
      <t>Para este tercer trimestre se tenia una meta planeada de 450 difusines, de las cuales se lograron 646 difusiones logrando de esta forma sobre pasar la meta y obteniendo un 143.56% del trimestre. Todo esto fue posible gracias a los distintos eventos que se llevaron a cabo durante el trimestre.</t>
    </r>
  </si>
  <si>
    <t>Componente
(Dirección de Gestión Social)</t>
  </si>
  <si>
    <r>
      <t xml:space="preserve">1.01.1.1.8 </t>
    </r>
    <r>
      <rPr>
        <sz val="11"/>
        <color theme="1"/>
        <rFont val="Arial"/>
        <family val="2"/>
      </rPr>
      <t>Entrega de Ayudas Sociales.</t>
    </r>
  </si>
  <si>
    <r>
      <t xml:space="preserve">PB: </t>
    </r>
    <r>
      <rPr>
        <sz val="11"/>
        <color theme="1"/>
        <rFont val="Arial"/>
        <family val="2"/>
      </rPr>
      <t>Porcentaje de beneficiados con ayuda social.</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</si>
  <si>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Beneficiados.</t>
    </r>
  </si>
  <si>
    <r>
      <rPr>
        <b/>
        <sz val="11"/>
        <color theme="1"/>
        <rFont val="Arial"/>
        <family val="2"/>
      </rPr>
      <t xml:space="preserve">Justificacion Trimestral: </t>
    </r>
    <r>
      <rPr>
        <sz val="11"/>
        <color theme="1"/>
        <rFont val="Arial"/>
        <family val="2"/>
      </rPr>
      <t xml:space="preserve">Semaforización rojo, por una pequeña variación con lo programado  debido al  cambio de Director , eso se vio afectado en el 3er. trimestre de 2023, toda vez que  la participación ciudadana no acudia a la oficina como anteriormente, ni las instituciones Gubernamentales y las OSC´S,  para la entrega de apoyos a los grupos vulnerables del Municipio de Benito Juárez. 
</t>
    </r>
  </si>
  <si>
    <r>
      <t xml:space="preserve">1.01.1.1.8.1  </t>
    </r>
    <r>
      <rPr>
        <sz val="11"/>
        <color theme="1"/>
        <rFont val="Arial"/>
        <family val="2"/>
      </rPr>
      <t xml:space="preserve">Gestión y/o canalización adecuadamente a las demandas ciudadanas para con ello mitigar el impacto económico y social de los grupos más vulnerables. </t>
    </r>
  </si>
  <si>
    <r>
      <rPr>
        <b/>
        <sz val="11"/>
        <color theme="1"/>
        <rFont val="Arial"/>
        <family val="2"/>
      </rPr>
      <t xml:space="preserve">PGC: </t>
    </r>
    <r>
      <rPr>
        <sz val="11"/>
        <color theme="1"/>
        <rFont val="Arial"/>
        <family val="2"/>
      </rPr>
      <t xml:space="preserve">Porcentaje de beneficiarios con gestiones y/o canalizaciones </t>
    </r>
  </si>
  <si>
    <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Gestiones y/o canalizaciones.</t>
    </r>
  </si>
  <si>
    <r>
      <rPr>
        <b/>
        <sz val="11"/>
        <color theme="1"/>
        <rFont val="Arial"/>
        <family val="2"/>
      </rPr>
      <t xml:space="preserve">Justificacion Trimestral: </t>
    </r>
    <r>
      <rPr>
        <sz val="11"/>
        <color theme="1"/>
        <rFont val="Arial"/>
        <family val="2"/>
      </rPr>
      <t>Semaforización verde, se cumplió con lo programado en el 3er. trimestre de 2023, gracias a la participación ciudadana, a las instituciones Gubernamentales y las OSC´S, que trabajaron en coordinación para la canalización y resolución de las solicitudes de la ciudadanía.</t>
    </r>
  </si>
  <si>
    <r>
      <t>1.01.1.1.8.2</t>
    </r>
    <r>
      <rPr>
        <sz val="11"/>
        <color theme="1"/>
        <rFont val="Arial"/>
        <family val="2"/>
      </rPr>
      <t xml:space="preserve"> Cumplimiento a los eventos que realiza la Dirección de Gestión Social.</t>
    </r>
  </si>
  <si>
    <r>
      <rPr>
        <b/>
        <sz val="11"/>
        <color theme="1"/>
        <rFont val="Arial"/>
        <family val="2"/>
      </rPr>
      <t>PER:</t>
    </r>
    <r>
      <rPr>
        <sz val="11"/>
        <color theme="1"/>
        <rFont val="Arial"/>
        <family val="2"/>
      </rPr>
      <t xml:space="preserve"> Porcentaje de los eventos realizados por la Dirección de Gestión Social</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</si>
  <si>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 realizados.</t>
    </r>
  </si>
  <si>
    <r>
      <rPr>
        <b/>
        <sz val="11"/>
        <color theme="1"/>
        <rFont val="Arial"/>
        <family val="2"/>
      </rPr>
      <t xml:space="preserve">Justificacion Trimestral: </t>
    </r>
    <r>
      <rPr>
        <sz val="11"/>
        <color theme="1"/>
        <rFont val="Arial"/>
        <family val="2"/>
      </rPr>
      <t xml:space="preserve">Semaforización verde, se cumplio con lo programado en el 3er. trimestre de 2023, superando lo proyectado, a traves de la realización de brigadas sociales en coordinación de asociaciones civiles, en diversas colonias del Municipio de Benito Juárez, gracias a la participación de las y los benitojuarenses. </t>
    </r>
  </si>
  <si>
    <t>Componente (Asesores)</t>
  </si>
  <si>
    <r>
      <t xml:space="preserve">1.01.1.1.9 </t>
    </r>
    <r>
      <rPr>
        <sz val="11"/>
        <color theme="1"/>
        <rFont val="Arial"/>
        <family val="2"/>
      </rPr>
      <t xml:space="preserve">Asesorías respecto a las demandas y necesidades de la población al Ayuntamiento de Benito Juárez </t>
    </r>
  </si>
  <si>
    <r>
      <t xml:space="preserve">PASO: </t>
    </r>
    <r>
      <rPr>
        <sz val="11"/>
        <color theme="1"/>
        <rFont val="Arial"/>
        <family val="2"/>
      </rPr>
      <t>Porcentaje de Asesorías otorgadas.</t>
    </r>
  </si>
  <si>
    <t xml:space="preserve">Trimestral </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</si>
  <si>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Asesorías  </t>
    </r>
  </si>
  <si>
    <r>
      <rPr>
        <b/>
        <sz val="11"/>
        <color theme="1"/>
        <rFont val="Arial"/>
        <family val="2"/>
      </rPr>
      <t>Justificación Trimestral:</t>
    </r>
    <r>
      <rPr>
        <sz val="11"/>
        <color theme="1"/>
        <rFont val="Arial"/>
        <family val="2"/>
      </rPr>
      <t xml:space="preserve"> Se cubrió la meta trimestral, toda vez que se efectuaron el 100% de las Asesorías Otorgadas.</t>
    </r>
  </si>
  <si>
    <r>
      <t xml:space="preserve">1.01.1.1.9.1 </t>
    </r>
    <r>
      <rPr>
        <sz val="11"/>
        <color theme="1"/>
        <rFont val="Arial"/>
        <family val="2"/>
      </rPr>
      <t>Realización de reuniones con las dependencias y organismos descentralizados de la Administración Pública Municipal</t>
    </r>
  </si>
  <si>
    <r>
      <rPr>
        <b/>
        <sz val="11"/>
        <color theme="1"/>
        <rFont val="Arial"/>
        <family val="2"/>
      </rPr>
      <t xml:space="preserve">PRAM: </t>
    </r>
    <r>
      <rPr>
        <sz val="11"/>
        <color theme="1"/>
        <rFont val="Arial"/>
        <family val="2"/>
      </rPr>
      <t>Porcentaje de reuniones con la Administración Pública Municipal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</si>
  <si>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Reuniones con la Administración Pública Municipal</t>
    </r>
    <r>
      <rPr>
        <b/>
        <sz val="11"/>
        <color theme="1"/>
        <rFont val="Arial"/>
        <family val="2"/>
      </rPr>
      <t xml:space="preserve">
</t>
    </r>
  </si>
  <si>
    <r>
      <rPr>
        <b/>
        <sz val="11"/>
        <color theme="1"/>
        <rFont val="Arial"/>
        <family val="2"/>
      </rPr>
      <t xml:space="preserve">Justificación Trimestral: </t>
    </r>
    <r>
      <rPr>
        <sz val="11"/>
        <color theme="1"/>
        <rFont val="Arial"/>
        <family val="2"/>
      </rPr>
      <t>Se alcanzó  la meta en un 100%, puesto que se realizaron  las reuniones  con dependencias y organismos descentralizados de la Administración Pública Municipal programadas.</t>
    </r>
  </si>
  <si>
    <r>
      <t xml:space="preserve">1.01.1.1.9.2 </t>
    </r>
    <r>
      <rPr>
        <sz val="11"/>
        <color theme="1"/>
        <rFont val="Arial"/>
        <family val="2"/>
      </rPr>
      <t>Realización de eventos de prevención de violencia y delincuencia en coordinación con las dependencias y entidades Municipales</t>
    </r>
  </si>
  <si>
    <r>
      <rPr>
        <b/>
        <sz val="11"/>
        <color theme="1"/>
        <rFont val="Arial"/>
        <family val="2"/>
      </rPr>
      <t>PERB:</t>
    </r>
    <r>
      <rPr>
        <sz val="11"/>
        <color theme="1"/>
        <rFont val="Arial"/>
        <family val="2"/>
      </rPr>
      <t>Porcentaje de eventos con actividades de prevención</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</si>
  <si>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Eventos de prevención realizados</t>
    </r>
  </si>
  <si>
    <r>
      <rPr>
        <b/>
        <sz val="11"/>
        <color theme="1"/>
        <rFont val="Arial"/>
        <family val="2"/>
      </rPr>
      <t xml:space="preserve">Justificación Trimestral: </t>
    </r>
    <r>
      <rPr>
        <sz val="11"/>
        <color theme="1"/>
        <rFont val="Arial"/>
        <family val="2"/>
      </rPr>
      <t>Se llegó a la meta del 100%,  toda vez que se realizaron los eventos de prevención de violencia y delincuencia programados al trimestre.</t>
    </r>
  </si>
  <si>
    <r>
      <t xml:space="preserve">1.01.1.1.9.3 </t>
    </r>
    <r>
      <rPr>
        <sz val="11"/>
        <color theme="1"/>
        <rFont val="Arial"/>
        <family val="2"/>
      </rPr>
      <t>Celebración de Mesas de Trabajo con Cámaras Empresariales y Hoteleras</t>
    </r>
  </si>
  <si>
    <r>
      <rPr>
        <b/>
        <sz val="11"/>
        <color theme="1"/>
        <rFont val="Arial"/>
        <family val="2"/>
      </rPr>
      <t>PMEH:</t>
    </r>
    <r>
      <rPr>
        <sz val="11"/>
        <color theme="1"/>
        <rFont val="Arial"/>
        <family val="2"/>
      </rPr>
      <t xml:space="preserve"> Porcentaje de mesas de trabajo con Cámaras celebradas</t>
    </r>
  </si>
  <si>
    <r>
      <rPr>
        <b/>
        <sz val="11"/>
        <color theme="1"/>
        <rFont val="Arial"/>
        <family val="2"/>
      </rP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Mesas de trabajo con Cámaras</t>
    </r>
  </si>
  <si>
    <r>
      <t xml:space="preserve">Justificación Trimestral: </t>
    </r>
    <r>
      <rPr>
        <sz val="11"/>
        <color theme="1"/>
        <rFont val="Arial"/>
        <family val="2"/>
      </rPr>
      <t xml:space="preserve">Se cumplió la meta del 100% en realización de  mesas de trabajo con Cámaras empresariales en seguimiento al Programa Ellas Facturan y Academia de Policías. </t>
    </r>
  </si>
  <si>
    <r>
      <t>1.01.1.1.9.4</t>
    </r>
    <r>
      <rPr>
        <sz val="11"/>
        <color theme="1"/>
        <rFont val="Arial"/>
        <family val="2"/>
      </rPr>
      <t xml:space="preserve"> Realización de reuniones con dependencias estatales y federales</t>
    </r>
  </si>
  <si>
    <r>
      <rPr>
        <b/>
        <sz val="11"/>
        <color theme="1"/>
        <rFont val="Arial"/>
        <family val="2"/>
      </rPr>
      <t xml:space="preserve">POEF: </t>
    </r>
    <r>
      <rPr>
        <sz val="11"/>
        <color theme="1"/>
        <rFont val="Arial"/>
        <family val="2"/>
      </rPr>
      <t>Porcentaje de reuniones con dependencias estatales y federales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</si>
  <si>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Reuniones con dependencias estatles y federales</t>
    </r>
  </si>
  <si>
    <r>
      <rPr>
        <b/>
        <sz val="11"/>
        <color theme="1"/>
        <rFont val="Arial"/>
        <family val="2"/>
      </rPr>
      <t xml:space="preserve">Justificación Trimestral: </t>
    </r>
    <r>
      <rPr>
        <sz val="11"/>
        <color theme="1"/>
        <rFont val="Arial"/>
        <family val="2"/>
      </rPr>
      <t xml:space="preserve">Se dió cumplimiento al 100% de reuniones con Dependencias Estatales y Federales del trimestre. </t>
    </r>
  </si>
  <si>
    <r>
      <t xml:space="preserve">1.01.1.1.1.9.5 </t>
    </r>
    <r>
      <rPr>
        <sz val="11"/>
        <color theme="1"/>
        <rFont val="Arial"/>
        <family val="2"/>
      </rPr>
      <t>Realización de reuniones con grupos y organizaciones de la sociedad civil y ciudadana</t>
    </r>
  </si>
  <si>
    <r>
      <rPr>
        <b/>
        <sz val="11"/>
        <color theme="1"/>
        <rFont val="Arial"/>
        <family val="2"/>
      </rPr>
      <t>PRSC:</t>
    </r>
    <r>
      <rPr>
        <sz val="11"/>
        <color theme="1"/>
        <rFont val="Arial"/>
        <family val="2"/>
      </rPr>
      <t xml:space="preserve"> Porcentaje de reuniones con sociedad civil y ciudadana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</si>
  <si>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Reuniones con Sociedad Civil y Ciudadana </t>
    </r>
  </si>
  <si>
    <r>
      <rPr>
        <b/>
        <sz val="11"/>
        <color theme="1"/>
        <rFont val="Arial"/>
        <family val="2"/>
      </rPr>
      <t xml:space="preserve">Justificación Trimestral: </t>
    </r>
    <r>
      <rPr>
        <sz val="11"/>
        <color theme="1"/>
        <rFont val="Arial"/>
        <family val="2"/>
      </rPr>
      <t>Se realizó el 100% de la meta en la Realización de reuniones con grupos y organizaciones de la sociedad civil y ciudadana.</t>
    </r>
  </si>
  <si>
    <r>
      <t xml:space="preserve">1.01.1.1.1.9.6 </t>
    </r>
    <r>
      <rPr>
        <sz val="11"/>
        <color theme="1"/>
        <rFont val="Arial"/>
        <family val="2"/>
      </rPr>
      <t>Ejecución de proyectos estratégicosa a favor de las demandas y necesidades ciudadanas</t>
    </r>
  </si>
  <si>
    <r>
      <rPr>
        <b/>
        <sz val="11"/>
        <color theme="1"/>
        <rFont val="Arial"/>
        <family val="2"/>
      </rPr>
      <t xml:space="preserve">PPEC: </t>
    </r>
    <r>
      <rPr>
        <sz val="11"/>
        <color theme="1"/>
        <rFont val="Arial"/>
        <family val="2"/>
      </rPr>
      <t>Porcentaje de proyectos estratégicos ejecutados.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</si>
  <si>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Proyectos Estratégicos</t>
    </r>
  </si>
  <si>
    <r>
      <rPr>
        <b/>
        <sz val="11"/>
        <color theme="1"/>
        <rFont val="Arial"/>
        <family val="2"/>
      </rPr>
      <t xml:space="preserve">Justificación Trimestral: </t>
    </r>
    <r>
      <rPr>
        <sz val="11"/>
        <color theme="1"/>
        <rFont val="Arial"/>
        <family val="2"/>
      </rPr>
      <t xml:space="preserve">No se presentan avances de cumplimiento, toda vez que está programado para el 3er trimestre.  </t>
    </r>
  </si>
  <si>
    <t>Componente
( Unidad de Transparencia )</t>
  </si>
  <si>
    <r>
      <t xml:space="preserve">1.01.1.10 </t>
    </r>
    <r>
      <rPr>
        <sz val="11"/>
        <color theme="1"/>
        <rFont val="Arial"/>
        <family val="2"/>
      </rPr>
      <t>Derecho de Acceso a la Información Pública y Protección de Datos Personales garantizados</t>
    </r>
  </si>
  <si>
    <r>
      <rPr>
        <b/>
        <sz val="11"/>
        <color theme="1"/>
        <rFont val="Arial Nova Cond"/>
        <family val="2"/>
      </rPr>
      <t>PSAIPR:</t>
    </r>
    <r>
      <rPr>
        <sz val="11"/>
        <color theme="1"/>
        <rFont val="Arial Nova Cond"/>
        <family val="2"/>
      </rPr>
      <t xml:space="preserve"> Porcentaje de Solicitudes de Acceso a la Información Pública Recibidas</t>
    </r>
  </si>
  <si>
    <r>
      <t>Unidad de medida del Indicador:</t>
    </r>
    <r>
      <rPr>
        <sz val="11"/>
        <color theme="1"/>
        <rFont val="Arial Nova Cond"/>
        <family val="2"/>
      </rPr>
      <t xml:space="preserve">
Porcentaje
</t>
    </r>
    <r>
      <rPr>
        <b/>
        <sz val="11"/>
        <color theme="1"/>
        <rFont val="Arial Nova Cond"/>
        <family val="2"/>
      </rPr>
      <t xml:space="preserve">
Unidad de medida de las variables:
</t>
    </r>
    <r>
      <rPr>
        <sz val="11"/>
        <color theme="1"/>
        <rFont val="Arial Nova Cond"/>
        <family val="2"/>
      </rPr>
      <t>Solictudes</t>
    </r>
  </si>
  <si>
    <r>
      <t xml:space="preserve">Justificacion Trimestral: </t>
    </r>
    <r>
      <rPr>
        <sz val="11"/>
        <color theme="1"/>
        <rFont val="Arial"/>
        <family val="2"/>
      </rPr>
      <t>No se alcanzó el estimado durante el tercer trimestre toda vez que no se tiene un control acerca de los diversos acercamientos de los solicitantes a la Unidad de Transparencia para solicitar información de este Sujeto Obligado.</t>
    </r>
  </si>
  <si>
    <r>
      <rPr>
        <b/>
        <sz val="11"/>
        <color theme="1"/>
        <rFont val="Arial Nova Cond"/>
        <family val="2"/>
      </rPr>
      <t xml:space="preserve">PCOTP: </t>
    </r>
    <r>
      <rPr>
        <sz val="11"/>
        <color theme="1"/>
        <rFont val="Arial Nova Cond"/>
        <family val="2"/>
      </rPr>
      <t xml:space="preserve">Porcentaje de Cumplimiento de Obligaciones de Transparencia en la PNT </t>
    </r>
  </si>
  <si>
    <r>
      <t>Unidad de medida del Indicador:</t>
    </r>
    <r>
      <rPr>
        <sz val="11"/>
        <color theme="1"/>
        <rFont val="Arial Nova Cond"/>
        <family val="2"/>
      </rPr>
      <t xml:space="preserve">
Porcentaje
</t>
    </r>
    <r>
      <rPr>
        <b/>
        <sz val="11"/>
        <color theme="1"/>
        <rFont val="Arial Nova Cond"/>
        <family val="2"/>
      </rPr>
      <t>Unidad de medida de las variables:</t>
    </r>
    <r>
      <rPr>
        <sz val="11"/>
        <color theme="1"/>
        <rFont val="Arial Nova Cond"/>
        <family val="2"/>
      </rPr>
      <t xml:space="preserve">
Cumplimiento de Obligaciones</t>
    </r>
  </si>
  <si>
    <r>
      <t>Justificacion Trimestral:</t>
    </r>
    <r>
      <rPr>
        <sz val="11"/>
        <color theme="1"/>
        <rFont val="Arial"/>
        <family val="2"/>
      </rPr>
      <t xml:space="preserve"> Se alcanzó el 97.67 de la meta planeada del cumplimiento de obligaciones.</t>
    </r>
  </si>
  <si>
    <r>
      <rPr>
        <b/>
        <sz val="11"/>
        <color theme="1"/>
        <rFont val="Arial"/>
        <family val="2"/>
      </rPr>
      <t>1.01.1.10.1</t>
    </r>
    <r>
      <rPr>
        <sz val="11"/>
        <color theme="1"/>
        <rFont val="Arial"/>
        <family val="2"/>
      </rPr>
      <t xml:space="preserve"> Recepción de las evidencias de la información de parte de las Unidades Admnistrativas</t>
    </r>
  </si>
  <si>
    <r>
      <rPr>
        <b/>
        <sz val="11"/>
        <color theme="1"/>
        <rFont val="Arial"/>
        <family val="2"/>
      </rPr>
      <t>PREPM:</t>
    </r>
    <r>
      <rPr>
        <sz val="11"/>
        <color theme="1"/>
        <rFont val="Arial"/>
        <family val="2"/>
      </rPr>
      <t xml:space="preserve"> Porcentaje de Recepción de Evidencias para el Portal Municipal</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</si>
  <si>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Recepción de evidencias</t>
    </r>
  </si>
  <si>
    <r>
      <t xml:space="preserve">Justificacion Trimestral: </t>
    </r>
    <r>
      <rPr>
        <sz val="11"/>
        <color theme="1"/>
        <rFont val="Arial"/>
        <family val="2"/>
      </rPr>
      <t xml:space="preserve"> Se alcanzó un 104.65% de la meta planeada de la recepción de evidencias.</t>
    </r>
  </si>
  <si>
    <r>
      <rPr>
        <b/>
        <sz val="11"/>
        <color theme="1"/>
        <rFont val="Arial"/>
        <family val="2"/>
      </rPr>
      <t>1.01.1.10.2</t>
    </r>
    <r>
      <rPr>
        <sz val="11"/>
        <color theme="1"/>
        <rFont val="Arial"/>
        <family val="2"/>
      </rPr>
      <t xml:space="preserve"> Organización de actividades de difusión</t>
    </r>
  </si>
  <si>
    <r>
      <rPr>
        <b/>
        <sz val="11"/>
        <color theme="1"/>
        <rFont val="Arial"/>
        <family val="2"/>
      </rPr>
      <t xml:space="preserve">PAD: </t>
    </r>
    <r>
      <rPr>
        <sz val="11"/>
        <color theme="1"/>
        <rFont val="Arial"/>
        <family val="2"/>
      </rPr>
      <t>Porcentaje de Actividades de Difusión</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</si>
  <si>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Actividades de Difusión</t>
    </r>
  </si>
  <si>
    <r>
      <t xml:space="preserve">Justificacion Trimestral: </t>
    </r>
    <r>
      <rPr>
        <sz val="11"/>
        <color theme="1"/>
        <rFont val="Arial"/>
        <family val="2"/>
      </rPr>
      <t xml:space="preserve">La Unidad de Transparencia ha fortalecido las actividades que realiza con la sociedad civil, escuelas y ciudadanía; esto nos ha llevado a que nos soliciten acercar las pláticas y eventos a más público, que a su vez ha repercutido en el incremento de nuestros numeros.	</t>
    </r>
  </si>
  <si>
    <r>
      <rPr>
        <b/>
        <sz val="11"/>
        <color theme="1"/>
        <rFont val="Arial"/>
        <family val="2"/>
      </rPr>
      <t>1.01.1.10.3</t>
    </r>
    <r>
      <rPr>
        <sz val="11"/>
        <color theme="1"/>
        <rFont val="Arial"/>
        <family val="2"/>
      </rPr>
      <t xml:space="preserve"> Capacitación de las y los servidores públicos</t>
    </r>
  </si>
  <si>
    <r>
      <rPr>
        <b/>
        <sz val="11"/>
        <color theme="1"/>
        <rFont val="Arial"/>
        <family val="2"/>
      </rPr>
      <t xml:space="preserve">PAC: </t>
    </r>
    <r>
      <rPr>
        <sz val="11"/>
        <color theme="1"/>
        <rFont val="Arial"/>
        <family val="2"/>
      </rPr>
      <t>Porcentaje de Actividades de Capacitación</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</si>
  <si>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Capacitaciones</t>
    </r>
  </si>
  <si>
    <r>
      <t xml:space="preserve">Justificacion Trimestral: </t>
    </r>
    <r>
      <rPr>
        <sz val="11"/>
        <color theme="1"/>
        <rFont val="Arial"/>
        <family val="2"/>
      </rPr>
      <t xml:space="preserve">Se ha presentado rotación en las y los enlaces de transparencia, lo que nos ha llevado a crear los espacios de capacitación para el personal de nuevo ingreso. </t>
    </r>
  </si>
  <si>
    <r>
      <rPr>
        <b/>
        <sz val="11"/>
        <color theme="1"/>
        <rFont val="Arial"/>
        <family val="2"/>
      </rPr>
      <t xml:space="preserve">1.01.1.10.4 </t>
    </r>
    <r>
      <rPr>
        <sz val="11"/>
        <color theme="1"/>
        <rFont val="Arial"/>
        <family val="2"/>
      </rPr>
      <t>Disminución de casos de inconformidad por respuestas de las Solicitudes de Acceso a la Información.</t>
    </r>
  </si>
  <si>
    <r>
      <rPr>
        <b/>
        <sz val="11"/>
        <color theme="1"/>
        <rFont val="Arial"/>
        <family val="2"/>
      </rPr>
      <t>PI:</t>
    </r>
    <r>
      <rPr>
        <sz val="11"/>
        <color theme="1"/>
        <rFont val="Arial"/>
        <family val="2"/>
      </rPr>
      <t xml:space="preserve"> Porcentaje de Inconformidades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</si>
  <si>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Inconformidades</t>
    </r>
  </si>
  <si>
    <r>
      <t xml:space="preserve">Justificacion Trimestral: </t>
    </r>
    <r>
      <rPr>
        <sz val="11"/>
        <color theme="1"/>
        <rFont val="Arial"/>
        <family val="2"/>
      </rPr>
      <t>No se alcanzó el estimado durante el tercer trimestre toda vez que no se tiene un control acerca de las inconformidades que los solicitantes pudieran tener en contra de las resoluciones emitidas por esta Unidad de Transparencia.</t>
    </r>
  </si>
  <si>
    <r>
      <rPr>
        <b/>
        <sz val="11"/>
        <color theme="1"/>
        <rFont val="Arial"/>
        <family val="2"/>
      </rPr>
      <t>1.01.1.10.5</t>
    </r>
    <r>
      <rPr>
        <sz val="11"/>
        <color theme="1"/>
        <rFont val="Arial"/>
        <family val="2"/>
      </rPr>
      <t xml:space="preserve"> Solventación de Denuncias en el Sistema de Portales de Transparencia</t>
    </r>
  </si>
  <si>
    <r>
      <rPr>
        <b/>
        <sz val="11"/>
        <color theme="1"/>
        <rFont val="Arial"/>
        <family val="2"/>
      </rPr>
      <t>PDSPT:</t>
    </r>
    <r>
      <rPr>
        <sz val="11"/>
        <color theme="1"/>
        <rFont val="Arial"/>
        <family val="2"/>
      </rPr>
      <t xml:space="preserve"> Porcentaje de Denuncias Solventadas en los Portales de Transparencia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</si>
  <si>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Denuncias Solventadas </t>
    </r>
  </si>
  <si>
    <r>
      <t xml:space="preserve">Justificacion Trimestral: </t>
    </r>
    <r>
      <rPr>
        <sz val="11"/>
        <color theme="1"/>
        <rFont val="Arial"/>
        <family val="2"/>
      </rPr>
      <t>No se alcanzó el estimado durante el tercer trimestre toda vez que no se tiene un control acerca de las denuncias que los usuarios pudieran hacer en contra de las inconsistencias/falta en la información (a su consideración) dentro de  la plataforma</t>
    </r>
  </si>
  <si>
    <r>
      <rPr>
        <b/>
        <sz val="11"/>
        <color theme="1"/>
        <rFont val="Arial"/>
        <family val="2"/>
      </rPr>
      <t>1.01.1.10.6</t>
    </r>
    <r>
      <rPr>
        <sz val="11"/>
        <color theme="1"/>
        <rFont val="Arial"/>
        <family val="2"/>
      </rPr>
      <t xml:space="preserve"> Solventación de las denuncias por el tratamiento indebido de Datos Personales</t>
    </r>
  </si>
  <si>
    <r>
      <rPr>
        <b/>
        <sz val="11"/>
        <color theme="1"/>
        <rFont val="Arial"/>
        <family val="2"/>
      </rPr>
      <t xml:space="preserve">PDSTI: </t>
    </r>
    <r>
      <rPr>
        <sz val="11"/>
        <color theme="1"/>
        <rFont val="Arial"/>
        <family val="2"/>
      </rPr>
      <t xml:space="preserve">Porcentaje de Denuncias Solventadas por Tratamiento Indebido </t>
    </r>
  </si>
  <si>
    <r>
      <t xml:space="preserve">Justificacion Trimestral: </t>
    </r>
    <r>
      <rPr>
        <sz val="11"/>
        <color theme="1"/>
        <rFont val="Arial"/>
        <family val="2"/>
      </rPr>
      <t>No se han recibido denuncias en cuanto al Tratamiento indebido de Datos Personales</t>
    </r>
  </si>
  <si>
    <r>
      <rPr>
        <b/>
        <sz val="11"/>
        <color theme="1"/>
        <rFont val="Arial"/>
        <family val="2"/>
      </rPr>
      <t xml:space="preserve">1.01.1.10.7 </t>
    </r>
    <r>
      <rPr>
        <sz val="11"/>
        <color theme="1"/>
        <rFont val="Arial"/>
        <family val="2"/>
      </rPr>
      <t>Actualización de los Avisos de Privacidad por Unidad Administrativa</t>
    </r>
  </si>
  <si>
    <r>
      <rPr>
        <b/>
        <sz val="11"/>
        <color theme="1"/>
        <rFont val="Arial"/>
        <family val="2"/>
      </rPr>
      <t xml:space="preserve">PSOAP: </t>
    </r>
    <r>
      <rPr>
        <sz val="11"/>
        <color theme="1"/>
        <rFont val="Arial"/>
        <family val="2"/>
      </rPr>
      <t>Porcentaje de Sujetos Obligados con Aviso de Privacidad</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</si>
  <si>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Sujetos Obligados con Avisos de Privacidad</t>
    </r>
  </si>
  <si>
    <r>
      <t xml:space="preserve">Justificacion Trimestral: </t>
    </r>
    <r>
      <rPr>
        <sz val="11"/>
        <color theme="1"/>
        <rFont val="Arial"/>
        <family val="2"/>
      </rPr>
      <t>No se alcanzó el estimado durante el tercer trimestre toda vez que los avisos de privacidad no es necesario actualizarlos de manera periodica, solo en caso de que exista una modificación o actualización.</t>
    </r>
  </si>
  <si>
    <r>
      <rPr>
        <b/>
        <sz val="11"/>
        <color theme="1"/>
        <rFont val="Arial"/>
        <family val="2"/>
      </rPr>
      <t>1.01.1.10.8</t>
    </r>
    <r>
      <rPr>
        <sz val="11"/>
        <color theme="1"/>
        <rFont val="Arial"/>
        <family val="2"/>
      </rPr>
      <t xml:space="preserve"> Atención a las solicitudes de Derecho A.R.C.O.P.</t>
    </r>
  </si>
  <si>
    <r>
      <rPr>
        <b/>
        <sz val="11"/>
        <color theme="1"/>
        <rFont val="Arial"/>
        <family val="2"/>
      </rPr>
      <t xml:space="preserve">PASDA: </t>
    </r>
    <r>
      <rPr>
        <sz val="11"/>
        <color theme="1"/>
        <rFont val="Arial"/>
        <family val="2"/>
      </rPr>
      <t>Porcentaje de Atención a Solicitudes de Derecho A.R.C.O.P.</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</si>
  <si>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Solicitudes Derechos A.R.C.O.P.</t>
    </r>
  </si>
  <si>
    <r>
      <t xml:space="preserve">Justificacion Trimestral: </t>
    </r>
    <r>
      <rPr>
        <sz val="11"/>
        <color theme="1"/>
        <rFont val="Arial"/>
        <family val="2"/>
      </rPr>
      <t>No se alcanzó el estimado durante el tercer trimestre toda vez que a pesar de estar a disposición de la ciudadanía, hubo diversos acercamientos por parte de los ciudadanos pero se les dió orientación para presentar su solicitud de Derechos A.R.C.O. ante la autoridad responsable/competente</t>
    </r>
    <r>
      <rPr>
        <b/>
        <sz val="11"/>
        <color theme="1"/>
        <rFont val="Arial"/>
        <family val="2"/>
      </rPr>
      <t xml:space="preserve">	</t>
    </r>
  </si>
  <si>
    <t>Componente
(Delegación Municipal Alfredo  V. Bonfil)</t>
  </si>
  <si>
    <r>
      <t xml:space="preserve">1.01.1.1.11 </t>
    </r>
    <r>
      <rPr>
        <sz val="11"/>
        <color theme="1"/>
        <rFont val="Arial"/>
        <family val="2"/>
      </rPr>
      <t>Servicios Públicos de la Delegación Municipal Alfredo V. Bonfil otorgados.</t>
    </r>
  </si>
  <si>
    <r>
      <t>PSO:</t>
    </r>
    <r>
      <rPr>
        <sz val="11"/>
        <color theme="1"/>
        <rFont val="Arial"/>
        <family val="2"/>
      </rPr>
      <t xml:space="preserve"> Porcentaje de servicios otorgados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</si>
  <si>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Servicios</t>
    </r>
  </si>
  <si>
    <r>
      <t xml:space="preserve">Justificación Trimestral: </t>
    </r>
    <r>
      <rPr>
        <sz val="11"/>
        <color theme="1"/>
        <rFont val="Arial"/>
        <family val="2"/>
      </rPr>
      <t xml:space="preserve">Se logra una meta en un 194.61 %, debido a la coordinacion con las distintas areas que conforman la delegacion y asi mism o al buen gobierno que encabeza esta administracion municipal. </t>
    </r>
  </si>
  <si>
    <r>
      <t xml:space="preserve">1.01.1.1.11.1 </t>
    </r>
    <r>
      <rPr>
        <sz val="11"/>
        <color theme="1"/>
        <rFont val="Arial"/>
        <family val="2"/>
      </rPr>
      <t>Realizacion de requerimientos Administrativos, humanos y financieros</t>
    </r>
  </si>
  <si>
    <r>
      <rPr>
        <b/>
        <sz val="11"/>
        <color theme="1"/>
        <rFont val="Arial"/>
        <family val="2"/>
      </rPr>
      <t>PRAR</t>
    </r>
    <r>
      <rPr>
        <sz val="11"/>
        <color theme="1"/>
        <rFont val="Arial"/>
        <family val="2"/>
      </rPr>
      <t>: Porcentaje de Requerimientos Administrativos Realizados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</si>
  <si>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Requerimientos</t>
    </r>
  </si>
  <si>
    <r>
      <t xml:space="preserve">Justificación Trimestral: </t>
    </r>
    <r>
      <rPr>
        <sz val="11"/>
        <color theme="1"/>
        <rFont val="Arial"/>
        <family val="2"/>
      </rPr>
      <t xml:space="preserve">Se rebasa la meta proyectada en un 1233.33 %. debido a los requerimiento constanstantes que se realizan.   </t>
    </r>
  </si>
  <si>
    <r>
      <rPr>
        <b/>
        <sz val="11"/>
        <color theme="1"/>
        <rFont val="Arial"/>
        <family val="2"/>
      </rPr>
      <t>PRHR</t>
    </r>
    <r>
      <rPr>
        <sz val="11"/>
        <color theme="1"/>
        <rFont val="Arial"/>
        <family val="2"/>
      </rPr>
      <t>: Porcentaje de Requerimientos Humanos Realizados</t>
    </r>
  </si>
  <si>
    <r>
      <t xml:space="preserve">Justificación Trimestral: </t>
    </r>
    <r>
      <rPr>
        <sz val="11"/>
        <color theme="1"/>
        <rFont val="Arial"/>
        <family val="2"/>
      </rPr>
      <t>Se alcanzó el 75.47% de la meta proyectada. Pues ha habido constantes requerimientos  ante las áreas municipales. Puesto que en el primer y segundo trimeste se presentaron más requerimientos a lo proyectado.</t>
    </r>
  </si>
  <si>
    <r>
      <rPr>
        <b/>
        <sz val="11"/>
        <color theme="1"/>
        <rFont val="Arial"/>
        <family val="2"/>
      </rPr>
      <t>PRFR:</t>
    </r>
    <r>
      <rPr>
        <sz val="11"/>
        <color theme="1"/>
        <rFont val="Arial"/>
        <family val="2"/>
      </rPr>
      <t xml:space="preserve"> Porcentaje de Requerimientos Financieros Realizados</t>
    </r>
  </si>
  <si>
    <r>
      <t xml:space="preserve">Justificación Trimestral: </t>
    </r>
    <r>
      <rPr>
        <sz val="11"/>
        <color theme="1"/>
        <rFont val="Arial"/>
        <family val="2"/>
      </rPr>
      <t xml:space="preserve">Se rebasa la meta proyectada en un 375.00 %. debido a los constantes requerimientos que se realizan antes las areas municipales.   </t>
    </r>
  </si>
  <si>
    <r>
      <t xml:space="preserve">1.01.1.1.11.2 </t>
    </r>
    <r>
      <rPr>
        <sz val="11"/>
        <color theme="1"/>
        <rFont val="Arial"/>
        <family val="2"/>
      </rPr>
      <t>Aplicación del programa de ayudas y subsidios asignado a la Delegacion Municipal Alfredo V. Bonfil.</t>
    </r>
  </si>
  <si>
    <r>
      <rPr>
        <b/>
        <sz val="11"/>
        <color theme="1"/>
        <rFont val="Arial"/>
        <family val="2"/>
      </rPr>
      <t>PUBPAYS:</t>
    </r>
    <r>
      <rPr>
        <sz val="11"/>
        <color theme="1"/>
        <rFont val="Arial"/>
        <family val="2"/>
      </rPr>
      <t xml:space="preserve"> Porcentaje de usuarios  beneficiados con el programa</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</si>
  <si>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Usuarios beneficiados</t>
    </r>
  </si>
  <si>
    <r>
      <t xml:space="preserve">Justificación Trimestral: </t>
    </r>
    <r>
      <rPr>
        <sz val="11"/>
        <color theme="1"/>
        <rFont val="Arial"/>
        <family val="2"/>
      </rPr>
      <t>Se cumplió con la meta programada para este trimestral alcanzando el avance en el cumplimiento en un 100%, pues se ha mantenido constantemente la ayuda a los usuarios beneficiados en ayudas y subsidios que otorga la Delegación.</t>
    </r>
  </si>
  <si>
    <r>
      <t>1.01.1.1.11.3</t>
    </r>
    <r>
      <rPr>
        <sz val="11"/>
        <color theme="1"/>
        <rFont val="Arial"/>
        <family val="2"/>
      </rPr>
      <t xml:space="preserve"> Verificación del cumplimiento de los requerimientos jurídicos realizados a la Delegación Municipal.</t>
    </r>
  </si>
  <si>
    <r>
      <rPr>
        <b/>
        <sz val="11"/>
        <color theme="1"/>
        <rFont val="Arial"/>
        <family val="2"/>
      </rPr>
      <t>PRJR:</t>
    </r>
    <r>
      <rPr>
        <sz val="11"/>
        <color theme="1"/>
        <rFont val="Arial"/>
        <family val="2"/>
      </rPr>
      <t xml:space="preserve"> Porcentaje de Requerimientos Jurídicos realizados.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</si>
  <si>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              Requerimientos</t>
    </r>
  </si>
  <si>
    <r>
      <t xml:space="preserve">Justificación Trimestral: </t>
    </r>
    <r>
      <rPr>
        <sz val="11"/>
        <color theme="1"/>
        <rFont val="Arial"/>
        <family val="2"/>
      </rPr>
      <t xml:space="preserve">Se logra en un 100.00%. Manteniendo la meta programada.      </t>
    </r>
    <r>
      <rPr>
        <b/>
        <sz val="11"/>
        <color theme="1"/>
        <rFont val="Arial"/>
        <family val="2"/>
      </rPr>
      <t xml:space="preserve">      </t>
    </r>
  </si>
  <si>
    <r>
      <t xml:space="preserve">1.01.1.1.11.4 </t>
    </r>
    <r>
      <rPr>
        <sz val="11"/>
        <color theme="1"/>
        <rFont val="Arial"/>
        <family val="2"/>
      </rPr>
      <t>Aplicación del beneficio de  ASISTENCIA SOCIAL que lleva a cabo el sistema DIF dentro de la comunidad a través de la Coordinación de Participación Social y la Familia.</t>
    </r>
  </si>
  <si>
    <r>
      <rPr>
        <b/>
        <sz val="11"/>
        <color theme="1"/>
        <rFont val="Arial"/>
        <family val="2"/>
      </rPr>
      <t xml:space="preserve">PASA: </t>
    </r>
    <r>
      <rPr>
        <sz val="11"/>
        <color theme="1"/>
        <rFont val="Arial"/>
        <family val="2"/>
      </rPr>
      <t>Porcentaje de  ASISTENCIA  Social  aplicados.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</si>
  <si>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Ciudadanos Atendidos</t>
    </r>
  </si>
  <si>
    <r>
      <t>Justificación Trimestral:</t>
    </r>
    <r>
      <rPr>
        <sz val="11"/>
        <color theme="1"/>
        <rFont val="Arial"/>
        <family val="2"/>
      </rPr>
      <t xml:space="preserve"> Se logra una meta en un 138.70 %, esto por los eventos que se llevan a cabo por la coordinación de participación social y la familia.   </t>
    </r>
    <r>
      <rPr>
        <b/>
        <sz val="11"/>
        <color theme="1"/>
        <rFont val="Arial"/>
        <family val="2"/>
      </rPr>
      <t xml:space="preserve">                              </t>
    </r>
  </si>
  <si>
    <r>
      <t xml:space="preserve">1.01.1.1.11.5 </t>
    </r>
    <r>
      <rPr>
        <sz val="11"/>
        <color theme="1"/>
        <rFont val="Arial"/>
        <family val="2"/>
      </rPr>
      <t>Ejecución de limpieza de calles y areas verdes de la Delegacion.</t>
    </r>
  </si>
  <si>
    <r>
      <rPr>
        <b/>
        <sz val="11"/>
        <color theme="1"/>
        <rFont val="Arial"/>
        <family val="2"/>
      </rPr>
      <t xml:space="preserve">PCAVL: </t>
    </r>
    <r>
      <rPr>
        <sz val="11"/>
        <color theme="1"/>
        <rFont val="Arial"/>
        <family val="2"/>
      </rPr>
      <t>Porcentaje de calles y areas verdes limpias.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</si>
  <si>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Calles</t>
    </r>
  </si>
  <si>
    <r>
      <t xml:space="preserve">Justificación Trimestral: </t>
    </r>
    <r>
      <rPr>
        <sz val="11"/>
        <color theme="1"/>
        <rFont val="Arial"/>
        <family val="2"/>
      </rPr>
      <t xml:space="preserve">Se logra una meta en un 172.90 %, debido al buen funcionamiento y la operatividad del área, además de las brigadas de limpieza que se han realizado.     </t>
    </r>
    <r>
      <rPr>
        <b/>
        <sz val="11"/>
        <color theme="1"/>
        <rFont val="Arial"/>
        <family val="2"/>
      </rPr>
      <t xml:space="preserve">        </t>
    </r>
  </si>
  <si>
    <r>
      <t>1.01.1.1.11.6</t>
    </r>
    <r>
      <rPr>
        <sz val="11"/>
        <color theme="1"/>
        <rFont val="Arial"/>
        <family val="2"/>
      </rPr>
      <t xml:space="preserve"> Atención a usuarios de la biblioteca publica.</t>
    </r>
  </si>
  <si>
    <r>
      <rPr>
        <b/>
        <sz val="11"/>
        <color theme="1"/>
        <rFont val="Arial"/>
        <family val="2"/>
      </rPr>
      <t>PUBPA:</t>
    </r>
    <r>
      <rPr>
        <sz val="11"/>
        <color theme="1"/>
        <rFont val="Arial"/>
        <family val="2"/>
      </rPr>
      <t xml:space="preserve"> Porcentaje de usuarios de la biblioteca publica atendidos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</si>
  <si>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Usuarios</t>
    </r>
  </si>
  <si>
    <r>
      <t xml:space="preserve">Justificación Trimestral: </t>
    </r>
    <r>
      <rPr>
        <sz val="11"/>
        <color theme="1"/>
        <rFont val="Arial"/>
        <family val="2"/>
      </rPr>
      <t>Se logra una meta en un 397.60 %, debido a los eventos realizados además de promover la lectura en las escuelas lo que hace que exista más afluencia de personas en las instalaciones.</t>
    </r>
    <r>
      <rPr>
        <b/>
        <sz val="11"/>
        <color theme="1"/>
        <rFont val="Arial"/>
        <family val="2"/>
      </rPr>
      <t xml:space="preserve">                 </t>
    </r>
  </si>
  <si>
    <r>
      <t xml:space="preserve">1.01.1.1.11.7 </t>
    </r>
    <r>
      <rPr>
        <sz val="11"/>
        <color theme="1"/>
        <rFont val="Arial"/>
        <family val="2"/>
      </rPr>
      <t>Atención a los reportes realizacion por la ciudadania ante la Coordinacion de Protección Civil</t>
    </r>
  </si>
  <si>
    <r>
      <rPr>
        <b/>
        <sz val="11"/>
        <color theme="1"/>
        <rFont val="Arial"/>
        <family val="2"/>
      </rPr>
      <t>PRCA:</t>
    </r>
    <r>
      <rPr>
        <sz val="11"/>
        <color theme="1"/>
        <rFont val="Arial"/>
        <family val="2"/>
      </rPr>
      <t xml:space="preserve"> Porcentaje de reportes ciudadanos atendidos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</si>
  <si>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Reportes ciudadanos</t>
    </r>
  </si>
  <si>
    <r>
      <t xml:space="preserve">Justificación Trimestral: </t>
    </r>
    <r>
      <rPr>
        <sz val="11"/>
        <color theme="1"/>
        <rFont val="Arial"/>
        <family val="2"/>
      </rPr>
      <t xml:space="preserve">Se logra una meta en un 113.64 %, debido a la operatividad y a la cercanía con la ciudadanía, así mismo  estar pendiente de cada reporte para poder atenderlo en tiempo evitando graves consecuencias en la población.   </t>
    </r>
    <r>
      <rPr>
        <b/>
        <sz val="11"/>
        <color theme="1"/>
        <rFont val="Arial"/>
        <family val="2"/>
      </rPr>
      <t xml:space="preserve">              </t>
    </r>
  </si>
  <si>
    <r>
      <t xml:space="preserve">1.01.1.1.11.8 </t>
    </r>
    <r>
      <rPr>
        <sz val="11"/>
        <color theme="1"/>
        <rFont val="Arial"/>
        <family val="2"/>
      </rPr>
      <t xml:space="preserve"> Realización de Eventos Cívicos, Culturales y Deportivos.</t>
    </r>
  </si>
  <si>
    <r>
      <rPr>
        <b/>
        <sz val="11"/>
        <color theme="1"/>
        <rFont val="Arial"/>
        <family val="2"/>
      </rPr>
      <t xml:space="preserve">PECCDR: </t>
    </r>
    <r>
      <rPr>
        <sz val="11"/>
        <color theme="1"/>
        <rFont val="Arial"/>
        <family val="2"/>
      </rPr>
      <t>Porcentaje de eventos cívicos, culturales y deportivos realizados.</t>
    </r>
  </si>
  <si>
    <r>
      <t xml:space="preserve">Justificación Trimestral: </t>
    </r>
    <r>
      <rPr>
        <sz val="11"/>
        <color theme="1"/>
        <rFont val="Arial"/>
        <family val="2"/>
      </rPr>
      <t xml:space="preserve">Se logra una meta en un 250.00 %, debido a la organización y a la realización de mas eventos, así mismo que la población es mas participativa en cada evento realizado lo que hace que se realicen con mas frecuencia.      </t>
    </r>
    <r>
      <rPr>
        <b/>
        <sz val="11"/>
        <color theme="1"/>
        <rFont val="Arial"/>
        <family val="2"/>
      </rPr>
      <t xml:space="preserve">      </t>
    </r>
  </si>
  <si>
    <t>Componente
(Subdelegación Puerto Juárez)</t>
  </si>
  <si>
    <r>
      <t xml:space="preserve">1.01.1.1.12 </t>
    </r>
    <r>
      <rPr>
        <sz val="11"/>
        <color theme="1"/>
        <rFont val="Arial"/>
        <family val="2"/>
      </rPr>
      <t>Gestiones ciudadanas brindadas en la Subdelegacion Puerto Juarez.</t>
    </r>
  </si>
  <si>
    <r>
      <t xml:space="preserve">PGCB: </t>
    </r>
    <r>
      <rPr>
        <sz val="11"/>
        <color theme="1"/>
        <rFont val="Arial"/>
        <family val="2"/>
      </rPr>
      <t>Porcentaje de gestiones ciudadanas brindadas</t>
    </r>
  </si>
  <si>
    <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Gestiones ciudadanas</t>
    </r>
  </si>
  <si>
    <r>
      <t xml:space="preserve">Justificacion Trimestral:  </t>
    </r>
    <r>
      <rPr>
        <sz val="11"/>
        <color theme="1"/>
        <rFont val="Arial"/>
        <family val="2"/>
      </rPr>
      <t xml:space="preserve">Las Gestiones ciudadanas brindades en la Subdelegaciòn de Puerto Juàrez no logro la meta programada.  En este periodo la  meta alcanzo el 59.20% de las gestiones ciudadanas brindadas.   </t>
    </r>
    <r>
      <rPr>
        <b/>
        <sz val="11"/>
        <color theme="1"/>
        <rFont val="Arial"/>
        <family val="2"/>
      </rPr>
      <t xml:space="preserve">                                                                                                                                                                                                                                 </t>
    </r>
  </si>
  <si>
    <r>
      <t xml:space="preserve">1.01.1.1.12.1 </t>
    </r>
    <r>
      <rPr>
        <sz val="11"/>
        <color theme="1"/>
        <rFont val="Arial"/>
        <family val="2"/>
      </rPr>
      <t>Difusión de programas sociales de los tres niveles de gobierno.</t>
    </r>
  </si>
  <si>
    <r>
      <rPr>
        <b/>
        <sz val="11"/>
        <color theme="1"/>
        <rFont val="Arial"/>
        <family val="2"/>
      </rPr>
      <t>PDPS:</t>
    </r>
    <r>
      <rPr>
        <sz val="11"/>
        <color theme="1"/>
        <rFont val="Arial"/>
        <family val="2"/>
      </rPr>
      <t xml:space="preserve"> Porcentaje de programas sociales difundidos.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</si>
  <si>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Programas Sociales</t>
    </r>
  </si>
  <si>
    <r>
      <t xml:space="preserve">Justificacion Trimestral: </t>
    </r>
    <r>
      <rPr>
        <sz val="11"/>
        <color theme="1"/>
        <rFont val="Arial"/>
        <family val="2"/>
      </rPr>
      <t xml:space="preserve">Los programas sociales difundidos  se vio incrementada debido a las diferentes actividades realizadas en cuanto  la jornada de acopio de residuos reciclables ¨RECAPACICLA¨ , Recomendaciones para prevenir  ¨PALUDISMO¨ por medio del SESA, Inscripciones al ¨ Club Deportivo Tiburones de Puerto Juàrez¨,    lo que provocó que se difundiera  programas extras a lo considerado. Este periodo se vio incrementada la meta trazada al llegar al 150% de los programas sociales difundidos . </t>
    </r>
    <r>
      <rPr>
        <b/>
        <sz val="11"/>
        <color theme="1"/>
        <rFont val="Arial"/>
        <family val="2"/>
      </rPr>
      <t xml:space="preserve">                                                                                                                                                                                         </t>
    </r>
  </si>
  <si>
    <r>
      <t xml:space="preserve">1.01.1.1.12.2 </t>
    </r>
    <r>
      <rPr>
        <sz val="11"/>
        <color theme="1"/>
        <rFont val="Arial"/>
        <family val="2"/>
      </rPr>
      <t>Promoción de Capacitación Comunitaria.</t>
    </r>
  </si>
  <si>
    <r>
      <rPr>
        <b/>
        <sz val="11"/>
        <color theme="1"/>
        <rFont val="Arial"/>
        <family val="2"/>
      </rPr>
      <t>PCAP</t>
    </r>
    <r>
      <rPr>
        <sz val="11"/>
        <color theme="1"/>
        <rFont val="Arial"/>
        <family val="2"/>
      </rPr>
      <t xml:space="preserve">: Porcentaje de capacitaciones comunitaria </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</si>
  <si>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Capacitaciones comunitarias</t>
    </r>
  </si>
  <si>
    <r>
      <t xml:space="preserve">Justificacion Trimestral:  </t>
    </r>
    <r>
      <rPr>
        <sz val="11"/>
        <color theme="1"/>
        <rFont val="Arial"/>
        <family val="2"/>
      </rPr>
      <t xml:space="preserve">La capacitación comunitaria cumplio la meta programada. En este periodo se cumplio la meta trazada al llegar al 100% de las capitaciones comunitarias.  </t>
    </r>
    <r>
      <rPr>
        <b/>
        <sz val="11"/>
        <color theme="1"/>
        <rFont val="Arial"/>
        <family val="2"/>
      </rPr>
      <t xml:space="preserve">                                                                                                                                                                                                             </t>
    </r>
  </si>
  <si>
    <r>
      <t xml:space="preserve">1.01.1.1.12.3 </t>
    </r>
    <r>
      <rPr>
        <sz val="11"/>
        <color theme="1"/>
        <rFont val="Arial"/>
        <family val="2"/>
      </rPr>
      <t>Coordinación de Brigadas de limpieza en la Subdelegación de Puerto Juárez</t>
    </r>
  </si>
  <si>
    <r>
      <rPr>
        <b/>
        <sz val="11"/>
        <color theme="1"/>
        <rFont val="Arial"/>
        <family val="2"/>
      </rPr>
      <t xml:space="preserve">PBLC: </t>
    </r>
    <r>
      <rPr>
        <sz val="11"/>
        <color theme="1"/>
        <rFont val="Arial"/>
        <family val="2"/>
      </rPr>
      <t>Porcentaje de brigadas de limpieza coordinadas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</si>
  <si>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Brigadas de limpieza </t>
    </r>
  </si>
  <si>
    <r>
      <t xml:space="preserve">Justificacion Trimestral:  </t>
    </r>
    <r>
      <rPr>
        <sz val="11"/>
        <color theme="1"/>
        <rFont val="Arial"/>
        <family val="2"/>
      </rPr>
      <t>La brigadas de limpieza coordinadas cumplio la meta programada. En este periodo se cumplio la meta trazada al llegar 100% de las brigadas de limpieza coordinadas.</t>
    </r>
    <r>
      <rPr>
        <b/>
        <sz val="11"/>
        <color theme="1"/>
        <rFont val="Arial"/>
        <family val="2"/>
      </rPr>
      <t xml:space="preserve">                                                                                                                                                                                                                 </t>
    </r>
  </si>
  <si>
    <r>
      <t xml:space="preserve">1.01.1.1.12.4 </t>
    </r>
    <r>
      <rPr>
        <sz val="11"/>
        <color theme="1"/>
        <rFont val="Arial"/>
        <family val="2"/>
      </rPr>
      <t>Realización de Eventos cívicos , culturales y deportivos</t>
    </r>
  </si>
  <si>
    <r>
      <rPr>
        <b/>
        <sz val="11"/>
        <color theme="1"/>
        <rFont val="Arial"/>
        <family val="2"/>
      </rPr>
      <t>PECCD:</t>
    </r>
    <r>
      <rPr>
        <sz val="11"/>
        <color theme="1"/>
        <rFont val="Arial"/>
        <family val="2"/>
      </rPr>
      <t xml:space="preserve"> Porcentaje de eventos Cívicos,Culturales y Deportivos realizados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</si>
  <si>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Eventos cívicos, culturales y deportivos.</t>
    </r>
  </si>
  <si>
    <r>
      <t xml:space="preserve">Justificacion Trimestral: </t>
    </r>
    <r>
      <rPr>
        <sz val="11"/>
        <color theme="1"/>
        <rFont val="Arial"/>
        <family val="2"/>
      </rPr>
      <t xml:space="preserve">Los eventos Cìvicos, Culturales y Deportivos realizados  no alcanzo la meta programada en este trimestre ya que derivado de la demanda ciudadana, los eventos que estaban programados en el tercer trimestre  se realizo en el segundo al llegar al 66.67%  de los eventos Civicos, Culturales y Deportivos programados.  </t>
    </r>
    <r>
      <rPr>
        <b/>
        <sz val="11"/>
        <color theme="1"/>
        <rFont val="Arial"/>
        <family val="2"/>
      </rPr>
      <t xml:space="preserve">                                                                                                                                                                                                                                                                                                                                                                                      </t>
    </r>
  </si>
  <si>
    <t>ELABORÓ
Lic. Jonathan Brunner Eissenvenn
Coordinador Administrativo de la Presidencia Municipal</t>
  </si>
  <si>
    <t>REVISÓ
Mtro. Enrique E. Encalada Sánchez
Dirección de Planeación de la DGPM</t>
  </si>
  <si>
    <t>AUTORIZÓ
Lic. Berenice Penélope Polanco Córdova
Secretaria Particular de la Presidencia Municipal</t>
  </si>
  <si>
    <t>+</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</si>
  <si>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</si>
  <si>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</si>
  <si>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</si>
  <si>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</si>
  <si>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</si>
  <si>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</si>
  <si>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</si>
  <si>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JUSTIFICACION TRIMESTRAL Y ANUAL DE AVANCE DE RESULTADOS 2023</t>
  </si>
  <si>
    <t>TRIMESTRE 1 2023</t>
  </si>
  <si>
    <t>TRIMESTRE 2 2023</t>
  </si>
  <si>
    <t>TRIMESTRE 3 2023</t>
  </si>
  <si>
    <t>TRIMESTRE 4 2023</t>
  </si>
  <si>
    <t>Secretaría Particular</t>
  </si>
  <si>
    <t>Justificación Trimestral: En el segundo trimestre se solicitó ampliación presupuestal a la Tesorería Municipal para la adquisición de 2 vehiculos, adquisición de equipo de computo y aire acondicionado, por lo cual se rebasa en 29.11% a lo planeado presupuestalmente.</t>
  </si>
  <si>
    <t>Secretaría Técnica</t>
  </si>
  <si>
    <r>
      <rPr>
        <b/>
        <sz val="11"/>
        <color theme="1"/>
        <rFont val="Calibri"/>
        <family val="2"/>
        <scheme val="minor"/>
      </rPr>
      <t xml:space="preserve">Trimestral: </t>
    </r>
    <r>
      <rPr>
        <sz val="11"/>
        <color theme="1"/>
        <rFont val="Calibri"/>
        <family val="2"/>
        <scheme val="minor"/>
      </rPr>
      <t xml:space="preserve">En el segundo trimestre se logro un porcentaje del 95.67%  comparando lo planeado y lo ejecutado del presupuesto. 
Anual: En el presupuesto planeado se logro un porcentaje de avance anual de ejecución del 46.97%. </t>
    </r>
  </si>
  <si>
    <t>Unidad de Gestión Administrativa Distrito Cancún</t>
  </si>
  <si>
    <t>Dirección General de Comunicación Social</t>
  </si>
  <si>
    <r>
      <rPr>
        <b/>
        <sz val="11"/>
        <color theme="1"/>
        <rFont val="Calibri"/>
        <family val="2"/>
        <scheme val="minor"/>
      </rPr>
      <t xml:space="preserve">Justificacion Trimestral: </t>
    </r>
    <r>
      <rPr>
        <sz val="11"/>
        <color theme="1"/>
        <rFont val="Calibri"/>
        <family val="2"/>
        <scheme val="minor"/>
      </rPr>
      <t>Se cumplio al 100% con la meta programada para este segundo trimestre alcanzando el avance de cumplimiento acumulado al 50% anual.</t>
    </r>
  </si>
  <si>
    <t>Dirección General de Planeación Municipal</t>
  </si>
  <si>
    <t>UVOD</t>
  </si>
  <si>
    <t>-</t>
  </si>
  <si>
    <t>NO SE EJERCIÓ PRESUPUESTO PORQUE ACTUALMENTE SE NOS PRESTA UN ESPACIO ,ADEMAS DE QUE EL MAYOR PORCENTAJE  ESTA DESTINADO A SERVICIO DE ARRENDAMIENTO, SE REALIZARÁ UNA TRANSFERENCIA PARA EL SIGUIENTE MES</t>
  </si>
  <si>
    <t>Dirección de Relaciones Públicas</t>
  </si>
  <si>
    <t>Durante este tercer trimestre del 2023, se ocupo un 106.61%  del presupuesto que se tenia planeado, esto debido a los distintos eventos que se tuvieron durantes el periodo julio-septiembre.</t>
  </si>
  <si>
    <t>Dirección de Gestión Social</t>
  </si>
  <si>
    <t>Ampliación presupuestal en la adecuación de las oficinas administrativa de la Dirección de Gestión Social, asi como la adquisición del mobiliario y equipo de Jefatura de Atención Médica con No. De Oficio MBJ/PM/SP/DGS/0480/2023</t>
  </si>
  <si>
    <t>Coordinación General de Asesores</t>
  </si>
  <si>
    <r>
      <rPr>
        <b/>
        <sz val="11"/>
        <color theme="1"/>
        <rFont val="Arial"/>
        <family val="2"/>
      </rPr>
      <t xml:space="preserve">Justificación trimestral: </t>
    </r>
    <r>
      <rPr>
        <sz val="11"/>
        <color theme="1"/>
        <rFont val="Arial"/>
        <family val="2"/>
      </rPr>
      <t xml:space="preserve">Se ejerció el recurso presuestal en 95.66%, contemplando las modificaciones efectuadas del trimestre dos al presente en lo que refiere a la transferencia de las partidas </t>
    </r>
    <r>
      <rPr>
        <i/>
        <sz val="11"/>
        <color theme="1"/>
        <rFont val="Arial"/>
        <family val="2"/>
      </rPr>
      <t xml:space="preserve">3251 Arrendamiento de Equipo de Transporte </t>
    </r>
    <r>
      <rPr>
        <sz val="11"/>
        <color theme="1"/>
        <rFont val="Arial"/>
        <family val="2"/>
      </rPr>
      <t>y a la partida 3</t>
    </r>
    <r>
      <rPr>
        <i/>
        <sz val="11"/>
        <color theme="1"/>
        <rFont val="Arial"/>
        <family val="2"/>
      </rPr>
      <t>292 Arrendamiento de Equipo y Bienes de Tecnología</t>
    </r>
    <r>
      <rPr>
        <sz val="11"/>
        <color theme="1"/>
        <rFont val="Arial"/>
        <family val="2"/>
      </rPr>
      <t xml:space="preserve"> 
</t>
    </r>
    <r>
      <rPr>
        <b/>
        <sz val="11"/>
        <color theme="1"/>
        <rFont val="Arial"/>
        <family val="2"/>
      </rPr>
      <t xml:space="preserve">Justificación anual: </t>
    </r>
    <r>
      <rPr>
        <sz val="11"/>
        <color theme="1"/>
        <rFont val="Arial"/>
        <family val="2"/>
      </rPr>
      <t>Se obtuvo un avance anual del 98.71% en el trimestre reportado. 
Corte al 30/09/2023</t>
    </r>
  </si>
  <si>
    <t>Unidad de Transparencia</t>
  </si>
  <si>
    <t>SE LOGRA UNA META TRIMESTRAL DEL 87.70% Y UNA METAL ANUAL ACUMULADO DEL 87.87%</t>
  </si>
  <si>
    <t>Delegación Municipal Alfredo  V. Bonfil</t>
  </si>
  <si>
    <t>SE LOGRA UNA META TRIMESTRAL DEL 97.94 Y UNA METAL ANUAL ACUMULADO DEL 102.87</t>
  </si>
  <si>
    <t>Subdelegación Puerto Juárez</t>
  </si>
  <si>
    <t>Justificacion Trimestral:  Este periodo no se alcanzo la meta trazada al llegar al 34.42%  del presupuesto llevando la ejecusion del gasto de acuerdo a lo programado. 
Justificación Anual: En este periodo se cumplio el 63.08% del presupuesto acumulado anual programanado</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</si>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</sst>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0.0%"/>
  </numFmts>
  <fonts count="27">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4"/>
      <name val="Arial"/>
      <family val="2"/>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0"/>
      <name val="Arial"/>
      <family val="2"/>
    </font>
    <font>
      <b/>
      <sz val="12"/>
      <color rgb="FFFFFFFF"/>
      <name val="Arial"/>
      <family val="2"/>
    </font>
    <font>
      <b/>
      <sz val="16"/>
      <color theme="0"/>
      <name val="Arial"/>
      <family val="2"/>
    </font>
    <font>
      <b/>
      <sz val="11"/>
      <color theme="1"/>
      <name val="Calibri"/>
      <family val="2"/>
      <scheme val="minor"/>
    </font>
    <font>
      <b/>
      <sz val="14"/>
      <color theme="0"/>
      <name val="Calibri"/>
      <family val="2"/>
      <scheme val="minor"/>
    </font>
    <font>
      <sz val="11"/>
      <color rgb="FF000000"/>
      <name val="Arial"/>
      <family val="2"/>
    </font>
    <font>
      <sz val="11"/>
      <color theme="1"/>
      <name val="Arial Nova Cond"/>
      <family val="2"/>
    </font>
    <font>
      <b/>
      <sz val="11"/>
      <color theme="1"/>
      <name val="Arial Nova Cond"/>
      <family val="2"/>
    </font>
    <font>
      <sz val="11"/>
      <color theme="0"/>
      <name val="Arial"/>
      <family val="2"/>
    </font>
    <font>
      <sz val="16"/>
      <color theme="1"/>
      <name val="Calibri"/>
      <family val="2"/>
      <scheme val="minor"/>
    </font>
    <font>
      <b/>
      <sz val="18"/>
      <color theme="1"/>
      <name val="Calibri"/>
      <family val="2"/>
      <scheme val="minor"/>
    </font>
    <font>
      <sz val="18"/>
      <color theme="1"/>
      <name val="Calibri"/>
      <family val="2"/>
      <scheme val="minor"/>
    </font>
    <font>
      <b/>
      <sz val="10"/>
      <color rgb="FF0070C0"/>
      <name val="Arial"/>
      <family val="2"/>
    </font>
    <font>
      <i/>
      <sz val="11"/>
      <color theme="1"/>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rgb="FFD9D9D9"/>
        <bgColor rgb="FF000000"/>
      </patternFill>
    </fill>
    <fill>
      <patternFill patternType="solid">
        <fgColor rgb="FFF2F2F2"/>
        <bgColor rgb="FF000000"/>
      </patternFill>
    </fill>
    <fill>
      <patternFill patternType="solid">
        <fgColor theme="0" tint="-4.9989318521683403E-2"/>
        <bgColor rgb="FFFBE4D5"/>
      </patternFill>
    </fill>
    <fill>
      <patternFill patternType="solid">
        <fgColor rgb="FFBFBFBF"/>
        <bgColor rgb="FFBFBFBF"/>
      </patternFill>
    </fill>
    <fill>
      <patternFill patternType="solid">
        <fgColor rgb="FFFFFF00"/>
        <bgColor indexed="64"/>
      </patternFill>
    </fill>
  </fills>
  <borders count="134">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otted">
        <color indexed="64"/>
      </right>
      <top style="dotted">
        <color indexed="64"/>
      </top>
      <bottom style="dashed">
        <color theme="1"/>
      </bottom>
      <diagonal/>
    </border>
    <border>
      <left style="dotted">
        <color indexed="64"/>
      </left>
      <right style="dotted">
        <color indexed="64"/>
      </right>
      <top style="dotted">
        <color indexed="64"/>
      </top>
      <bottom style="dashed">
        <color theme="1"/>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dashed">
        <color theme="1"/>
      </left>
      <right style="dashed">
        <color theme="1"/>
      </right>
      <top style="dotted">
        <color theme="1"/>
      </top>
      <bottom style="dashed">
        <color theme="1"/>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style="medium">
        <color indexed="64"/>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slantDashDot">
        <color theme="1"/>
      </left>
      <right style="dashed">
        <color theme="1"/>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theme="1"/>
      </left>
      <right/>
      <top style="dashed">
        <color theme="1"/>
      </top>
      <bottom style="dotted">
        <color theme="1"/>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otted">
        <color theme="1"/>
      </left>
      <right style="dotted">
        <color theme="1"/>
      </right>
      <top style="dashed">
        <color theme="1"/>
      </top>
      <bottom style="dashed">
        <color theme="1"/>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style="dotted">
        <color indexed="64"/>
      </left>
      <right style="dotted">
        <color indexed="64"/>
      </right>
      <top style="dashed">
        <color theme="1"/>
      </top>
      <bottom style="dashed">
        <color theme="1"/>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dotted">
        <color indexed="64"/>
      </right>
      <top style="dotted">
        <color indexed="64"/>
      </top>
      <bottom style="dotted">
        <color indexed="64"/>
      </bottom>
      <diagonal/>
    </border>
    <border>
      <left/>
      <right style="dashed">
        <color theme="1"/>
      </right>
      <top style="dashed">
        <color theme="1"/>
      </top>
      <bottom style="medium">
        <color indexed="64"/>
      </bottom>
      <diagonal/>
    </border>
    <border>
      <left style="medium">
        <color indexed="64"/>
      </left>
      <right style="medium">
        <color indexed="64"/>
      </right>
      <top style="dashed">
        <color theme="1"/>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thin">
        <color rgb="FF000000"/>
      </top>
      <bottom style="medium">
        <color indexed="64"/>
      </bottom>
      <diagonal/>
    </border>
    <border>
      <left/>
      <right style="dashed">
        <color theme="1"/>
      </right>
      <top/>
      <bottom style="dashed">
        <color theme="1"/>
      </bottom>
      <diagonal/>
    </border>
    <border>
      <left style="dashed">
        <color theme="1"/>
      </left>
      <right/>
      <top/>
      <bottom style="dashed">
        <color theme="1"/>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dotted">
        <color indexed="64"/>
      </top>
      <bottom style="dashed">
        <color theme="1"/>
      </bottom>
      <diagonal/>
    </border>
    <border>
      <left style="medium">
        <color indexed="64"/>
      </left>
      <right style="medium">
        <color indexed="64"/>
      </right>
      <top style="dotted">
        <color indexed="64"/>
      </top>
      <bottom/>
      <diagonal/>
    </border>
    <border>
      <left style="medium">
        <color indexed="64"/>
      </left>
      <right style="dashed">
        <color theme="1"/>
      </right>
      <top style="dashed">
        <color theme="1"/>
      </top>
      <bottom/>
      <diagonal/>
    </border>
    <border>
      <left style="dashed">
        <color theme="1"/>
      </left>
      <right style="dashed">
        <color theme="1"/>
      </right>
      <top style="dashed">
        <color theme="1"/>
      </top>
      <bottom/>
      <diagonal/>
    </border>
    <border>
      <left style="dashed">
        <color theme="1"/>
      </left>
      <right/>
      <top style="dashed">
        <color theme="1"/>
      </top>
      <bottom/>
      <diagonal/>
    </border>
    <border>
      <left/>
      <right style="dashed">
        <color theme="1"/>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ashed">
        <color theme="1"/>
      </top>
      <bottom style="dashed">
        <color theme="1"/>
      </bottom>
      <diagonal/>
    </border>
    <border>
      <left style="dashed">
        <color theme="1"/>
      </left>
      <right style="dashed">
        <color theme="1"/>
      </right>
      <top style="dotted">
        <color theme="1"/>
      </top>
      <bottom/>
      <diagonal/>
    </border>
    <border>
      <left style="dashed">
        <color theme="1"/>
      </left>
      <right style="medium">
        <color indexed="64"/>
      </right>
      <top style="dotted">
        <color theme="1"/>
      </top>
      <bottom/>
      <diagonal/>
    </border>
    <border>
      <left style="medium">
        <color indexed="64"/>
      </left>
      <right/>
      <top style="dashed">
        <color rgb="FF000000"/>
      </top>
      <bottom/>
      <diagonal/>
    </border>
    <border>
      <left style="dotted">
        <color rgb="FF000000"/>
      </left>
      <right style="dotted">
        <color rgb="FF000000"/>
      </right>
      <top style="dashed">
        <color rgb="FF000000"/>
      </top>
      <bottom/>
      <diagonal/>
    </border>
    <border>
      <left style="dashed">
        <color rgb="FF000000"/>
      </left>
      <right style="dashed">
        <color rgb="FF000000"/>
      </right>
      <top style="dashed">
        <color rgb="FF000000"/>
      </top>
      <bottom style="dashed">
        <color rgb="FF000000"/>
      </bottom>
      <diagonal/>
    </border>
    <border>
      <left style="dashed">
        <color rgb="FF000000"/>
      </left>
      <right/>
      <top style="dashed">
        <color rgb="FF000000"/>
      </top>
      <bottom style="dashed">
        <color rgb="FF000000"/>
      </bottom>
      <diagonal/>
    </border>
    <border>
      <left style="medium">
        <color indexed="64"/>
      </left>
      <right style="dashed">
        <color rgb="FF000000"/>
      </right>
      <top style="dashed">
        <color rgb="FF000000"/>
      </top>
      <bottom style="dashed">
        <color rgb="FF000000"/>
      </bottom>
      <diagonal/>
    </border>
    <border>
      <left style="dotted">
        <color rgb="FF000000"/>
      </left>
      <right style="dashed">
        <color rgb="FF000000"/>
      </right>
      <top style="dashed">
        <color rgb="FF000000"/>
      </top>
      <bottom/>
      <diagonal/>
    </border>
    <border>
      <left style="dashed">
        <color rgb="FF000000"/>
      </left>
      <right style="dashed">
        <color rgb="FF000000"/>
      </right>
      <top style="dashed">
        <color theme="1"/>
      </top>
      <bottom/>
      <diagonal/>
    </border>
    <border>
      <left style="dashed">
        <color rgb="FF000000"/>
      </left>
      <right style="medium">
        <color indexed="64"/>
      </right>
      <top style="dashed">
        <color rgb="FF000000"/>
      </top>
      <bottom/>
      <diagonal/>
    </border>
    <border>
      <left/>
      <right style="dotted">
        <color theme="1"/>
      </right>
      <top style="dotted">
        <color theme="1"/>
      </top>
      <bottom style="dotted">
        <color theme="1"/>
      </bottom>
      <diagonal/>
    </border>
    <border>
      <left style="dotted">
        <color theme="1"/>
      </left>
      <right style="dotted">
        <color indexed="64"/>
      </right>
      <top style="dashed">
        <color theme="1"/>
      </top>
      <bottom/>
      <diagonal/>
    </border>
    <border>
      <left style="dotted">
        <color theme="1"/>
      </left>
      <right style="dotted">
        <color indexed="64"/>
      </right>
      <top/>
      <bottom style="dashed">
        <color theme="1"/>
      </bottom>
      <diagonal/>
    </border>
    <border>
      <left style="dotted">
        <color indexed="64"/>
      </left>
      <right style="dotted">
        <color indexed="64"/>
      </right>
      <top style="dashed">
        <color indexed="64"/>
      </top>
      <bottom style="dotted">
        <color indexed="64"/>
      </bottom>
      <diagonal/>
    </border>
    <border>
      <left style="dotted">
        <color indexed="64"/>
      </left>
      <right style="dotted">
        <color indexed="64"/>
      </right>
      <top style="dotted">
        <color indexed="64"/>
      </top>
      <bottom/>
      <diagonal/>
    </border>
    <border>
      <left style="medium">
        <color indexed="64"/>
      </left>
      <right style="dotted">
        <color theme="1"/>
      </right>
      <top style="dashed">
        <color theme="1"/>
      </top>
      <bottom/>
      <diagonal/>
    </border>
    <border>
      <left style="medium">
        <color indexed="64"/>
      </left>
      <right style="dotted">
        <color theme="1"/>
      </right>
      <top/>
      <bottom style="dashed">
        <color theme="1"/>
      </bottom>
      <diagonal/>
    </border>
    <border>
      <left style="dashed">
        <color theme="1"/>
      </left>
      <right style="medium">
        <color theme="1"/>
      </right>
      <top style="dotted">
        <color indexed="64"/>
      </top>
      <bottom/>
      <diagonal/>
    </border>
    <border>
      <left style="dashed">
        <color theme="1"/>
      </left>
      <right style="medium">
        <color theme="1"/>
      </right>
      <top/>
      <bottom/>
      <diagonal/>
    </border>
    <border>
      <left style="dashed">
        <color theme="1"/>
      </left>
      <right style="medium">
        <color theme="1"/>
      </right>
      <top/>
      <bottom style="medium">
        <color indexed="64"/>
      </bottom>
      <diagonal/>
    </border>
    <border>
      <left style="medium">
        <color indexed="64"/>
      </left>
      <right/>
      <top style="thin">
        <color indexed="64"/>
      </top>
      <bottom style="medium">
        <color indexed="64"/>
      </bottom>
      <diagonal/>
    </border>
    <border>
      <left/>
      <right/>
      <top style="dashed">
        <color theme="1"/>
      </top>
      <bottom/>
      <diagonal/>
    </border>
    <border>
      <left style="medium">
        <color indexed="64"/>
      </left>
      <right/>
      <top style="dashed">
        <color theme="1"/>
      </top>
      <bottom/>
      <diagonal/>
    </border>
    <border>
      <left style="medium">
        <color indexed="64"/>
      </left>
      <right/>
      <top/>
      <bottom style="dashed">
        <color theme="1"/>
      </bottom>
      <diagonal/>
    </border>
    <border>
      <left/>
      <right/>
      <top/>
      <bottom style="dashed">
        <color theme="1"/>
      </bottom>
      <diagonal/>
    </border>
    <border>
      <left style="dashed">
        <color theme="1"/>
      </left>
      <right style="dashed">
        <color theme="1"/>
      </right>
      <top style="dashed">
        <color theme="1"/>
      </top>
      <bottom style="dotted">
        <color theme="1"/>
      </bottom>
      <diagonal/>
    </border>
    <border>
      <left style="medium">
        <color indexed="64"/>
      </left>
      <right style="dashed">
        <color theme="1"/>
      </right>
      <top/>
      <bottom style="dashed">
        <color theme="1"/>
      </bottom>
      <diagonal/>
    </border>
    <border>
      <left style="medium">
        <color indexed="64"/>
      </left>
      <right style="dashed">
        <color theme="1"/>
      </right>
      <top style="dashed">
        <color theme="1"/>
      </top>
      <bottom style="dotted">
        <color indexed="64"/>
      </bottom>
      <diagonal/>
    </border>
    <border>
      <left style="dashed">
        <color theme="1"/>
      </left>
      <right style="dashed">
        <color theme="1"/>
      </right>
      <top style="dotted">
        <color theme="1"/>
      </top>
      <bottom style="dotted">
        <color indexed="64"/>
      </bottom>
      <diagonal/>
    </border>
    <border>
      <left style="dashed">
        <color theme="1"/>
      </left>
      <right style="dashed">
        <color theme="1"/>
      </right>
      <top style="dashed">
        <color theme="1"/>
      </top>
      <bottom style="dotted">
        <color indexed="64"/>
      </bottom>
      <diagonal/>
    </border>
    <border>
      <left style="dashed">
        <color theme="1"/>
      </left>
      <right style="medium">
        <color indexed="64"/>
      </right>
      <top style="dashed">
        <color theme="1"/>
      </top>
      <bottom style="dotted">
        <color indexed="64"/>
      </bottom>
      <diagonal/>
    </border>
    <border>
      <left style="medium">
        <color indexed="64"/>
      </left>
      <right style="medium">
        <color indexed="64"/>
      </right>
      <top style="dashed">
        <color theme="1"/>
      </top>
      <bottom style="dotted">
        <color indexed="64"/>
      </bottom>
      <diagonal/>
    </border>
    <border>
      <left style="thin">
        <color rgb="FF000000"/>
      </left>
      <right style="medium">
        <color rgb="FF000000"/>
      </right>
      <top style="dotted">
        <color rgb="FF000000"/>
      </top>
      <bottom style="dotted">
        <color rgb="FF000000"/>
      </bottom>
      <diagonal/>
    </border>
    <border>
      <left style="thin">
        <color auto="1"/>
      </left>
      <right style="medium">
        <color auto="1"/>
      </right>
      <top style="dotted">
        <color auto="1"/>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dotted">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314">
    <xf numFmtId="0" fontId="0" fillId="0" borderId="0" xfId="0"/>
    <xf numFmtId="3" fontId="2" fillId="2" borderId="1"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1" xfId="0" applyFont="1" applyFill="1" applyBorder="1" applyAlignment="1">
      <alignment horizontal="justify" vertical="center" wrapText="1"/>
    </xf>
    <xf numFmtId="0" fontId="2" fillId="8" borderId="1" xfId="0" applyFont="1" applyFill="1" applyBorder="1" applyAlignment="1">
      <alignment horizontal="justify" vertical="center" wrapText="1"/>
    </xf>
    <xf numFmtId="0" fontId="2" fillId="8" borderId="1" xfId="0" applyFont="1" applyFill="1" applyBorder="1" applyAlignment="1">
      <alignment horizontal="center" vertical="center" wrapText="1"/>
    </xf>
    <xf numFmtId="0" fontId="1" fillId="8" borderId="11" xfId="0" applyFont="1" applyFill="1" applyBorder="1" applyAlignment="1">
      <alignment horizontal="left" vertical="center" wrapText="1"/>
    </xf>
    <xf numFmtId="0" fontId="1" fillId="8" borderId="8" xfId="0" applyFont="1" applyFill="1" applyBorder="1" applyAlignment="1">
      <alignment horizontal="center" vertical="center" wrapText="1"/>
    </xf>
    <xf numFmtId="0" fontId="1" fillId="8" borderId="9" xfId="0" applyFont="1" applyFill="1" applyBorder="1" applyAlignment="1">
      <alignment horizontal="justify" vertical="center" wrapText="1"/>
    </xf>
    <xf numFmtId="0" fontId="2" fillId="8" borderId="9" xfId="0" applyFont="1" applyFill="1" applyBorder="1" applyAlignment="1">
      <alignment horizontal="justify" vertical="center" wrapText="1"/>
    </xf>
    <xf numFmtId="0" fontId="2" fillId="8" borderId="9" xfId="0" applyFont="1" applyFill="1" applyBorder="1" applyAlignment="1">
      <alignment horizontal="center" vertical="center" wrapText="1"/>
    </xf>
    <xf numFmtId="0" fontId="1" fillId="8" borderId="12" xfId="0" applyFont="1" applyFill="1" applyBorder="1" applyAlignment="1">
      <alignment horizontal="left" vertical="center" wrapText="1"/>
    </xf>
    <xf numFmtId="0" fontId="2" fillId="8" borderId="18" xfId="0" applyFont="1" applyFill="1" applyBorder="1" applyAlignment="1">
      <alignment horizontal="center" vertical="center" wrapText="1"/>
    </xf>
    <xf numFmtId="0" fontId="2" fillId="8" borderId="24" xfId="0" applyFont="1" applyFill="1" applyBorder="1" applyAlignment="1">
      <alignment horizontal="center" vertical="center" wrapText="1"/>
    </xf>
    <xf numFmtId="2" fontId="2" fillId="2" borderId="18" xfId="1" applyNumberFormat="1" applyFont="1" applyFill="1" applyBorder="1" applyAlignment="1">
      <alignment horizontal="center" vertical="center" wrapText="1"/>
    </xf>
    <xf numFmtId="2" fontId="2" fillId="2" borderId="19" xfId="1" applyNumberFormat="1" applyFont="1" applyFill="1" applyBorder="1" applyAlignment="1">
      <alignment horizontal="center" vertical="center" wrapText="1"/>
    </xf>
    <xf numFmtId="0" fontId="2" fillId="2" borderId="18" xfId="0" applyFont="1" applyFill="1" applyBorder="1" applyAlignment="1">
      <alignment horizontal="center" vertical="center" wrapText="1"/>
    </xf>
    <xf numFmtId="0" fontId="4" fillId="8"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2" fontId="4" fillId="8" borderId="18" xfId="1" applyNumberFormat="1" applyFont="1" applyFill="1" applyBorder="1" applyAlignment="1">
      <alignment horizontal="center" vertical="center" wrapText="1"/>
    </xf>
    <xf numFmtId="0" fontId="2" fillId="8" borderId="26" xfId="0" applyFont="1" applyFill="1" applyBorder="1" applyAlignment="1">
      <alignment vertical="center" wrapText="1"/>
    </xf>
    <xf numFmtId="0" fontId="2" fillId="8" borderId="27" xfId="0" applyFont="1" applyFill="1" applyBorder="1" applyAlignment="1">
      <alignment vertical="center" wrapText="1"/>
    </xf>
    <xf numFmtId="0" fontId="4" fillId="8"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4" fillId="8" borderId="30"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34" xfId="0" applyFont="1" applyFill="1" applyBorder="1" applyAlignment="1">
      <alignment horizontal="left" vertical="center" wrapText="1"/>
    </xf>
    <xf numFmtId="0" fontId="4" fillId="4" borderId="30" xfId="0" applyFont="1" applyFill="1" applyBorder="1" applyAlignment="1">
      <alignment horizontal="center" vertical="center" wrapText="1"/>
    </xf>
    <xf numFmtId="0" fontId="2" fillId="3" borderId="35" xfId="0" applyFont="1" applyFill="1" applyBorder="1" applyAlignment="1">
      <alignment horizontal="left" vertical="center" wrapText="1"/>
    </xf>
    <xf numFmtId="0" fontId="4" fillId="4" borderId="29" xfId="0" applyFont="1" applyFill="1" applyBorder="1" applyAlignment="1">
      <alignment horizontal="center" vertical="center" wrapText="1"/>
    </xf>
    <xf numFmtId="0" fontId="2" fillId="3" borderId="34" xfId="0" applyFont="1" applyFill="1" applyBorder="1" applyAlignment="1">
      <alignment horizontal="center" vertical="center" wrapText="1"/>
    </xf>
    <xf numFmtId="164" fontId="1" fillId="8" borderId="28" xfId="0" applyNumberFormat="1" applyFont="1" applyFill="1" applyBorder="1" applyAlignment="1">
      <alignment horizontal="center" vertical="center" wrapText="1"/>
    </xf>
    <xf numFmtId="164" fontId="1" fillId="8" borderId="16" xfId="0" applyNumberFormat="1" applyFont="1" applyFill="1" applyBorder="1" applyAlignment="1">
      <alignment horizontal="center" vertical="center" wrapText="1"/>
    </xf>
    <xf numFmtId="0" fontId="12" fillId="8" borderId="32" xfId="0" applyFont="1" applyFill="1" applyBorder="1" applyAlignment="1">
      <alignment horizontal="justify" vertical="center" wrapText="1"/>
    </xf>
    <xf numFmtId="0" fontId="5" fillId="5" borderId="32" xfId="0" applyFont="1" applyFill="1" applyBorder="1" applyAlignment="1">
      <alignment horizontal="left" vertical="center" wrapText="1"/>
    </xf>
    <xf numFmtId="0" fontId="1" fillId="3" borderId="32" xfId="0" applyFont="1" applyFill="1" applyBorder="1" applyAlignment="1">
      <alignment horizontal="left" vertical="center" wrapText="1"/>
    </xf>
    <xf numFmtId="0" fontId="1" fillId="8" borderId="32" xfId="0" applyFont="1" applyFill="1" applyBorder="1" applyAlignment="1">
      <alignment horizontal="left" vertical="center" wrapText="1"/>
    </xf>
    <xf numFmtId="0" fontId="1" fillId="8" borderId="28"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8" borderId="20" xfId="0" applyFont="1" applyFill="1" applyBorder="1" applyAlignment="1">
      <alignment horizontal="center" vertical="center" wrapText="1"/>
    </xf>
    <xf numFmtId="164" fontId="1" fillId="8" borderId="20" xfId="0" applyNumberFormat="1" applyFont="1" applyFill="1" applyBorder="1" applyAlignment="1">
      <alignment horizontal="center" vertical="center" wrapText="1"/>
    </xf>
    <xf numFmtId="0" fontId="2" fillId="0" borderId="40" xfId="0" applyFont="1" applyBorder="1" applyAlignment="1">
      <alignment horizontal="center" vertical="center" wrapText="1"/>
    </xf>
    <xf numFmtId="0" fontId="0" fillId="9" borderId="0" xfId="0" applyFill="1"/>
    <xf numFmtId="0" fontId="0" fillId="10" borderId="0" xfId="0" applyFill="1"/>
    <xf numFmtId="10" fontId="0" fillId="6" borderId="41" xfId="0" applyNumberFormat="1" applyFill="1" applyBorder="1" applyAlignment="1">
      <alignment horizontal="center" vertical="center" wrapText="1"/>
    </xf>
    <xf numFmtId="3" fontId="2" fillId="2" borderId="11" xfId="0" applyNumberFormat="1" applyFont="1" applyFill="1" applyBorder="1" applyAlignment="1">
      <alignment horizontal="center" vertical="center" wrapText="1"/>
    </xf>
    <xf numFmtId="10" fontId="0" fillId="6" borderId="44" xfId="0" applyNumberFormat="1" applyFill="1" applyBorder="1" applyAlignment="1">
      <alignment horizontal="center" vertical="center" wrapText="1"/>
    </xf>
    <xf numFmtId="3" fontId="2" fillId="2" borderId="9"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10" fontId="0" fillId="6" borderId="49" xfId="0" applyNumberFormat="1" applyFill="1" applyBorder="1" applyAlignment="1">
      <alignment horizontal="center" vertical="center" wrapText="1"/>
    </xf>
    <xf numFmtId="4" fontId="2" fillId="2" borderId="48" xfId="0" applyNumberFormat="1" applyFont="1" applyFill="1" applyBorder="1" applyAlignment="1">
      <alignment horizontal="center" vertical="center" wrapText="1"/>
    </xf>
    <xf numFmtId="0" fontId="1" fillId="2" borderId="42" xfId="0" applyFont="1" applyFill="1" applyBorder="1" applyAlignment="1">
      <alignment horizontal="center" vertical="center" wrapText="1"/>
    </xf>
    <xf numFmtId="0" fontId="2" fillId="8" borderId="51" xfId="0" applyFont="1" applyFill="1" applyBorder="1" applyAlignment="1">
      <alignment vertical="center" wrapText="1"/>
    </xf>
    <xf numFmtId="3" fontId="2" fillId="2" borderId="52" xfId="0" applyNumberFormat="1" applyFont="1" applyFill="1" applyBorder="1" applyAlignment="1">
      <alignment horizontal="center" vertical="center" wrapText="1"/>
    </xf>
    <xf numFmtId="0" fontId="0" fillId="0" borderId="0" xfId="0" applyAlignment="1">
      <alignment wrapText="1"/>
    </xf>
    <xf numFmtId="0" fontId="16" fillId="0" borderId="0" xfId="0" applyFont="1"/>
    <xf numFmtId="3" fontId="2" fillId="2" borderId="53" xfId="0" applyNumberFormat="1" applyFont="1" applyFill="1" applyBorder="1" applyAlignment="1">
      <alignment horizontal="center" vertical="center" wrapText="1"/>
    </xf>
    <xf numFmtId="3" fontId="2" fillId="2" borderId="12" xfId="0" applyNumberFormat="1" applyFont="1" applyFill="1" applyBorder="1" applyAlignment="1">
      <alignment horizontal="center" vertical="center" wrapText="1"/>
    </xf>
    <xf numFmtId="0" fontId="1" fillId="2" borderId="43" xfId="0" applyFont="1" applyFill="1" applyBorder="1" applyAlignment="1">
      <alignment vertical="center" wrapText="1"/>
    </xf>
    <xf numFmtId="0" fontId="1" fillId="2" borderId="54" xfId="0" applyFont="1" applyFill="1" applyBorder="1" applyAlignment="1">
      <alignment vertical="center" wrapText="1"/>
    </xf>
    <xf numFmtId="44" fontId="2" fillId="2" borderId="45" xfId="2" applyFont="1" applyFill="1" applyBorder="1" applyAlignment="1">
      <alignment horizontal="center" vertical="center" wrapText="1"/>
    </xf>
    <xf numFmtId="44" fontId="2" fillId="2" borderId="46" xfId="2" applyFont="1" applyFill="1" applyBorder="1" applyAlignment="1">
      <alignment horizontal="center" vertical="center" wrapText="1"/>
    </xf>
    <xf numFmtId="44" fontId="2" fillId="2" borderId="47" xfId="2" applyFont="1" applyFill="1" applyBorder="1" applyAlignment="1">
      <alignment horizontal="center" vertical="center" wrapText="1"/>
    </xf>
    <xf numFmtId="44" fontId="2" fillId="2" borderId="56" xfId="2" applyFont="1" applyFill="1" applyBorder="1" applyAlignment="1">
      <alignment horizontal="center" vertical="center" wrapText="1"/>
    </xf>
    <xf numFmtId="44" fontId="2" fillId="2" borderId="57" xfId="2" applyFont="1" applyFill="1" applyBorder="1" applyAlignment="1">
      <alignment horizontal="center" vertical="center" wrapText="1"/>
    </xf>
    <xf numFmtId="44" fontId="2" fillId="2" borderId="6" xfId="2" applyFont="1" applyFill="1" applyBorder="1" applyAlignment="1">
      <alignment horizontal="center" vertical="center" wrapText="1"/>
    </xf>
    <xf numFmtId="44" fontId="2" fillId="2" borderId="1" xfId="2" applyFont="1" applyFill="1" applyBorder="1" applyAlignment="1">
      <alignment horizontal="center" vertical="center" wrapText="1"/>
    </xf>
    <xf numFmtId="44" fontId="2" fillId="2" borderId="7" xfId="2" applyFont="1" applyFill="1" applyBorder="1" applyAlignment="1">
      <alignment horizontal="center" vertical="center" wrapText="1"/>
    </xf>
    <xf numFmtId="44" fontId="2" fillId="2" borderId="26" xfId="2" applyFont="1" applyFill="1" applyBorder="1" applyAlignment="1">
      <alignment horizontal="center" vertical="center" wrapText="1"/>
    </xf>
    <xf numFmtId="44" fontId="2" fillId="2" borderId="58" xfId="2" applyFont="1" applyFill="1" applyBorder="1" applyAlignment="1">
      <alignment horizontal="center" vertical="center" wrapText="1"/>
    </xf>
    <xf numFmtId="44" fontId="2" fillId="2" borderId="8" xfId="2" applyFont="1" applyFill="1" applyBorder="1" applyAlignment="1">
      <alignment horizontal="center" vertical="center" wrapText="1"/>
    </xf>
    <xf numFmtId="44" fontId="2" fillId="2" borderId="9" xfId="2" applyFont="1" applyFill="1" applyBorder="1" applyAlignment="1">
      <alignment horizontal="center" vertical="center" wrapText="1"/>
    </xf>
    <xf numFmtId="44" fontId="2" fillId="2" borderId="10" xfId="2" applyFont="1" applyFill="1" applyBorder="1" applyAlignment="1">
      <alignment horizontal="center" vertical="center" wrapText="1"/>
    </xf>
    <xf numFmtId="44" fontId="2" fillId="2" borderId="59" xfId="2" applyFont="1" applyFill="1" applyBorder="1" applyAlignment="1">
      <alignment horizontal="center" vertical="center" wrapText="1"/>
    </xf>
    <xf numFmtId="44" fontId="2" fillId="2" borderId="60" xfId="2" applyFont="1" applyFill="1" applyBorder="1" applyAlignment="1">
      <alignment horizontal="center" vertical="center" wrapText="1"/>
    </xf>
    <xf numFmtId="10" fontId="0" fillId="6" borderId="55" xfId="0" applyNumberFormat="1" applyFill="1" applyBorder="1" applyAlignment="1">
      <alignment horizontal="center" vertical="center" wrapText="1"/>
    </xf>
    <xf numFmtId="10" fontId="0" fillId="6" borderId="61" xfId="0" applyNumberFormat="1" applyFill="1" applyBorder="1" applyAlignment="1">
      <alignment horizontal="center" vertical="center" wrapText="1"/>
    </xf>
    <xf numFmtId="3" fontId="2" fillId="4" borderId="52"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3" fontId="2" fillId="4" borderId="7" xfId="0" applyNumberFormat="1" applyFont="1" applyFill="1" applyBorder="1" applyAlignment="1">
      <alignment horizontal="center" vertical="center" wrapText="1"/>
    </xf>
    <xf numFmtId="10" fontId="17" fillId="5" borderId="41" xfId="0" applyNumberFormat="1" applyFont="1" applyFill="1" applyBorder="1" applyAlignment="1">
      <alignment horizontal="center" vertical="center"/>
    </xf>
    <xf numFmtId="0" fontId="5" fillId="5" borderId="42" xfId="0" applyFont="1" applyFill="1" applyBorder="1" applyAlignment="1">
      <alignment horizontal="center" vertical="center" wrapText="1"/>
    </xf>
    <xf numFmtId="10" fontId="0" fillId="11" borderId="61" xfId="0" applyNumberFormat="1" applyFill="1" applyBorder="1" applyAlignment="1">
      <alignment horizontal="center" vertical="center" wrapText="1"/>
    </xf>
    <xf numFmtId="10" fontId="0" fillId="11" borderId="41" xfId="0" applyNumberFormat="1" applyFill="1" applyBorder="1" applyAlignment="1">
      <alignment horizontal="center" vertical="center" wrapText="1"/>
    </xf>
    <xf numFmtId="10" fontId="0" fillId="11" borderId="44" xfId="0" applyNumberFormat="1" applyFill="1" applyBorder="1" applyAlignment="1">
      <alignment horizontal="center" vertical="center" wrapText="1"/>
    </xf>
    <xf numFmtId="0" fontId="5" fillId="4" borderId="32" xfId="0" applyFont="1" applyFill="1" applyBorder="1" applyAlignment="1">
      <alignment horizontal="left" vertical="center" wrapText="1"/>
    </xf>
    <xf numFmtId="0" fontId="5" fillId="4" borderId="64" xfId="0" applyFont="1" applyFill="1" applyBorder="1" applyAlignment="1">
      <alignment horizontal="center" vertical="center" wrapText="1"/>
    </xf>
    <xf numFmtId="0" fontId="0" fillId="0" borderId="0" xfId="0" applyAlignment="1">
      <alignment horizontal="center"/>
    </xf>
    <xf numFmtId="0" fontId="4" fillId="8" borderId="66" xfId="0" applyFont="1" applyFill="1" applyBorder="1" applyAlignment="1">
      <alignment horizontal="center" vertical="center" wrapText="1"/>
    </xf>
    <xf numFmtId="2" fontId="4" fillId="8" borderId="66" xfId="1" applyNumberFormat="1" applyFont="1" applyFill="1" applyBorder="1" applyAlignment="1">
      <alignment horizontal="center" vertical="center" wrapText="1"/>
    </xf>
    <xf numFmtId="3" fontId="2" fillId="4" borderId="63" xfId="0" applyNumberFormat="1" applyFont="1" applyFill="1" applyBorder="1" applyAlignment="1">
      <alignment horizontal="center" vertical="center" wrapText="1"/>
    </xf>
    <xf numFmtId="3" fontId="2" fillId="2" borderId="63" xfId="0" applyNumberFormat="1" applyFont="1" applyFill="1" applyBorder="1" applyAlignment="1">
      <alignment horizontal="center" vertical="center" wrapText="1"/>
    </xf>
    <xf numFmtId="3" fontId="2" fillId="2" borderId="67" xfId="0" applyNumberFormat="1" applyFont="1" applyFill="1" applyBorder="1" applyAlignment="1">
      <alignment horizontal="center" vertical="center" wrapText="1"/>
    </xf>
    <xf numFmtId="0" fontId="2" fillId="8" borderId="25" xfId="0" applyFont="1" applyFill="1" applyBorder="1" applyAlignment="1">
      <alignment horizontal="justify" vertical="center" wrapText="1"/>
    </xf>
    <xf numFmtId="0" fontId="2" fillId="8" borderId="70" xfId="0" applyFont="1" applyFill="1" applyBorder="1" applyAlignment="1">
      <alignment horizontal="center" vertical="center" wrapText="1"/>
    </xf>
    <xf numFmtId="0" fontId="2" fillId="8" borderId="71" xfId="0" applyFont="1" applyFill="1" applyBorder="1" applyAlignment="1">
      <alignment vertical="center" wrapText="1"/>
    </xf>
    <xf numFmtId="0" fontId="14" fillId="7" borderId="65" xfId="0" applyFont="1" applyFill="1" applyBorder="1" applyAlignment="1">
      <alignment horizontal="center" vertical="center" wrapText="1"/>
    </xf>
    <xf numFmtId="4" fontId="2" fillId="8" borderId="79"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4" fontId="2" fillId="8" borderId="2" xfId="0" applyNumberFormat="1" applyFont="1" applyFill="1" applyBorder="1" applyAlignment="1">
      <alignment horizontal="center" vertical="center" wrapText="1"/>
    </xf>
    <xf numFmtId="4" fontId="2" fillId="2" borderId="80" xfId="0" applyNumberFormat="1" applyFont="1" applyFill="1" applyBorder="1" applyAlignment="1">
      <alignment horizontal="center" vertical="center" wrapText="1"/>
    </xf>
    <xf numFmtId="4" fontId="2" fillId="2" borderId="81" xfId="0" applyNumberFormat="1" applyFont="1" applyFill="1" applyBorder="1" applyAlignment="1">
      <alignment horizontal="center" vertical="center" wrapText="1"/>
    </xf>
    <xf numFmtId="4" fontId="2" fillId="2" borderId="82" xfId="0" applyNumberFormat="1" applyFont="1" applyFill="1" applyBorder="1" applyAlignment="1">
      <alignment horizontal="center" vertical="center" wrapText="1"/>
    </xf>
    <xf numFmtId="10" fontId="0" fillId="6" borderId="83" xfId="0" applyNumberFormat="1" applyFill="1" applyBorder="1" applyAlignment="1">
      <alignment horizontal="center" vertical="center" wrapText="1"/>
    </xf>
    <xf numFmtId="10" fontId="0" fillId="6" borderId="84" xfId="0" applyNumberFormat="1" applyFill="1" applyBorder="1" applyAlignment="1">
      <alignment horizontal="center" vertical="center" wrapText="1"/>
    </xf>
    <xf numFmtId="10" fontId="0" fillId="6" borderId="85" xfId="0" applyNumberFormat="1" applyFill="1" applyBorder="1" applyAlignment="1">
      <alignment horizontal="center" vertical="center" wrapText="1"/>
    </xf>
    <xf numFmtId="2" fontId="0" fillId="6" borderId="84" xfId="0" applyNumberFormat="1" applyFill="1" applyBorder="1" applyAlignment="1">
      <alignment horizontal="center" vertical="center" wrapText="1"/>
    </xf>
    <xf numFmtId="0" fontId="1" fillId="2" borderId="29" xfId="0" applyFont="1" applyFill="1" applyBorder="1" applyAlignment="1">
      <alignment horizontal="center" vertical="center" wrapText="1"/>
    </xf>
    <xf numFmtId="0" fontId="8" fillId="8" borderId="86"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8" fillId="8"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8" fillId="8" borderId="29"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1" fillId="8" borderId="89" xfId="0" applyFont="1" applyFill="1" applyBorder="1" applyAlignment="1">
      <alignment horizontal="center" vertical="center" wrapText="1"/>
    </xf>
    <xf numFmtId="0" fontId="1" fillId="8" borderId="90" xfId="0" applyFont="1" applyFill="1" applyBorder="1" applyAlignment="1">
      <alignment horizontal="justify" vertical="center" wrapText="1"/>
    </xf>
    <xf numFmtId="0" fontId="2" fillId="8" borderId="90" xfId="0" applyFont="1" applyFill="1" applyBorder="1" applyAlignment="1">
      <alignment horizontal="justify" vertical="center" wrapText="1"/>
    </xf>
    <xf numFmtId="0" fontId="2" fillId="8" borderId="90" xfId="0" applyFont="1" applyFill="1" applyBorder="1" applyAlignment="1">
      <alignment horizontal="center" vertical="center" wrapText="1"/>
    </xf>
    <xf numFmtId="0" fontId="1" fillId="8" borderId="91" xfId="0" applyFont="1" applyFill="1" applyBorder="1" applyAlignment="1">
      <alignment horizontal="left" vertical="center" wrapText="1"/>
    </xf>
    <xf numFmtId="3" fontId="2" fillId="2" borderId="92" xfId="0" applyNumberFormat="1" applyFont="1" applyFill="1" applyBorder="1" applyAlignment="1">
      <alignment horizontal="center" vertical="center" wrapText="1"/>
    </xf>
    <xf numFmtId="3" fontId="2" fillId="2" borderId="90" xfId="0" applyNumberFormat="1" applyFont="1" applyFill="1" applyBorder="1" applyAlignment="1">
      <alignment horizontal="center" vertical="center" wrapText="1"/>
    </xf>
    <xf numFmtId="3" fontId="2" fillId="2" borderId="91" xfId="0" applyNumberFormat="1" applyFont="1" applyFill="1" applyBorder="1" applyAlignment="1">
      <alignment horizontal="center" vertical="center" wrapText="1"/>
    </xf>
    <xf numFmtId="3" fontId="2" fillId="2" borderId="93" xfId="0" applyNumberFormat="1" applyFont="1" applyFill="1" applyBorder="1" applyAlignment="1">
      <alignment horizontal="center" vertical="center" wrapText="1"/>
    </xf>
    <xf numFmtId="3" fontId="2" fillId="2" borderId="94"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1" fillId="2" borderId="95" xfId="0" applyNumberFormat="1" applyFont="1" applyFill="1" applyBorder="1" applyAlignment="1">
      <alignment horizontal="center" vertical="center" wrapText="1"/>
    </xf>
    <xf numFmtId="0" fontId="1" fillId="8" borderId="88" xfId="0" applyFont="1" applyFill="1" applyBorder="1" applyAlignment="1">
      <alignment horizontal="center" vertical="center" wrapText="1"/>
    </xf>
    <xf numFmtId="164" fontId="1" fillId="8" borderId="88" xfId="0" applyNumberFormat="1" applyFont="1" applyFill="1" applyBorder="1" applyAlignment="1">
      <alignment horizontal="center" vertical="center" wrapText="1"/>
    </xf>
    <xf numFmtId="44" fontId="2" fillId="2" borderId="89" xfId="2" applyFont="1" applyFill="1" applyBorder="1" applyAlignment="1">
      <alignment horizontal="center" vertical="center" wrapText="1"/>
    </xf>
    <xf numFmtId="44" fontId="2" fillId="2" borderId="90" xfId="2" applyFont="1" applyFill="1" applyBorder="1" applyAlignment="1">
      <alignment horizontal="center" vertical="center" wrapText="1"/>
    </xf>
    <xf numFmtId="44" fontId="2" fillId="2" borderId="94" xfId="2" applyFont="1" applyFill="1" applyBorder="1" applyAlignment="1">
      <alignment horizontal="center" vertical="center" wrapText="1"/>
    </xf>
    <xf numFmtId="44" fontId="2" fillId="2" borderId="96" xfId="2" applyFont="1" applyFill="1" applyBorder="1" applyAlignment="1">
      <alignment horizontal="center" vertical="center" wrapText="1"/>
    </xf>
    <xf numFmtId="44" fontId="2" fillId="2" borderId="97" xfId="2"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43" xfId="0" applyFont="1" applyFill="1" applyBorder="1" applyAlignment="1">
      <alignment vertical="center" wrapText="1"/>
    </xf>
    <xf numFmtId="0" fontId="1" fillId="8" borderId="1" xfId="0" applyFont="1" applyFill="1" applyBorder="1" applyAlignment="1">
      <alignment horizontal="center" vertical="center" wrapText="1"/>
    </xf>
    <xf numFmtId="0" fontId="2" fillId="8" borderId="11" xfId="0" applyFont="1" applyFill="1" applyBorder="1" applyAlignment="1">
      <alignment horizontal="left" vertical="center" wrapText="1"/>
    </xf>
    <xf numFmtId="0" fontId="2" fillId="8" borderId="91" xfId="0" applyFont="1" applyFill="1" applyBorder="1" applyAlignment="1">
      <alignment horizontal="left" vertical="center" wrapText="1"/>
    </xf>
    <xf numFmtId="0" fontId="3" fillId="12" borderId="98" xfId="0" applyFont="1" applyFill="1" applyBorder="1" applyAlignment="1">
      <alignment horizontal="center" vertical="center" wrapText="1"/>
    </xf>
    <xf numFmtId="0" fontId="3" fillId="12" borderId="99" xfId="0" applyFont="1" applyFill="1" applyBorder="1" applyAlignment="1">
      <alignment vertical="center" wrapText="1"/>
    </xf>
    <xf numFmtId="0" fontId="3" fillId="13" borderId="102" xfId="0" applyFont="1" applyFill="1" applyBorder="1" applyAlignment="1">
      <alignment horizontal="center" vertical="center" wrapText="1"/>
    </xf>
    <xf numFmtId="0" fontId="3" fillId="13" borderId="100" xfId="0" applyFont="1" applyFill="1" applyBorder="1" applyAlignment="1">
      <alignment horizontal="justify" vertical="center" wrapText="1"/>
    </xf>
    <xf numFmtId="0" fontId="18" fillId="13" borderId="100" xfId="0" applyFont="1" applyFill="1" applyBorder="1" applyAlignment="1">
      <alignment horizontal="justify" vertical="center" wrapText="1"/>
    </xf>
    <xf numFmtId="0" fontId="18" fillId="13" borderId="100" xfId="0" applyFont="1" applyFill="1" applyBorder="1" applyAlignment="1">
      <alignment horizontal="center" vertical="center" wrapText="1"/>
    </xf>
    <xf numFmtId="0" fontId="3" fillId="13" borderId="101" xfId="0" applyFont="1" applyFill="1" applyBorder="1" applyAlignment="1">
      <alignment horizontal="left" vertical="center" wrapText="1"/>
    </xf>
    <xf numFmtId="0" fontId="3" fillId="12" borderId="105" xfId="0" applyFont="1" applyFill="1" applyBorder="1" applyAlignment="1">
      <alignment vertical="center" wrapText="1"/>
    </xf>
    <xf numFmtId="0" fontId="3" fillId="12" borderId="103" xfId="0" applyFont="1" applyFill="1" applyBorder="1" applyAlignment="1">
      <alignment vertical="center" wrapText="1"/>
    </xf>
    <xf numFmtId="0" fontId="18" fillId="12" borderId="104"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1" fillId="3" borderId="32" xfId="0" applyFont="1" applyFill="1" applyBorder="1" applyAlignment="1">
      <alignment horizontal="justify" vertical="center" wrapText="1"/>
    </xf>
    <xf numFmtId="0" fontId="1" fillId="8" borderId="87" xfId="0" applyFont="1" applyFill="1" applyBorder="1" applyAlignment="1">
      <alignment horizontal="center" vertical="center" wrapText="1"/>
    </xf>
    <xf numFmtId="0" fontId="2" fillId="8" borderId="87" xfId="0" applyFont="1" applyFill="1" applyBorder="1" applyAlignment="1">
      <alignment horizontal="center" vertical="center" wrapText="1"/>
    </xf>
    <xf numFmtId="0" fontId="2" fillId="8" borderId="68" xfId="0" applyFont="1" applyFill="1" applyBorder="1" applyAlignment="1">
      <alignment horizontal="center" vertical="center" wrapText="1"/>
    </xf>
    <xf numFmtId="0" fontId="2" fillId="3" borderId="32" xfId="0" applyFont="1" applyFill="1" applyBorder="1" applyAlignment="1">
      <alignment horizontal="left" vertical="center" wrapText="1"/>
    </xf>
    <xf numFmtId="0" fontId="2" fillId="8" borderId="32" xfId="0" applyFont="1" applyFill="1" applyBorder="1" applyAlignment="1">
      <alignment horizontal="left" vertical="center" wrapText="1"/>
    </xf>
    <xf numFmtId="3" fontId="1" fillId="8" borderId="87" xfId="0" applyNumberFormat="1" applyFont="1" applyFill="1" applyBorder="1" applyAlignment="1">
      <alignment horizontal="center" vertical="center" wrapText="1"/>
    </xf>
    <xf numFmtId="0" fontId="2" fillId="8" borderId="1" xfId="0" applyFont="1" applyFill="1" applyBorder="1" applyAlignment="1">
      <alignment horizontal="left" vertical="center" wrapText="1"/>
    </xf>
    <xf numFmtId="0" fontId="2" fillId="14" borderId="106" xfId="0" applyFont="1" applyFill="1" applyBorder="1" applyAlignment="1">
      <alignment horizontal="left" vertical="center" wrapText="1"/>
    </xf>
    <xf numFmtId="0" fontId="2" fillId="14" borderId="109" xfId="0" applyFont="1" applyFill="1" applyBorder="1" applyAlignment="1">
      <alignment vertical="center" wrapText="1"/>
    </xf>
    <xf numFmtId="0" fontId="2" fillId="14" borderId="110" xfId="0" applyFont="1" applyFill="1" applyBorder="1" applyAlignment="1">
      <alignment vertical="center" wrapText="1"/>
    </xf>
    <xf numFmtId="0" fontId="1" fillId="2" borderId="43" xfId="0" applyFont="1" applyFill="1" applyBorder="1" applyAlignment="1">
      <alignment horizontal="center" vertical="center" wrapText="1"/>
    </xf>
    <xf numFmtId="0" fontId="2" fillId="8" borderId="90" xfId="0" applyFont="1" applyFill="1" applyBorder="1" applyAlignment="1">
      <alignment horizontal="left" vertical="center" wrapText="1"/>
    </xf>
    <xf numFmtId="0" fontId="0" fillId="0" borderId="114" xfId="0" applyBorder="1" applyAlignment="1">
      <alignment wrapText="1"/>
    </xf>
    <xf numFmtId="0" fontId="2" fillId="8" borderId="64" xfId="0" applyFont="1" applyFill="1" applyBorder="1" applyAlignment="1">
      <alignment horizontal="center" vertical="center" wrapText="1"/>
    </xf>
    <xf numFmtId="10" fontId="0" fillId="6" borderId="116" xfId="0" applyNumberFormat="1" applyFill="1" applyBorder="1" applyAlignment="1">
      <alignment horizontal="center" vertical="center" wrapText="1"/>
    </xf>
    <xf numFmtId="10" fontId="0" fillId="6" borderId="50" xfId="0" applyNumberFormat="1" applyFill="1" applyBorder="1" applyAlignment="1">
      <alignment horizontal="center" vertical="center" wrapText="1"/>
    </xf>
    <xf numFmtId="3" fontId="1" fillId="2" borderId="16"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1" fillId="2" borderId="119" xfId="0" applyFont="1" applyFill="1" applyBorder="1" applyAlignment="1">
      <alignment horizontal="center" vertical="center" wrapText="1"/>
    </xf>
    <xf numFmtId="0" fontId="2" fillId="8" borderId="1" xfId="0" applyFont="1" applyFill="1" applyBorder="1" applyAlignment="1">
      <alignment vertical="center" wrapText="1"/>
    </xf>
    <xf numFmtId="0" fontId="2" fillId="8" borderId="121" xfId="0" applyFont="1" applyFill="1" applyBorder="1" applyAlignment="1">
      <alignment horizontal="justify" vertical="center" wrapText="1"/>
    </xf>
    <xf numFmtId="0" fontId="2" fillId="8" borderId="26" xfId="0" applyFont="1" applyFill="1" applyBorder="1" applyAlignment="1">
      <alignment horizontal="justify" vertical="center" wrapText="1"/>
    </xf>
    <xf numFmtId="0" fontId="2" fillId="8" borderId="90" xfId="0" applyFont="1" applyFill="1" applyBorder="1" applyAlignment="1">
      <alignment vertical="center" wrapText="1"/>
    </xf>
    <xf numFmtId="0" fontId="2" fillId="2" borderId="2"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1" fillId="2" borderId="80" xfId="0" applyFont="1" applyFill="1" applyBorder="1" applyAlignment="1">
      <alignment horizontal="left" vertical="center" wrapText="1"/>
    </xf>
    <xf numFmtId="0" fontId="1" fillId="8" borderId="123" xfId="0" applyFont="1" applyFill="1" applyBorder="1" applyAlignment="1">
      <alignment horizontal="center" vertical="center" wrapText="1"/>
    </xf>
    <xf numFmtId="0" fontId="2" fillId="8" borderId="124" xfId="0" applyFont="1" applyFill="1" applyBorder="1" applyAlignment="1">
      <alignment horizontal="justify" vertical="center" wrapText="1"/>
    </xf>
    <xf numFmtId="0" fontId="2" fillId="8" borderId="125" xfId="0" applyFont="1" applyFill="1" applyBorder="1" applyAlignment="1">
      <alignment horizontal="center" vertical="center" wrapText="1"/>
    </xf>
    <xf numFmtId="0" fontId="2" fillId="8" borderId="126" xfId="0" applyFont="1" applyFill="1" applyBorder="1" applyAlignment="1">
      <alignment vertical="center" wrapText="1"/>
    </xf>
    <xf numFmtId="164" fontId="2" fillId="2" borderId="1" xfId="0" applyNumberFormat="1" applyFont="1" applyFill="1" applyBorder="1" applyAlignment="1">
      <alignment horizontal="center" vertical="center" wrapText="1"/>
    </xf>
    <xf numFmtId="164" fontId="2" fillId="2" borderId="11" xfId="0" applyNumberFormat="1" applyFont="1" applyFill="1" applyBorder="1" applyAlignment="1">
      <alignment horizontal="center" vertical="center" wrapText="1"/>
    </xf>
    <xf numFmtId="164" fontId="2" fillId="2" borderId="52" xfId="0" applyNumberFormat="1" applyFont="1" applyFill="1" applyBorder="1" applyAlignment="1">
      <alignment horizontal="center" vertical="center" wrapText="1"/>
    </xf>
    <xf numFmtId="10" fontId="2" fillId="8" borderId="63" xfId="1" applyNumberFormat="1"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10" fontId="2" fillId="8" borderId="1" xfId="1" applyNumberFormat="1" applyFont="1" applyFill="1" applyBorder="1" applyAlignment="1">
      <alignment horizontal="center" vertical="center" wrapText="1"/>
    </xf>
    <xf numFmtId="10" fontId="2" fillId="2" borderId="11" xfId="1" applyNumberFormat="1" applyFont="1" applyFill="1" applyBorder="1" applyAlignment="1">
      <alignment horizontal="center" vertical="center" wrapText="1"/>
    </xf>
    <xf numFmtId="165" fontId="2" fillId="2" borderId="52" xfId="1" applyNumberFormat="1" applyFont="1" applyFill="1" applyBorder="1" applyAlignment="1">
      <alignment horizontal="center" vertical="center" wrapText="1"/>
    </xf>
    <xf numFmtId="164" fontId="2" fillId="2" borderId="63" xfId="0" applyNumberFormat="1" applyFont="1" applyFill="1" applyBorder="1" applyAlignment="1">
      <alignment horizontal="center" vertical="center" wrapText="1"/>
    </xf>
    <xf numFmtId="164" fontId="2" fillId="2" borderId="7" xfId="0" applyNumberFormat="1" applyFont="1" applyFill="1" applyBorder="1" applyAlignment="1">
      <alignment horizontal="center" vertical="center" wrapText="1"/>
    </xf>
    <xf numFmtId="164" fontId="2" fillId="2" borderId="92" xfId="0" applyNumberFormat="1" applyFont="1" applyFill="1" applyBorder="1" applyAlignment="1">
      <alignment horizontal="center" vertical="center" wrapText="1"/>
    </xf>
    <xf numFmtId="164" fontId="2" fillId="2" borderId="90" xfId="0" applyNumberFormat="1" applyFont="1" applyFill="1" applyBorder="1" applyAlignment="1">
      <alignment horizontal="center" vertical="center" wrapText="1"/>
    </xf>
    <xf numFmtId="164" fontId="2" fillId="2" borderId="91" xfId="0" applyNumberFormat="1" applyFont="1" applyFill="1" applyBorder="1" applyAlignment="1">
      <alignment horizontal="center" vertical="center" wrapText="1"/>
    </xf>
    <xf numFmtId="164" fontId="2" fillId="2" borderId="93" xfId="0" applyNumberFormat="1" applyFont="1" applyFill="1" applyBorder="1" applyAlignment="1">
      <alignment horizontal="center" vertical="center" wrapText="1"/>
    </xf>
    <xf numFmtId="164" fontId="2" fillId="2" borderId="94" xfId="0" applyNumberFormat="1" applyFont="1" applyFill="1" applyBorder="1" applyAlignment="1">
      <alignment horizontal="center" vertical="center" wrapText="1"/>
    </xf>
    <xf numFmtId="10" fontId="2" fillId="2" borderId="92" xfId="0" applyNumberFormat="1" applyFont="1" applyFill="1" applyBorder="1" applyAlignment="1">
      <alignment horizontal="center" vertical="center" wrapText="1"/>
    </xf>
    <xf numFmtId="10" fontId="2" fillId="2" borderId="90" xfId="0" applyNumberFormat="1" applyFont="1" applyFill="1" applyBorder="1" applyAlignment="1">
      <alignment horizontal="center" vertical="center" wrapText="1"/>
    </xf>
    <xf numFmtId="10" fontId="2" fillId="2" borderId="91" xfId="0" applyNumberFormat="1" applyFont="1" applyFill="1" applyBorder="1" applyAlignment="1">
      <alignment horizontal="center" vertical="center" wrapText="1"/>
    </xf>
    <xf numFmtId="10" fontId="2" fillId="2" borderId="93" xfId="0" applyNumberFormat="1" applyFont="1" applyFill="1" applyBorder="1" applyAlignment="1">
      <alignment horizontal="center" vertical="center" wrapText="1"/>
    </xf>
    <xf numFmtId="0" fontId="5" fillId="5" borderId="62" xfId="0" applyFont="1" applyFill="1" applyBorder="1" applyAlignment="1">
      <alignment horizontal="justify" vertical="center" wrapText="1"/>
    </xf>
    <xf numFmtId="0" fontId="21" fillId="5" borderId="62" xfId="0" applyFont="1" applyFill="1" applyBorder="1" applyAlignment="1">
      <alignment horizontal="left" vertical="center" wrapText="1"/>
    </xf>
    <xf numFmtId="0" fontId="21" fillId="5" borderId="62" xfId="0" applyFont="1" applyFill="1" applyBorder="1" applyAlignment="1">
      <alignment horizontal="center" vertical="center" wrapText="1"/>
    </xf>
    <xf numFmtId="0" fontId="5" fillId="5" borderId="43" xfId="0" applyFont="1" applyFill="1" applyBorder="1" applyAlignment="1">
      <alignment horizontal="left" vertical="center" wrapText="1"/>
    </xf>
    <xf numFmtId="10" fontId="5" fillId="5" borderId="16" xfId="0" applyNumberFormat="1" applyFont="1" applyFill="1" applyBorder="1" applyAlignment="1">
      <alignment horizontal="center" vertical="center" wrapText="1"/>
    </xf>
    <xf numFmtId="0" fontId="2" fillId="8" borderId="32" xfId="0" applyFont="1" applyFill="1" applyBorder="1" applyAlignment="1">
      <alignment horizontal="justify" vertical="center" wrapText="1"/>
    </xf>
    <xf numFmtId="0" fontId="4" fillId="6" borderId="32" xfId="0" applyFont="1" applyFill="1" applyBorder="1" applyAlignment="1">
      <alignment horizontal="justify" vertical="center" wrapText="1"/>
    </xf>
    <xf numFmtId="164" fontId="1" fillId="2" borderId="127" xfId="0" applyNumberFormat="1" applyFont="1" applyFill="1" applyBorder="1" applyAlignment="1">
      <alignment horizontal="center" vertical="center" wrapText="1"/>
    </xf>
    <xf numFmtId="164" fontId="1" fillId="2" borderId="16" xfId="0" applyNumberFormat="1" applyFont="1" applyFill="1" applyBorder="1" applyAlignment="1">
      <alignment horizontal="center" vertical="center" wrapText="1"/>
    </xf>
    <xf numFmtId="10" fontId="1" fillId="2" borderId="16" xfId="1" applyNumberFormat="1" applyFont="1" applyFill="1" applyBorder="1" applyAlignment="1">
      <alignment horizontal="center" vertical="center" wrapText="1"/>
    </xf>
    <xf numFmtId="10" fontId="1" fillId="8" borderId="16" xfId="0" applyNumberFormat="1" applyFont="1" applyFill="1" applyBorder="1" applyAlignment="1">
      <alignment horizontal="center" vertical="center" wrapText="1"/>
    </xf>
    <xf numFmtId="3" fontId="1" fillId="2" borderId="87" xfId="0" applyNumberFormat="1" applyFont="1" applyFill="1" applyBorder="1" applyAlignment="1">
      <alignment horizontal="center" vertical="center" wrapText="1"/>
    </xf>
    <xf numFmtId="0" fontId="18" fillId="13" borderId="101" xfId="0" applyFont="1" applyFill="1" applyBorder="1" applyAlignment="1">
      <alignment horizontal="left" vertical="center" wrapText="1"/>
    </xf>
    <xf numFmtId="0" fontId="20" fillId="2" borderId="43" xfId="0" applyFont="1" applyFill="1" applyBorder="1" applyAlignment="1">
      <alignment vertical="center" wrapText="1"/>
    </xf>
    <xf numFmtId="0" fontId="0" fillId="0" borderId="114" xfId="0" applyBorder="1" applyAlignment="1">
      <alignment vertical="center" wrapText="1"/>
    </xf>
    <xf numFmtId="0" fontId="0" fillId="0" borderId="115" xfId="0" applyBorder="1" applyAlignment="1">
      <alignment vertical="center" wrapText="1"/>
    </xf>
    <xf numFmtId="0" fontId="1" fillId="8" borderId="33" xfId="0" applyFont="1" applyFill="1" applyBorder="1" applyAlignment="1">
      <alignment horizontal="left" vertical="center" wrapText="1"/>
    </xf>
    <xf numFmtId="0" fontId="2" fillId="15" borderId="128" xfId="0" applyFont="1" applyFill="1" applyBorder="1" applyAlignment="1">
      <alignment horizontal="left" vertical="center" wrapText="1"/>
    </xf>
    <xf numFmtId="0" fontId="2" fillId="6" borderId="128" xfId="0" applyFont="1" applyFill="1" applyBorder="1" applyAlignment="1">
      <alignment horizontal="left" vertical="center" wrapText="1"/>
    </xf>
    <xf numFmtId="0" fontId="1" fillId="6" borderId="128" xfId="0" applyFont="1" applyFill="1" applyBorder="1" applyAlignment="1">
      <alignment horizontal="left" vertical="center" wrapText="1"/>
    </xf>
    <xf numFmtId="0" fontId="1" fillId="8" borderId="129" xfId="0" applyFont="1" applyFill="1" applyBorder="1" applyAlignment="1">
      <alignment horizontal="left" vertical="center" wrapText="1"/>
    </xf>
    <xf numFmtId="165" fontId="2" fillId="2" borderId="92" xfId="1" applyNumberFormat="1" applyFont="1" applyFill="1" applyBorder="1" applyAlignment="1">
      <alignment horizontal="center" vertical="center" wrapText="1"/>
    </xf>
    <xf numFmtId="165" fontId="2" fillId="2" borderId="90" xfId="1" applyNumberFormat="1" applyFont="1" applyFill="1" applyBorder="1" applyAlignment="1">
      <alignment horizontal="center" vertical="center" wrapText="1"/>
    </xf>
    <xf numFmtId="165" fontId="2" fillId="2" borderId="91" xfId="1" applyNumberFormat="1" applyFont="1" applyFill="1" applyBorder="1" applyAlignment="1">
      <alignment horizontal="center" vertical="center" wrapText="1"/>
    </xf>
    <xf numFmtId="10" fontId="2" fillId="2" borderId="90" xfId="1" applyNumberFormat="1" applyFont="1" applyFill="1" applyBorder="1" applyAlignment="1">
      <alignment horizontal="center" vertical="center" wrapText="1"/>
    </xf>
    <xf numFmtId="0" fontId="8" fillId="6" borderId="32" xfId="0" applyFont="1" applyFill="1" applyBorder="1" applyAlignment="1">
      <alignment horizontal="justify" vertical="center" wrapText="1"/>
    </xf>
    <xf numFmtId="165" fontId="2" fillId="2" borderId="1" xfId="1" applyNumberFormat="1" applyFont="1" applyFill="1" applyBorder="1" applyAlignment="1">
      <alignment horizontal="center" vertical="center" wrapText="1"/>
    </xf>
    <xf numFmtId="0" fontId="22" fillId="0" borderId="0" xfId="0" applyFont="1"/>
    <xf numFmtId="0" fontId="22" fillId="0" borderId="0" xfId="0" applyFont="1" applyAlignment="1">
      <alignment horizontal="center" vertical="center"/>
    </xf>
    <xf numFmtId="0" fontId="23" fillId="0" borderId="0" xfId="0" applyFont="1" applyAlignment="1">
      <alignment vertical="center"/>
    </xf>
    <xf numFmtId="0" fontId="24" fillId="0" borderId="0" xfId="0" applyFont="1"/>
    <xf numFmtId="0" fontId="22" fillId="0" borderId="130" xfId="0" applyFont="1" applyBorder="1"/>
    <xf numFmtId="0" fontId="22" fillId="0" borderId="130" xfId="0" applyFont="1" applyBorder="1" applyAlignment="1">
      <alignment horizontal="center" vertical="center"/>
    </xf>
    <xf numFmtId="10" fontId="0" fillId="6" borderId="131" xfId="0" applyNumberForma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12" fillId="8" borderId="132" xfId="0" applyFont="1" applyFill="1" applyBorder="1" applyAlignment="1">
      <alignment horizontal="justify" vertical="center" wrapText="1"/>
    </xf>
    <xf numFmtId="0" fontId="0" fillId="16" borderId="113" xfId="0" applyFill="1" applyBorder="1" applyAlignment="1">
      <alignment wrapText="1"/>
    </xf>
    <xf numFmtId="0" fontId="2" fillId="2" borderId="133" xfId="0" applyFont="1" applyFill="1" applyBorder="1" applyAlignment="1">
      <alignment horizontal="center" vertical="center" wrapText="1"/>
    </xf>
    <xf numFmtId="0" fontId="8" fillId="6" borderId="33" xfId="0" applyFont="1" applyFill="1" applyBorder="1" applyAlignment="1">
      <alignment horizontal="justify" vertical="center" wrapText="1"/>
    </xf>
    <xf numFmtId="0" fontId="7" fillId="5" borderId="15"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14" fillId="7" borderId="72" xfId="0" applyFont="1" applyFill="1" applyBorder="1" applyAlignment="1">
      <alignment horizontal="center" vertical="center" wrapText="1"/>
    </xf>
    <xf numFmtId="0" fontId="14" fillId="7" borderId="73" xfId="0" applyFont="1" applyFill="1" applyBorder="1" applyAlignment="1">
      <alignment horizontal="center" vertical="center" wrapText="1"/>
    </xf>
    <xf numFmtId="0" fontId="14" fillId="7" borderId="74" xfId="0" applyFont="1" applyFill="1" applyBorder="1" applyAlignment="1">
      <alignment horizontal="center" vertical="center" wrapText="1"/>
    </xf>
    <xf numFmtId="0" fontId="14" fillId="7" borderId="78" xfId="0" applyFont="1" applyFill="1" applyBorder="1" applyAlignment="1">
      <alignment horizontal="center" vertical="center" wrapText="1"/>
    </xf>
    <xf numFmtId="0" fontId="14" fillId="7" borderId="75" xfId="0" applyFont="1" applyFill="1" applyBorder="1" applyAlignment="1">
      <alignment horizontal="center" vertical="center" wrapText="1"/>
    </xf>
    <xf numFmtId="0" fontId="14" fillId="7" borderId="76" xfId="0" applyFont="1" applyFill="1" applyBorder="1" applyAlignment="1">
      <alignment horizontal="center" vertical="center" wrapText="1"/>
    </xf>
    <xf numFmtId="0" fontId="14" fillId="7" borderId="77" xfId="0" applyFont="1" applyFill="1" applyBorder="1" applyAlignment="1">
      <alignment horizontal="center" vertical="center" wrapText="1"/>
    </xf>
    <xf numFmtId="0" fontId="9" fillId="7" borderId="13" xfId="0" applyFont="1" applyFill="1" applyBorder="1" applyAlignment="1">
      <alignment horizontal="center" vertical="center"/>
    </xf>
    <xf numFmtId="0" fontId="9" fillId="7" borderId="14" xfId="0" applyFont="1" applyFill="1" applyBorder="1" applyAlignment="1">
      <alignment horizontal="center" vertical="center"/>
    </xf>
    <xf numFmtId="0" fontId="23" fillId="0" borderId="39" xfId="0" applyFont="1" applyBorder="1" applyAlignment="1">
      <alignment horizontal="center" vertical="top" wrapText="1"/>
    </xf>
    <xf numFmtId="0" fontId="23" fillId="0" borderId="39" xfId="0" applyFont="1" applyBorder="1" applyAlignment="1">
      <alignment horizontal="center" vertical="top"/>
    </xf>
    <xf numFmtId="0" fontId="23" fillId="0" borderId="39" xfId="0" applyFont="1" applyBorder="1" applyAlignment="1">
      <alignment horizontal="center" vertical="center" wrapText="1"/>
    </xf>
    <xf numFmtId="0" fontId="23" fillId="0" borderId="39" xfId="0" applyFont="1" applyBorder="1" applyAlignment="1">
      <alignment horizontal="center" vertical="center"/>
    </xf>
    <xf numFmtId="0" fontId="2" fillId="8" borderId="25" xfId="0" applyFont="1" applyFill="1" applyBorder="1" applyAlignment="1">
      <alignment horizontal="justify" vertical="center" wrapText="1"/>
    </xf>
    <xf numFmtId="0" fontId="2" fillId="8" borderId="2" xfId="0" applyFont="1" applyFill="1" applyBorder="1" applyAlignment="1">
      <alignment horizontal="justify" vertical="center" wrapText="1"/>
    </xf>
    <xf numFmtId="0" fontId="0" fillId="0" borderId="4" xfId="0" applyBorder="1" applyAlignment="1">
      <alignment horizontal="center"/>
    </xf>
    <xf numFmtId="0" fontId="8" fillId="4" borderId="42" xfId="0" applyFont="1" applyFill="1" applyBorder="1" applyAlignment="1">
      <alignment horizontal="center" vertical="center" wrapText="1"/>
    </xf>
    <xf numFmtId="0" fontId="8" fillId="4" borderId="43" xfId="0" applyFont="1" applyFill="1" applyBorder="1" applyAlignment="1">
      <alignment horizontal="center" vertical="center" wrapText="1"/>
    </xf>
    <xf numFmtId="0" fontId="3" fillId="8" borderId="69" xfId="0" applyFont="1" applyFill="1" applyBorder="1" applyAlignment="1">
      <alignment horizontal="center" vertical="center" wrapText="1"/>
    </xf>
    <xf numFmtId="0" fontId="3" fillId="8" borderId="17"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1" fillId="2" borderId="118"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119" xfId="0" applyFont="1" applyFill="1" applyBorder="1" applyAlignment="1">
      <alignment horizontal="center" vertical="center" wrapText="1"/>
    </xf>
    <xf numFmtId="0" fontId="2" fillId="2" borderId="117" xfId="0" applyFont="1" applyFill="1" applyBorder="1" applyAlignment="1">
      <alignment horizontal="justify" vertical="center" wrapText="1"/>
    </xf>
    <xf numFmtId="0" fontId="2" fillId="2" borderId="0" xfId="0" applyFont="1" applyFill="1" applyAlignment="1">
      <alignment horizontal="justify" vertical="center" wrapText="1"/>
    </xf>
    <xf numFmtId="0" fontId="2" fillId="2" borderId="120" xfId="0" applyFont="1" applyFill="1" applyBorder="1" applyAlignment="1">
      <alignment horizontal="justify" vertical="center" wrapText="1"/>
    </xf>
    <xf numFmtId="0" fontId="1" fillId="8" borderId="89" xfId="0" applyFont="1" applyFill="1" applyBorder="1" applyAlignment="1">
      <alignment horizontal="center" vertical="center" wrapText="1"/>
    </xf>
    <xf numFmtId="0" fontId="1" fillId="8" borderId="122" xfId="0" applyFont="1" applyFill="1" applyBorder="1" applyAlignment="1">
      <alignment horizontal="center" vertical="center" wrapText="1"/>
    </xf>
    <xf numFmtId="0" fontId="2" fillId="8" borderId="121" xfId="0" applyFont="1" applyFill="1" applyBorder="1" applyAlignment="1">
      <alignment horizontal="justify" vertical="center" wrapText="1"/>
    </xf>
    <xf numFmtId="0" fontId="2" fillId="8" borderId="26" xfId="0" applyFont="1" applyFill="1" applyBorder="1" applyAlignment="1">
      <alignment horizontal="justify" vertical="center" wrapText="1"/>
    </xf>
    <xf numFmtId="0" fontId="1" fillId="2" borderId="107" xfId="0" applyFont="1" applyFill="1" applyBorder="1" applyAlignment="1">
      <alignment horizontal="center" vertical="center" wrapText="1"/>
    </xf>
    <xf numFmtId="0" fontId="1" fillId="2" borderId="108" xfId="0" applyFont="1" applyFill="1" applyBorder="1" applyAlignment="1">
      <alignment horizontal="center" vertical="center" wrapText="1"/>
    </xf>
    <xf numFmtId="0" fontId="1" fillId="2" borderId="111" xfId="0" applyFont="1" applyFill="1" applyBorder="1" applyAlignment="1">
      <alignment horizontal="center" vertical="center" wrapText="1"/>
    </xf>
    <xf numFmtId="0" fontId="1" fillId="2" borderId="112" xfId="0" applyFont="1" applyFill="1" applyBorder="1" applyAlignment="1">
      <alignment horizontal="center" vertical="center" wrapText="1"/>
    </xf>
    <xf numFmtId="0" fontId="23" fillId="0" borderId="0" xfId="0" applyFont="1" applyAlignment="1">
      <alignment horizontal="center" vertical="center" wrapText="1"/>
    </xf>
    <xf numFmtId="0" fontId="5" fillId="4" borderId="15"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37" xfId="0" applyFont="1" applyFill="1" applyBorder="1" applyAlignment="1">
      <alignment horizontal="center" vertical="center" wrapText="1"/>
    </xf>
    <xf numFmtId="0" fontId="11" fillId="5" borderId="0" xfId="0" applyFont="1" applyFill="1" applyAlignment="1">
      <alignment horizontal="center" vertical="center" wrapText="1"/>
    </xf>
    <xf numFmtId="0" fontId="9" fillId="7" borderId="13" xfId="0" applyFont="1" applyFill="1" applyBorder="1" applyAlignment="1">
      <alignment horizontal="center" vertical="center" wrapText="1"/>
    </xf>
    <xf numFmtId="0" fontId="9" fillId="7" borderId="14"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6"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5" fillId="5" borderId="15" xfId="0" applyFont="1" applyFill="1" applyBorder="1" applyAlignment="1">
      <alignment horizontal="center" vertical="center"/>
    </xf>
    <xf numFmtId="0" fontId="15" fillId="5" borderId="13" xfId="0" applyFont="1" applyFill="1" applyBorder="1" applyAlignment="1">
      <alignment horizontal="center" vertical="center"/>
    </xf>
    <xf numFmtId="0" fontId="15" fillId="5" borderId="14" xfId="0" applyFont="1" applyFill="1" applyBorder="1" applyAlignment="1">
      <alignment horizontal="center" vertical="center"/>
    </xf>
    <xf numFmtId="0" fontId="10" fillId="5" borderId="28"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0" fillId="0" borderId="0" xfId="0" applyAlignment="1">
      <alignment horizontal="justify" vertical="center" wrapText="1"/>
    </xf>
  </cellXfs>
  <cellStyles count="3">
    <cellStyle name="Moneda" xfId="2" builtinId="4"/>
    <cellStyle name="Normal" xfId="0" builtinId="0"/>
    <cellStyle name="Porcentaje" xfId="1" builtinId="5"/>
  </cellStyles>
  <dxfs count="130">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FFFF00"/>
        </patternFill>
      </fill>
    </dxf>
    <dxf>
      <font>
        <color rgb="FF9C5700"/>
      </font>
      <fill>
        <patternFill>
          <bgColor rgb="FFFFEB9C"/>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FFFF00"/>
        </patternFill>
      </fill>
    </dxf>
    <dxf>
      <font>
        <color rgb="FF9C5700"/>
      </font>
      <fill>
        <patternFill>
          <bgColor rgb="FFFFEB9C"/>
        </patternFill>
      </fill>
    </dxf>
    <dxf>
      <fill>
        <patternFill>
          <bgColor rgb="FF00B050"/>
        </patternFill>
      </fill>
    </dxf>
    <dxf>
      <fill>
        <patternFill>
          <bgColor rgb="FF00B050"/>
        </patternFill>
      </fill>
    </dxf>
    <dxf>
      <fill>
        <patternFill>
          <bgColor rgb="FF00B050"/>
        </patternFill>
      </fill>
    </dxf>
    <dxf>
      <fill>
        <patternFill>
          <bgColor rgb="FFFF0000"/>
        </patternFill>
      </fill>
    </dxf>
    <dxf>
      <font>
        <color rgb="FF9C5700"/>
      </font>
      <fill>
        <patternFill>
          <bgColor rgb="FFFFEB9C"/>
        </patternFill>
      </fill>
    </dxf>
    <dxf>
      <font>
        <color rgb="FF9C5700"/>
      </font>
      <fill>
        <patternFill>
          <bgColor rgb="FFFFEB9C"/>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FF0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EB9C"/>
      <color rgb="FFC7EFCE"/>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8</xdr:row>
      <xdr:rowOff>19844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editAs="oneCell">
    <xdr:from>
      <xdr:col>2</xdr:col>
      <xdr:colOff>1976437</xdr:colOff>
      <xdr:row>0</xdr:row>
      <xdr:rowOff>166687</xdr:rowOff>
    </xdr:from>
    <xdr:to>
      <xdr:col>3</xdr:col>
      <xdr:colOff>1690688</xdr:colOff>
      <xdr:row>8</xdr:row>
      <xdr:rowOff>8732</xdr:rowOff>
    </xdr:to>
    <xdr:pic>
      <xdr:nvPicPr>
        <xdr:cNvPr id="4" name="Imagen 3">
          <a:extLst>
            <a:ext uri="{FF2B5EF4-FFF2-40B4-BE49-F238E27FC236}">
              <a16:creationId xmlns:a16="http://schemas.microsoft.com/office/drawing/2014/main" id="{3583FE28-1A59-4BE0-97AE-7D51A8F41D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05250" y="166687"/>
          <a:ext cx="2095501" cy="2095501"/>
        </a:xfrm>
        <a:prstGeom prst="rect">
          <a:avLst/>
        </a:prstGeom>
      </xdr:spPr>
    </xdr:pic>
    <xdr:clientData/>
  </xdr:twoCellAnchor>
  <xdr:oneCellAnchor>
    <xdr:from>
      <xdr:col>4</xdr:col>
      <xdr:colOff>1645627</xdr:colOff>
      <xdr:row>60</xdr:row>
      <xdr:rowOff>0</xdr:rowOff>
    </xdr:from>
    <xdr:ext cx="65" cy="172227"/>
    <xdr:sp macro="" textlink="">
      <xdr:nvSpPr>
        <xdr:cNvPr id="9" name="CuadroTexto 8">
          <a:extLst>
            <a:ext uri="{FF2B5EF4-FFF2-40B4-BE49-F238E27FC236}">
              <a16:creationId xmlns:a16="http://schemas.microsoft.com/office/drawing/2014/main" id="{CFBAB9DC-955B-4D40-8CEE-2E373F574989}"/>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60</xdr:row>
      <xdr:rowOff>0</xdr:rowOff>
    </xdr:from>
    <xdr:ext cx="65" cy="172227"/>
    <xdr:sp macro="" textlink="">
      <xdr:nvSpPr>
        <xdr:cNvPr id="10" name="CuadroTexto 9">
          <a:extLst>
            <a:ext uri="{FF2B5EF4-FFF2-40B4-BE49-F238E27FC236}">
              <a16:creationId xmlns:a16="http://schemas.microsoft.com/office/drawing/2014/main" id="{864B74C3-A198-41A6-81C0-454007E21B32}"/>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60</xdr:row>
      <xdr:rowOff>0</xdr:rowOff>
    </xdr:from>
    <xdr:ext cx="65" cy="172227"/>
    <xdr:sp macro="" textlink="">
      <xdr:nvSpPr>
        <xdr:cNvPr id="11" name="CuadroTexto 10">
          <a:extLst>
            <a:ext uri="{FF2B5EF4-FFF2-40B4-BE49-F238E27FC236}">
              <a16:creationId xmlns:a16="http://schemas.microsoft.com/office/drawing/2014/main" id="{91DD8397-7FA8-48CB-806A-6F8758E22B30}"/>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60</xdr:row>
      <xdr:rowOff>0</xdr:rowOff>
    </xdr:from>
    <xdr:ext cx="65" cy="172227"/>
    <xdr:sp macro="" textlink="">
      <xdr:nvSpPr>
        <xdr:cNvPr id="12" name="CuadroTexto 11">
          <a:extLst>
            <a:ext uri="{FF2B5EF4-FFF2-40B4-BE49-F238E27FC236}">
              <a16:creationId xmlns:a16="http://schemas.microsoft.com/office/drawing/2014/main" id="{47F67139-C256-47C9-919D-6C034FCF9461}"/>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3" name="CuadroTexto 32">
          <a:extLst>
            <a:ext uri="{FF2B5EF4-FFF2-40B4-BE49-F238E27FC236}">
              <a16:creationId xmlns:a16="http://schemas.microsoft.com/office/drawing/2014/main" id="{667D4A05-AB3E-4E07-A2D6-3B2D67F361B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4" name="CuadroTexto 33">
          <a:extLst>
            <a:ext uri="{FF2B5EF4-FFF2-40B4-BE49-F238E27FC236}">
              <a16:creationId xmlns:a16="http://schemas.microsoft.com/office/drawing/2014/main" id="{0EEEC88F-7655-45C3-AD7D-6F56E18D2E7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5" name="CuadroTexto 34">
          <a:extLst>
            <a:ext uri="{FF2B5EF4-FFF2-40B4-BE49-F238E27FC236}">
              <a16:creationId xmlns:a16="http://schemas.microsoft.com/office/drawing/2014/main" id="{1BDB4EA3-4225-47F9-9C60-D38E60642E28}"/>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6" name="CuadroTexto 35">
          <a:extLst>
            <a:ext uri="{FF2B5EF4-FFF2-40B4-BE49-F238E27FC236}">
              <a16:creationId xmlns:a16="http://schemas.microsoft.com/office/drawing/2014/main" id="{74773CF3-E024-4126-9D75-941182E93C49}"/>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7" name="CuadroTexto 36">
          <a:extLst>
            <a:ext uri="{FF2B5EF4-FFF2-40B4-BE49-F238E27FC236}">
              <a16:creationId xmlns:a16="http://schemas.microsoft.com/office/drawing/2014/main" id="{DE1BCFF2-372C-4EFE-88EC-323963D23B98}"/>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8" name="CuadroTexto 37">
          <a:extLst>
            <a:ext uri="{FF2B5EF4-FFF2-40B4-BE49-F238E27FC236}">
              <a16:creationId xmlns:a16="http://schemas.microsoft.com/office/drawing/2014/main" id="{4490C975-F62C-4C47-B46A-8575CEBF1F67}"/>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9" name="CuadroTexto 38">
          <a:extLst>
            <a:ext uri="{FF2B5EF4-FFF2-40B4-BE49-F238E27FC236}">
              <a16:creationId xmlns:a16="http://schemas.microsoft.com/office/drawing/2014/main" id="{29356DC2-9E1C-4C29-A0AC-36453A0A2990}"/>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0" name="CuadroTexto 39">
          <a:extLst>
            <a:ext uri="{FF2B5EF4-FFF2-40B4-BE49-F238E27FC236}">
              <a16:creationId xmlns:a16="http://schemas.microsoft.com/office/drawing/2014/main" id="{FE7E44D5-05FB-4AA1-8069-4807E97AC9FD}"/>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1" name="CuadroTexto 40">
          <a:extLst>
            <a:ext uri="{FF2B5EF4-FFF2-40B4-BE49-F238E27FC236}">
              <a16:creationId xmlns:a16="http://schemas.microsoft.com/office/drawing/2014/main" id="{0B4E8641-D753-4EB0-9472-EF0558E4B861}"/>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2" name="CuadroTexto 41">
          <a:extLst>
            <a:ext uri="{FF2B5EF4-FFF2-40B4-BE49-F238E27FC236}">
              <a16:creationId xmlns:a16="http://schemas.microsoft.com/office/drawing/2014/main" id="{A25381CC-3D2A-4277-A34A-AAFFDA0B1091}"/>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3" name="CuadroTexto 42">
          <a:extLst>
            <a:ext uri="{FF2B5EF4-FFF2-40B4-BE49-F238E27FC236}">
              <a16:creationId xmlns:a16="http://schemas.microsoft.com/office/drawing/2014/main" id="{B66904F3-83F1-48BA-B846-522589BC908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4" name="CuadroTexto 43">
          <a:extLst>
            <a:ext uri="{FF2B5EF4-FFF2-40B4-BE49-F238E27FC236}">
              <a16:creationId xmlns:a16="http://schemas.microsoft.com/office/drawing/2014/main" id="{250A9E0B-0770-422C-8B89-7073B3295C48}"/>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5" name="CuadroTexto 44">
          <a:extLst>
            <a:ext uri="{FF2B5EF4-FFF2-40B4-BE49-F238E27FC236}">
              <a16:creationId xmlns:a16="http://schemas.microsoft.com/office/drawing/2014/main" id="{5A59AF51-ECD0-43CF-84A4-19660E1C90A3}"/>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6" name="CuadroTexto 45">
          <a:extLst>
            <a:ext uri="{FF2B5EF4-FFF2-40B4-BE49-F238E27FC236}">
              <a16:creationId xmlns:a16="http://schemas.microsoft.com/office/drawing/2014/main" id="{4BB87BA7-5D62-48C1-A661-F8C212630917}"/>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7" name="CuadroTexto 46">
          <a:extLst>
            <a:ext uri="{FF2B5EF4-FFF2-40B4-BE49-F238E27FC236}">
              <a16:creationId xmlns:a16="http://schemas.microsoft.com/office/drawing/2014/main" id="{91C8FC2E-0CFE-4654-831D-2E4F1ADA4D4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8" name="CuadroTexto 47">
          <a:extLst>
            <a:ext uri="{FF2B5EF4-FFF2-40B4-BE49-F238E27FC236}">
              <a16:creationId xmlns:a16="http://schemas.microsoft.com/office/drawing/2014/main" id="{FA759004-1C18-4C8A-A349-00AF12091A09}"/>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9" name="CuadroTexto 48">
          <a:extLst>
            <a:ext uri="{FF2B5EF4-FFF2-40B4-BE49-F238E27FC236}">
              <a16:creationId xmlns:a16="http://schemas.microsoft.com/office/drawing/2014/main" id="{DE3D79D3-9DD0-4BE2-A0AA-54B8E795E9E9}"/>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0" name="CuadroTexto 49">
          <a:extLst>
            <a:ext uri="{FF2B5EF4-FFF2-40B4-BE49-F238E27FC236}">
              <a16:creationId xmlns:a16="http://schemas.microsoft.com/office/drawing/2014/main" id="{8DC0E8B6-9C24-4760-8353-35133F1A7BBD}"/>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1" name="CuadroTexto 50">
          <a:extLst>
            <a:ext uri="{FF2B5EF4-FFF2-40B4-BE49-F238E27FC236}">
              <a16:creationId xmlns:a16="http://schemas.microsoft.com/office/drawing/2014/main" id="{7617EA02-6559-4FBD-9ABA-4B62BAA75963}"/>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2" name="CuadroTexto 51">
          <a:extLst>
            <a:ext uri="{FF2B5EF4-FFF2-40B4-BE49-F238E27FC236}">
              <a16:creationId xmlns:a16="http://schemas.microsoft.com/office/drawing/2014/main" id="{8A00DF5D-07B0-432F-8F93-2BFB6D6F3E06}"/>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3" name="CuadroTexto 52">
          <a:extLst>
            <a:ext uri="{FF2B5EF4-FFF2-40B4-BE49-F238E27FC236}">
              <a16:creationId xmlns:a16="http://schemas.microsoft.com/office/drawing/2014/main" id="{B39C5680-B749-4FFB-BB19-C7775AF4CE1B}"/>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4" name="CuadroTexto 53">
          <a:extLst>
            <a:ext uri="{FF2B5EF4-FFF2-40B4-BE49-F238E27FC236}">
              <a16:creationId xmlns:a16="http://schemas.microsoft.com/office/drawing/2014/main" id="{584CE64B-0ED4-43EC-907F-C35662585705}"/>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5" name="CuadroTexto 54">
          <a:extLst>
            <a:ext uri="{FF2B5EF4-FFF2-40B4-BE49-F238E27FC236}">
              <a16:creationId xmlns:a16="http://schemas.microsoft.com/office/drawing/2014/main" id="{5348CBBB-195C-4BA4-91D2-6F2F452E12A6}"/>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6" name="CuadroTexto 55">
          <a:extLst>
            <a:ext uri="{FF2B5EF4-FFF2-40B4-BE49-F238E27FC236}">
              <a16:creationId xmlns:a16="http://schemas.microsoft.com/office/drawing/2014/main" id="{5370434B-7129-4725-ADD5-CE251AA114AD}"/>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twoCellAnchor editAs="oneCell">
    <xdr:from>
      <xdr:col>20</xdr:col>
      <xdr:colOff>971550</xdr:colOff>
      <xdr:row>0</xdr:row>
      <xdr:rowOff>114301</xdr:rowOff>
    </xdr:from>
    <xdr:to>
      <xdr:col>22</xdr:col>
      <xdr:colOff>3924300</xdr:colOff>
      <xdr:row>8</xdr:row>
      <xdr:rowOff>70017</xdr:rowOff>
    </xdr:to>
    <xdr:pic>
      <xdr:nvPicPr>
        <xdr:cNvPr id="57" name="Imagen 56">
          <a:extLst>
            <a:ext uri="{FF2B5EF4-FFF2-40B4-BE49-F238E27FC236}">
              <a16:creationId xmlns:a16="http://schemas.microsoft.com/office/drawing/2014/main" id="{BA20FDF7-54DF-EE64-81BF-2285B7EE3EF0}"/>
            </a:ext>
          </a:extLst>
        </xdr:cNvPr>
        <xdr:cNvPicPr>
          <a:picLocks noChangeAspect="1"/>
        </xdr:cNvPicPr>
      </xdr:nvPicPr>
      <xdr:blipFill>
        <a:blip xmlns:r="http://schemas.openxmlformats.org/officeDocument/2006/relationships" r:embed="rId3"/>
        <a:stretch>
          <a:fillRect/>
        </a:stretch>
      </xdr:blipFill>
      <xdr:spPr>
        <a:xfrm>
          <a:off x="28060650" y="114301"/>
          <a:ext cx="5543550" cy="22417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15"/>
  <sheetViews>
    <sheetView tabSelected="1" topLeftCell="M83" zoomScale="55" zoomScaleNormal="55" workbookViewId="0">
      <selection activeCell="N39" sqref="N39"/>
    </sheetView>
  </sheetViews>
  <sheetFormatPr defaultColWidth="11.42578125" defaultRowHeight="14.45"/>
  <cols>
    <col min="2" max="2" width="20.5703125" customWidth="1"/>
    <col min="3" max="3" width="35.85546875" customWidth="1"/>
    <col min="4" max="4" width="31.42578125" customWidth="1"/>
    <col min="5" max="5" width="29.85546875" customWidth="1"/>
    <col min="6" max="6" width="33.28515625" customWidth="1"/>
    <col min="7" max="7" width="23.140625" customWidth="1"/>
    <col min="8" max="8" width="17.7109375" customWidth="1"/>
    <col min="9" max="9" width="18.85546875" customWidth="1"/>
    <col min="10" max="10" width="20.140625" customWidth="1"/>
    <col min="11" max="11" width="19.28515625" customWidth="1"/>
    <col min="12" max="19" width="16.85546875" customWidth="1"/>
    <col min="20" max="22" width="19.28515625" customWidth="1"/>
    <col min="23" max="23" width="67.28515625" customWidth="1"/>
  </cols>
  <sheetData>
    <row r="1" spans="2:23" ht="15" thickBot="1"/>
    <row r="2" spans="2:23" ht="30" customHeight="1">
      <c r="E2" s="287" t="s">
        <v>0</v>
      </c>
      <c r="F2" s="288"/>
      <c r="G2" s="288"/>
      <c r="H2" s="288"/>
      <c r="I2" s="288"/>
      <c r="J2" s="288"/>
      <c r="K2" s="288"/>
      <c r="L2" s="288"/>
      <c r="M2" s="288"/>
      <c r="N2" s="288"/>
      <c r="O2" s="288"/>
      <c r="P2" s="288"/>
      <c r="Q2" s="288"/>
      <c r="R2" s="288"/>
      <c r="S2" s="288"/>
    </row>
    <row r="3" spans="2:23" ht="30" customHeight="1">
      <c r="E3" s="289" t="s">
        <v>1</v>
      </c>
      <c r="F3" s="290"/>
      <c r="G3" s="290"/>
      <c r="H3" s="290"/>
      <c r="I3" s="290"/>
      <c r="J3" s="290"/>
      <c r="K3" s="290"/>
      <c r="L3" s="290"/>
      <c r="M3" s="290"/>
      <c r="N3" s="290"/>
      <c r="O3" s="290"/>
      <c r="P3" s="290"/>
      <c r="Q3" s="290"/>
      <c r="R3" s="290"/>
      <c r="S3" s="290"/>
    </row>
    <row r="4" spans="2:23" ht="30" customHeight="1">
      <c r="E4" s="289" t="s">
        <v>2</v>
      </c>
      <c r="F4" s="290"/>
      <c r="G4" s="290"/>
      <c r="H4" s="290"/>
      <c r="I4" s="290"/>
      <c r="J4" s="290"/>
      <c r="K4" s="290"/>
      <c r="L4" s="290"/>
      <c r="M4" s="290"/>
      <c r="N4" s="290"/>
      <c r="O4" s="290"/>
      <c r="P4" s="290"/>
      <c r="Q4" s="290"/>
      <c r="R4" s="290"/>
      <c r="S4" s="290"/>
    </row>
    <row r="5" spans="2:23" ht="28.9" thickBot="1">
      <c r="E5" s="293" t="s">
        <v>3</v>
      </c>
      <c r="F5" s="294"/>
      <c r="G5" s="294"/>
      <c r="H5" s="294"/>
      <c r="I5" s="294"/>
      <c r="J5" s="294"/>
      <c r="K5" s="294"/>
      <c r="L5" s="294"/>
      <c r="M5" s="294"/>
      <c r="N5" s="294"/>
      <c r="O5" s="294"/>
      <c r="P5" s="294"/>
      <c r="Q5" s="294"/>
      <c r="R5" s="294"/>
      <c r="S5" s="294"/>
    </row>
    <row r="9" spans="2:23" ht="15" thickBot="1"/>
    <row r="10" spans="2:23" ht="33.6" customHeight="1" thickBot="1">
      <c r="G10" s="308" t="s">
        <v>4</v>
      </c>
      <c r="H10" s="309"/>
      <c r="I10" s="309"/>
      <c r="J10" s="309"/>
      <c r="K10" s="309"/>
      <c r="L10" s="309"/>
      <c r="M10" s="309"/>
      <c r="N10" s="309"/>
      <c r="O10" s="309"/>
      <c r="P10" s="309"/>
      <c r="Q10" s="309"/>
      <c r="R10" s="309"/>
      <c r="S10" s="309"/>
      <c r="T10" s="309"/>
      <c r="U10" s="309"/>
      <c r="V10" s="310"/>
    </row>
    <row r="11" spans="2:23" ht="43.15" customHeight="1" thickBot="1">
      <c r="B11" s="249" t="s">
        <v>5</v>
      </c>
      <c r="C11" s="251" t="s">
        <v>6</v>
      </c>
      <c r="D11" s="253" t="s">
        <v>7</v>
      </c>
      <c r="E11" s="254"/>
      <c r="F11" s="255"/>
      <c r="G11" s="256" t="s">
        <v>8</v>
      </c>
      <c r="H11" s="256"/>
      <c r="I11" s="256"/>
      <c r="J11" s="256"/>
      <c r="K11" s="257"/>
      <c r="L11" s="291" t="s">
        <v>9</v>
      </c>
      <c r="M11" s="291"/>
      <c r="N11" s="291"/>
      <c r="O11" s="292"/>
      <c r="P11" s="246" t="s">
        <v>10</v>
      </c>
      <c r="Q11" s="247"/>
      <c r="R11" s="247"/>
      <c r="S11" s="248"/>
      <c r="T11" s="247" t="s">
        <v>11</v>
      </c>
      <c r="U11" s="247"/>
      <c r="V11" s="247"/>
      <c r="W11" s="311" t="s">
        <v>12</v>
      </c>
    </row>
    <row r="12" spans="2:23" ht="122.45" customHeight="1" thickBot="1">
      <c r="B12" s="250"/>
      <c r="C12" s="252"/>
      <c r="D12" s="98" t="s">
        <v>13</v>
      </c>
      <c r="E12" s="98" t="s">
        <v>14</v>
      </c>
      <c r="F12" s="98" t="s">
        <v>15</v>
      </c>
      <c r="G12" s="109" t="s">
        <v>16</v>
      </c>
      <c r="H12" s="110" t="s">
        <v>17</v>
      </c>
      <c r="I12" s="111" t="s">
        <v>18</v>
      </c>
      <c r="J12" s="112" t="s">
        <v>19</v>
      </c>
      <c r="K12" s="113" t="s">
        <v>20</v>
      </c>
      <c r="L12" s="114" t="s">
        <v>17</v>
      </c>
      <c r="M12" s="111" t="s">
        <v>18</v>
      </c>
      <c r="N12" s="112" t="s">
        <v>19</v>
      </c>
      <c r="O12" s="113" t="s">
        <v>20</v>
      </c>
      <c r="P12" s="115" t="s">
        <v>17</v>
      </c>
      <c r="Q12" s="116" t="s">
        <v>18</v>
      </c>
      <c r="R12" s="117" t="s">
        <v>19</v>
      </c>
      <c r="S12" s="118" t="s">
        <v>20</v>
      </c>
      <c r="T12" s="116" t="s">
        <v>18</v>
      </c>
      <c r="U12" s="117" t="s">
        <v>19</v>
      </c>
      <c r="V12" s="118" t="s">
        <v>20</v>
      </c>
      <c r="W12" s="312"/>
    </row>
    <row r="13" spans="2:23" ht="153" customHeight="1">
      <c r="B13" s="267" t="s">
        <v>21</v>
      </c>
      <c r="C13" s="262" t="s">
        <v>22</v>
      </c>
      <c r="D13" s="95" t="s">
        <v>23</v>
      </c>
      <c r="E13" s="96" t="s">
        <v>24</v>
      </c>
      <c r="F13" s="97" t="s">
        <v>25</v>
      </c>
      <c r="G13" s="120">
        <v>37.01</v>
      </c>
      <c r="H13" s="99">
        <v>37.01</v>
      </c>
      <c r="I13" s="100">
        <v>37.01</v>
      </c>
      <c r="J13" s="101">
        <v>37.01</v>
      </c>
      <c r="K13" s="102">
        <v>37.01</v>
      </c>
      <c r="L13" s="103">
        <v>34.700000000000003</v>
      </c>
      <c r="M13" s="100">
        <v>34.700000000000003</v>
      </c>
      <c r="N13" s="100">
        <v>34.700000000000003</v>
      </c>
      <c r="O13" s="104"/>
      <c r="P13" s="105">
        <f>IFERROR(L13/H13,"100%")</f>
        <v>0.93758443663874647</v>
      </c>
      <c r="Q13" s="45">
        <f>IFERROR((M13/I13),"100%")</f>
        <v>0.93758443663874647</v>
      </c>
      <c r="R13" s="240">
        <f t="shared" ref="R13:R16" si="0">IFERROR(N13/J13,"100%")</f>
        <v>0.93758443663874647</v>
      </c>
      <c r="S13" s="107"/>
      <c r="T13" s="77">
        <f>IFERROR(((L13+M13)/(H13+I13)),"100%")</f>
        <v>0.93758443663874647</v>
      </c>
      <c r="U13" s="106">
        <f>IFERROR(((L13+M13+N13)/(H13+I13+J13)),"100%")</f>
        <v>0.93758443663874635</v>
      </c>
      <c r="V13" s="108"/>
      <c r="W13" s="242" t="s">
        <v>26</v>
      </c>
    </row>
    <row r="14" spans="2:23" ht="116.25" customHeight="1">
      <c r="B14" s="268"/>
      <c r="C14" s="262"/>
      <c r="D14" s="21" t="s">
        <v>27</v>
      </c>
      <c r="E14" s="13" t="s">
        <v>24</v>
      </c>
      <c r="F14" s="53" t="s">
        <v>25</v>
      </c>
      <c r="G14" s="121">
        <v>70.5</v>
      </c>
      <c r="H14" s="90">
        <v>70.5</v>
      </c>
      <c r="I14" s="17">
        <v>70.5</v>
      </c>
      <c r="J14" s="18">
        <v>70.5</v>
      </c>
      <c r="K14" s="19">
        <v>70.5</v>
      </c>
      <c r="L14" s="51">
        <v>59</v>
      </c>
      <c r="M14" s="241">
        <v>59</v>
      </c>
      <c r="N14" s="241">
        <v>59</v>
      </c>
      <c r="O14" s="2"/>
      <c r="P14" s="50">
        <f>IFERROR(L14/H14,"100%")</f>
        <v>0.83687943262411346</v>
      </c>
      <c r="Q14" s="45">
        <f t="shared" ref="Q14:Q17" si="1">IFERROR((M14/I14),"100%")</f>
        <v>0.83687943262411346</v>
      </c>
      <c r="R14" s="45">
        <f t="shared" si="0"/>
        <v>0.83687943262411346</v>
      </c>
      <c r="S14" s="76"/>
      <c r="T14" s="77">
        <f t="shared" ref="T14:T17" si="2">IFERROR(((L14+M14)/(H14+I14)),"100%")</f>
        <v>0.83687943262411346</v>
      </c>
      <c r="U14" s="45">
        <f>IFERROR(((L14+M14+N14)/(H14+I14+J14)),"100%")</f>
        <v>0.83687943262411346</v>
      </c>
      <c r="V14" s="45"/>
      <c r="W14" s="34" t="s">
        <v>28</v>
      </c>
    </row>
    <row r="15" spans="2:23" ht="112.5" customHeight="1">
      <c r="B15" s="269"/>
      <c r="C15" s="263"/>
      <c r="D15" s="22" t="s">
        <v>29</v>
      </c>
      <c r="E15" s="14" t="s">
        <v>24</v>
      </c>
      <c r="F15" s="53" t="s">
        <v>30</v>
      </c>
      <c r="G15" s="121">
        <v>5.8</v>
      </c>
      <c r="H15" s="91">
        <v>5.8</v>
      </c>
      <c r="I15" s="15">
        <v>5.8</v>
      </c>
      <c r="J15" s="20">
        <v>5.8</v>
      </c>
      <c r="K15" s="16">
        <v>5.8</v>
      </c>
      <c r="L15" s="51">
        <v>5</v>
      </c>
      <c r="M15" s="241">
        <v>5</v>
      </c>
      <c r="N15" s="241">
        <v>5</v>
      </c>
      <c r="O15" s="2"/>
      <c r="P15" s="50">
        <f>IFERROR(L15/H15,"100%")</f>
        <v>0.86206896551724144</v>
      </c>
      <c r="Q15" s="45">
        <f t="shared" si="1"/>
        <v>0.86206896551724144</v>
      </c>
      <c r="R15" s="45">
        <f t="shared" si="0"/>
        <v>0.86206896551724144</v>
      </c>
      <c r="S15" s="76"/>
      <c r="T15" s="77">
        <f t="shared" si="2"/>
        <v>0.86206896551724144</v>
      </c>
      <c r="U15" s="45">
        <f>IFERROR(((L15+M15+N15)/(H15+I15+J15)),"100%")</f>
        <v>0.86206896551724144</v>
      </c>
      <c r="V15" s="45"/>
      <c r="W15" s="34" t="s">
        <v>31</v>
      </c>
    </row>
    <row r="16" spans="2:23" ht="54.75" hidden="1" customHeight="1">
      <c r="B16" s="265" t="s">
        <v>32</v>
      </c>
      <c r="C16" s="266"/>
      <c r="D16" s="266"/>
      <c r="E16" s="266"/>
      <c r="F16" s="266"/>
      <c r="G16" s="119"/>
      <c r="H16" s="92"/>
      <c r="I16" s="79"/>
      <c r="J16" s="79"/>
      <c r="K16" s="80"/>
      <c r="L16" s="78"/>
      <c r="M16" s="79"/>
      <c r="N16" s="79"/>
      <c r="O16" s="81"/>
      <c r="P16" s="77" t="str">
        <f>IFERROR((L16/H16),"100%")</f>
        <v>100%</v>
      </c>
      <c r="Q16" s="45" t="str">
        <f t="shared" si="1"/>
        <v>100%</v>
      </c>
      <c r="R16" s="45" t="str">
        <f t="shared" si="0"/>
        <v>100%</v>
      </c>
      <c r="S16" s="47" t="str">
        <f>IFERROR((O16/K16),"100%")</f>
        <v>100%</v>
      </c>
      <c r="T16" s="77" t="str">
        <f t="shared" si="2"/>
        <v>100%</v>
      </c>
      <c r="U16" s="45" t="str">
        <f t="shared" ref="U16" si="3">IFERROR(((L16+M16+N16)/(H16+I16+J16)),"100%")</f>
        <v>100%</v>
      </c>
      <c r="V16" s="47" t="str">
        <f>IFERROR(((L16+M16+N16+O16)/(H16+I16+J16+K16)),"100%")</f>
        <v>100%</v>
      </c>
      <c r="W16" s="87"/>
    </row>
    <row r="17" spans="2:23" ht="129.75" customHeight="1">
      <c r="B17" s="83" t="s">
        <v>33</v>
      </c>
      <c r="C17" s="207" t="s">
        <v>34</v>
      </c>
      <c r="D17" s="208" t="s">
        <v>35</v>
      </c>
      <c r="E17" s="209" t="s">
        <v>36</v>
      </c>
      <c r="F17" s="210" t="s">
        <v>37</v>
      </c>
      <c r="G17" s="211">
        <v>0.9</v>
      </c>
      <c r="H17" s="191">
        <v>0.9</v>
      </c>
      <c r="I17" s="192">
        <v>0.9</v>
      </c>
      <c r="J17" s="193">
        <v>0.9</v>
      </c>
      <c r="K17" s="194">
        <v>0.9</v>
      </c>
      <c r="L17" s="195">
        <v>0.873</v>
      </c>
      <c r="M17" s="233">
        <v>0.88700000000000001</v>
      </c>
      <c r="N17" s="233">
        <v>0.88700000000000001</v>
      </c>
      <c r="O17" s="2"/>
      <c r="P17" s="77">
        <f t="shared" ref="P17" si="4">IFERROR((L17/H17),"100%")</f>
        <v>0.97</v>
      </c>
      <c r="Q17" s="45">
        <f t="shared" si="1"/>
        <v>0.98555555555555552</v>
      </c>
      <c r="R17" s="45">
        <f>IFERROR(N17/J17,"100%")</f>
        <v>0.98555555555555552</v>
      </c>
      <c r="S17" s="86"/>
      <c r="T17" s="77">
        <f t="shared" si="2"/>
        <v>0.97777777777777775</v>
      </c>
      <c r="U17" s="45">
        <f>IFERROR(((L17+M17+N17)/(H17+I17+J17)),"100%")</f>
        <v>0.98037037037037045</v>
      </c>
      <c r="V17" s="86"/>
      <c r="W17" s="35" t="s">
        <v>38</v>
      </c>
    </row>
    <row r="18" spans="2:23" ht="115.5" customHeight="1">
      <c r="B18" s="52" t="s">
        <v>39</v>
      </c>
      <c r="C18" s="60" t="s">
        <v>40</v>
      </c>
      <c r="D18" s="59" t="s">
        <v>41</v>
      </c>
      <c r="E18" s="132" t="s">
        <v>42</v>
      </c>
      <c r="F18" s="59" t="s">
        <v>43</v>
      </c>
      <c r="G18" s="174">
        <f>SUM(H18:K18)</f>
        <v>500</v>
      </c>
      <c r="H18" s="93">
        <v>125</v>
      </c>
      <c r="I18" s="1">
        <v>125</v>
      </c>
      <c r="J18" s="1">
        <v>125</v>
      </c>
      <c r="K18" s="46">
        <v>125</v>
      </c>
      <c r="L18" s="54">
        <v>168</v>
      </c>
      <c r="M18" s="1">
        <v>165</v>
      </c>
      <c r="N18" s="1">
        <v>139</v>
      </c>
      <c r="O18" s="2"/>
      <c r="P18" s="77">
        <f>IFERROR((L18/H18),"100%")</f>
        <v>1.3440000000000001</v>
      </c>
      <c r="Q18" s="106">
        <f t="shared" ref="Q18:R20" si="5">IFERROR(M18/I18,"100%")</f>
        <v>1.32</v>
      </c>
      <c r="R18" s="106">
        <f t="shared" si="5"/>
        <v>1.1120000000000001</v>
      </c>
      <c r="S18" s="86"/>
      <c r="T18" s="77">
        <f>IFERROR(((L18+M18)/(H18+I18)),"100%")</f>
        <v>1.3320000000000001</v>
      </c>
      <c r="U18" s="85">
        <f t="shared" ref="U18:U30" si="6">IFERROR(((L18+M18+N18)/(H18+I18+J18)),"100%")</f>
        <v>1.2586666666666666</v>
      </c>
      <c r="V18" s="86"/>
      <c r="W18" s="161" t="s">
        <v>44</v>
      </c>
    </row>
    <row r="19" spans="2:23" ht="115.5" customHeight="1">
      <c r="B19" s="3" t="s">
        <v>45</v>
      </c>
      <c r="C19" s="4" t="s">
        <v>46</v>
      </c>
      <c r="D19" s="5" t="s">
        <v>47</v>
      </c>
      <c r="E19" s="6" t="s">
        <v>42</v>
      </c>
      <c r="F19" s="7" t="s">
        <v>48</v>
      </c>
      <c r="G19" s="163">
        <f>SUM(H19:K19)</f>
        <v>2290</v>
      </c>
      <c r="H19" s="93">
        <v>572</v>
      </c>
      <c r="I19" s="1">
        <v>572</v>
      </c>
      <c r="J19" s="1">
        <v>572</v>
      </c>
      <c r="K19" s="46">
        <v>574</v>
      </c>
      <c r="L19" s="54">
        <v>681</v>
      </c>
      <c r="M19" s="1">
        <v>674</v>
      </c>
      <c r="N19" s="1">
        <v>785</v>
      </c>
      <c r="O19" s="2"/>
      <c r="P19" s="77">
        <f>IFERROR((L19/H19),"100%")</f>
        <v>1.1905594405594406</v>
      </c>
      <c r="Q19" s="106">
        <f t="shared" si="5"/>
        <v>1.1783216783216783</v>
      </c>
      <c r="R19" s="106">
        <f t="shared" si="5"/>
        <v>1.3723776223776223</v>
      </c>
      <c r="S19" s="86"/>
      <c r="T19" s="84">
        <f>IFERROR(((L19+M19)/(H19+I19)),"100%")</f>
        <v>1.1844405594405594</v>
      </c>
      <c r="U19" s="85">
        <f t="shared" si="6"/>
        <v>1.2470862470862472</v>
      </c>
      <c r="V19" s="86"/>
      <c r="W19" s="37" t="s">
        <v>49</v>
      </c>
    </row>
    <row r="20" spans="2:23" ht="126" customHeight="1">
      <c r="B20" s="3" t="s">
        <v>45</v>
      </c>
      <c r="C20" s="123" t="s">
        <v>50</v>
      </c>
      <c r="D20" s="124" t="s">
        <v>51</v>
      </c>
      <c r="E20" s="125" t="s">
        <v>42</v>
      </c>
      <c r="F20" s="126" t="s">
        <v>52</v>
      </c>
      <c r="G20" s="163">
        <f>SUM(H20:K20)</f>
        <v>1386</v>
      </c>
      <c r="H20" s="127">
        <v>363</v>
      </c>
      <c r="I20" s="128">
        <v>363</v>
      </c>
      <c r="J20" s="128">
        <v>330</v>
      </c>
      <c r="K20" s="129">
        <v>330</v>
      </c>
      <c r="L20" s="130">
        <v>408</v>
      </c>
      <c r="M20" s="128">
        <v>529</v>
      </c>
      <c r="N20" s="128">
        <v>347</v>
      </c>
      <c r="O20" s="131"/>
      <c r="P20" s="77">
        <f t="shared" ref="P20:P25" si="7">IFERROR((L20/H20),"100%")</f>
        <v>1.1239669421487604</v>
      </c>
      <c r="Q20" s="106">
        <f t="shared" si="5"/>
        <v>1.4573002754820936</v>
      </c>
      <c r="R20" s="106">
        <f t="shared" si="5"/>
        <v>1.0515151515151515</v>
      </c>
      <c r="S20" s="86"/>
      <c r="T20" s="84">
        <f t="shared" ref="T20:T30" si="8">IFERROR(((L20+M20)/(H20+I20)),"100%")</f>
        <v>1.2906336088154271</v>
      </c>
      <c r="U20" s="85">
        <f t="shared" si="6"/>
        <v>1.2159090909090908</v>
      </c>
      <c r="V20" s="86"/>
      <c r="W20" s="37" t="s">
        <v>53</v>
      </c>
    </row>
    <row r="21" spans="2:23" ht="161.25" customHeight="1">
      <c r="B21" s="52" t="s">
        <v>54</v>
      </c>
      <c r="C21" s="60" t="s">
        <v>55</v>
      </c>
      <c r="D21" s="59" t="s">
        <v>56</v>
      </c>
      <c r="E21" s="132" t="s">
        <v>42</v>
      </c>
      <c r="F21" s="59" t="s">
        <v>57</v>
      </c>
      <c r="G21" s="133">
        <f>SUM(H21:K21)</f>
        <v>6</v>
      </c>
      <c r="H21" s="93">
        <v>1</v>
      </c>
      <c r="I21" s="1">
        <v>1</v>
      </c>
      <c r="J21" s="1">
        <v>3</v>
      </c>
      <c r="K21" s="46">
        <v>1</v>
      </c>
      <c r="L21" s="54">
        <v>1</v>
      </c>
      <c r="M21" s="1">
        <v>1</v>
      </c>
      <c r="N21" s="1">
        <v>3</v>
      </c>
      <c r="O21" s="2"/>
      <c r="P21" s="77">
        <f t="shared" si="7"/>
        <v>1</v>
      </c>
      <c r="Q21" s="106">
        <f t="shared" ref="Q21:Q29" si="9">IFERROR(M21/I21,"100%")</f>
        <v>1</v>
      </c>
      <c r="R21" s="106">
        <f>IFERROR(N21/J21,"100%")</f>
        <v>1</v>
      </c>
      <c r="S21" s="86"/>
      <c r="T21" s="84">
        <f t="shared" si="8"/>
        <v>1</v>
      </c>
      <c r="U21" s="85">
        <f t="shared" si="6"/>
        <v>1</v>
      </c>
      <c r="V21" s="86"/>
      <c r="W21" s="36" t="s">
        <v>58</v>
      </c>
    </row>
    <row r="22" spans="2:23" ht="143.25" customHeight="1">
      <c r="B22" s="3" t="s">
        <v>45</v>
      </c>
      <c r="C22" s="4" t="s">
        <v>59</v>
      </c>
      <c r="D22" s="5" t="s">
        <v>60</v>
      </c>
      <c r="E22" s="6" t="s">
        <v>42</v>
      </c>
      <c r="F22" s="7" t="s">
        <v>61</v>
      </c>
      <c r="G22" s="158">
        <f>SUM(H22:K22)</f>
        <v>3</v>
      </c>
      <c r="H22" s="93">
        <v>1</v>
      </c>
      <c r="I22" s="1"/>
      <c r="J22" s="1">
        <v>1</v>
      </c>
      <c r="K22" s="46">
        <v>1</v>
      </c>
      <c r="L22" s="54">
        <v>1</v>
      </c>
      <c r="M22" s="1"/>
      <c r="N22" s="1">
        <v>1</v>
      </c>
      <c r="O22" s="2"/>
      <c r="P22" s="77">
        <f t="shared" si="7"/>
        <v>1</v>
      </c>
      <c r="Q22" s="106" t="str">
        <f t="shared" si="9"/>
        <v>100%</v>
      </c>
      <c r="R22" s="106">
        <f>IFERROR(N22/J22,"100%")</f>
        <v>1</v>
      </c>
      <c r="S22" s="86"/>
      <c r="T22" s="84">
        <f t="shared" si="8"/>
        <v>1</v>
      </c>
      <c r="U22" s="85">
        <f t="shared" si="6"/>
        <v>1</v>
      </c>
      <c r="V22" s="86"/>
      <c r="W22" s="37" t="s">
        <v>62</v>
      </c>
    </row>
    <row r="23" spans="2:23" ht="135" customHeight="1">
      <c r="B23" s="3" t="s">
        <v>45</v>
      </c>
      <c r="C23" s="4" t="s">
        <v>63</v>
      </c>
      <c r="D23" s="5" t="s">
        <v>64</v>
      </c>
      <c r="E23" s="6" t="s">
        <v>42</v>
      </c>
      <c r="F23" s="7" t="s">
        <v>65</v>
      </c>
      <c r="G23" s="158">
        <f t="shared" ref="G23:G24" si="10">SUM(H23:K23)</f>
        <v>4</v>
      </c>
      <c r="H23" s="93"/>
      <c r="I23" s="1">
        <v>1</v>
      </c>
      <c r="J23" s="1">
        <v>1</v>
      </c>
      <c r="K23" s="46">
        <v>2</v>
      </c>
      <c r="L23" s="54"/>
      <c r="M23" s="128">
        <v>1</v>
      </c>
      <c r="N23" s="128">
        <v>1</v>
      </c>
      <c r="O23" s="131"/>
      <c r="P23" s="77" t="str">
        <f t="shared" si="7"/>
        <v>100%</v>
      </c>
      <c r="Q23" s="106">
        <f t="shared" si="9"/>
        <v>1</v>
      </c>
      <c r="R23" s="106">
        <f>IFERROR(N23/J23,"100%")</f>
        <v>1</v>
      </c>
      <c r="S23" s="86"/>
      <c r="T23" s="84">
        <f t="shared" si="8"/>
        <v>1</v>
      </c>
      <c r="U23" s="85">
        <f t="shared" si="6"/>
        <v>1</v>
      </c>
      <c r="V23" s="86"/>
      <c r="W23" s="37" t="s">
        <v>66</v>
      </c>
    </row>
    <row r="24" spans="2:23" ht="118.5" customHeight="1">
      <c r="B24" s="3" t="s">
        <v>45</v>
      </c>
      <c r="C24" s="4" t="s">
        <v>67</v>
      </c>
      <c r="D24" s="5" t="s">
        <v>68</v>
      </c>
      <c r="E24" s="6" t="s">
        <v>42</v>
      </c>
      <c r="F24" s="7" t="s">
        <v>69</v>
      </c>
      <c r="G24" s="158">
        <f t="shared" si="10"/>
        <v>45</v>
      </c>
      <c r="H24" s="93">
        <v>11</v>
      </c>
      <c r="I24" s="1">
        <v>11</v>
      </c>
      <c r="J24" s="1">
        <v>12</v>
      </c>
      <c r="K24" s="46">
        <v>11</v>
      </c>
      <c r="L24" s="54">
        <v>11</v>
      </c>
      <c r="M24" s="128">
        <v>11</v>
      </c>
      <c r="N24" s="128">
        <v>12</v>
      </c>
      <c r="O24" s="131"/>
      <c r="P24" s="77">
        <f t="shared" si="7"/>
        <v>1</v>
      </c>
      <c r="Q24" s="106">
        <f t="shared" si="9"/>
        <v>1</v>
      </c>
      <c r="R24" s="106">
        <f>IFERROR(N24/J24,"100%")</f>
        <v>1</v>
      </c>
      <c r="S24" s="86"/>
      <c r="T24" s="84">
        <f t="shared" si="8"/>
        <v>1</v>
      </c>
      <c r="U24" s="85">
        <f t="shared" si="6"/>
        <v>1</v>
      </c>
      <c r="V24" s="86"/>
      <c r="W24" s="37" t="s">
        <v>70</v>
      </c>
    </row>
    <row r="25" spans="2:23" ht="120" customHeight="1">
      <c r="B25" s="3" t="s">
        <v>45</v>
      </c>
      <c r="C25" s="4" t="s">
        <v>71</v>
      </c>
      <c r="D25" s="5" t="s">
        <v>72</v>
      </c>
      <c r="E25" s="6" t="s">
        <v>36</v>
      </c>
      <c r="F25" s="7" t="s">
        <v>73</v>
      </c>
      <c r="G25" s="158">
        <f t="shared" ref="G25:G30" si="11">SUM(H25:K25)</f>
        <v>1</v>
      </c>
      <c r="H25" s="93"/>
      <c r="I25" s="93"/>
      <c r="J25" s="1">
        <v>1</v>
      </c>
      <c r="K25" s="93"/>
      <c r="L25" s="54"/>
      <c r="M25" s="128"/>
      <c r="N25" s="128">
        <v>1</v>
      </c>
      <c r="O25" s="131"/>
      <c r="P25" s="77" t="str">
        <f t="shared" si="7"/>
        <v>100%</v>
      </c>
      <c r="Q25" s="106" t="str">
        <f t="shared" si="9"/>
        <v>100%</v>
      </c>
      <c r="R25" s="106">
        <f>IFERROR(N25/J25,"100%")</f>
        <v>1</v>
      </c>
      <c r="S25" s="86"/>
      <c r="T25" s="84" t="str">
        <f t="shared" si="8"/>
        <v>100%</v>
      </c>
      <c r="U25" s="85">
        <f t="shared" si="6"/>
        <v>1</v>
      </c>
      <c r="V25" s="86"/>
      <c r="W25" s="37" t="s">
        <v>74</v>
      </c>
    </row>
    <row r="26" spans="2:23" ht="115.5" customHeight="1">
      <c r="B26" s="52" t="s">
        <v>75</v>
      </c>
      <c r="C26" s="60" t="s">
        <v>76</v>
      </c>
      <c r="D26" s="60" t="s">
        <v>77</v>
      </c>
      <c r="E26" s="141" t="s">
        <v>42</v>
      </c>
      <c r="F26" s="142" t="s">
        <v>78</v>
      </c>
      <c r="G26" s="133">
        <f t="shared" si="11"/>
        <v>4</v>
      </c>
      <c r="H26" s="1">
        <v>1</v>
      </c>
      <c r="I26" s="1">
        <v>1</v>
      </c>
      <c r="J26" s="1">
        <v>1</v>
      </c>
      <c r="K26" s="46">
        <v>1</v>
      </c>
      <c r="L26" s="54">
        <v>1</v>
      </c>
      <c r="M26" s="1">
        <v>1</v>
      </c>
      <c r="N26" s="1">
        <v>2</v>
      </c>
      <c r="O26" s="2"/>
      <c r="P26" s="77">
        <f t="shared" ref="P26:P29" si="12">IFERROR((L26/H26),"100%")</f>
        <v>1</v>
      </c>
      <c r="Q26" s="106">
        <f t="shared" si="9"/>
        <v>1</v>
      </c>
      <c r="R26" s="106">
        <f t="shared" ref="R26:R30" si="13">IFERROR(N26/J26,"100%")</f>
        <v>2</v>
      </c>
      <c r="S26" s="86"/>
      <c r="T26" s="84">
        <f>IFERROR(((L26+M26)/(H26+I26)),"100%")</f>
        <v>1</v>
      </c>
      <c r="U26" s="85">
        <f>IFERROR(((L26+M26+N26)/(H26+I26+J26)),"100%")</f>
        <v>1.3333333333333333</v>
      </c>
      <c r="V26" s="86"/>
      <c r="W26" s="36" t="s">
        <v>79</v>
      </c>
    </row>
    <row r="27" spans="2:23" ht="111.75" customHeight="1">
      <c r="B27" s="3" t="s">
        <v>45</v>
      </c>
      <c r="C27" s="5" t="s">
        <v>80</v>
      </c>
      <c r="D27" s="5" t="s">
        <v>81</v>
      </c>
      <c r="E27" s="143" t="s">
        <v>42</v>
      </c>
      <c r="F27" s="144" t="s">
        <v>82</v>
      </c>
      <c r="G27" s="158">
        <f t="shared" si="11"/>
        <v>16</v>
      </c>
      <c r="H27" s="1">
        <v>4</v>
      </c>
      <c r="I27" s="1">
        <v>4</v>
      </c>
      <c r="J27" s="1">
        <v>4</v>
      </c>
      <c r="K27" s="46">
        <v>4</v>
      </c>
      <c r="L27" s="54">
        <v>4</v>
      </c>
      <c r="M27" s="1">
        <v>4</v>
      </c>
      <c r="N27" s="1">
        <v>4</v>
      </c>
      <c r="O27" s="2"/>
      <c r="P27" s="77">
        <f t="shared" si="12"/>
        <v>1</v>
      </c>
      <c r="Q27" s="106">
        <f t="shared" si="9"/>
        <v>1</v>
      </c>
      <c r="R27" s="106">
        <f t="shared" si="13"/>
        <v>1</v>
      </c>
      <c r="S27" s="86"/>
      <c r="T27" s="84">
        <f>IFERROR(((L27+M27)/(H27+I27)),"100%")</f>
        <v>1</v>
      </c>
      <c r="U27" s="85">
        <f>IFERROR(((L27+M27+N27)/(H27+I27+J27)),"100%")</f>
        <v>1</v>
      </c>
      <c r="V27" s="86"/>
      <c r="W27" s="37" t="s">
        <v>83</v>
      </c>
    </row>
    <row r="28" spans="2:23" ht="114" customHeight="1">
      <c r="B28" s="3" t="s">
        <v>45</v>
      </c>
      <c r="C28" s="124" t="s">
        <v>84</v>
      </c>
      <c r="D28" s="5" t="s">
        <v>85</v>
      </c>
      <c r="E28" s="143" t="s">
        <v>42</v>
      </c>
      <c r="F28" s="145" t="s">
        <v>86</v>
      </c>
      <c r="G28" s="158">
        <f t="shared" si="11"/>
        <v>5</v>
      </c>
      <c r="H28" s="93"/>
      <c r="I28" s="128">
        <v>2</v>
      </c>
      <c r="J28" s="128">
        <v>2</v>
      </c>
      <c r="K28" s="1">
        <v>1</v>
      </c>
      <c r="L28" s="130"/>
      <c r="M28" s="128">
        <v>2</v>
      </c>
      <c r="N28" s="128">
        <v>3</v>
      </c>
      <c r="O28" s="131"/>
      <c r="P28" s="77" t="str">
        <f t="shared" si="12"/>
        <v>100%</v>
      </c>
      <c r="Q28" s="106">
        <f t="shared" si="9"/>
        <v>1</v>
      </c>
      <c r="R28" s="106">
        <f>IFERROR(N28/J28,"100%")</f>
        <v>1.5</v>
      </c>
      <c r="S28" s="86"/>
      <c r="T28" s="84">
        <f>IFERROR(((L28+M28)/(H28+I28)),"100%")</f>
        <v>1</v>
      </c>
      <c r="U28" s="85">
        <f>IFERROR(((L28+M28+N28)/(H28+I28+J28)),"100%")</f>
        <v>1.25</v>
      </c>
      <c r="V28" s="86"/>
      <c r="W28" s="227" t="s">
        <v>87</v>
      </c>
    </row>
    <row r="29" spans="2:23" ht="132.75" customHeight="1">
      <c r="B29" s="3" t="s">
        <v>45</v>
      </c>
      <c r="C29" s="124" t="s">
        <v>88</v>
      </c>
      <c r="D29" s="124" t="s">
        <v>89</v>
      </c>
      <c r="E29" s="143" t="s">
        <v>42</v>
      </c>
      <c r="F29" s="145" t="s">
        <v>90</v>
      </c>
      <c r="G29" s="158">
        <f t="shared" si="11"/>
        <v>24</v>
      </c>
      <c r="H29" s="128">
        <v>6</v>
      </c>
      <c r="I29" s="128">
        <v>6</v>
      </c>
      <c r="J29" s="1">
        <v>6</v>
      </c>
      <c r="K29" s="46">
        <v>6</v>
      </c>
      <c r="L29" s="130">
        <v>6</v>
      </c>
      <c r="M29" s="128">
        <v>6</v>
      </c>
      <c r="N29" s="128">
        <v>6</v>
      </c>
      <c r="O29" s="131"/>
      <c r="P29" s="77">
        <f t="shared" si="12"/>
        <v>1</v>
      </c>
      <c r="Q29" s="106">
        <f t="shared" si="9"/>
        <v>1</v>
      </c>
      <c r="R29" s="106">
        <f t="shared" si="13"/>
        <v>1</v>
      </c>
      <c r="S29" s="86"/>
      <c r="T29" s="84">
        <f>IFERROR(((L29+M29)/(H29+I29)),"100%")</f>
        <v>1</v>
      </c>
      <c r="U29" s="85">
        <f>IFERROR(((L29+M29+N29)/(H29+I29+J29)),"100%")</f>
        <v>1</v>
      </c>
      <c r="V29" s="86"/>
      <c r="W29" s="227" t="s">
        <v>91</v>
      </c>
    </row>
    <row r="30" spans="2:23" ht="121.5" customHeight="1">
      <c r="B30" s="3" t="s">
        <v>45</v>
      </c>
      <c r="C30" s="124" t="s">
        <v>92</v>
      </c>
      <c r="D30" s="124" t="s">
        <v>93</v>
      </c>
      <c r="E30" s="143" t="s">
        <v>42</v>
      </c>
      <c r="F30" s="145" t="s">
        <v>94</v>
      </c>
      <c r="G30" s="158">
        <f t="shared" si="11"/>
        <v>16</v>
      </c>
      <c r="H30" s="1">
        <v>4</v>
      </c>
      <c r="I30" s="1">
        <v>4</v>
      </c>
      <c r="J30" s="1">
        <v>4</v>
      </c>
      <c r="K30" s="46">
        <v>4</v>
      </c>
      <c r="L30" s="130">
        <v>4</v>
      </c>
      <c r="M30" s="128">
        <v>4</v>
      </c>
      <c r="N30" s="128">
        <v>4</v>
      </c>
      <c r="O30" s="131"/>
      <c r="P30" s="77">
        <f>IFERROR((L30/H30),"100%")</f>
        <v>1</v>
      </c>
      <c r="Q30" s="106">
        <f>IFERROR(M30/I30,"100%")</f>
        <v>1</v>
      </c>
      <c r="R30" s="106">
        <f t="shared" si="13"/>
        <v>1</v>
      </c>
      <c r="S30" s="86"/>
      <c r="T30" s="84">
        <f t="shared" si="8"/>
        <v>1</v>
      </c>
      <c r="U30" s="85">
        <f t="shared" si="6"/>
        <v>1</v>
      </c>
      <c r="V30" s="86"/>
      <c r="W30" s="227" t="s">
        <v>95</v>
      </c>
    </row>
    <row r="31" spans="2:23" ht="131.25" customHeight="1">
      <c r="B31" s="146" t="s">
        <v>96</v>
      </c>
      <c r="C31" s="147" t="s">
        <v>97</v>
      </c>
      <c r="D31" s="154" t="s">
        <v>98</v>
      </c>
      <c r="E31" s="155" t="s">
        <v>42</v>
      </c>
      <c r="F31" s="153" t="s">
        <v>99</v>
      </c>
      <c r="G31" s="133">
        <f t="shared" ref="G31:G34" si="14">SUM(H31:K31)</f>
        <v>4440</v>
      </c>
      <c r="H31" s="1">
        <v>1110</v>
      </c>
      <c r="I31" s="1">
        <v>1110</v>
      </c>
      <c r="J31" s="1">
        <v>1110</v>
      </c>
      <c r="K31" s="1">
        <v>1110</v>
      </c>
      <c r="L31" s="130">
        <v>1110</v>
      </c>
      <c r="M31" s="1">
        <v>1110</v>
      </c>
      <c r="N31" s="1">
        <v>1164</v>
      </c>
      <c r="O31" s="2"/>
      <c r="P31" s="77">
        <f t="shared" ref="P31:Q44" si="15">IFERROR((L31/H31),"100%")</f>
        <v>1</v>
      </c>
      <c r="Q31" s="106">
        <f>IFERROR(M31/I31,"100%")</f>
        <v>1</v>
      </c>
      <c r="R31" s="106">
        <f>IFERROR(N31/J31,"100%")</f>
        <v>1.0486486486486486</v>
      </c>
      <c r="S31" s="86"/>
      <c r="T31" s="84">
        <f>IFERROR(((L31+M31)/(H31+I31)),"100%")</f>
        <v>1</v>
      </c>
      <c r="U31" s="85">
        <f>IFERROR(((L31+M31+N31)/(H31+I31+J31)),"100%")</f>
        <v>1.0162162162162163</v>
      </c>
      <c r="V31" s="86"/>
      <c r="W31" s="36" t="s">
        <v>100</v>
      </c>
    </row>
    <row r="32" spans="2:23" ht="118.5" customHeight="1">
      <c r="B32" s="148" t="s">
        <v>45</v>
      </c>
      <c r="C32" s="149" t="s">
        <v>101</v>
      </c>
      <c r="D32" s="150" t="s">
        <v>102</v>
      </c>
      <c r="E32" s="151" t="s">
        <v>42</v>
      </c>
      <c r="F32" s="219" t="s">
        <v>103</v>
      </c>
      <c r="G32" s="158">
        <f t="shared" si="14"/>
        <v>1480</v>
      </c>
      <c r="H32" s="1">
        <v>370</v>
      </c>
      <c r="I32" s="1">
        <v>370</v>
      </c>
      <c r="J32" s="1">
        <v>370</v>
      </c>
      <c r="K32" s="1">
        <v>370</v>
      </c>
      <c r="L32" s="130">
        <v>278</v>
      </c>
      <c r="M32" s="128">
        <v>361</v>
      </c>
      <c r="N32" s="128">
        <v>482</v>
      </c>
      <c r="O32" s="131"/>
      <c r="P32" s="77">
        <f>IFERROR((L32/H32),"100%")</f>
        <v>0.75135135135135134</v>
      </c>
      <c r="Q32" s="106">
        <f t="shared" ref="Q32:Q35" si="16">IFERROR(M32/I32,"100%")</f>
        <v>0.9756756756756757</v>
      </c>
      <c r="R32" s="106">
        <f t="shared" ref="R32:R35" si="17">IFERROR(N32/J32,"100%")</f>
        <v>1.3027027027027027</v>
      </c>
      <c r="S32" s="86"/>
      <c r="T32" s="84">
        <f t="shared" ref="T32:T44" si="18">IFERROR(((L32+M32)/(H32+I32)),"100%")</f>
        <v>0.86351351351351346</v>
      </c>
      <c r="U32" s="85">
        <f t="shared" ref="U32:U44" si="19">IFERROR(((L32+M32+N32)/(H32+I32+J32)),"100%")</f>
        <v>1.0099099099099098</v>
      </c>
      <c r="V32" s="86"/>
      <c r="W32" s="37" t="s">
        <v>104</v>
      </c>
    </row>
    <row r="33" spans="2:23" ht="114" customHeight="1">
      <c r="B33" s="148" t="s">
        <v>45</v>
      </c>
      <c r="C33" s="150" t="s">
        <v>105</v>
      </c>
      <c r="D33" s="150" t="s">
        <v>106</v>
      </c>
      <c r="E33" s="151" t="s">
        <v>42</v>
      </c>
      <c r="F33" s="150" t="s">
        <v>107</v>
      </c>
      <c r="G33" s="158">
        <f t="shared" si="14"/>
        <v>276</v>
      </c>
      <c r="H33" s="1">
        <v>69</v>
      </c>
      <c r="I33" s="1">
        <v>69</v>
      </c>
      <c r="J33" s="1">
        <v>69</v>
      </c>
      <c r="K33" s="1">
        <v>69</v>
      </c>
      <c r="L33" s="130">
        <v>72</v>
      </c>
      <c r="M33" s="128">
        <v>78</v>
      </c>
      <c r="N33" s="128">
        <v>86</v>
      </c>
      <c r="O33" s="131"/>
      <c r="P33" s="77">
        <f t="shared" si="15"/>
        <v>1.0434782608695652</v>
      </c>
      <c r="Q33" s="106">
        <f t="shared" si="16"/>
        <v>1.1304347826086956</v>
      </c>
      <c r="R33" s="106">
        <f t="shared" si="17"/>
        <v>1.2463768115942029</v>
      </c>
      <c r="S33" s="86"/>
      <c r="T33" s="84">
        <f t="shared" si="18"/>
        <v>1.0869565217391304</v>
      </c>
      <c r="U33" s="85">
        <f t="shared" si="19"/>
        <v>1.1400966183574879</v>
      </c>
      <c r="V33" s="86"/>
      <c r="W33" s="37" t="s">
        <v>108</v>
      </c>
    </row>
    <row r="34" spans="2:23" ht="120.75" customHeight="1">
      <c r="B34" s="148" t="s">
        <v>45</v>
      </c>
      <c r="C34" s="149" t="s">
        <v>109</v>
      </c>
      <c r="D34" s="150" t="s">
        <v>110</v>
      </c>
      <c r="E34" s="151" t="s">
        <v>42</v>
      </c>
      <c r="F34" s="152" t="s">
        <v>111</v>
      </c>
      <c r="G34" s="158">
        <f t="shared" si="14"/>
        <v>33200</v>
      </c>
      <c r="H34" s="1">
        <v>8300</v>
      </c>
      <c r="I34" s="1">
        <v>8300</v>
      </c>
      <c r="J34" s="1">
        <v>8300</v>
      </c>
      <c r="K34" s="1">
        <v>8300</v>
      </c>
      <c r="L34" s="130">
        <v>8300</v>
      </c>
      <c r="M34" s="128">
        <v>11836</v>
      </c>
      <c r="N34" s="128">
        <v>13056</v>
      </c>
      <c r="O34" s="131"/>
      <c r="P34" s="77">
        <f t="shared" si="15"/>
        <v>1</v>
      </c>
      <c r="Q34" s="106">
        <f t="shared" si="16"/>
        <v>1.4260240963855422</v>
      </c>
      <c r="R34" s="106">
        <f t="shared" si="17"/>
        <v>1.5730120481927712</v>
      </c>
      <c r="S34" s="86"/>
      <c r="T34" s="84">
        <f t="shared" si="18"/>
        <v>1.2130120481927711</v>
      </c>
      <c r="U34" s="85">
        <f t="shared" si="19"/>
        <v>1.3330120481927712</v>
      </c>
      <c r="V34" s="86"/>
      <c r="W34" s="37" t="s">
        <v>112</v>
      </c>
    </row>
    <row r="35" spans="2:23" ht="111.75" customHeight="1">
      <c r="B35" s="148" t="s">
        <v>45</v>
      </c>
      <c r="C35" s="150" t="s">
        <v>113</v>
      </c>
      <c r="D35" s="150" t="s">
        <v>114</v>
      </c>
      <c r="E35" s="151" t="s">
        <v>42</v>
      </c>
      <c r="F35" s="150" t="s">
        <v>115</v>
      </c>
      <c r="G35" s="158">
        <f>SUM(H35:K35)</f>
        <v>1440</v>
      </c>
      <c r="H35" s="1">
        <v>360</v>
      </c>
      <c r="I35" s="1">
        <v>360</v>
      </c>
      <c r="J35" s="1">
        <v>360</v>
      </c>
      <c r="K35" s="1">
        <v>360</v>
      </c>
      <c r="L35" s="130">
        <v>360</v>
      </c>
      <c r="M35" s="1">
        <v>365</v>
      </c>
      <c r="N35" s="1">
        <v>405</v>
      </c>
      <c r="O35" s="2"/>
      <c r="P35" s="77">
        <f t="shared" si="15"/>
        <v>1</v>
      </c>
      <c r="Q35" s="106">
        <f t="shared" si="16"/>
        <v>1.0138888888888888</v>
      </c>
      <c r="R35" s="106">
        <f t="shared" si="17"/>
        <v>1.125</v>
      </c>
      <c r="S35" s="86"/>
      <c r="T35" s="84">
        <f t="shared" si="18"/>
        <v>1.0069444444444444</v>
      </c>
      <c r="U35" s="85">
        <f t="shared" si="19"/>
        <v>1.0462962962962963</v>
      </c>
      <c r="V35" s="86"/>
      <c r="W35" s="37" t="s">
        <v>116</v>
      </c>
    </row>
    <row r="36" spans="2:23" ht="123.75" customHeight="1">
      <c r="B36" s="270" t="s">
        <v>117</v>
      </c>
      <c r="C36" s="273" t="s">
        <v>118</v>
      </c>
      <c r="D36" s="156" t="s">
        <v>119</v>
      </c>
      <c r="E36" s="132" t="s">
        <v>42</v>
      </c>
      <c r="F36" s="175" t="s">
        <v>120</v>
      </c>
      <c r="G36" s="214">
        <v>279493481</v>
      </c>
      <c r="H36" s="196">
        <v>83848044.299999997</v>
      </c>
      <c r="I36" s="188">
        <v>83848044.299999997</v>
      </c>
      <c r="J36" s="188">
        <v>83848044.299999997</v>
      </c>
      <c r="K36" s="189">
        <v>27949348.100000001</v>
      </c>
      <c r="L36" s="190">
        <v>0</v>
      </c>
      <c r="M36" s="188">
        <v>0</v>
      </c>
      <c r="N36" s="188">
        <v>46883031.649999999</v>
      </c>
      <c r="O36" s="197"/>
      <c r="P36" s="77">
        <f t="shared" si="15"/>
        <v>0</v>
      </c>
      <c r="Q36" s="45">
        <f t="shared" si="15"/>
        <v>0</v>
      </c>
      <c r="R36" s="45">
        <f>IFERROR(N36/J36,"100%")</f>
        <v>0.55914281652482145</v>
      </c>
      <c r="S36" s="86"/>
      <c r="T36" s="84">
        <f t="shared" si="18"/>
        <v>0</v>
      </c>
      <c r="U36" s="85">
        <f t="shared" si="19"/>
        <v>0.18638093884160717</v>
      </c>
      <c r="V36" s="86"/>
      <c r="W36" s="36" t="s">
        <v>121</v>
      </c>
    </row>
    <row r="37" spans="2:23" ht="123.75" customHeight="1">
      <c r="B37" s="271"/>
      <c r="C37" s="274"/>
      <c r="D37" s="156" t="s">
        <v>122</v>
      </c>
      <c r="E37" s="132" t="s">
        <v>42</v>
      </c>
      <c r="F37" s="175" t="s">
        <v>120</v>
      </c>
      <c r="G37" s="215">
        <v>818421240</v>
      </c>
      <c r="H37" s="198">
        <v>204605310</v>
      </c>
      <c r="I37" s="199">
        <v>204605310</v>
      </c>
      <c r="J37" s="199">
        <v>204605310</v>
      </c>
      <c r="K37" s="200">
        <v>204605310</v>
      </c>
      <c r="L37" s="201">
        <v>139879319.99000001</v>
      </c>
      <c r="M37" s="199">
        <v>174384550.78999999</v>
      </c>
      <c r="N37" s="199">
        <v>206303923.16</v>
      </c>
      <c r="O37" s="202"/>
      <c r="P37" s="77">
        <f t="shared" si="15"/>
        <v>0.68365439777687109</v>
      </c>
      <c r="Q37" s="45">
        <f t="shared" si="15"/>
        <v>0.8522972878367624</v>
      </c>
      <c r="R37" s="45">
        <f>IFERROR(N37/J37,"100%")</f>
        <v>1.0083019016466386</v>
      </c>
      <c r="S37" s="86"/>
      <c r="T37" s="84">
        <f t="shared" si="18"/>
        <v>0.76797584280681663</v>
      </c>
      <c r="U37" s="85">
        <f t="shared" si="19"/>
        <v>0.84808452908675724</v>
      </c>
      <c r="V37" s="86"/>
      <c r="W37" s="36" t="s">
        <v>123</v>
      </c>
    </row>
    <row r="38" spans="2:23" ht="123.75" customHeight="1">
      <c r="B38" s="272"/>
      <c r="C38" s="275"/>
      <c r="D38" s="156" t="s">
        <v>124</v>
      </c>
      <c r="E38" s="132" t="s">
        <v>36</v>
      </c>
      <c r="F38" s="175" t="s">
        <v>125</v>
      </c>
      <c r="G38" s="216">
        <v>0.81659999999999999</v>
      </c>
      <c r="H38" s="228">
        <v>0.81659999999999999</v>
      </c>
      <c r="I38" s="229">
        <v>0.81659999999999999</v>
      </c>
      <c r="J38" s="229">
        <v>0.81659999999999999</v>
      </c>
      <c r="K38" s="230">
        <v>0.81659999999999999</v>
      </c>
      <c r="L38" s="195">
        <v>0.75</v>
      </c>
      <c r="M38" s="233">
        <v>0.85</v>
      </c>
      <c r="N38" s="233">
        <v>0.85</v>
      </c>
      <c r="O38" s="131"/>
      <c r="P38" s="77">
        <f t="shared" si="15"/>
        <v>0.91844232182218954</v>
      </c>
      <c r="Q38" s="45">
        <f>IFERROR((M38/I38),"100%")</f>
        <v>1.0409012980651482</v>
      </c>
      <c r="R38" s="45">
        <f>IFERROR(N38/J38,"100%")</f>
        <v>1.0409012980651482</v>
      </c>
      <c r="S38" s="86"/>
      <c r="T38" s="84">
        <f t="shared" si="18"/>
        <v>0.97967180994366898</v>
      </c>
      <c r="U38" s="85">
        <f t="shared" si="19"/>
        <v>1.0000816393174954</v>
      </c>
      <c r="V38" s="86"/>
      <c r="W38" s="36" t="s">
        <v>126</v>
      </c>
    </row>
    <row r="39" spans="2:23" ht="130.5" customHeight="1">
      <c r="B39" s="3" t="s">
        <v>45</v>
      </c>
      <c r="C39" s="5" t="s">
        <v>127</v>
      </c>
      <c r="D39" s="5" t="s">
        <v>128</v>
      </c>
      <c r="E39" s="6" t="s">
        <v>42</v>
      </c>
      <c r="F39" s="177" t="s">
        <v>129</v>
      </c>
      <c r="G39" s="217">
        <v>0.9</v>
      </c>
      <c r="H39" s="203">
        <v>0.9</v>
      </c>
      <c r="I39" s="204">
        <v>0.9</v>
      </c>
      <c r="J39" s="204">
        <v>0.9</v>
      </c>
      <c r="K39" s="205">
        <v>0.9</v>
      </c>
      <c r="L39" s="206">
        <v>0.83130000000000004</v>
      </c>
      <c r="M39" s="231">
        <v>0.83830000000000005</v>
      </c>
      <c r="N39" s="231">
        <v>0.83420000000000005</v>
      </c>
      <c r="O39" s="131"/>
      <c r="P39" s="77">
        <f t="shared" si="15"/>
        <v>0.92366666666666664</v>
      </c>
      <c r="Q39" s="45">
        <f t="shared" si="15"/>
        <v>0.93144444444444452</v>
      </c>
      <c r="R39" s="45">
        <f t="shared" ref="R39:R44" si="20">IFERROR(N39/J39,"100%")</f>
        <v>0.92688888888888887</v>
      </c>
      <c r="S39" s="86"/>
      <c r="T39" s="84">
        <f t="shared" si="18"/>
        <v>0.92755555555555547</v>
      </c>
      <c r="U39" s="85">
        <f t="shared" si="19"/>
        <v>0.92733333333333323</v>
      </c>
      <c r="V39" s="86"/>
      <c r="W39" s="212" t="s">
        <v>130</v>
      </c>
    </row>
    <row r="40" spans="2:23" ht="135" customHeight="1">
      <c r="B40" s="3" t="s">
        <v>45</v>
      </c>
      <c r="C40" s="5" t="s">
        <v>131</v>
      </c>
      <c r="D40" s="5" t="s">
        <v>132</v>
      </c>
      <c r="E40" s="6" t="s">
        <v>42</v>
      </c>
      <c r="F40" s="177" t="s">
        <v>133</v>
      </c>
      <c r="G40" s="39">
        <v>8</v>
      </c>
      <c r="H40" s="127">
        <v>2</v>
      </c>
      <c r="I40" s="128">
        <v>3</v>
      </c>
      <c r="J40" s="128">
        <v>2</v>
      </c>
      <c r="K40" s="129">
        <v>1</v>
      </c>
      <c r="L40" s="130">
        <v>2</v>
      </c>
      <c r="M40" s="128">
        <v>3</v>
      </c>
      <c r="N40" s="128">
        <v>2</v>
      </c>
      <c r="O40" s="131"/>
      <c r="P40" s="77">
        <f t="shared" si="15"/>
        <v>1</v>
      </c>
      <c r="Q40" s="45">
        <f t="shared" si="15"/>
        <v>1</v>
      </c>
      <c r="R40" s="45">
        <f t="shared" si="20"/>
        <v>1</v>
      </c>
      <c r="S40" s="86"/>
      <c r="T40" s="84">
        <f t="shared" si="18"/>
        <v>1</v>
      </c>
      <c r="U40" s="85">
        <f t="shared" si="19"/>
        <v>1</v>
      </c>
      <c r="V40" s="86"/>
      <c r="W40" s="37" t="s">
        <v>134</v>
      </c>
    </row>
    <row r="41" spans="2:23" ht="125.25" customHeight="1">
      <c r="B41" s="276" t="s">
        <v>45</v>
      </c>
      <c r="C41" s="278" t="s">
        <v>135</v>
      </c>
      <c r="D41" s="178" t="s">
        <v>136</v>
      </c>
      <c r="E41" s="6" t="s">
        <v>42</v>
      </c>
      <c r="F41" s="177" t="s">
        <v>137</v>
      </c>
      <c r="G41" s="39">
        <v>7</v>
      </c>
      <c r="H41" s="127">
        <v>1</v>
      </c>
      <c r="I41" s="128">
        <v>3</v>
      </c>
      <c r="J41" s="128">
        <v>2</v>
      </c>
      <c r="K41" s="129">
        <v>1</v>
      </c>
      <c r="L41" s="130">
        <v>20</v>
      </c>
      <c r="M41" s="128">
        <v>17</v>
      </c>
      <c r="N41" s="128">
        <v>11</v>
      </c>
      <c r="O41" s="131"/>
      <c r="P41" s="77">
        <f t="shared" si="15"/>
        <v>20</v>
      </c>
      <c r="Q41" s="45">
        <f t="shared" si="15"/>
        <v>5.666666666666667</v>
      </c>
      <c r="R41" s="45">
        <f t="shared" si="20"/>
        <v>5.5</v>
      </c>
      <c r="S41" s="86"/>
      <c r="T41" s="84">
        <f t="shared" si="18"/>
        <v>9.25</v>
      </c>
      <c r="U41" s="85">
        <f t="shared" si="19"/>
        <v>8</v>
      </c>
      <c r="V41" s="86"/>
      <c r="W41" s="213" t="s">
        <v>138</v>
      </c>
    </row>
    <row r="42" spans="2:23" ht="120.75" customHeight="1">
      <c r="B42" s="277"/>
      <c r="C42" s="279"/>
      <c r="D42" s="179" t="s">
        <v>139</v>
      </c>
      <c r="E42" s="125" t="s">
        <v>42</v>
      </c>
      <c r="F42" s="180" t="s">
        <v>140</v>
      </c>
      <c r="G42" s="39">
        <v>10</v>
      </c>
      <c r="H42" s="127">
        <v>2</v>
      </c>
      <c r="I42" s="128">
        <v>3</v>
      </c>
      <c r="J42" s="128">
        <v>3</v>
      </c>
      <c r="K42" s="129">
        <v>2</v>
      </c>
      <c r="L42" s="130">
        <v>4</v>
      </c>
      <c r="M42" s="128">
        <v>6</v>
      </c>
      <c r="N42" s="128">
        <v>2</v>
      </c>
      <c r="O42" s="131"/>
      <c r="P42" s="77">
        <f t="shared" si="15"/>
        <v>2</v>
      </c>
      <c r="Q42" s="45">
        <f t="shared" si="15"/>
        <v>2</v>
      </c>
      <c r="R42" s="45">
        <f t="shared" si="20"/>
        <v>0.66666666666666663</v>
      </c>
      <c r="S42" s="86"/>
      <c r="T42" s="84">
        <f t="shared" si="18"/>
        <v>2</v>
      </c>
      <c r="U42" s="85">
        <f t="shared" si="19"/>
        <v>1.5</v>
      </c>
      <c r="V42" s="86"/>
      <c r="W42" s="232" t="s">
        <v>141</v>
      </c>
    </row>
    <row r="43" spans="2:23" ht="127.5" customHeight="1">
      <c r="B43" s="3" t="s">
        <v>45</v>
      </c>
      <c r="C43" s="179" t="s">
        <v>142</v>
      </c>
      <c r="D43" s="179" t="s">
        <v>143</v>
      </c>
      <c r="E43" s="125" t="s">
        <v>42</v>
      </c>
      <c r="F43" s="180" t="s">
        <v>144</v>
      </c>
      <c r="G43" s="39">
        <v>32</v>
      </c>
      <c r="H43" s="127">
        <v>8</v>
      </c>
      <c r="I43" s="128">
        <v>8</v>
      </c>
      <c r="J43" s="128">
        <v>8</v>
      </c>
      <c r="K43" s="129">
        <v>8</v>
      </c>
      <c r="L43" s="130">
        <v>21</v>
      </c>
      <c r="M43" s="128">
        <v>10</v>
      </c>
      <c r="N43" s="128">
        <v>9</v>
      </c>
      <c r="O43" s="131"/>
      <c r="P43" s="77">
        <f t="shared" si="15"/>
        <v>2.625</v>
      </c>
      <c r="Q43" s="45">
        <f t="shared" si="15"/>
        <v>1.25</v>
      </c>
      <c r="R43" s="45">
        <f t="shared" si="20"/>
        <v>1.125</v>
      </c>
      <c r="S43" s="86"/>
      <c r="T43" s="84">
        <f t="shared" si="18"/>
        <v>1.9375</v>
      </c>
      <c r="U43" s="85">
        <f t="shared" si="19"/>
        <v>1.6666666666666667</v>
      </c>
      <c r="V43" s="86"/>
      <c r="W43" s="232" t="s">
        <v>145</v>
      </c>
    </row>
    <row r="44" spans="2:23" ht="133.5" customHeight="1" thickBot="1">
      <c r="B44" s="184" t="s">
        <v>45</v>
      </c>
      <c r="C44" s="185" t="s">
        <v>146</v>
      </c>
      <c r="D44" s="185" t="s">
        <v>147</v>
      </c>
      <c r="E44" s="186" t="s">
        <v>42</v>
      </c>
      <c r="F44" s="187" t="s">
        <v>148</v>
      </c>
      <c r="G44" s="39">
        <v>21</v>
      </c>
      <c r="H44" s="127">
        <v>4</v>
      </c>
      <c r="I44" s="128">
        <v>6</v>
      </c>
      <c r="J44" s="128">
        <v>6</v>
      </c>
      <c r="K44" s="129">
        <v>5</v>
      </c>
      <c r="L44" s="130">
        <v>34</v>
      </c>
      <c r="M44" s="128">
        <v>30</v>
      </c>
      <c r="N44" s="128">
        <v>18</v>
      </c>
      <c r="O44" s="131"/>
      <c r="P44" s="77">
        <f t="shared" si="15"/>
        <v>8.5</v>
      </c>
      <c r="Q44" s="45">
        <f t="shared" si="15"/>
        <v>5</v>
      </c>
      <c r="R44" s="45">
        <f t="shared" si="20"/>
        <v>3</v>
      </c>
      <c r="S44" s="86"/>
      <c r="T44" s="84">
        <f t="shared" si="18"/>
        <v>6.4</v>
      </c>
      <c r="U44" s="85">
        <f t="shared" si="19"/>
        <v>5.125</v>
      </c>
      <c r="V44" s="86"/>
      <c r="W44" s="245" t="s">
        <v>149</v>
      </c>
    </row>
    <row r="45" spans="2:23" ht="147" customHeight="1">
      <c r="B45" s="176" t="s">
        <v>150</v>
      </c>
      <c r="C45" s="181" t="s">
        <v>151</v>
      </c>
      <c r="D45" s="181" t="s">
        <v>152</v>
      </c>
      <c r="E45" s="182" t="s">
        <v>42</v>
      </c>
      <c r="F45" s="183" t="s">
        <v>153</v>
      </c>
      <c r="G45" s="218">
        <f t="shared" ref="G45:G50" si="21">SUM(H45:K45)</f>
        <v>56</v>
      </c>
      <c r="H45" s="93">
        <v>14</v>
      </c>
      <c r="I45" s="1">
        <v>14</v>
      </c>
      <c r="J45" s="1">
        <v>14</v>
      </c>
      <c r="K45" s="46">
        <v>14</v>
      </c>
      <c r="L45" s="54">
        <v>14</v>
      </c>
      <c r="M45" s="1">
        <v>14</v>
      </c>
      <c r="N45" s="1">
        <v>14</v>
      </c>
      <c r="O45" s="2"/>
      <c r="P45" s="77">
        <f t="shared" ref="P45:P47" si="22">IFERROR((L45/H45),"100%")</f>
        <v>1</v>
      </c>
      <c r="Q45" s="106">
        <f>IFERROR(M45/I45,"100%")</f>
        <v>1</v>
      </c>
      <c r="R45" s="106">
        <f>IFERROR(N45/J45,"100%")</f>
        <v>1</v>
      </c>
      <c r="S45" s="86"/>
      <c r="T45" s="84">
        <f>IFERROR(((L45+M45)/(H45+I45)),"100%")</f>
        <v>1</v>
      </c>
      <c r="U45" s="85">
        <f t="shared" ref="U45:U60" si="23">IFERROR(((L45+M45+N45)/(H45+I45+J45)),"100%")</f>
        <v>1</v>
      </c>
      <c r="V45" s="86"/>
      <c r="W45" s="157" t="s">
        <v>154</v>
      </c>
    </row>
    <row r="46" spans="2:23" ht="122.25" customHeight="1">
      <c r="B46" s="3" t="s">
        <v>45</v>
      </c>
      <c r="C46" s="5" t="s">
        <v>155</v>
      </c>
      <c r="D46" s="5" t="s">
        <v>156</v>
      </c>
      <c r="E46" s="6" t="s">
        <v>42</v>
      </c>
      <c r="F46" s="7" t="s">
        <v>157</v>
      </c>
      <c r="G46" s="158">
        <f t="shared" si="21"/>
        <v>77</v>
      </c>
      <c r="H46" s="93">
        <v>16</v>
      </c>
      <c r="I46" s="1">
        <v>17</v>
      </c>
      <c r="J46" s="1">
        <v>20</v>
      </c>
      <c r="K46" s="46">
        <v>24</v>
      </c>
      <c r="L46" s="54">
        <v>21</v>
      </c>
      <c r="M46" s="1">
        <v>31</v>
      </c>
      <c r="N46" s="1">
        <v>28</v>
      </c>
      <c r="O46" s="2"/>
      <c r="P46" s="77">
        <f t="shared" si="22"/>
        <v>1.3125</v>
      </c>
      <c r="Q46" s="106">
        <f t="shared" ref="Q46:Q52" si="24">IFERROR(M46/I46,"100%")</f>
        <v>1.8235294117647058</v>
      </c>
      <c r="R46" s="106">
        <f t="shared" ref="R46:R53" si="25">IFERROR(N46/J46,"100%")</f>
        <v>1.4</v>
      </c>
      <c r="S46" s="86"/>
      <c r="T46" s="84">
        <f t="shared" ref="T46:T64" si="26">IFERROR(((L46+M46)/(H46+I46)),"100%")</f>
        <v>1.5757575757575757</v>
      </c>
      <c r="U46" s="85">
        <f t="shared" si="23"/>
        <v>1.5094339622641511</v>
      </c>
      <c r="V46" s="86"/>
      <c r="W46" s="34" t="s">
        <v>158</v>
      </c>
    </row>
    <row r="47" spans="2:23" ht="130.5" customHeight="1">
      <c r="B47" s="3" t="s">
        <v>45</v>
      </c>
      <c r="C47" s="123" t="s">
        <v>159</v>
      </c>
      <c r="D47" s="124" t="s">
        <v>160</v>
      </c>
      <c r="E47" s="125" t="s">
        <v>42</v>
      </c>
      <c r="F47" s="126" t="s">
        <v>161</v>
      </c>
      <c r="G47" s="158">
        <f t="shared" si="21"/>
        <v>44</v>
      </c>
      <c r="H47" s="93">
        <v>11</v>
      </c>
      <c r="I47" s="1">
        <v>11</v>
      </c>
      <c r="J47" s="1">
        <v>11</v>
      </c>
      <c r="K47" s="46">
        <v>11</v>
      </c>
      <c r="L47" s="54">
        <v>11</v>
      </c>
      <c r="M47" s="1">
        <v>11</v>
      </c>
      <c r="N47" s="1">
        <v>11</v>
      </c>
      <c r="O47" s="2"/>
      <c r="P47" s="77">
        <f t="shared" si="22"/>
        <v>1</v>
      </c>
      <c r="Q47" s="106">
        <f t="shared" si="24"/>
        <v>1</v>
      </c>
      <c r="R47" s="106">
        <f t="shared" si="25"/>
        <v>1</v>
      </c>
      <c r="S47" s="86"/>
      <c r="T47" s="84">
        <f t="shared" si="26"/>
        <v>1</v>
      </c>
      <c r="U47" s="85">
        <f t="shared" si="23"/>
        <v>1</v>
      </c>
      <c r="V47" s="86"/>
      <c r="W47" s="34" t="s">
        <v>162</v>
      </c>
    </row>
    <row r="48" spans="2:23" ht="178.5" customHeight="1">
      <c r="B48" s="52" t="s">
        <v>163</v>
      </c>
      <c r="C48" s="60" t="s">
        <v>164</v>
      </c>
      <c r="D48" s="59" t="s">
        <v>165</v>
      </c>
      <c r="E48" s="132" t="s">
        <v>42</v>
      </c>
      <c r="F48" s="59" t="s">
        <v>166</v>
      </c>
      <c r="G48" s="133">
        <f t="shared" si="21"/>
        <v>25</v>
      </c>
      <c r="H48" s="93">
        <v>12</v>
      </c>
      <c r="I48" s="1">
        <v>4</v>
      </c>
      <c r="J48" s="1">
        <v>4</v>
      </c>
      <c r="K48" s="46">
        <v>5</v>
      </c>
      <c r="L48" s="54">
        <v>65</v>
      </c>
      <c r="M48" s="1">
        <v>0</v>
      </c>
      <c r="N48" s="1">
        <v>1</v>
      </c>
      <c r="O48" s="2"/>
      <c r="P48" s="77">
        <f>IFERROR((L48/H48),"100%")</f>
        <v>5.416666666666667</v>
      </c>
      <c r="Q48" s="106">
        <f t="shared" si="24"/>
        <v>0</v>
      </c>
      <c r="R48" s="106">
        <f t="shared" si="25"/>
        <v>0.25</v>
      </c>
      <c r="S48" s="86"/>
      <c r="T48" s="84">
        <f t="shared" si="26"/>
        <v>4.0625</v>
      </c>
      <c r="U48" s="85">
        <f t="shared" si="23"/>
        <v>3.3</v>
      </c>
      <c r="V48" s="86"/>
      <c r="W48" s="36" t="s">
        <v>167</v>
      </c>
    </row>
    <row r="49" spans="2:23" ht="180.75" customHeight="1">
      <c r="B49" s="3" t="s">
        <v>45</v>
      </c>
      <c r="C49" s="4" t="s">
        <v>168</v>
      </c>
      <c r="D49" s="5" t="s">
        <v>169</v>
      </c>
      <c r="E49" s="6" t="s">
        <v>42</v>
      </c>
      <c r="F49" s="7" t="s">
        <v>170</v>
      </c>
      <c r="G49" s="158">
        <f t="shared" si="21"/>
        <v>13</v>
      </c>
      <c r="H49" s="93">
        <v>2</v>
      </c>
      <c r="I49" s="1">
        <v>3</v>
      </c>
      <c r="J49" s="1">
        <v>3</v>
      </c>
      <c r="K49" s="46">
        <v>5</v>
      </c>
      <c r="L49" s="54">
        <v>3</v>
      </c>
      <c r="M49" s="1">
        <v>4</v>
      </c>
      <c r="N49" s="1">
        <v>6</v>
      </c>
      <c r="O49" s="2"/>
      <c r="P49" s="77">
        <f>IFERROR((L49/H49),"100%")</f>
        <v>1.5</v>
      </c>
      <c r="Q49" s="106">
        <f t="shared" si="24"/>
        <v>1.3333333333333333</v>
      </c>
      <c r="R49" s="106">
        <f t="shared" si="25"/>
        <v>2</v>
      </c>
      <c r="S49" s="86"/>
      <c r="T49" s="84">
        <f t="shared" si="26"/>
        <v>1.4</v>
      </c>
      <c r="U49" s="85">
        <f t="shared" si="23"/>
        <v>1.625</v>
      </c>
      <c r="V49" s="86"/>
      <c r="W49" s="37" t="s">
        <v>171</v>
      </c>
    </row>
    <row r="50" spans="2:23" ht="174" customHeight="1">
      <c r="B50" s="3" t="s">
        <v>45</v>
      </c>
      <c r="C50" s="123" t="s">
        <v>172</v>
      </c>
      <c r="D50" s="123" t="s">
        <v>173</v>
      </c>
      <c r="E50" s="125" t="s">
        <v>42</v>
      </c>
      <c r="F50" s="123" t="s">
        <v>174</v>
      </c>
      <c r="G50" s="158">
        <f t="shared" si="21"/>
        <v>3000</v>
      </c>
      <c r="H50" s="93">
        <v>1200</v>
      </c>
      <c r="I50" s="1">
        <v>900</v>
      </c>
      <c r="J50" s="1">
        <v>450</v>
      </c>
      <c r="K50" s="46">
        <v>450</v>
      </c>
      <c r="L50" s="54">
        <v>389</v>
      </c>
      <c r="M50" s="1">
        <v>347</v>
      </c>
      <c r="N50" s="1">
        <v>646</v>
      </c>
      <c r="O50" s="2"/>
      <c r="P50" s="77">
        <f>IFERROR((L50/H50),"100%")</f>
        <v>0.32416666666666666</v>
      </c>
      <c r="Q50" s="106">
        <f t="shared" si="24"/>
        <v>0.38555555555555554</v>
      </c>
      <c r="R50" s="106">
        <f t="shared" si="25"/>
        <v>1.4355555555555555</v>
      </c>
      <c r="S50" s="86"/>
      <c r="T50" s="84">
        <f t="shared" si="26"/>
        <v>0.3504761904761905</v>
      </c>
      <c r="U50" s="85">
        <f t="shared" si="23"/>
        <v>0.54196078431372552</v>
      </c>
      <c r="V50" s="86"/>
      <c r="W50" s="37" t="s">
        <v>175</v>
      </c>
    </row>
    <row r="51" spans="2:23" ht="126.75" customHeight="1">
      <c r="B51" s="52" t="s">
        <v>176</v>
      </c>
      <c r="C51" s="60" t="s">
        <v>177</v>
      </c>
      <c r="D51" s="59" t="s">
        <v>178</v>
      </c>
      <c r="E51" s="132" t="s">
        <v>42</v>
      </c>
      <c r="F51" s="59" t="s">
        <v>179</v>
      </c>
      <c r="G51" s="133">
        <f t="shared" ref="G51:G70" si="27">SUM(H51:K51)</f>
        <v>900</v>
      </c>
      <c r="H51" s="93">
        <v>150</v>
      </c>
      <c r="I51" s="1">
        <v>200</v>
      </c>
      <c r="J51" s="1">
        <v>250</v>
      </c>
      <c r="K51" s="46">
        <v>300</v>
      </c>
      <c r="L51" s="54">
        <v>157</v>
      </c>
      <c r="M51" s="1">
        <v>170</v>
      </c>
      <c r="N51" s="1">
        <v>123</v>
      </c>
      <c r="O51" s="2"/>
      <c r="P51" s="77">
        <f t="shared" ref="P51:P59" si="28">IFERROR((L51/H51),"100%")</f>
        <v>1.0466666666666666</v>
      </c>
      <c r="Q51" s="106">
        <f t="shared" si="24"/>
        <v>0.85</v>
      </c>
      <c r="R51" s="106">
        <f t="shared" si="25"/>
        <v>0.49199999999999999</v>
      </c>
      <c r="S51" s="86"/>
      <c r="T51" s="84">
        <f t="shared" si="26"/>
        <v>0.93428571428571427</v>
      </c>
      <c r="U51" s="85">
        <f t="shared" si="23"/>
        <v>0.75</v>
      </c>
      <c r="V51" s="86"/>
      <c r="W51" s="36" t="s">
        <v>180</v>
      </c>
    </row>
    <row r="52" spans="2:23" ht="120.75" customHeight="1">
      <c r="B52" s="3" t="s">
        <v>45</v>
      </c>
      <c r="C52" s="4" t="s">
        <v>181</v>
      </c>
      <c r="D52" s="5" t="s">
        <v>182</v>
      </c>
      <c r="E52" s="6" t="s">
        <v>42</v>
      </c>
      <c r="F52" s="7" t="s">
        <v>183</v>
      </c>
      <c r="G52" s="163">
        <f>SUM(H52:K52)</f>
        <v>1800</v>
      </c>
      <c r="H52" s="93">
        <v>300</v>
      </c>
      <c r="I52" s="1">
        <v>400</v>
      </c>
      <c r="J52" s="1">
        <v>500</v>
      </c>
      <c r="K52" s="46">
        <v>600</v>
      </c>
      <c r="L52" s="54">
        <v>609</v>
      </c>
      <c r="M52" s="1">
        <v>599</v>
      </c>
      <c r="N52" s="1">
        <v>498</v>
      </c>
      <c r="O52" s="2"/>
      <c r="P52" s="77">
        <f t="shared" si="28"/>
        <v>2.0299999999999998</v>
      </c>
      <c r="Q52" s="106">
        <f t="shared" si="24"/>
        <v>1.4975000000000001</v>
      </c>
      <c r="R52" s="106">
        <f t="shared" si="25"/>
        <v>0.996</v>
      </c>
      <c r="S52" s="86"/>
      <c r="T52" s="84">
        <f t="shared" si="26"/>
        <v>1.7257142857142858</v>
      </c>
      <c r="U52" s="85">
        <f t="shared" si="23"/>
        <v>1.4216666666666666</v>
      </c>
      <c r="V52" s="86"/>
      <c r="W52" s="162" t="s">
        <v>184</v>
      </c>
    </row>
    <row r="53" spans="2:23" ht="150" customHeight="1">
      <c r="B53" s="3" t="s">
        <v>45</v>
      </c>
      <c r="C53" s="123" t="s">
        <v>185</v>
      </c>
      <c r="D53" s="124" t="s">
        <v>186</v>
      </c>
      <c r="E53" s="125" t="s">
        <v>42</v>
      </c>
      <c r="F53" s="126" t="s">
        <v>187</v>
      </c>
      <c r="G53" s="158">
        <f t="shared" si="27"/>
        <v>10</v>
      </c>
      <c r="H53" s="127">
        <v>1</v>
      </c>
      <c r="I53" s="128">
        <v>3</v>
      </c>
      <c r="J53" s="128">
        <v>3</v>
      </c>
      <c r="K53" s="129">
        <v>3</v>
      </c>
      <c r="L53" s="130">
        <v>13</v>
      </c>
      <c r="M53" s="128">
        <v>14</v>
      </c>
      <c r="N53" s="128">
        <v>16</v>
      </c>
      <c r="O53" s="131"/>
      <c r="P53" s="77">
        <f t="shared" si="28"/>
        <v>13</v>
      </c>
      <c r="Q53" s="106">
        <f>IFERROR(M53/I53,"100%")</f>
        <v>4.666666666666667</v>
      </c>
      <c r="R53" s="106">
        <f t="shared" si="25"/>
        <v>5.333333333333333</v>
      </c>
      <c r="S53" s="86"/>
      <c r="T53" s="84">
        <f t="shared" si="26"/>
        <v>6.75</v>
      </c>
      <c r="U53" s="85">
        <f t="shared" si="23"/>
        <v>6.1428571428571432</v>
      </c>
      <c r="V53" s="86"/>
      <c r="W53" s="232" t="s">
        <v>188</v>
      </c>
    </row>
    <row r="54" spans="2:23" ht="123" customHeight="1">
      <c r="B54" s="52" t="s">
        <v>189</v>
      </c>
      <c r="C54" s="60" t="s">
        <v>190</v>
      </c>
      <c r="D54" s="59" t="s">
        <v>191</v>
      </c>
      <c r="E54" s="132" t="s">
        <v>192</v>
      </c>
      <c r="F54" s="59" t="s">
        <v>193</v>
      </c>
      <c r="G54" s="133">
        <f t="shared" si="27"/>
        <v>20</v>
      </c>
      <c r="H54" s="93">
        <v>5</v>
      </c>
      <c r="I54" s="1">
        <v>5</v>
      </c>
      <c r="J54" s="1">
        <v>5</v>
      </c>
      <c r="K54" s="46">
        <v>5</v>
      </c>
      <c r="L54" s="54">
        <v>5</v>
      </c>
      <c r="M54" s="1">
        <v>5</v>
      </c>
      <c r="N54" s="1">
        <v>5</v>
      </c>
      <c r="O54" s="2"/>
      <c r="P54" s="77">
        <f t="shared" si="28"/>
        <v>1</v>
      </c>
      <c r="Q54" s="106">
        <f t="shared" ref="Q54:Q59" si="29">IFERROR(M54/I54,"100%")</f>
        <v>1</v>
      </c>
      <c r="R54" s="106">
        <f t="shared" ref="R54:R68" si="30">IFERROR(N54/J54,"100%")</f>
        <v>1</v>
      </c>
      <c r="S54" s="86"/>
      <c r="T54" s="84">
        <f t="shared" si="26"/>
        <v>1</v>
      </c>
      <c r="U54" s="85">
        <f t="shared" si="23"/>
        <v>1</v>
      </c>
      <c r="V54" s="86"/>
      <c r="W54" s="224" t="s">
        <v>194</v>
      </c>
    </row>
    <row r="55" spans="2:23" ht="165" customHeight="1">
      <c r="B55" s="3" t="s">
        <v>45</v>
      </c>
      <c r="C55" s="4" t="s">
        <v>195</v>
      </c>
      <c r="D55" s="5" t="s">
        <v>196</v>
      </c>
      <c r="E55" s="6" t="s">
        <v>192</v>
      </c>
      <c r="F55" s="169" t="s">
        <v>197</v>
      </c>
      <c r="G55" s="163">
        <f>SUM(H55:K55)</f>
        <v>40</v>
      </c>
      <c r="H55" s="93">
        <v>10</v>
      </c>
      <c r="I55" s="1">
        <v>10</v>
      </c>
      <c r="J55" s="1">
        <v>10</v>
      </c>
      <c r="K55" s="46">
        <v>10</v>
      </c>
      <c r="L55" s="54">
        <v>18</v>
      </c>
      <c r="M55" s="1">
        <v>10</v>
      </c>
      <c r="N55" s="1">
        <v>10</v>
      </c>
      <c r="O55" s="2"/>
      <c r="P55" s="77">
        <f t="shared" si="28"/>
        <v>1.8</v>
      </c>
      <c r="Q55" s="106">
        <f t="shared" si="29"/>
        <v>1</v>
      </c>
      <c r="R55" s="106">
        <f t="shared" si="30"/>
        <v>1</v>
      </c>
      <c r="S55" s="86"/>
      <c r="T55" s="84">
        <f t="shared" si="26"/>
        <v>1.4</v>
      </c>
      <c r="U55" s="85">
        <f t="shared" si="23"/>
        <v>1.2666666666666666</v>
      </c>
      <c r="V55" s="86"/>
      <c r="W55" s="225" t="s">
        <v>198</v>
      </c>
    </row>
    <row r="56" spans="2:23" ht="113.25" customHeight="1">
      <c r="B56" s="3" t="s">
        <v>45</v>
      </c>
      <c r="C56" s="123" t="s">
        <v>199</v>
      </c>
      <c r="D56" s="124" t="s">
        <v>200</v>
      </c>
      <c r="E56" s="125" t="s">
        <v>192</v>
      </c>
      <c r="F56" s="169" t="s">
        <v>201</v>
      </c>
      <c r="G56" s="163">
        <f t="shared" si="27"/>
        <v>30</v>
      </c>
      <c r="H56" s="127">
        <v>10</v>
      </c>
      <c r="I56" s="128">
        <v>5</v>
      </c>
      <c r="J56" s="128">
        <v>10</v>
      </c>
      <c r="K56" s="129">
        <v>5</v>
      </c>
      <c r="L56" s="130">
        <v>10</v>
      </c>
      <c r="M56" s="128">
        <v>5</v>
      </c>
      <c r="N56" s="128">
        <v>10</v>
      </c>
      <c r="O56" s="131"/>
      <c r="P56" s="77">
        <f t="shared" si="28"/>
        <v>1</v>
      </c>
      <c r="Q56" s="106">
        <f t="shared" si="29"/>
        <v>1</v>
      </c>
      <c r="R56" s="106">
        <f t="shared" si="30"/>
        <v>1</v>
      </c>
      <c r="S56" s="86"/>
      <c r="T56" s="84">
        <f t="shared" si="26"/>
        <v>1</v>
      </c>
      <c r="U56" s="85">
        <f t="shared" si="23"/>
        <v>1</v>
      </c>
      <c r="V56" s="86"/>
      <c r="W56" s="226" t="s">
        <v>202</v>
      </c>
    </row>
    <row r="57" spans="2:23" ht="131.25" customHeight="1">
      <c r="B57" s="3" t="s">
        <v>45</v>
      </c>
      <c r="C57" s="123" t="s">
        <v>203</v>
      </c>
      <c r="D57" s="124" t="s">
        <v>204</v>
      </c>
      <c r="E57" s="125" t="s">
        <v>192</v>
      </c>
      <c r="F57" s="169" t="s">
        <v>205</v>
      </c>
      <c r="G57" s="163">
        <f t="shared" si="27"/>
        <v>8</v>
      </c>
      <c r="H57" s="127">
        <v>2</v>
      </c>
      <c r="I57" s="128">
        <v>2</v>
      </c>
      <c r="J57" s="128">
        <v>2</v>
      </c>
      <c r="K57" s="129">
        <v>2</v>
      </c>
      <c r="L57" s="130">
        <v>2</v>
      </c>
      <c r="M57" s="128">
        <v>2</v>
      </c>
      <c r="N57" s="128">
        <v>2</v>
      </c>
      <c r="O57" s="131"/>
      <c r="P57" s="77">
        <f t="shared" si="28"/>
        <v>1</v>
      </c>
      <c r="Q57" s="106">
        <f t="shared" si="29"/>
        <v>1</v>
      </c>
      <c r="R57" s="106">
        <f t="shared" si="30"/>
        <v>1</v>
      </c>
      <c r="S57" s="86"/>
      <c r="T57" s="84">
        <f t="shared" si="26"/>
        <v>1</v>
      </c>
      <c r="U57" s="85">
        <f t="shared" si="23"/>
        <v>1</v>
      </c>
      <c r="V57" s="86"/>
      <c r="W57" s="226" t="s">
        <v>206</v>
      </c>
    </row>
    <row r="58" spans="2:23" ht="134.25" customHeight="1">
      <c r="B58" s="3" t="s">
        <v>45</v>
      </c>
      <c r="C58" s="123" t="s">
        <v>207</v>
      </c>
      <c r="D58" s="124" t="s">
        <v>208</v>
      </c>
      <c r="E58" s="125" t="s">
        <v>192</v>
      </c>
      <c r="F58" s="169" t="s">
        <v>209</v>
      </c>
      <c r="G58" s="163">
        <f t="shared" si="27"/>
        <v>4</v>
      </c>
      <c r="H58" s="127">
        <v>1</v>
      </c>
      <c r="I58" s="128">
        <v>1</v>
      </c>
      <c r="J58" s="128">
        <v>1</v>
      </c>
      <c r="K58" s="129">
        <v>1</v>
      </c>
      <c r="L58" s="130">
        <v>2</v>
      </c>
      <c r="M58" s="128">
        <v>1</v>
      </c>
      <c r="N58" s="128">
        <v>1</v>
      </c>
      <c r="O58" s="131"/>
      <c r="P58" s="77">
        <f t="shared" si="28"/>
        <v>2</v>
      </c>
      <c r="Q58" s="106">
        <f t="shared" si="29"/>
        <v>1</v>
      </c>
      <c r="R58" s="106">
        <f t="shared" si="30"/>
        <v>1</v>
      </c>
      <c r="S58" s="86"/>
      <c r="T58" s="84">
        <f t="shared" si="26"/>
        <v>1.5</v>
      </c>
      <c r="U58" s="85">
        <f t="shared" si="23"/>
        <v>1.3333333333333333</v>
      </c>
      <c r="V58" s="86"/>
      <c r="W58" s="226" t="s">
        <v>210</v>
      </c>
    </row>
    <row r="59" spans="2:23" ht="132" customHeight="1">
      <c r="B59" s="3" t="s">
        <v>45</v>
      </c>
      <c r="C59" s="123" t="s">
        <v>211</v>
      </c>
      <c r="D59" s="124" t="s">
        <v>212</v>
      </c>
      <c r="E59" s="125" t="s">
        <v>192</v>
      </c>
      <c r="F59" s="169" t="s">
        <v>213</v>
      </c>
      <c r="G59" s="163">
        <f t="shared" si="27"/>
        <v>24</v>
      </c>
      <c r="H59" s="127">
        <v>6</v>
      </c>
      <c r="I59" s="128">
        <v>6</v>
      </c>
      <c r="J59" s="128">
        <v>6</v>
      </c>
      <c r="K59" s="129">
        <v>6</v>
      </c>
      <c r="L59" s="130">
        <v>6</v>
      </c>
      <c r="M59" s="128">
        <v>6</v>
      </c>
      <c r="N59" s="128">
        <v>6</v>
      </c>
      <c r="O59" s="131"/>
      <c r="P59" s="77">
        <f t="shared" si="28"/>
        <v>1</v>
      </c>
      <c r="Q59" s="106">
        <f t="shared" si="29"/>
        <v>1</v>
      </c>
      <c r="R59" s="106">
        <f t="shared" si="30"/>
        <v>1</v>
      </c>
      <c r="S59" s="86"/>
      <c r="T59" s="84">
        <f t="shared" si="26"/>
        <v>1</v>
      </c>
      <c r="U59" s="85">
        <f t="shared" si="23"/>
        <v>1</v>
      </c>
      <c r="V59" s="86"/>
      <c r="W59" s="226" t="s">
        <v>214</v>
      </c>
    </row>
    <row r="60" spans="2:23" ht="132.75" customHeight="1">
      <c r="B60" s="3" t="s">
        <v>45</v>
      </c>
      <c r="C60" s="123" t="s">
        <v>215</v>
      </c>
      <c r="D60" s="124" t="s">
        <v>216</v>
      </c>
      <c r="E60" s="125" t="s">
        <v>192</v>
      </c>
      <c r="F60" s="169" t="s">
        <v>217</v>
      </c>
      <c r="G60" s="163">
        <f t="shared" si="27"/>
        <v>1</v>
      </c>
      <c r="H60" s="127"/>
      <c r="I60" s="128"/>
      <c r="J60" s="128">
        <v>1</v>
      </c>
      <c r="K60" s="129"/>
      <c r="L60" s="130"/>
      <c r="M60" s="128"/>
      <c r="N60" s="128">
        <v>1</v>
      </c>
      <c r="O60" s="131"/>
      <c r="P60" s="77" t="str">
        <f>IFERROR((L60/H60),"100%")</f>
        <v>100%</v>
      </c>
      <c r="Q60" s="106" t="str">
        <f>IFERROR(M60/I60,"100%")</f>
        <v>100%</v>
      </c>
      <c r="R60" s="106">
        <f t="shared" si="30"/>
        <v>1</v>
      </c>
      <c r="S60" s="86"/>
      <c r="T60" s="84" t="str">
        <f t="shared" si="26"/>
        <v>100%</v>
      </c>
      <c r="U60" s="85">
        <f t="shared" si="23"/>
        <v>1</v>
      </c>
      <c r="V60" s="86"/>
      <c r="W60" s="226" t="s">
        <v>218</v>
      </c>
    </row>
    <row r="61" spans="2:23" ht="129" customHeight="1">
      <c r="B61" s="282" t="s">
        <v>219</v>
      </c>
      <c r="C61" s="280" t="s">
        <v>220</v>
      </c>
      <c r="D61" s="59" t="s">
        <v>221</v>
      </c>
      <c r="E61" s="168" t="s">
        <v>42</v>
      </c>
      <c r="F61" s="220" t="s">
        <v>222</v>
      </c>
      <c r="G61" s="163">
        <f t="shared" si="27"/>
        <v>447</v>
      </c>
      <c r="H61" s="93">
        <v>112</v>
      </c>
      <c r="I61" s="1">
        <v>111</v>
      </c>
      <c r="J61" s="1">
        <v>112</v>
      </c>
      <c r="K61" s="46">
        <v>112</v>
      </c>
      <c r="L61" s="54">
        <v>108</v>
      </c>
      <c r="M61" s="1">
        <v>135</v>
      </c>
      <c r="N61" s="1">
        <v>72</v>
      </c>
      <c r="O61" s="2"/>
      <c r="P61" s="77">
        <f t="shared" ref="P61:P68" si="31">IFERROR((L61/H61),"100%")</f>
        <v>0.9642857142857143</v>
      </c>
      <c r="Q61" s="106">
        <f t="shared" ref="Q61:Q64" si="32">IFERROR(M61/I61,"100%")</f>
        <v>1.2162162162162162</v>
      </c>
      <c r="R61" s="106">
        <f t="shared" si="30"/>
        <v>0.6428571428571429</v>
      </c>
      <c r="S61" s="86"/>
      <c r="T61" s="84">
        <f>IFERROR(((L61+M61)/(H61+I61)),"100%")</f>
        <v>1.0896860986547086</v>
      </c>
      <c r="U61" s="85">
        <f>IFERROR(((L61+M61+N61)/(H61+I61+J61)),"100%")</f>
        <v>0.94029850746268662</v>
      </c>
      <c r="V61" s="86"/>
      <c r="W61" s="36" t="s">
        <v>223</v>
      </c>
    </row>
    <row r="62" spans="2:23" ht="167.25" customHeight="1">
      <c r="B62" s="283"/>
      <c r="C62" s="281"/>
      <c r="D62" s="59" t="s">
        <v>224</v>
      </c>
      <c r="E62" s="168" t="s">
        <v>42</v>
      </c>
      <c r="F62" s="220" t="s">
        <v>225</v>
      </c>
      <c r="G62" s="163">
        <f t="shared" si="27"/>
        <v>172</v>
      </c>
      <c r="H62" s="93">
        <v>43</v>
      </c>
      <c r="I62" s="1">
        <v>43</v>
      </c>
      <c r="J62" s="1">
        <v>43</v>
      </c>
      <c r="K62" s="46">
        <v>43</v>
      </c>
      <c r="L62" s="54">
        <v>44</v>
      </c>
      <c r="M62" s="1">
        <v>44</v>
      </c>
      <c r="N62" s="1">
        <v>42</v>
      </c>
      <c r="O62" s="2"/>
      <c r="P62" s="77">
        <f t="shared" si="31"/>
        <v>1.0232558139534884</v>
      </c>
      <c r="Q62" s="106">
        <f t="shared" si="32"/>
        <v>1.0232558139534884</v>
      </c>
      <c r="R62" s="106">
        <f t="shared" si="30"/>
        <v>0.97674418604651159</v>
      </c>
      <c r="S62" s="86"/>
      <c r="T62" s="84">
        <f t="shared" si="26"/>
        <v>1.0232558139534884</v>
      </c>
      <c r="U62" s="85">
        <f>IFERROR(((L62+M62+N62)/(H62+I62+J62)),"100%")</f>
        <v>1.0077519379844961</v>
      </c>
      <c r="V62" s="86"/>
      <c r="W62" s="36" t="s">
        <v>226</v>
      </c>
    </row>
    <row r="63" spans="2:23" ht="147" customHeight="1">
      <c r="B63" s="3" t="s">
        <v>45</v>
      </c>
      <c r="C63" s="164" t="s">
        <v>227</v>
      </c>
      <c r="D63" s="5" t="s">
        <v>228</v>
      </c>
      <c r="E63" s="6" t="s">
        <v>42</v>
      </c>
      <c r="F63" s="164" t="s">
        <v>229</v>
      </c>
      <c r="G63" s="163">
        <f t="shared" si="27"/>
        <v>172</v>
      </c>
      <c r="H63" s="93">
        <v>43</v>
      </c>
      <c r="I63" s="1">
        <v>43</v>
      </c>
      <c r="J63" s="1">
        <v>43</v>
      </c>
      <c r="K63" s="46">
        <v>43</v>
      </c>
      <c r="L63" s="54">
        <v>44</v>
      </c>
      <c r="M63" s="1">
        <v>44</v>
      </c>
      <c r="N63" s="1">
        <v>45</v>
      </c>
      <c r="O63" s="2"/>
      <c r="P63" s="77">
        <f t="shared" si="31"/>
        <v>1.0232558139534884</v>
      </c>
      <c r="Q63" s="106">
        <f t="shared" si="32"/>
        <v>1.0232558139534884</v>
      </c>
      <c r="R63" s="106">
        <f>IFERROR(N63/J63,"100%")</f>
        <v>1.0465116279069768</v>
      </c>
      <c r="S63" s="86"/>
      <c r="T63" s="84">
        <f t="shared" si="26"/>
        <v>1.0232558139534884</v>
      </c>
      <c r="U63" s="85">
        <f t="shared" ref="U63:U70" si="33">IFERROR(((L63+M63+N63)/(H63+I63+J63)),"100%")</f>
        <v>1.0310077519379846</v>
      </c>
      <c r="V63" s="86"/>
      <c r="W63" s="37" t="s">
        <v>230</v>
      </c>
    </row>
    <row r="64" spans="2:23" ht="132" customHeight="1">
      <c r="B64" s="3" t="s">
        <v>45</v>
      </c>
      <c r="C64" s="166" t="s">
        <v>231</v>
      </c>
      <c r="D64" s="165" t="s">
        <v>232</v>
      </c>
      <c r="E64" s="6" t="s">
        <v>42</v>
      </c>
      <c r="F64" s="164" t="s">
        <v>233</v>
      </c>
      <c r="G64" s="163">
        <f>SUM(H64:K64)</f>
        <v>14</v>
      </c>
      <c r="H64" s="127">
        <v>4</v>
      </c>
      <c r="I64" s="128">
        <v>4</v>
      </c>
      <c r="J64" s="128">
        <v>3</v>
      </c>
      <c r="K64" s="129">
        <v>3</v>
      </c>
      <c r="L64" s="130">
        <v>8</v>
      </c>
      <c r="M64" s="128">
        <v>5</v>
      </c>
      <c r="N64" s="128">
        <v>6</v>
      </c>
      <c r="O64" s="131"/>
      <c r="P64" s="77">
        <f t="shared" si="31"/>
        <v>2</v>
      </c>
      <c r="Q64" s="106">
        <f t="shared" si="32"/>
        <v>1.25</v>
      </c>
      <c r="R64" s="106">
        <f>IFERROR(N64/J64,"100%")</f>
        <v>2</v>
      </c>
      <c r="S64" s="86"/>
      <c r="T64" s="84">
        <f t="shared" si="26"/>
        <v>1.625</v>
      </c>
      <c r="U64" s="85">
        <f t="shared" si="33"/>
        <v>1.7272727272727273</v>
      </c>
      <c r="V64" s="86"/>
      <c r="W64" s="37" t="s">
        <v>234</v>
      </c>
    </row>
    <row r="65" spans="2:23" ht="129.75" customHeight="1">
      <c r="B65" s="3" t="s">
        <v>45</v>
      </c>
      <c r="C65" s="167" t="s">
        <v>235</v>
      </c>
      <c r="D65" s="165" t="s">
        <v>236</v>
      </c>
      <c r="E65" s="6" t="s">
        <v>42</v>
      </c>
      <c r="F65" s="164" t="s">
        <v>237</v>
      </c>
      <c r="G65" s="163">
        <f t="shared" si="27"/>
        <v>18</v>
      </c>
      <c r="H65" s="127">
        <v>5</v>
      </c>
      <c r="I65" s="128">
        <v>5</v>
      </c>
      <c r="J65" s="128">
        <v>4</v>
      </c>
      <c r="K65" s="129">
        <v>4</v>
      </c>
      <c r="L65" s="130">
        <v>8</v>
      </c>
      <c r="M65" s="128">
        <v>5</v>
      </c>
      <c r="N65" s="128">
        <v>6</v>
      </c>
      <c r="O65" s="131"/>
      <c r="P65" s="77">
        <f t="shared" si="31"/>
        <v>1.6</v>
      </c>
      <c r="Q65" s="106">
        <f t="shared" ref="Q65:Q70" si="34">IFERROR(M65/I65,"100%")</f>
        <v>1</v>
      </c>
      <c r="R65" s="106">
        <f>IFERROR(N65/J65,"100%")</f>
        <v>1.5</v>
      </c>
      <c r="S65" s="86"/>
      <c r="T65" s="84">
        <f t="shared" ref="T65:T82" si="35">IFERROR(((L65+M65)/(H65+I65)),"100%")</f>
        <v>1.3</v>
      </c>
      <c r="U65" s="85">
        <f t="shared" si="33"/>
        <v>1.3571428571428572</v>
      </c>
      <c r="V65" s="86"/>
      <c r="W65" s="37" t="s">
        <v>238</v>
      </c>
    </row>
    <row r="66" spans="2:23" ht="121.5" customHeight="1">
      <c r="B66" s="3" t="s">
        <v>45</v>
      </c>
      <c r="C66" s="5" t="s">
        <v>239</v>
      </c>
      <c r="D66" s="5" t="s">
        <v>240</v>
      </c>
      <c r="E66" s="6" t="s">
        <v>42</v>
      </c>
      <c r="F66" s="164" t="s">
        <v>241</v>
      </c>
      <c r="G66" s="163">
        <f t="shared" si="27"/>
        <v>21</v>
      </c>
      <c r="H66" s="127">
        <v>5</v>
      </c>
      <c r="I66" s="128">
        <v>6</v>
      </c>
      <c r="J66" s="128">
        <v>5</v>
      </c>
      <c r="K66" s="129">
        <v>5</v>
      </c>
      <c r="L66" s="130">
        <v>7</v>
      </c>
      <c r="M66" s="128">
        <v>0</v>
      </c>
      <c r="N66" s="128">
        <v>0</v>
      </c>
      <c r="O66" s="131"/>
      <c r="P66" s="77">
        <f t="shared" si="31"/>
        <v>1.4</v>
      </c>
      <c r="Q66" s="106">
        <f t="shared" si="34"/>
        <v>0</v>
      </c>
      <c r="R66" s="106">
        <f t="shared" si="30"/>
        <v>0</v>
      </c>
      <c r="S66" s="86"/>
      <c r="T66" s="84">
        <f t="shared" si="35"/>
        <v>0.63636363636363635</v>
      </c>
      <c r="U66" s="85">
        <f t="shared" si="33"/>
        <v>0.4375</v>
      </c>
      <c r="V66" s="86"/>
      <c r="W66" s="37" t="s">
        <v>242</v>
      </c>
    </row>
    <row r="67" spans="2:23" ht="126" customHeight="1">
      <c r="B67" s="3" t="s">
        <v>45</v>
      </c>
      <c r="C67" s="5" t="s">
        <v>243</v>
      </c>
      <c r="D67" s="5" t="s">
        <v>244</v>
      </c>
      <c r="E67" s="6" t="s">
        <v>42</v>
      </c>
      <c r="F67" s="164" t="s">
        <v>245</v>
      </c>
      <c r="G67" s="163">
        <f t="shared" si="27"/>
        <v>33</v>
      </c>
      <c r="H67" s="127">
        <v>8</v>
      </c>
      <c r="I67" s="128">
        <v>9</v>
      </c>
      <c r="J67" s="128">
        <v>8</v>
      </c>
      <c r="K67" s="129">
        <v>8</v>
      </c>
      <c r="L67" s="130">
        <v>5</v>
      </c>
      <c r="M67" s="128">
        <v>0</v>
      </c>
      <c r="N67" s="128">
        <v>0</v>
      </c>
      <c r="O67" s="131"/>
      <c r="P67" s="77">
        <f t="shared" si="31"/>
        <v>0.625</v>
      </c>
      <c r="Q67" s="106">
        <f t="shared" si="34"/>
        <v>0</v>
      </c>
      <c r="R67" s="106">
        <f t="shared" si="30"/>
        <v>0</v>
      </c>
      <c r="S67" s="86"/>
      <c r="T67" s="84">
        <f t="shared" si="35"/>
        <v>0.29411764705882354</v>
      </c>
      <c r="U67" s="85">
        <f t="shared" si="33"/>
        <v>0.2</v>
      </c>
      <c r="V67" s="86"/>
      <c r="W67" s="37" t="s">
        <v>246</v>
      </c>
    </row>
    <row r="68" spans="2:23" ht="123" customHeight="1">
      <c r="B68" s="3" t="s">
        <v>45</v>
      </c>
      <c r="C68" s="5" t="s">
        <v>247</v>
      </c>
      <c r="D68" s="5" t="s">
        <v>248</v>
      </c>
      <c r="E68" s="6" t="s">
        <v>42</v>
      </c>
      <c r="F68" s="164" t="s">
        <v>245</v>
      </c>
      <c r="G68" s="163">
        <f t="shared" si="27"/>
        <v>3</v>
      </c>
      <c r="H68" s="127">
        <v>0</v>
      </c>
      <c r="I68" s="128">
        <v>1</v>
      </c>
      <c r="J68" s="128">
        <v>1</v>
      </c>
      <c r="K68" s="129">
        <v>1</v>
      </c>
      <c r="L68" s="130">
        <v>0</v>
      </c>
      <c r="M68" s="128">
        <v>0</v>
      </c>
      <c r="N68" s="128">
        <v>0</v>
      </c>
      <c r="O68" s="131"/>
      <c r="P68" s="77" t="str">
        <f t="shared" si="31"/>
        <v>100%</v>
      </c>
      <c r="Q68" s="106">
        <f t="shared" si="34"/>
        <v>0</v>
      </c>
      <c r="R68" s="106">
        <f t="shared" si="30"/>
        <v>0</v>
      </c>
      <c r="S68" s="86"/>
      <c r="T68" s="84">
        <f t="shared" si="35"/>
        <v>0</v>
      </c>
      <c r="U68" s="85">
        <f t="shared" si="33"/>
        <v>0</v>
      </c>
      <c r="V68" s="86"/>
      <c r="W68" s="37" t="s">
        <v>249</v>
      </c>
    </row>
    <row r="69" spans="2:23" ht="128.25" customHeight="1">
      <c r="B69" s="3" t="s">
        <v>45</v>
      </c>
      <c r="C69" s="5" t="s">
        <v>250</v>
      </c>
      <c r="D69" s="5" t="s">
        <v>251</v>
      </c>
      <c r="E69" s="6" t="s">
        <v>42</v>
      </c>
      <c r="F69" s="164" t="s">
        <v>252</v>
      </c>
      <c r="G69" s="163">
        <f t="shared" si="27"/>
        <v>335</v>
      </c>
      <c r="H69" s="127">
        <v>84</v>
      </c>
      <c r="I69" s="128">
        <v>85</v>
      </c>
      <c r="J69" s="128">
        <v>82</v>
      </c>
      <c r="K69" s="129">
        <v>84</v>
      </c>
      <c r="L69" s="130">
        <v>4</v>
      </c>
      <c r="M69" s="128">
        <v>4</v>
      </c>
      <c r="N69" s="128">
        <v>31</v>
      </c>
      <c r="O69" s="131"/>
      <c r="P69" s="77">
        <f>IFERROR((L69/H69),"100%")</f>
        <v>4.7619047619047616E-2</v>
      </c>
      <c r="Q69" s="106">
        <f t="shared" si="34"/>
        <v>4.7058823529411764E-2</v>
      </c>
      <c r="R69" s="106">
        <f>IFERROR(N69/J69,"100%")</f>
        <v>0.37804878048780488</v>
      </c>
      <c r="S69" s="86"/>
      <c r="T69" s="84">
        <f t="shared" si="35"/>
        <v>4.7337278106508875E-2</v>
      </c>
      <c r="U69" s="85">
        <f t="shared" si="33"/>
        <v>0.15537848605577689</v>
      </c>
      <c r="V69" s="86"/>
      <c r="W69" s="37" t="s">
        <v>253</v>
      </c>
    </row>
    <row r="70" spans="2:23" ht="143.25" customHeight="1">
      <c r="B70" s="3" t="s">
        <v>45</v>
      </c>
      <c r="C70" s="5" t="s">
        <v>254</v>
      </c>
      <c r="D70" s="5" t="s">
        <v>255</v>
      </c>
      <c r="E70" s="6" t="s">
        <v>42</v>
      </c>
      <c r="F70" s="164" t="s">
        <v>256</v>
      </c>
      <c r="G70" s="163">
        <f t="shared" si="27"/>
        <v>17</v>
      </c>
      <c r="H70" s="127">
        <v>4</v>
      </c>
      <c r="I70" s="128">
        <v>5</v>
      </c>
      <c r="J70" s="128">
        <v>4</v>
      </c>
      <c r="K70" s="129">
        <v>4</v>
      </c>
      <c r="L70" s="130">
        <v>1</v>
      </c>
      <c r="M70" s="128">
        <v>3</v>
      </c>
      <c r="N70" s="128">
        <v>0</v>
      </c>
      <c r="O70" s="131"/>
      <c r="P70" s="77">
        <f>IFERROR((L70/H70),"100%")</f>
        <v>0.25</v>
      </c>
      <c r="Q70" s="106">
        <f t="shared" si="34"/>
        <v>0.6</v>
      </c>
      <c r="R70" s="106">
        <f>IFERROR(N70/J70,"100%")</f>
        <v>0</v>
      </c>
      <c r="S70" s="86"/>
      <c r="T70" s="84">
        <f t="shared" si="35"/>
        <v>0.44444444444444442</v>
      </c>
      <c r="U70" s="85">
        <f t="shared" si="33"/>
        <v>0.30769230769230771</v>
      </c>
      <c r="V70" s="86"/>
      <c r="W70" s="37" t="s">
        <v>257</v>
      </c>
    </row>
    <row r="71" spans="2:23" ht="130.5" customHeight="1">
      <c r="B71" s="52" t="s">
        <v>258</v>
      </c>
      <c r="C71" s="60" t="s">
        <v>259</v>
      </c>
      <c r="D71" s="59" t="s">
        <v>260</v>
      </c>
      <c r="E71" s="132" t="s">
        <v>42</v>
      </c>
      <c r="F71" s="59" t="s">
        <v>261</v>
      </c>
      <c r="G71" s="121">
        <v>4670</v>
      </c>
      <c r="H71" s="93">
        <v>1168</v>
      </c>
      <c r="I71" s="1">
        <v>1167</v>
      </c>
      <c r="J71" s="1">
        <v>1168</v>
      </c>
      <c r="K71" s="46">
        <v>1167</v>
      </c>
      <c r="L71" s="54">
        <v>2412</v>
      </c>
      <c r="M71" s="1">
        <v>2344</v>
      </c>
      <c r="N71" s="1">
        <v>2273</v>
      </c>
      <c r="O71" s="2"/>
      <c r="P71" s="77">
        <f t="shared" ref="P71:P84" si="36">IFERROR((L71/H71),"100%")</f>
        <v>2.0650684931506849</v>
      </c>
      <c r="Q71" s="106">
        <f t="shared" ref="Q71:Q80" si="37">IFERROR(M71/I71,"100%")</f>
        <v>2.0085689802913453</v>
      </c>
      <c r="R71" s="106">
        <f>IFERROR(N71/J71,"100%")</f>
        <v>1.9460616438356164</v>
      </c>
      <c r="S71" s="86"/>
      <c r="T71" s="84">
        <f t="shared" si="35"/>
        <v>2.0368308351177729</v>
      </c>
      <c r="U71" s="85">
        <f>IFERROR(((L71+M71+N71)/(H71+I71+J71)),"100%")</f>
        <v>2.0065658007422211</v>
      </c>
      <c r="V71" s="86"/>
      <c r="W71" s="36" t="s">
        <v>262</v>
      </c>
    </row>
    <row r="72" spans="2:23" ht="123" customHeight="1">
      <c r="B72" s="3" t="s">
        <v>45</v>
      </c>
      <c r="C72" s="4" t="s">
        <v>263</v>
      </c>
      <c r="D72" s="5" t="s">
        <v>264</v>
      </c>
      <c r="E72" s="6" t="s">
        <v>42</v>
      </c>
      <c r="F72" s="7" t="s">
        <v>265</v>
      </c>
      <c r="G72" s="159">
        <v>27</v>
      </c>
      <c r="H72" s="93">
        <v>9</v>
      </c>
      <c r="I72" s="1">
        <v>3</v>
      </c>
      <c r="J72" s="1">
        <v>3</v>
      </c>
      <c r="K72" s="46">
        <v>3</v>
      </c>
      <c r="L72" s="54">
        <v>65</v>
      </c>
      <c r="M72" s="1">
        <v>25</v>
      </c>
      <c r="N72" s="1">
        <v>37</v>
      </c>
      <c r="O72" s="2"/>
      <c r="P72" s="77">
        <f>IFERROR((L72/H72),"100%")</f>
        <v>7.2222222222222223</v>
      </c>
      <c r="Q72" s="106">
        <f t="shared" si="37"/>
        <v>8.3333333333333339</v>
      </c>
      <c r="R72" s="106">
        <f t="shared" ref="R72:R80" si="38">IFERROR(N72/J72,"100%")</f>
        <v>12.333333333333334</v>
      </c>
      <c r="S72" s="86"/>
      <c r="T72" s="84">
        <f t="shared" si="35"/>
        <v>7.5</v>
      </c>
      <c r="U72" s="85">
        <f t="shared" ref="U72:U80" si="39">IFERROR(((L72+M72+N72)/(H72+I72+J72)),"100%")</f>
        <v>8.4666666666666668</v>
      </c>
      <c r="V72" s="86"/>
      <c r="W72" s="37" t="s">
        <v>266</v>
      </c>
    </row>
    <row r="73" spans="2:23" ht="128.25" customHeight="1">
      <c r="B73" s="3" t="s">
        <v>45</v>
      </c>
      <c r="C73" s="123" t="s">
        <v>263</v>
      </c>
      <c r="D73" s="124" t="s">
        <v>267</v>
      </c>
      <c r="E73" s="6" t="s">
        <v>42</v>
      </c>
      <c r="F73" s="7" t="s">
        <v>265</v>
      </c>
      <c r="G73" s="159">
        <v>210</v>
      </c>
      <c r="H73" s="127">
        <v>53</v>
      </c>
      <c r="I73" s="128">
        <v>52</v>
      </c>
      <c r="J73" s="128">
        <v>53</v>
      </c>
      <c r="K73" s="129">
        <v>52</v>
      </c>
      <c r="L73" s="130">
        <v>69</v>
      </c>
      <c r="M73" s="128">
        <v>60</v>
      </c>
      <c r="N73" s="128">
        <v>40</v>
      </c>
      <c r="O73" s="131"/>
      <c r="P73" s="77">
        <f t="shared" si="36"/>
        <v>1.3018867924528301</v>
      </c>
      <c r="Q73" s="106">
        <f t="shared" si="37"/>
        <v>1.1538461538461537</v>
      </c>
      <c r="R73" s="106">
        <f t="shared" si="38"/>
        <v>0.75471698113207553</v>
      </c>
      <c r="S73" s="86"/>
      <c r="T73" s="84">
        <f t="shared" si="35"/>
        <v>1.2285714285714286</v>
      </c>
      <c r="U73" s="85">
        <f t="shared" si="39"/>
        <v>1.0696202531645569</v>
      </c>
      <c r="V73" s="86"/>
      <c r="W73" s="37" t="s">
        <v>268</v>
      </c>
    </row>
    <row r="74" spans="2:23" ht="152.25" customHeight="1">
      <c r="B74" s="3" t="s">
        <v>45</v>
      </c>
      <c r="C74" s="123" t="s">
        <v>263</v>
      </c>
      <c r="D74" s="124" t="s">
        <v>269</v>
      </c>
      <c r="E74" s="6" t="s">
        <v>42</v>
      </c>
      <c r="F74" s="7" t="s">
        <v>265</v>
      </c>
      <c r="G74" s="159">
        <v>48</v>
      </c>
      <c r="H74" s="127">
        <v>12</v>
      </c>
      <c r="I74" s="128">
        <v>12</v>
      </c>
      <c r="J74" s="128">
        <v>12</v>
      </c>
      <c r="K74" s="129">
        <v>12</v>
      </c>
      <c r="L74" s="130">
        <v>45</v>
      </c>
      <c r="M74" s="128">
        <v>45</v>
      </c>
      <c r="N74" s="128">
        <v>45</v>
      </c>
      <c r="O74" s="131"/>
      <c r="P74" s="77">
        <f t="shared" si="36"/>
        <v>3.75</v>
      </c>
      <c r="Q74" s="106">
        <f t="shared" si="37"/>
        <v>3.75</v>
      </c>
      <c r="R74" s="106">
        <f t="shared" si="38"/>
        <v>3.75</v>
      </c>
      <c r="S74" s="86"/>
      <c r="T74" s="84">
        <f t="shared" si="35"/>
        <v>3.75</v>
      </c>
      <c r="U74" s="85">
        <f t="shared" si="39"/>
        <v>3.75</v>
      </c>
      <c r="V74" s="86"/>
      <c r="W74" s="37" t="s">
        <v>270</v>
      </c>
    </row>
    <row r="75" spans="2:23" ht="124.5" customHeight="1">
      <c r="B75" s="3" t="s">
        <v>45</v>
      </c>
      <c r="C75" s="123" t="s">
        <v>271</v>
      </c>
      <c r="D75" s="124" t="s">
        <v>272</v>
      </c>
      <c r="E75" s="6" t="s">
        <v>42</v>
      </c>
      <c r="F75" s="126" t="s">
        <v>273</v>
      </c>
      <c r="G75" s="159">
        <v>180</v>
      </c>
      <c r="H75" s="127">
        <v>45</v>
      </c>
      <c r="I75" s="128">
        <v>45</v>
      </c>
      <c r="J75" s="128">
        <v>45</v>
      </c>
      <c r="K75" s="129">
        <v>45</v>
      </c>
      <c r="L75" s="130">
        <v>45</v>
      </c>
      <c r="M75" s="128">
        <v>45</v>
      </c>
      <c r="N75" s="128">
        <v>45</v>
      </c>
      <c r="O75" s="131"/>
      <c r="P75" s="77">
        <f t="shared" si="36"/>
        <v>1</v>
      </c>
      <c r="Q75" s="106">
        <f t="shared" si="37"/>
        <v>1</v>
      </c>
      <c r="R75" s="106">
        <f t="shared" si="38"/>
        <v>1</v>
      </c>
      <c r="S75" s="86"/>
      <c r="T75" s="84">
        <f t="shared" si="35"/>
        <v>1</v>
      </c>
      <c r="U75" s="85">
        <f t="shared" si="39"/>
        <v>1</v>
      </c>
      <c r="V75" s="86"/>
      <c r="W75" s="37" t="s">
        <v>274</v>
      </c>
    </row>
    <row r="76" spans="2:23" ht="126.75" customHeight="1">
      <c r="B76" s="3" t="s">
        <v>45</v>
      </c>
      <c r="C76" s="123" t="s">
        <v>275</v>
      </c>
      <c r="D76" s="124" t="s">
        <v>276</v>
      </c>
      <c r="E76" s="6" t="s">
        <v>42</v>
      </c>
      <c r="F76" s="126" t="s">
        <v>277</v>
      </c>
      <c r="G76" s="159">
        <v>16</v>
      </c>
      <c r="H76" s="127">
        <v>3</v>
      </c>
      <c r="I76" s="128">
        <v>5</v>
      </c>
      <c r="J76" s="128">
        <v>3</v>
      </c>
      <c r="K76" s="129">
        <v>5</v>
      </c>
      <c r="L76" s="130">
        <v>3</v>
      </c>
      <c r="M76" s="128">
        <v>5</v>
      </c>
      <c r="N76" s="128">
        <v>3</v>
      </c>
      <c r="O76" s="131"/>
      <c r="P76" s="77">
        <f t="shared" si="36"/>
        <v>1</v>
      </c>
      <c r="Q76" s="106">
        <f t="shared" si="37"/>
        <v>1</v>
      </c>
      <c r="R76" s="106">
        <f t="shared" si="38"/>
        <v>1</v>
      </c>
      <c r="S76" s="86"/>
      <c r="T76" s="84">
        <f t="shared" si="35"/>
        <v>1</v>
      </c>
      <c r="U76" s="85">
        <f t="shared" si="39"/>
        <v>1</v>
      </c>
      <c r="V76" s="86"/>
      <c r="W76" s="37" t="s">
        <v>278</v>
      </c>
    </row>
    <row r="77" spans="2:23" ht="119.25" customHeight="1">
      <c r="B77" s="3" t="s">
        <v>45</v>
      </c>
      <c r="C77" s="123" t="s">
        <v>279</v>
      </c>
      <c r="D77" s="124" t="s">
        <v>280</v>
      </c>
      <c r="E77" s="6" t="s">
        <v>42</v>
      </c>
      <c r="F77" s="126" t="s">
        <v>281</v>
      </c>
      <c r="G77" s="159">
        <v>2161</v>
      </c>
      <c r="H77" s="127">
        <v>540</v>
      </c>
      <c r="I77" s="128">
        <v>540</v>
      </c>
      <c r="J77" s="128">
        <v>540</v>
      </c>
      <c r="K77" s="129">
        <v>541</v>
      </c>
      <c r="L77" s="130">
        <v>1053</v>
      </c>
      <c r="M77" s="128">
        <v>961</v>
      </c>
      <c r="N77" s="128">
        <v>749</v>
      </c>
      <c r="O77" s="131"/>
      <c r="P77" s="77">
        <f t="shared" si="36"/>
        <v>1.95</v>
      </c>
      <c r="Q77" s="106">
        <f t="shared" si="37"/>
        <v>1.7796296296296297</v>
      </c>
      <c r="R77" s="106">
        <f t="shared" si="38"/>
        <v>1.3870370370370371</v>
      </c>
      <c r="S77" s="86"/>
      <c r="T77" s="84">
        <f t="shared" si="35"/>
        <v>1.8648148148148149</v>
      </c>
      <c r="U77" s="85">
        <f t="shared" si="39"/>
        <v>1.7055555555555555</v>
      </c>
      <c r="V77" s="86"/>
      <c r="W77" s="37" t="s">
        <v>282</v>
      </c>
    </row>
    <row r="78" spans="2:23" ht="149.25" customHeight="1">
      <c r="B78" s="3" t="s">
        <v>45</v>
      </c>
      <c r="C78" s="123" t="s">
        <v>283</v>
      </c>
      <c r="D78" s="124" t="s">
        <v>284</v>
      </c>
      <c r="E78" s="6" t="s">
        <v>42</v>
      </c>
      <c r="F78" s="126" t="s">
        <v>285</v>
      </c>
      <c r="G78" s="159">
        <v>430</v>
      </c>
      <c r="H78" s="127">
        <v>107</v>
      </c>
      <c r="I78" s="128">
        <v>109</v>
      </c>
      <c r="J78" s="128">
        <v>107</v>
      </c>
      <c r="K78" s="129">
        <v>107</v>
      </c>
      <c r="L78" s="130">
        <v>262</v>
      </c>
      <c r="M78" s="128">
        <v>240</v>
      </c>
      <c r="N78" s="128">
        <v>185</v>
      </c>
      <c r="O78" s="131"/>
      <c r="P78" s="77">
        <f t="shared" si="36"/>
        <v>2.4485981308411215</v>
      </c>
      <c r="Q78" s="106">
        <f t="shared" si="37"/>
        <v>2.2018348623853212</v>
      </c>
      <c r="R78" s="106">
        <f t="shared" si="38"/>
        <v>1.7289719626168225</v>
      </c>
      <c r="S78" s="86"/>
      <c r="T78" s="84">
        <f t="shared" si="35"/>
        <v>2.324074074074074</v>
      </c>
      <c r="U78" s="85">
        <f t="shared" si="39"/>
        <v>2.126934984520124</v>
      </c>
      <c r="V78" s="86"/>
      <c r="W78" s="37" t="s">
        <v>286</v>
      </c>
    </row>
    <row r="79" spans="2:23" ht="154.5" customHeight="1">
      <c r="B79" s="3" t="s">
        <v>45</v>
      </c>
      <c r="C79" s="123" t="s">
        <v>287</v>
      </c>
      <c r="D79" s="124" t="s">
        <v>288</v>
      </c>
      <c r="E79" s="6" t="s">
        <v>42</v>
      </c>
      <c r="F79" s="126" t="s">
        <v>289</v>
      </c>
      <c r="G79" s="159">
        <v>1000</v>
      </c>
      <c r="H79" s="127">
        <v>250</v>
      </c>
      <c r="I79" s="128">
        <v>250</v>
      </c>
      <c r="J79" s="128">
        <v>250</v>
      </c>
      <c r="K79" s="129">
        <v>250</v>
      </c>
      <c r="L79" s="130">
        <v>552</v>
      </c>
      <c r="M79" s="128">
        <v>725</v>
      </c>
      <c r="N79" s="128">
        <v>994</v>
      </c>
      <c r="O79" s="131"/>
      <c r="P79" s="77">
        <f t="shared" si="36"/>
        <v>2.2080000000000002</v>
      </c>
      <c r="Q79" s="106">
        <f t="shared" si="37"/>
        <v>2.9</v>
      </c>
      <c r="R79" s="106">
        <f t="shared" si="38"/>
        <v>3.976</v>
      </c>
      <c r="S79" s="86"/>
      <c r="T79" s="84">
        <f t="shared" si="35"/>
        <v>2.5539999999999998</v>
      </c>
      <c r="U79" s="85">
        <f t="shared" si="39"/>
        <v>3.028</v>
      </c>
      <c r="V79" s="86"/>
      <c r="W79" s="37" t="s">
        <v>290</v>
      </c>
    </row>
    <row r="80" spans="2:23" ht="138" customHeight="1">
      <c r="B80" s="3" t="s">
        <v>45</v>
      </c>
      <c r="C80" s="123" t="s">
        <v>291</v>
      </c>
      <c r="D80" s="124" t="s">
        <v>292</v>
      </c>
      <c r="E80" s="6" t="s">
        <v>42</v>
      </c>
      <c r="F80" s="126" t="s">
        <v>293</v>
      </c>
      <c r="G80" s="159">
        <v>1056</v>
      </c>
      <c r="H80" s="127">
        <v>264</v>
      </c>
      <c r="I80" s="128">
        <v>264</v>
      </c>
      <c r="J80" s="128">
        <v>264</v>
      </c>
      <c r="K80" s="129">
        <v>264</v>
      </c>
      <c r="L80" s="130">
        <v>304</v>
      </c>
      <c r="M80" s="128">
        <v>251</v>
      </c>
      <c r="N80" s="128">
        <v>300</v>
      </c>
      <c r="O80" s="131"/>
      <c r="P80" s="77">
        <f t="shared" si="36"/>
        <v>1.1515151515151516</v>
      </c>
      <c r="Q80" s="106">
        <f t="shared" si="37"/>
        <v>0.9507575757575758</v>
      </c>
      <c r="R80" s="106">
        <f t="shared" si="38"/>
        <v>1.1363636363636365</v>
      </c>
      <c r="S80" s="86"/>
      <c r="T80" s="84">
        <f t="shared" si="35"/>
        <v>1.0511363636363635</v>
      </c>
      <c r="U80" s="85">
        <f t="shared" si="39"/>
        <v>1.0795454545454546</v>
      </c>
      <c r="V80" s="86"/>
      <c r="W80" s="37" t="s">
        <v>294</v>
      </c>
    </row>
    <row r="81" spans="2:23" ht="137.25" customHeight="1">
      <c r="B81" s="3" t="s">
        <v>45</v>
      </c>
      <c r="C81" s="123" t="s">
        <v>295</v>
      </c>
      <c r="D81" s="124" t="s">
        <v>296</v>
      </c>
      <c r="E81" s="6" t="s">
        <v>42</v>
      </c>
      <c r="F81" s="126" t="s">
        <v>170</v>
      </c>
      <c r="G81" s="159">
        <v>6</v>
      </c>
      <c r="H81" s="127">
        <v>1</v>
      </c>
      <c r="I81" s="128">
        <v>1</v>
      </c>
      <c r="J81" s="128">
        <v>2</v>
      </c>
      <c r="K81" s="129">
        <v>2</v>
      </c>
      <c r="L81" s="130">
        <v>6</v>
      </c>
      <c r="M81" s="128">
        <v>6</v>
      </c>
      <c r="N81" s="128">
        <v>5</v>
      </c>
      <c r="O81" s="131"/>
      <c r="P81" s="77">
        <f t="shared" si="36"/>
        <v>6</v>
      </c>
      <c r="Q81" s="106">
        <f>IFERROR(M81/I81,"100%")</f>
        <v>6</v>
      </c>
      <c r="R81" s="106">
        <f>IFERROR(N81/J81,"100%")</f>
        <v>2.5</v>
      </c>
      <c r="S81" s="86"/>
      <c r="T81" s="84">
        <f t="shared" si="35"/>
        <v>6</v>
      </c>
      <c r="U81" s="85">
        <f t="shared" ref="U81:U86" si="40">IFERROR(((L81+M81+N81)/(H81+I81+J81)),"100%")</f>
        <v>4.25</v>
      </c>
      <c r="V81" s="86"/>
      <c r="W81" s="227" t="s">
        <v>297</v>
      </c>
    </row>
    <row r="82" spans="2:23" ht="236.25" customHeight="1">
      <c r="B82" s="52" t="s">
        <v>298</v>
      </c>
      <c r="C82" s="60" t="s">
        <v>299</v>
      </c>
      <c r="D82" s="59" t="s">
        <v>300</v>
      </c>
      <c r="E82" s="132" t="s">
        <v>42</v>
      </c>
      <c r="F82" s="59" t="s">
        <v>301</v>
      </c>
      <c r="G82" s="121">
        <v>700</v>
      </c>
      <c r="H82" s="93">
        <v>100</v>
      </c>
      <c r="I82" s="1">
        <v>250</v>
      </c>
      <c r="J82" s="1">
        <v>250</v>
      </c>
      <c r="K82" s="46">
        <v>100</v>
      </c>
      <c r="L82" s="54">
        <v>185</v>
      </c>
      <c r="M82" s="128">
        <v>250</v>
      </c>
      <c r="N82" s="128">
        <v>148</v>
      </c>
      <c r="O82" s="131"/>
      <c r="P82" s="77">
        <f t="shared" si="36"/>
        <v>1.85</v>
      </c>
      <c r="Q82" s="106">
        <f t="shared" ref="Q82:Q86" si="41">IFERROR(M82/I82,"100%")</f>
        <v>1</v>
      </c>
      <c r="R82" s="106">
        <f>IFERROR(N82/J82,"100%")</f>
        <v>0.59199999999999997</v>
      </c>
      <c r="S82" s="86"/>
      <c r="T82" s="84">
        <f t="shared" si="35"/>
        <v>1.2428571428571429</v>
      </c>
      <c r="U82" s="85">
        <f t="shared" si="40"/>
        <v>0.97166666666666668</v>
      </c>
      <c r="V82" s="86"/>
      <c r="W82" s="36" t="s">
        <v>302</v>
      </c>
    </row>
    <row r="83" spans="2:23" ht="176.25" customHeight="1">
      <c r="B83" s="3" t="s">
        <v>45</v>
      </c>
      <c r="C83" s="4" t="s">
        <v>303</v>
      </c>
      <c r="D83" s="5" t="s">
        <v>304</v>
      </c>
      <c r="E83" s="6" t="s">
        <v>42</v>
      </c>
      <c r="F83" s="7" t="s">
        <v>305</v>
      </c>
      <c r="G83" s="159">
        <v>5</v>
      </c>
      <c r="H83" s="93"/>
      <c r="I83" s="1">
        <v>2</v>
      </c>
      <c r="J83" s="1">
        <v>2</v>
      </c>
      <c r="K83" s="46">
        <v>1</v>
      </c>
      <c r="L83" s="54">
        <v>2</v>
      </c>
      <c r="M83" s="128">
        <v>3</v>
      </c>
      <c r="N83" s="128">
        <v>3</v>
      </c>
      <c r="O83" s="131"/>
      <c r="P83" s="77" t="str">
        <f t="shared" si="36"/>
        <v>100%</v>
      </c>
      <c r="Q83" s="106">
        <f t="shared" si="41"/>
        <v>1.5</v>
      </c>
      <c r="R83" s="106">
        <f t="shared" ref="R83:R85" si="42">IFERROR(N83/J83,"100%")</f>
        <v>1.5</v>
      </c>
      <c r="S83" s="86"/>
      <c r="T83" s="84">
        <f>IFERROR(((L83+M83)/(H83+I83)),"100%")</f>
        <v>2.5</v>
      </c>
      <c r="U83" s="85">
        <f t="shared" si="40"/>
        <v>2</v>
      </c>
      <c r="V83" s="86"/>
      <c r="W83" s="37" t="s">
        <v>306</v>
      </c>
    </row>
    <row r="84" spans="2:23" ht="246.75" customHeight="1">
      <c r="B84" s="122" t="s">
        <v>45</v>
      </c>
      <c r="C84" s="123" t="s">
        <v>307</v>
      </c>
      <c r="D84" s="124" t="s">
        <v>308</v>
      </c>
      <c r="E84" s="125" t="s">
        <v>42</v>
      </c>
      <c r="F84" s="126" t="s">
        <v>309</v>
      </c>
      <c r="G84" s="159">
        <v>2</v>
      </c>
      <c r="H84" s="127"/>
      <c r="I84" s="128">
        <v>1</v>
      </c>
      <c r="J84" s="128">
        <v>1</v>
      </c>
      <c r="K84" s="129"/>
      <c r="L84" s="130">
        <v>2</v>
      </c>
      <c r="M84" s="128">
        <v>0</v>
      </c>
      <c r="N84" s="128">
        <v>1</v>
      </c>
      <c r="O84" s="131"/>
      <c r="P84" s="77" t="str">
        <f t="shared" si="36"/>
        <v>100%</v>
      </c>
      <c r="Q84" s="106">
        <f t="shared" si="41"/>
        <v>0</v>
      </c>
      <c r="R84" s="106">
        <f t="shared" si="42"/>
        <v>1</v>
      </c>
      <c r="S84" s="86"/>
      <c r="T84" s="84">
        <f t="shared" ref="T84:T85" si="43">IFERROR(((L84+M84)/(H84+I84)),"100%")</f>
        <v>2</v>
      </c>
      <c r="U84" s="85">
        <f t="shared" si="40"/>
        <v>1.5</v>
      </c>
      <c r="V84" s="86"/>
      <c r="W84" s="227" t="s">
        <v>310</v>
      </c>
    </row>
    <row r="85" spans="2:23" ht="240.75" customHeight="1">
      <c r="B85" s="122" t="s">
        <v>45</v>
      </c>
      <c r="C85" s="123" t="s">
        <v>311</v>
      </c>
      <c r="D85" s="124" t="s">
        <v>312</v>
      </c>
      <c r="E85" s="125" t="s">
        <v>42</v>
      </c>
      <c r="F85" s="126" t="s">
        <v>313</v>
      </c>
      <c r="G85" s="171">
        <v>15</v>
      </c>
      <c r="H85" s="127">
        <v>2</v>
      </c>
      <c r="I85" s="128">
        <v>5</v>
      </c>
      <c r="J85" s="128">
        <v>5</v>
      </c>
      <c r="K85" s="129">
        <v>3</v>
      </c>
      <c r="L85" s="130">
        <v>6</v>
      </c>
      <c r="M85" s="128">
        <v>8</v>
      </c>
      <c r="N85" s="128">
        <v>5</v>
      </c>
      <c r="O85" s="131"/>
      <c r="P85" s="77">
        <f>IFERROR((L85/H85),"100%")</f>
        <v>3</v>
      </c>
      <c r="Q85" s="106">
        <f t="shared" si="41"/>
        <v>1.6</v>
      </c>
      <c r="R85" s="106">
        <f t="shared" si="42"/>
        <v>1</v>
      </c>
      <c r="S85" s="86"/>
      <c r="T85" s="84">
        <f t="shared" si="43"/>
        <v>2</v>
      </c>
      <c r="U85" s="85">
        <f t="shared" si="40"/>
        <v>1.5833333333333333</v>
      </c>
      <c r="V85" s="86"/>
      <c r="W85" s="227" t="s">
        <v>314</v>
      </c>
    </row>
    <row r="86" spans="2:23" ht="257.25" customHeight="1" thickBot="1">
      <c r="B86" s="8" t="s">
        <v>45</v>
      </c>
      <c r="C86" s="9" t="s">
        <v>315</v>
      </c>
      <c r="D86" s="10" t="s">
        <v>316</v>
      </c>
      <c r="E86" s="11" t="s">
        <v>42</v>
      </c>
      <c r="F86" s="12" t="s">
        <v>317</v>
      </c>
      <c r="G86" s="160">
        <v>8</v>
      </c>
      <c r="H86" s="94"/>
      <c r="I86" s="48">
        <v>2</v>
      </c>
      <c r="J86" s="48">
        <v>3</v>
      </c>
      <c r="K86" s="58">
        <v>3</v>
      </c>
      <c r="L86" s="57">
        <v>1</v>
      </c>
      <c r="M86" s="48">
        <v>5</v>
      </c>
      <c r="N86" s="48">
        <v>2</v>
      </c>
      <c r="O86" s="49"/>
      <c r="P86" s="77" t="str">
        <f>IFERROR((L86/H86),"100%")</f>
        <v>100%</v>
      </c>
      <c r="Q86" s="106">
        <f t="shared" si="41"/>
        <v>2.5</v>
      </c>
      <c r="R86" s="106">
        <f>IFERROR(N86/J86,"100%")</f>
        <v>0.66666666666666663</v>
      </c>
      <c r="S86" s="86"/>
      <c r="T86" s="84">
        <f>IFERROR(((L86+M86)/(H86+I86)),"100%")</f>
        <v>3</v>
      </c>
      <c r="U86" s="85">
        <f t="shared" si="40"/>
        <v>1.6</v>
      </c>
      <c r="V86" s="86"/>
      <c r="W86" s="223" t="s">
        <v>318</v>
      </c>
    </row>
    <row r="87" spans="2:23" ht="32.25" customHeight="1">
      <c r="C87" s="264"/>
      <c r="D87" s="264"/>
      <c r="E87" s="264"/>
      <c r="F87" s="264"/>
      <c r="G87" s="89"/>
      <c r="P87" s="82">
        <f>AVERAGE(P19:P86)</f>
        <v>2.1511804426864765</v>
      </c>
      <c r="Q87" s="82">
        <f t="shared" ref="Q87:U87" si="44">AVERAGE(Q19:Q86)</f>
        <v>1.4818045733014127</v>
      </c>
      <c r="R87" s="82">
        <f t="shared" si="44"/>
        <v>1.4524814182940555</v>
      </c>
      <c r="S87" s="82"/>
      <c r="T87" s="82">
        <f t="shared" si="44"/>
        <v>1.7294345918529144</v>
      </c>
      <c r="U87" s="82">
        <f t="shared" si="44"/>
        <v>1.5887979222704753</v>
      </c>
      <c r="V87" s="82"/>
    </row>
    <row r="88" spans="2:23" ht="15.75" customHeight="1"/>
    <row r="89" spans="2:23" ht="15.75" customHeight="1"/>
    <row r="90" spans="2:23" ht="38.25" customHeight="1"/>
    <row r="91" spans="2:23" ht="15.75" customHeight="1"/>
    <row r="92" spans="2:23" ht="15.75" customHeight="1"/>
    <row r="93" spans="2:23" ht="15.75" customHeight="1">
      <c r="C93" s="234"/>
      <c r="D93" s="234"/>
      <c r="E93" s="234"/>
      <c r="F93" s="234"/>
      <c r="G93" s="234"/>
      <c r="H93" s="234"/>
      <c r="I93" s="234"/>
      <c r="J93" s="234"/>
      <c r="K93" s="234"/>
      <c r="L93" s="234"/>
      <c r="M93" s="234"/>
      <c r="N93" s="234"/>
      <c r="O93" s="234"/>
      <c r="P93" s="234"/>
      <c r="Q93" s="234"/>
      <c r="R93" s="234"/>
      <c r="S93" s="234"/>
      <c r="T93" s="234"/>
      <c r="U93" s="234"/>
      <c r="V93" s="234"/>
      <c r="W93" s="234"/>
    </row>
    <row r="94" spans="2:23" ht="21">
      <c r="C94" s="238"/>
      <c r="D94" s="238"/>
      <c r="E94" s="238"/>
      <c r="F94" s="239"/>
      <c r="G94" s="235"/>
      <c r="H94" s="234"/>
      <c r="I94" s="234"/>
      <c r="J94" s="234"/>
      <c r="K94" s="234"/>
      <c r="L94" s="234"/>
      <c r="M94" s="234"/>
      <c r="N94" s="234"/>
      <c r="O94" s="234"/>
      <c r="P94" s="234"/>
      <c r="Q94" s="234"/>
      <c r="R94" s="234"/>
      <c r="S94" s="234"/>
      <c r="T94" s="234"/>
      <c r="U94" s="234"/>
      <c r="V94" s="234"/>
      <c r="W94" s="234"/>
    </row>
    <row r="95" spans="2:23" ht="103.5" customHeight="1">
      <c r="C95" s="284" t="s">
        <v>319</v>
      </c>
      <c r="D95" s="284"/>
      <c r="E95" s="284"/>
      <c r="F95" s="284"/>
      <c r="G95" s="236"/>
      <c r="H95" s="237"/>
      <c r="I95" s="237"/>
      <c r="J95" s="237"/>
      <c r="K95" s="237"/>
      <c r="L95" s="258" t="s">
        <v>320</v>
      </c>
      <c r="M95" s="259"/>
      <c r="N95" s="259"/>
      <c r="O95" s="259"/>
      <c r="P95" s="259"/>
      <c r="Q95" s="259"/>
      <c r="R95" s="237"/>
      <c r="S95" s="237"/>
      <c r="T95" s="237"/>
      <c r="U95" s="260" t="s">
        <v>321</v>
      </c>
      <c r="V95" s="261"/>
      <c r="W95" s="261"/>
    </row>
    <row r="96" spans="2:23" ht="21">
      <c r="C96" s="234"/>
      <c r="D96" s="234"/>
      <c r="E96" s="234"/>
      <c r="F96" s="234"/>
      <c r="G96" s="234"/>
      <c r="H96" s="234"/>
      <c r="I96" s="234"/>
      <c r="J96" s="234"/>
      <c r="K96" s="234"/>
      <c r="L96" s="234"/>
      <c r="M96" s="234"/>
      <c r="N96" s="234"/>
      <c r="O96" s="234"/>
      <c r="P96" s="234"/>
      <c r="Q96" s="234"/>
      <c r="R96" s="234"/>
      <c r="S96" s="234"/>
      <c r="T96" s="234"/>
      <c r="U96" s="234"/>
      <c r="V96" s="234"/>
      <c r="W96" s="234"/>
    </row>
    <row r="99" spans="1:23" ht="15" thickBot="1">
      <c r="A99" t="s">
        <v>322</v>
      </c>
    </row>
    <row r="100" spans="1:23" ht="15" thickBot="1">
      <c r="E100" s="301" t="s">
        <v>323</v>
      </c>
      <c r="F100" s="302"/>
      <c r="G100" s="302"/>
      <c r="H100" s="302"/>
      <c r="I100" s="302"/>
      <c r="J100" s="302"/>
      <c r="K100" s="302"/>
      <c r="L100" s="302"/>
      <c r="M100" s="302"/>
      <c r="N100" s="302"/>
      <c r="O100" s="302"/>
      <c r="P100" s="302"/>
      <c r="Q100" s="302"/>
      <c r="R100" s="302"/>
      <c r="S100" s="302"/>
      <c r="T100" s="302"/>
      <c r="U100" s="302"/>
      <c r="V100" s="302"/>
      <c r="W100" s="303"/>
    </row>
    <row r="101" spans="1:23" ht="15" thickBot="1">
      <c r="E101" s="304" t="s">
        <v>324</v>
      </c>
      <c r="F101" s="304" t="s">
        <v>325</v>
      </c>
      <c r="G101" s="295" t="s">
        <v>326</v>
      </c>
      <c r="H101" s="296"/>
      <c r="I101" s="296"/>
      <c r="J101" s="297"/>
      <c r="K101" s="295" t="s">
        <v>327</v>
      </c>
      <c r="L101" s="296"/>
      <c r="M101" s="296"/>
      <c r="N101" s="297"/>
      <c r="O101" s="298" t="s">
        <v>328</v>
      </c>
      <c r="P101" s="299"/>
      <c r="Q101" s="299"/>
      <c r="R101" s="300"/>
      <c r="S101" s="298" t="s">
        <v>329</v>
      </c>
      <c r="T101" s="299"/>
      <c r="U101" s="299"/>
      <c r="V101" s="300"/>
      <c r="W101" s="306" t="s">
        <v>330</v>
      </c>
    </row>
    <row r="102" spans="1:23" ht="28.15" thickBot="1">
      <c r="E102" s="305"/>
      <c r="F102" s="305"/>
      <c r="G102" s="23" t="s">
        <v>331</v>
      </c>
      <c r="H102" s="24" t="s">
        <v>332</v>
      </c>
      <c r="I102" s="25" t="s">
        <v>333</v>
      </c>
      <c r="J102" s="26" t="s">
        <v>334</v>
      </c>
      <c r="K102" s="23" t="s">
        <v>331</v>
      </c>
      <c r="L102" s="24" t="s">
        <v>332</v>
      </c>
      <c r="M102" s="25" t="s">
        <v>333</v>
      </c>
      <c r="N102" s="26" t="s">
        <v>334</v>
      </c>
      <c r="O102" s="23" t="s">
        <v>17</v>
      </c>
      <c r="P102" s="27" t="s">
        <v>18</v>
      </c>
      <c r="Q102" s="28" t="s">
        <v>19</v>
      </c>
      <c r="R102" s="29" t="s">
        <v>20</v>
      </c>
      <c r="S102" s="30" t="s">
        <v>17</v>
      </c>
      <c r="T102" s="31" t="s">
        <v>18</v>
      </c>
      <c r="U102" s="28" t="s">
        <v>19</v>
      </c>
      <c r="V102" s="31" t="s">
        <v>20</v>
      </c>
      <c r="W102" s="307"/>
    </row>
    <row r="103" spans="1:23" ht="15" thickBot="1">
      <c r="E103" s="285"/>
      <c r="F103" s="286"/>
      <c r="G103" s="78"/>
      <c r="H103" s="79"/>
      <c r="I103" s="79"/>
      <c r="J103" s="80"/>
      <c r="K103" s="78"/>
      <c r="L103" s="79"/>
      <c r="M103" s="79"/>
      <c r="N103" s="81"/>
      <c r="O103" s="77" t="str">
        <f>IFERROR((K103/G103),"100%")</f>
        <v>100%</v>
      </c>
      <c r="P103" s="45" t="str">
        <f>IFERROR((L103/H103),"100%")</f>
        <v>100%</v>
      </c>
      <c r="Q103" s="45" t="str">
        <f>IFERROR((M103/I103),"100%")</f>
        <v>100%</v>
      </c>
      <c r="R103" s="47" t="str">
        <f>IFERROR((N103/J103),"100%")</f>
        <v>100%</v>
      </c>
      <c r="S103" s="77" t="str">
        <f>IFERROR(((K103)/(G103)),"100%")</f>
        <v>100%</v>
      </c>
      <c r="T103" s="77" t="str">
        <f>IFERROR(((L103+M103)/(H103+I103)),"100%")</f>
        <v>100%</v>
      </c>
      <c r="U103" s="45" t="str">
        <f>IFERROR(((L103+M103+N103)/(H103+I103+J103)),"100%")</f>
        <v>100%</v>
      </c>
      <c r="V103" s="47" t="str">
        <f>IFERROR(((L103+M103+N103+O103)/(H103+I103+J103+K103)),"100%")</f>
        <v>100%</v>
      </c>
      <c r="W103" s="88"/>
    </row>
    <row r="104" spans="1:23" ht="55.15">
      <c r="E104" s="38" t="s">
        <v>335</v>
      </c>
      <c r="F104" s="32">
        <v>6500000</v>
      </c>
      <c r="G104" s="61">
        <v>1500800</v>
      </c>
      <c r="H104" s="62">
        <v>1683700</v>
      </c>
      <c r="I104" s="62">
        <v>1736200</v>
      </c>
      <c r="J104" s="63">
        <v>1579300</v>
      </c>
      <c r="K104" s="61">
        <v>1060168.52</v>
      </c>
      <c r="L104" s="64">
        <v>2173843.66</v>
      </c>
      <c r="M104" s="64"/>
      <c r="N104" s="65"/>
      <c r="O104" s="77">
        <f t="shared" ref="O104:P106" si="45">IFERROR(K104/G104,"100"%)</f>
        <v>0.70640226545842222</v>
      </c>
      <c r="P104" s="45">
        <f t="shared" si="45"/>
        <v>1.2911110411593516</v>
      </c>
      <c r="Q104" s="69"/>
      <c r="R104" s="69"/>
      <c r="S104" s="50">
        <f>IFERROR(K104/G104,"100%")</f>
        <v>0.70640226545842222</v>
      </c>
      <c r="T104" s="77">
        <f>IFERROR(((K104+L104)/(G104+H104)),"100%")</f>
        <v>1.0155478662270372</v>
      </c>
      <c r="U104" s="69"/>
      <c r="V104" s="69"/>
      <c r="W104" s="42" t="s">
        <v>336</v>
      </c>
    </row>
    <row r="105" spans="1:23" ht="72">
      <c r="E105" s="39" t="s">
        <v>337</v>
      </c>
      <c r="F105" s="33">
        <v>5700000</v>
      </c>
      <c r="G105" s="66">
        <v>899000</v>
      </c>
      <c r="H105" s="67">
        <v>1677000</v>
      </c>
      <c r="I105" s="67">
        <v>1739000</v>
      </c>
      <c r="J105" s="68">
        <v>1385000</v>
      </c>
      <c r="K105" s="66">
        <v>899000</v>
      </c>
      <c r="L105" s="69">
        <v>1604434.64</v>
      </c>
      <c r="M105" s="69">
        <v>1630396.07</v>
      </c>
      <c r="N105" s="70"/>
      <c r="O105" s="77">
        <f t="shared" si="45"/>
        <v>1</v>
      </c>
      <c r="P105" s="77">
        <f t="shared" si="45"/>
        <v>0.95672906380441258</v>
      </c>
      <c r="Q105" s="69"/>
      <c r="R105" s="69"/>
      <c r="S105" s="50">
        <f>IFERROR(K105/G105,"100%")</f>
        <v>1</v>
      </c>
      <c r="T105" s="77">
        <f>IFERROR(((K105+L105)/(G105+H105)),"100%")</f>
        <v>0.97183021739130426</v>
      </c>
      <c r="U105" s="45"/>
      <c r="V105" s="69"/>
      <c r="W105" s="243" t="s">
        <v>338</v>
      </c>
    </row>
    <row r="106" spans="1:23" ht="41.45">
      <c r="E106" s="39" t="s">
        <v>339</v>
      </c>
      <c r="F106" s="33">
        <v>320371.18</v>
      </c>
      <c r="G106" s="66">
        <v>150744.5</v>
      </c>
      <c r="H106" s="67">
        <v>169626.68</v>
      </c>
      <c r="I106" s="67"/>
      <c r="J106" s="68"/>
      <c r="K106" s="69">
        <v>150744.5</v>
      </c>
      <c r="L106" s="69">
        <v>169626.68</v>
      </c>
      <c r="M106" s="69"/>
      <c r="N106" s="69"/>
      <c r="O106" s="77">
        <f t="shared" si="45"/>
        <v>1</v>
      </c>
      <c r="P106" s="77">
        <f t="shared" si="45"/>
        <v>1</v>
      </c>
      <c r="Q106" s="139"/>
      <c r="R106" s="139"/>
      <c r="S106" s="69"/>
      <c r="T106" s="69"/>
      <c r="U106" s="69"/>
      <c r="V106" s="69"/>
      <c r="W106" s="170"/>
    </row>
    <row r="107" spans="1:23" ht="43.15">
      <c r="E107" s="134" t="s">
        <v>340</v>
      </c>
      <c r="F107" s="135">
        <v>120500000</v>
      </c>
      <c r="G107" s="136">
        <v>29952898</v>
      </c>
      <c r="H107" s="137">
        <v>29765234</v>
      </c>
      <c r="I107" s="137">
        <v>31200909</v>
      </c>
      <c r="J107" s="138">
        <v>29580959</v>
      </c>
      <c r="K107" s="136">
        <v>29952898</v>
      </c>
      <c r="L107" s="69">
        <v>29765234</v>
      </c>
      <c r="M107" s="69">
        <v>31200909</v>
      </c>
      <c r="N107" s="69"/>
      <c r="O107" s="77">
        <f t="shared" ref="O107" si="46">IFERROR((K107/G107),"100%")</f>
        <v>1</v>
      </c>
      <c r="P107" s="77">
        <f>IFERROR((L107/H107),"100%")</f>
        <v>1</v>
      </c>
      <c r="Q107" s="139"/>
      <c r="R107" s="139"/>
      <c r="S107" s="50">
        <f>IFERROR(K107/G107,"100%")</f>
        <v>1</v>
      </c>
      <c r="T107" s="77">
        <f>IFERROR(((K107+L107)/(G107+H107)),"100%")</f>
        <v>1</v>
      </c>
      <c r="U107" s="69"/>
      <c r="V107" s="69"/>
      <c r="W107" s="170" t="s">
        <v>341</v>
      </c>
    </row>
    <row r="108" spans="1:23" ht="37.9" customHeight="1">
      <c r="E108" s="134" t="s">
        <v>342</v>
      </c>
      <c r="F108" s="135"/>
      <c r="G108" s="136"/>
      <c r="H108" s="137"/>
      <c r="I108" s="137"/>
      <c r="J108" s="138"/>
      <c r="K108" s="136"/>
      <c r="L108" s="69"/>
      <c r="M108" s="69"/>
      <c r="N108" s="69"/>
      <c r="O108" s="139"/>
      <c r="P108" s="139"/>
      <c r="Q108" s="139"/>
      <c r="R108" s="139"/>
      <c r="S108" s="69"/>
      <c r="T108" s="69"/>
      <c r="U108" s="69"/>
      <c r="V108" s="69"/>
      <c r="W108" s="170"/>
    </row>
    <row r="109" spans="1:23" ht="57.6">
      <c r="E109" s="134" t="s">
        <v>343</v>
      </c>
      <c r="F109" s="135">
        <v>100000</v>
      </c>
      <c r="G109" s="136">
        <v>32247</v>
      </c>
      <c r="H109" s="137">
        <v>21112</v>
      </c>
      <c r="I109" s="137">
        <v>25087</v>
      </c>
      <c r="J109" s="138">
        <v>21554</v>
      </c>
      <c r="K109" s="136">
        <v>0</v>
      </c>
      <c r="L109" s="69">
        <v>0</v>
      </c>
      <c r="M109" s="69" t="s">
        <v>344</v>
      </c>
      <c r="N109" s="69"/>
      <c r="O109" s="77">
        <f>IFERROR((K109/G109),"100%")</f>
        <v>0</v>
      </c>
      <c r="P109" s="77">
        <f>IFERROR((L109/H109),"100%")</f>
        <v>0</v>
      </c>
      <c r="Q109" s="45" t="str">
        <f>IFERROR((M109/I109),"100%")</f>
        <v>100%</v>
      </c>
      <c r="R109" s="139"/>
      <c r="S109" s="50">
        <f t="shared" ref="S109:S115" si="47">IFERROR(K109/G109,"100%")</f>
        <v>0</v>
      </c>
      <c r="T109" s="77">
        <f>IFERROR(((K109+L109)/(G109+H109)),"100%")</f>
        <v>0</v>
      </c>
      <c r="U109" s="45" t="str">
        <f t="shared" ref="U109:U115" si="48">IFERROR(((K109+L109+M109)/(G109+H109+I109)),"100%")</f>
        <v>100%</v>
      </c>
      <c r="V109" s="69"/>
      <c r="W109" s="170" t="s">
        <v>345</v>
      </c>
    </row>
    <row r="110" spans="1:23" ht="43.15">
      <c r="E110" s="134" t="s">
        <v>346</v>
      </c>
      <c r="F110" s="135">
        <v>1400000</v>
      </c>
      <c r="G110" s="136">
        <v>389800</v>
      </c>
      <c r="H110" s="137">
        <v>327600</v>
      </c>
      <c r="I110" s="137">
        <v>393400</v>
      </c>
      <c r="J110" s="138">
        <v>289200</v>
      </c>
      <c r="K110" s="136">
        <v>482195.20000000001</v>
      </c>
      <c r="L110" s="69">
        <v>524590.87</v>
      </c>
      <c r="M110" s="69">
        <v>419389.84</v>
      </c>
      <c r="N110" s="69"/>
      <c r="O110" s="77">
        <f t="shared" ref="O110" si="49">IFERROR(K110/G110,"100"%)</f>
        <v>1.2370323242688559</v>
      </c>
      <c r="P110" s="77">
        <f>IFERROR(L110/H110,"100"%)</f>
        <v>1.601315231990232</v>
      </c>
      <c r="Q110" s="45">
        <f t="shared" ref="Q110:Q115" si="50">IFERROR((M110/I110),"100%")</f>
        <v>1.0660646670055924</v>
      </c>
      <c r="R110" s="139"/>
      <c r="S110" s="50">
        <f t="shared" si="47"/>
        <v>1.2370323242688559</v>
      </c>
      <c r="T110" s="77">
        <f>IFERROR(((K110+L110)/(G110+H110)),"100%")</f>
        <v>1.4033817535545026</v>
      </c>
      <c r="U110" s="45">
        <f t="shared" si="48"/>
        <v>1.283917815988477</v>
      </c>
      <c r="V110" s="69"/>
      <c r="W110" s="170" t="s">
        <v>347</v>
      </c>
    </row>
    <row r="111" spans="1:23" ht="43.15">
      <c r="E111" s="134" t="s">
        <v>348</v>
      </c>
      <c r="F111" s="135">
        <v>1600000</v>
      </c>
      <c r="G111" s="136">
        <v>314500</v>
      </c>
      <c r="H111" s="137">
        <v>561500</v>
      </c>
      <c r="I111" s="137">
        <v>360500</v>
      </c>
      <c r="J111" s="138">
        <v>363500</v>
      </c>
      <c r="K111" s="136">
        <v>229298.71</v>
      </c>
      <c r="L111" s="69">
        <v>376722.88</v>
      </c>
      <c r="M111" s="139">
        <v>599145.24</v>
      </c>
      <c r="N111" s="140"/>
      <c r="O111" s="77">
        <f>IFERROR((K111/G111),"100%")</f>
        <v>0.72908969793322731</v>
      </c>
      <c r="P111" s="77">
        <f>IFERROR(L111/H111,"100"%)</f>
        <v>0.67092231522707035</v>
      </c>
      <c r="Q111" s="45">
        <f t="shared" si="50"/>
        <v>1.6619840221914008</v>
      </c>
      <c r="R111" s="139"/>
      <c r="S111" s="50">
        <f t="shared" si="47"/>
        <v>0.72908969793322731</v>
      </c>
      <c r="T111" s="77">
        <f>IFERROR(((K111+L111)/(G111+H111)),"100%")</f>
        <v>0.69180546803652965</v>
      </c>
      <c r="U111" s="45">
        <f t="shared" si="48"/>
        <v>0.97465978972907408</v>
      </c>
      <c r="V111" s="139"/>
      <c r="W111" s="170" t="s">
        <v>349</v>
      </c>
    </row>
    <row r="112" spans="1:23" ht="126.6" thickBot="1">
      <c r="E112" s="134" t="s">
        <v>350</v>
      </c>
      <c r="F112" s="135">
        <v>465523</v>
      </c>
      <c r="G112" s="136">
        <v>162037.92000000001</v>
      </c>
      <c r="H112" s="137">
        <v>107043.8</v>
      </c>
      <c r="I112" s="137">
        <v>113484.1</v>
      </c>
      <c r="J112" s="138">
        <v>82957.179999999993</v>
      </c>
      <c r="K112" s="136">
        <v>154444.65</v>
      </c>
      <c r="L112" s="69">
        <v>114637.07</v>
      </c>
      <c r="M112" s="139">
        <v>108559.86</v>
      </c>
      <c r="N112" s="140"/>
      <c r="O112" s="77">
        <f>IFERROR((K112/G112),"100%")</f>
        <v>0.95313893192408283</v>
      </c>
      <c r="P112" s="77">
        <f>IFERROR(L112/H112,"100"%)</f>
        <v>1.0709361027915676</v>
      </c>
      <c r="Q112" s="45">
        <f t="shared" si="50"/>
        <v>0.95660854692419461</v>
      </c>
      <c r="R112" s="139"/>
      <c r="S112" s="50">
        <f t="shared" si="47"/>
        <v>0.95313893192408283</v>
      </c>
      <c r="T112" s="77">
        <f>IFERROR(((K112+L112)/(G112+H112)),"100%")</f>
        <v>0.99999999999999978</v>
      </c>
      <c r="U112" s="45">
        <f t="shared" si="48"/>
        <v>0.9871283848619824</v>
      </c>
      <c r="V112" s="69"/>
      <c r="W112" s="244" t="s">
        <v>351</v>
      </c>
    </row>
    <row r="113" spans="5:23" ht="43.5" customHeight="1">
      <c r="E113" s="134" t="s">
        <v>352</v>
      </c>
      <c r="F113" s="135">
        <v>7152315</v>
      </c>
      <c r="G113" s="136">
        <v>1691166</v>
      </c>
      <c r="H113" s="137">
        <v>1641085</v>
      </c>
      <c r="I113" s="137">
        <v>1646409</v>
      </c>
      <c r="J113" s="138">
        <v>2173655</v>
      </c>
      <c r="K113" s="136">
        <v>1536507</v>
      </c>
      <c r="L113" s="69">
        <v>1394403.41</v>
      </c>
      <c r="M113" s="139">
        <v>1443914.66</v>
      </c>
      <c r="N113" s="140"/>
      <c r="O113" s="77">
        <f>IFERROR((K113/G113),"100%")</f>
        <v>0.9085488946679392</v>
      </c>
      <c r="P113" s="77">
        <f>IFERROR(L113/H113,"100"%)</f>
        <v>0.84968384331098024</v>
      </c>
      <c r="Q113" s="45">
        <f t="shared" si="50"/>
        <v>0.87700848331125492</v>
      </c>
      <c r="R113" s="139"/>
      <c r="S113" s="50">
        <f t="shared" si="47"/>
        <v>0.9085488946679392</v>
      </c>
      <c r="T113" s="77">
        <f>IFERROR(((K113+L113)/(G113+H113)),"100%")</f>
        <v>0.87955871571499267</v>
      </c>
      <c r="U113" s="45">
        <f t="shared" si="48"/>
        <v>0.87871537120429999</v>
      </c>
      <c r="V113" s="69"/>
      <c r="W113" s="42" t="s">
        <v>353</v>
      </c>
    </row>
    <row r="114" spans="5:23" ht="28.9">
      <c r="E114" s="134" t="s">
        <v>354</v>
      </c>
      <c r="F114" s="135">
        <v>13226826.07</v>
      </c>
      <c r="G114" s="136">
        <v>2840360.07</v>
      </c>
      <c r="H114" s="137">
        <v>3139697</v>
      </c>
      <c r="I114" s="137">
        <v>3293565</v>
      </c>
      <c r="J114" s="138">
        <v>3953204</v>
      </c>
      <c r="K114" s="136">
        <v>3282184.47</v>
      </c>
      <c r="L114" s="69">
        <v>3031468.66</v>
      </c>
      <c r="M114" s="139">
        <v>3225855.23</v>
      </c>
      <c r="N114" s="140"/>
      <c r="O114" s="77">
        <f>IFERROR((K114/G114),"100%")</f>
        <v>1.1555522501060933</v>
      </c>
      <c r="P114" s="77">
        <f>IFERROR(L114/H114,"100"%)</f>
        <v>0.96552904945923135</v>
      </c>
      <c r="Q114" s="45">
        <f t="shared" si="50"/>
        <v>0.97944179938759368</v>
      </c>
      <c r="R114" s="139"/>
      <c r="S114" s="50">
        <f t="shared" si="47"/>
        <v>1.1555522501060933</v>
      </c>
      <c r="T114" s="77" t="str">
        <f ca="1">IFERROR(((K114+L114)/(S113G112+H114)),"100%")</f>
        <v>100%</v>
      </c>
      <c r="U114" s="45">
        <f t="shared" si="48"/>
        <v>1.0286712449561795</v>
      </c>
      <c r="V114" s="69"/>
      <c r="W114" s="221" t="s">
        <v>355</v>
      </c>
    </row>
    <row r="115" spans="5:23" ht="72.599999999999994" thickBot="1">
      <c r="E115" s="40" t="s">
        <v>356</v>
      </c>
      <c r="F115" s="41">
        <v>250000</v>
      </c>
      <c r="G115" s="71">
        <v>27000</v>
      </c>
      <c r="H115" s="72">
        <v>66000</v>
      </c>
      <c r="I115" s="72">
        <v>90000</v>
      </c>
      <c r="J115" s="73">
        <v>67000</v>
      </c>
      <c r="K115" s="71">
        <v>13020.96</v>
      </c>
      <c r="L115" s="74">
        <v>71444.53</v>
      </c>
      <c r="M115" s="74">
        <v>30977.94</v>
      </c>
      <c r="N115" s="75"/>
      <c r="O115" s="172">
        <f>IFERROR((K115/G115),"100%")</f>
        <v>0.48225777777777773</v>
      </c>
      <c r="P115" s="172">
        <f>IFERROR((L115/H115),"100%")</f>
        <v>1.0824928787878787</v>
      </c>
      <c r="Q115" s="45">
        <f t="shared" si="50"/>
        <v>0.3441993333333333</v>
      </c>
      <c r="R115" s="74"/>
      <c r="S115" s="173">
        <f t="shared" si="47"/>
        <v>0.48225777777777773</v>
      </c>
      <c r="T115" s="77">
        <f>IFERROR(((K115+L115)/(G115+H115)),"100%")</f>
        <v>0.90823107526881708</v>
      </c>
      <c r="U115" s="45">
        <f t="shared" si="48"/>
        <v>0.63083841530054641</v>
      </c>
      <c r="V115" s="74"/>
      <c r="W115" s="222" t="s">
        <v>357</v>
      </c>
    </row>
  </sheetData>
  <mergeCells count="35">
    <mergeCell ref="E103:F103"/>
    <mergeCell ref="E2:S2"/>
    <mergeCell ref="E3:S3"/>
    <mergeCell ref="E4:S4"/>
    <mergeCell ref="L11:O11"/>
    <mergeCell ref="E5:S5"/>
    <mergeCell ref="K101:N101"/>
    <mergeCell ref="O101:R101"/>
    <mergeCell ref="S101:V101"/>
    <mergeCell ref="E100:W100"/>
    <mergeCell ref="E101:E102"/>
    <mergeCell ref="W101:W102"/>
    <mergeCell ref="F101:F102"/>
    <mergeCell ref="G101:J101"/>
    <mergeCell ref="G10:V10"/>
    <mergeCell ref="W11:W12"/>
    <mergeCell ref="L95:Q95"/>
    <mergeCell ref="U95:W95"/>
    <mergeCell ref="C13:C15"/>
    <mergeCell ref="C87:F87"/>
    <mergeCell ref="B16:F16"/>
    <mergeCell ref="B13:B15"/>
    <mergeCell ref="B36:B38"/>
    <mergeCell ref="C36:C38"/>
    <mergeCell ref="B41:B42"/>
    <mergeCell ref="C41:C42"/>
    <mergeCell ref="C61:C62"/>
    <mergeCell ref="B61:B62"/>
    <mergeCell ref="C95:F95"/>
    <mergeCell ref="P11:S11"/>
    <mergeCell ref="T11:V11"/>
    <mergeCell ref="B11:B12"/>
    <mergeCell ref="C11:C12"/>
    <mergeCell ref="D11:F11"/>
    <mergeCell ref="G11:K11"/>
  </mergeCells>
  <conditionalFormatting sqref="G103:J115">
    <cfRule type="containsBlanks" dxfId="129" priority="516">
      <formula>LEN(TRIM(G103))=0</formula>
    </cfRule>
  </conditionalFormatting>
  <conditionalFormatting sqref="H13:K13">
    <cfRule type="containsBlanks" dxfId="128" priority="768">
      <formula>LEN(TRIM(H13))=0</formula>
    </cfRule>
  </conditionalFormatting>
  <conditionalFormatting sqref="H16:K86">
    <cfRule type="containsBlanks" dxfId="127" priority="177">
      <formula>LEN(TRIM(H16))=0</formula>
    </cfRule>
  </conditionalFormatting>
  <conditionalFormatting sqref="K110">
    <cfRule type="containsBlanks" dxfId="126" priority="557">
      <formula>LEN(TRIM(K110))=0</formula>
    </cfRule>
  </conditionalFormatting>
  <conditionalFormatting sqref="K111">
    <cfRule type="containsBlanks" dxfId="125" priority="517">
      <formula>LEN(TRIM(K111))=0</formula>
    </cfRule>
  </conditionalFormatting>
  <conditionalFormatting sqref="K103:N109">
    <cfRule type="containsBlanks" dxfId="124" priority="597">
      <formula>LEN(TRIM(K103))=0</formula>
    </cfRule>
  </conditionalFormatting>
  <conditionalFormatting sqref="K112:N115">
    <cfRule type="containsBlanks" dxfId="123" priority="822">
      <formula>LEN(TRIM(K112))=0</formula>
    </cfRule>
  </conditionalFormatting>
  <conditionalFormatting sqref="L110:N111">
    <cfRule type="containsBlanks" dxfId="122" priority="499">
      <formula>LEN(TRIM(L110))=0</formula>
    </cfRule>
  </conditionalFormatting>
  <conditionalFormatting sqref="L15:O86">
    <cfRule type="containsBlanks" dxfId="121" priority="138">
      <formula>LEN(TRIM(L15))=0</formula>
    </cfRule>
  </conditionalFormatting>
  <conditionalFormatting sqref="L13:P14">
    <cfRule type="containsBlanks" dxfId="120" priority="732">
      <formula>LEN(TRIM(L13))=0</formula>
    </cfRule>
  </conditionalFormatting>
  <conditionalFormatting sqref="O104:P107">
    <cfRule type="cellIs" dxfId="119" priority="85" stopIfTrue="1" operator="equal">
      <formula>"100%"</formula>
    </cfRule>
    <cfRule type="containsBlanks" dxfId="118" priority="90" stopIfTrue="1">
      <formula>LEN(TRIM(O104))=0</formula>
    </cfRule>
    <cfRule type="cellIs" dxfId="117" priority="86" stopIfTrue="1" operator="lessThan">
      <formula>0.5</formula>
    </cfRule>
    <cfRule type="cellIs" dxfId="116" priority="87" stopIfTrue="1" operator="between">
      <formula>0.5</formula>
      <formula>0.7</formula>
    </cfRule>
    <cfRule type="cellIs" dxfId="115" priority="88" stopIfTrue="1" operator="between">
      <formula>0.7</formula>
      <formula>1.2</formula>
    </cfRule>
    <cfRule type="cellIs" dxfId="114" priority="89" stopIfTrue="1" operator="greaterThanOrEqual">
      <formula>1.2</formula>
    </cfRule>
  </conditionalFormatting>
  <conditionalFormatting sqref="O109:Q115">
    <cfRule type="cellIs" dxfId="113" priority="13" stopIfTrue="1" operator="equal">
      <formula>"100%"</formula>
    </cfRule>
    <cfRule type="cellIs" dxfId="112" priority="14" stopIfTrue="1" operator="lessThan">
      <formula>0.5</formula>
    </cfRule>
    <cfRule type="cellIs" dxfId="111" priority="15" stopIfTrue="1" operator="between">
      <formula>0.5</formula>
      <formula>0.7</formula>
    </cfRule>
    <cfRule type="cellIs" dxfId="110" priority="16" stopIfTrue="1" operator="between">
      <formula>0.7</formula>
      <formula>1.2</formula>
    </cfRule>
    <cfRule type="cellIs" dxfId="109" priority="17" stopIfTrue="1" operator="greaterThanOrEqual">
      <formula>1.2</formula>
    </cfRule>
    <cfRule type="containsBlanks" dxfId="108" priority="18" stopIfTrue="1">
      <formula>LEN(TRIM(O109))=0</formula>
    </cfRule>
  </conditionalFormatting>
  <conditionalFormatting sqref="O103:V103">
    <cfRule type="cellIs" dxfId="107" priority="683" stopIfTrue="1" operator="greaterThanOrEqual">
      <formula>1.2</formula>
    </cfRule>
    <cfRule type="containsBlanks" dxfId="106" priority="684" stopIfTrue="1">
      <formula>LEN(TRIM(O103))=0</formula>
    </cfRule>
    <cfRule type="cellIs" dxfId="105" priority="679" stopIfTrue="1" operator="equal">
      <formula>"100%"</formula>
    </cfRule>
    <cfRule type="cellIs" dxfId="104" priority="680" stopIfTrue="1" operator="lessThan">
      <formula>0.5</formula>
    </cfRule>
    <cfRule type="cellIs" dxfId="103" priority="681" stopIfTrue="1" operator="between">
      <formula>0.5</formula>
      <formula>0.7</formula>
    </cfRule>
    <cfRule type="cellIs" dxfId="102" priority="682" stopIfTrue="1" operator="between">
      <formula>0.7</formula>
      <formula>1.2</formula>
    </cfRule>
  </conditionalFormatting>
  <conditionalFormatting sqref="O108:V108">
    <cfRule type="containsBlanks" dxfId="101" priority="472">
      <formula>LEN(TRIM(O108))=0</formula>
    </cfRule>
  </conditionalFormatting>
  <conditionalFormatting sqref="P13:P14">
    <cfRule type="cellIs" dxfId="100" priority="737" stopIfTrue="1" operator="greaterThanOrEqual">
      <formula>1.2</formula>
    </cfRule>
    <cfRule type="cellIs" dxfId="99" priority="735" stopIfTrue="1" operator="between">
      <formula>0.5</formula>
      <formula>0.7</formula>
    </cfRule>
    <cfRule type="cellIs" dxfId="98" priority="734" stopIfTrue="1" operator="lessThan">
      <formula>0.5</formula>
    </cfRule>
    <cfRule type="cellIs" dxfId="97" priority="733" stopIfTrue="1" operator="equal">
      <formula>"100%"</formula>
    </cfRule>
    <cfRule type="containsBlanks" dxfId="96" priority="738" stopIfTrue="1">
      <formula>LEN(TRIM(P13))=0</formula>
    </cfRule>
    <cfRule type="cellIs" dxfId="95" priority="736" stopIfTrue="1" operator="between">
      <formula>0.7</formula>
      <formula>1.2</formula>
    </cfRule>
  </conditionalFormatting>
  <conditionalFormatting sqref="P15">
    <cfRule type="containsBlanks" dxfId="94" priority="724">
      <formula>LEN(TRIM(P15))=0</formula>
    </cfRule>
  </conditionalFormatting>
  <conditionalFormatting sqref="P15:P16">
    <cfRule type="cellIs" dxfId="93" priority="727" stopIfTrue="1" operator="between">
      <formula>0.5</formula>
      <formula>0.7</formula>
    </cfRule>
    <cfRule type="cellIs" dxfId="92" priority="725" stopIfTrue="1" operator="equal">
      <formula>"100%"</formula>
    </cfRule>
    <cfRule type="cellIs" dxfId="91" priority="726" stopIfTrue="1" operator="lessThan">
      <formula>0.5</formula>
    </cfRule>
    <cfRule type="cellIs" dxfId="90" priority="728" stopIfTrue="1" operator="between">
      <formula>0.7</formula>
      <formula>1.2</formula>
    </cfRule>
    <cfRule type="cellIs" dxfId="89" priority="729" stopIfTrue="1" operator="greaterThanOrEqual">
      <formula>1.2</formula>
    </cfRule>
    <cfRule type="containsBlanks" dxfId="88" priority="730" stopIfTrue="1">
      <formula>LEN(TRIM(P15))=0</formula>
    </cfRule>
  </conditionalFormatting>
  <conditionalFormatting sqref="P17:P86">
    <cfRule type="cellIs" dxfId="87" priority="483" stopIfTrue="1" operator="equal">
      <formula>"100%"</formula>
    </cfRule>
    <cfRule type="containsBlanks" dxfId="86" priority="488" stopIfTrue="1">
      <formula>LEN(TRIM(P17))=0</formula>
    </cfRule>
    <cfRule type="cellIs" dxfId="85" priority="487" stopIfTrue="1" operator="greaterThanOrEqual">
      <formula>1.2</formula>
    </cfRule>
    <cfRule type="cellIs" dxfId="84" priority="485" stopIfTrue="1" operator="between">
      <formula>0.5</formula>
      <formula>0.7</formula>
    </cfRule>
    <cfRule type="cellIs" dxfId="83" priority="486" stopIfTrue="1" operator="between">
      <formula>0.7</formula>
      <formula>1.2</formula>
    </cfRule>
    <cfRule type="cellIs" dxfId="82" priority="484" stopIfTrue="1" operator="lessThan">
      <formula>0.5</formula>
    </cfRule>
  </conditionalFormatting>
  <conditionalFormatting sqref="Q13:Q86">
    <cfRule type="cellIs" dxfId="81" priority="142" stopIfTrue="1" operator="between">
      <formula>0.7</formula>
      <formula>1.2</formula>
    </cfRule>
    <cfRule type="containsBlanks" dxfId="80" priority="144" stopIfTrue="1">
      <formula>LEN(TRIM(Q13))=0</formula>
    </cfRule>
    <cfRule type="cellIs" dxfId="79" priority="143" stopIfTrue="1" operator="greaterThanOrEqual">
      <formula>1.2</formula>
    </cfRule>
    <cfRule type="cellIs" dxfId="78" priority="141" stopIfTrue="1" operator="between">
      <formula>0.5</formula>
      <formula>0.7</formula>
    </cfRule>
    <cfRule type="cellIs" dxfId="77" priority="140" stopIfTrue="1" operator="lessThan">
      <formula>0.5</formula>
    </cfRule>
    <cfRule type="cellIs" dxfId="76" priority="139" stopIfTrue="1" operator="equal">
      <formula>"100%"</formula>
    </cfRule>
  </conditionalFormatting>
  <conditionalFormatting sqref="Q18:R35">
    <cfRule type="containsBlanks" dxfId="75" priority="104">
      <formula>LEN(TRIM(Q18))=0</formula>
    </cfRule>
  </conditionalFormatting>
  <conditionalFormatting sqref="Q45:R86">
    <cfRule type="containsBlanks" dxfId="74" priority="19">
      <formula>LEN(TRIM(Q45))=0</formula>
    </cfRule>
  </conditionalFormatting>
  <conditionalFormatting sqref="Q104:R105 Q107:R107 R109:R115">
    <cfRule type="containsBlanks" dxfId="73" priority="498">
      <formula>LEN(TRIM(Q104))=0</formula>
    </cfRule>
  </conditionalFormatting>
  <conditionalFormatting sqref="Q106:V106">
    <cfRule type="containsBlanks" dxfId="72" priority="467">
      <formula>LEN(TRIM(Q106))=0</formula>
    </cfRule>
  </conditionalFormatting>
  <conditionalFormatting sqref="R18:R35">
    <cfRule type="cellIs" dxfId="71" priority="105" stopIfTrue="1" operator="equal">
      <formula>"100%"</formula>
    </cfRule>
    <cfRule type="cellIs" dxfId="70" priority="106" stopIfTrue="1" operator="lessThan">
      <formula>0.5</formula>
    </cfRule>
    <cfRule type="cellIs" dxfId="69" priority="107" stopIfTrue="1" operator="between">
      <formula>0.5</formula>
      <formula>0.7</formula>
    </cfRule>
    <cfRule type="cellIs" dxfId="68" priority="108" stopIfTrue="1" operator="between">
      <formula>0.7</formula>
      <formula>1.2</formula>
    </cfRule>
    <cfRule type="containsBlanks" dxfId="67" priority="110" stopIfTrue="1">
      <formula>LEN(TRIM(R18))=0</formula>
    </cfRule>
    <cfRule type="cellIs" dxfId="66" priority="109" stopIfTrue="1" operator="greaterThanOrEqual">
      <formula>1.2</formula>
    </cfRule>
  </conditionalFormatting>
  <conditionalFormatting sqref="R36:R44">
    <cfRule type="cellIs" dxfId="65" priority="3" stopIfTrue="1" operator="between">
      <formula>0.5</formula>
      <formula>0.7</formula>
    </cfRule>
    <cfRule type="cellIs" dxfId="64" priority="4" stopIfTrue="1" operator="between">
      <formula>0.7</formula>
      <formula>1.2</formula>
    </cfRule>
    <cfRule type="cellIs" dxfId="63" priority="2" stopIfTrue="1" operator="lessThan">
      <formula>0.5</formula>
    </cfRule>
    <cfRule type="cellIs" dxfId="62" priority="1" stopIfTrue="1" operator="equal">
      <formula>"100%"</formula>
    </cfRule>
    <cfRule type="containsBlanks" dxfId="61" priority="6" stopIfTrue="1">
      <formula>LEN(TRIM(R36))=0</formula>
    </cfRule>
    <cfRule type="cellIs" dxfId="60" priority="5" stopIfTrue="1" operator="greaterThanOrEqual">
      <formula>1.2</formula>
    </cfRule>
  </conditionalFormatting>
  <conditionalFormatting sqref="R45:R86">
    <cfRule type="cellIs" dxfId="59" priority="23" stopIfTrue="1" operator="between">
      <formula>0.7</formula>
      <formula>1.2</formula>
    </cfRule>
    <cfRule type="cellIs" dxfId="58" priority="24" stopIfTrue="1" operator="greaterThanOrEqual">
      <formula>1.2</formula>
    </cfRule>
    <cfRule type="containsBlanks" dxfId="57" priority="25" stopIfTrue="1">
      <formula>LEN(TRIM(R45))=0</formula>
    </cfRule>
    <cfRule type="cellIs" dxfId="56" priority="20" stopIfTrue="1" operator="equal">
      <formula>"100%"</formula>
    </cfRule>
    <cfRule type="cellIs" dxfId="55" priority="21" stopIfTrue="1" operator="lessThan">
      <formula>0.5</formula>
    </cfRule>
    <cfRule type="cellIs" dxfId="54" priority="22" stopIfTrue="1" operator="between">
      <formula>0.5</formula>
      <formula>0.7</formula>
    </cfRule>
  </conditionalFormatting>
  <conditionalFormatting sqref="R13:S15 R16:R17 S16">
    <cfRule type="cellIs" dxfId="53" priority="125" stopIfTrue="1" operator="equal">
      <formula>"100%"</formula>
    </cfRule>
  </conditionalFormatting>
  <conditionalFormatting sqref="R13:S15 R16:R17">
    <cfRule type="containsBlanks" dxfId="52" priority="124">
      <formula>LEN(TRIM(R13))=0</formula>
    </cfRule>
  </conditionalFormatting>
  <conditionalFormatting sqref="R13:S15 S16 R16:R17">
    <cfRule type="cellIs" dxfId="51" priority="126" stopIfTrue="1" operator="lessThan">
      <formula>0.5</formula>
    </cfRule>
    <cfRule type="cellIs" dxfId="50" priority="127" stopIfTrue="1" operator="between">
      <formula>0.5</formula>
      <formula>0.7</formula>
    </cfRule>
    <cfRule type="cellIs" dxfId="49" priority="128" stopIfTrue="1" operator="between">
      <formula>0.7</formula>
      <formula>1.2</formula>
    </cfRule>
    <cfRule type="containsBlanks" dxfId="48" priority="130" stopIfTrue="1">
      <formula>LEN(TRIM(R13))=0</formula>
    </cfRule>
    <cfRule type="cellIs" dxfId="47" priority="129" stopIfTrue="1" operator="greaterThanOrEqual">
      <formula>1.2</formula>
    </cfRule>
  </conditionalFormatting>
  <conditionalFormatting sqref="S104:T105">
    <cfRule type="cellIs" dxfId="46" priority="250" stopIfTrue="1" operator="lessThan">
      <formula>0.5</formula>
    </cfRule>
    <cfRule type="cellIs" dxfId="45" priority="253" stopIfTrue="1" operator="greaterThanOrEqual">
      <formula>1.2</formula>
    </cfRule>
    <cfRule type="cellIs" dxfId="44" priority="249" stopIfTrue="1" operator="equal">
      <formula>"100%"</formula>
    </cfRule>
    <cfRule type="cellIs" dxfId="43" priority="251" stopIfTrue="1" operator="between">
      <formula>0.5</formula>
      <formula>0.7</formula>
    </cfRule>
    <cfRule type="cellIs" dxfId="42" priority="252" stopIfTrue="1" operator="between">
      <formula>0.7</formula>
      <formula>1.2</formula>
    </cfRule>
    <cfRule type="containsBlanks" dxfId="41" priority="254" stopIfTrue="1">
      <formula>LEN(TRIM(S104))=0</formula>
    </cfRule>
  </conditionalFormatting>
  <conditionalFormatting sqref="S107:T107">
    <cfRule type="cellIs" dxfId="40" priority="223" stopIfTrue="1" operator="lessThan">
      <formula>0.5</formula>
    </cfRule>
    <cfRule type="cellIs" dxfId="39" priority="224" stopIfTrue="1" operator="between">
      <formula>0.5</formula>
      <formula>0.7</formula>
    </cfRule>
    <cfRule type="cellIs" dxfId="38" priority="225" stopIfTrue="1" operator="between">
      <formula>0.7</formula>
      <formula>1.2</formula>
    </cfRule>
    <cfRule type="cellIs" dxfId="37" priority="226" stopIfTrue="1" operator="greaterThanOrEqual">
      <formula>1.2</formula>
    </cfRule>
    <cfRule type="containsBlanks" dxfId="36" priority="227" stopIfTrue="1">
      <formula>LEN(TRIM(S107))=0</formula>
    </cfRule>
    <cfRule type="cellIs" dxfId="35" priority="222" stopIfTrue="1" operator="equal">
      <formula>"100%"</formula>
    </cfRule>
  </conditionalFormatting>
  <conditionalFormatting sqref="S109:T115">
    <cfRule type="cellIs" dxfId="34" priority="203" stopIfTrue="1" operator="lessThan">
      <formula>0.5</formula>
    </cfRule>
    <cfRule type="cellIs" dxfId="33" priority="202" stopIfTrue="1" operator="equal">
      <formula>"100%"</formula>
    </cfRule>
    <cfRule type="containsBlanks" dxfId="32" priority="207" stopIfTrue="1">
      <formula>LEN(TRIM(S109))=0</formula>
    </cfRule>
    <cfRule type="cellIs" dxfId="31" priority="206" stopIfTrue="1" operator="greaterThanOrEqual">
      <formula>1.2</formula>
    </cfRule>
    <cfRule type="cellIs" dxfId="30" priority="205" stopIfTrue="1" operator="between">
      <formula>0.7</formula>
      <formula>1.2</formula>
    </cfRule>
    <cfRule type="cellIs" dxfId="29" priority="204" stopIfTrue="1" operator="between">
      <formula>0.5</formula>
      <formula>0.7</formula>
    </cfRule>
  </conditionalFormatting>
  <conditionalFormatting sqref="S103:V103">
    <cfRule type="containsBlanks" dxfId="28" priority="678">
      <formula>LEN(TRIM(S103))=0</formula>
    </cfRule>
  </conditionalFormatting>
  <conditionalFormatting sqref="T13:V86">
    <cfRule type="containsBlanks" dxfId="27" priority="131">
      <formula>LEN(TRIM(T13))=0</formula>
    </cfRule>
    <cfRule type="cellIs" dxfId="26" priority="133" stopIfTrue="1" operator="lessThan">
      <formula>0.5</formula>
    </cfRule>
    <cfRule type="cellIs" dxfId="25" priority="135" stopIfTrue="1" operator="between">
      <formula>0.7</formula>
      <formula>1.2</formula>
    </cfRule>
    <cfRule type="cellIs" dxfId="24" priority="136" stopIfTrue="1" operator="greaterThanOrEqual">
      <formula>1.2</formula>
    </cfRule>
    <cfRule type="cellIs" dxfId="23" priority="132" stopIfTrue="1" operator="equal">
      <formula>"100%"</formula>
    </cfRule>
    <cfRule type="containsBlanks" dxfId="22" priority="137" stopIfTrue="1">
      <formula>LEN(TRIM(T13))=0</formula>
    </cfRule>
    <cfRule type="cellIs" dxfId="21" priority="134" stopIfTrue="1" operator="between">
      <formula>0.5</formula>
      <formula>0.7</formula>
    </cfRule>
  </conditionalFormatting>
  <conditionalFormatting sqref="T104:V105">
    <cfRule type="containsBlanks" dxfId="20" priority="117">
      <formula>LEN(TRIM(T104))=0</formula>
    </cfRule>
  </conditionalFormatting>
  <conditionalFormatting sqref="T107:V107">
    <cfRule type="containsBlanks" dxfId="19" priority="221">
      <formula>LEN(TRIM(T107))=0</formula>
    </cfRule>
  </conditionalFormatting>
  <conditionalFormatting sqref="T109:V115">
    <cfRule type="containsBlanks" dxfId="18" priority="52">
      <formula>LEN(TRIM(T109))=0</formula>
    </cfRule>
  </conditionalFormatting>
  <conditionalFormatting sqref="U105">
    <cfRule type="cellIs" dxfId="17" priority="122" stopIfTrue="1" operator="greaterThanOrEqual">
      <formula>1.2</formula>
    </cfRule>
    <cfRule type="containsBlanks" dxfId="16" priority="123" stopIfTrue="1">
      <formula>LEN(TRIM(U105))=0</formula>
    </cfRule>
    <cfRule type="cellIs" dxfId="15" priority="120" stopIfTrue="1" operator="between">
      <formula>0.5</formula>
      <formula>0.7</formula>
    </cfRule>
    <cfRule type="cellIs" dxfId="14" priority="119" stopIfTrue="1" operator="lessThan">
      <formula>0.5</formula>
    </cfRule>
    <cfRule type="cellIs" dxfId="13" priority="118" stopIfTrue="1" operator="equal">
      <formula>"100%"</formula>
    </cfRule>
    <cfRule type="cellIs" dxfId="12" priority="121" stopIfTrue="1" operator="between">
      <formula>0.7</formula>
      <formula>1.2</formula>
    </cfRule>
  </conditionalFormatting>
  <conditionalFormatting sqref="U109:U113">
    <cfRule type="containsBlanks" dxfId="11" priority="58" stopIfTrue="1">
      <formula>LEN(TRIM(U109))=0</formula>
    </cfRule>
    <cfRule type="cellIs" dxfId="10" priority="57" stopIfTrue="1" operator="greaterThanOrEqual">
      <formula>1.2</formula>
    </cfRule>
    <cfRule type="cellIs" dxfId="9" priority="56" stopIfTrue="1" operator="between">
      <formula>0.7</formula>
      <formula>1.2</formula>
    </cfRule>
    <cfRule type="cellIs" dxfId="8" priority="55" stopIfTrue="1" operator="between">
      <formula>0.5</formula>
      <formula>0.7</formula>
    </cfRule>
    <cfRule type="cellIs" dxfId="7" priority="53" stopIfTrue="1" operator="equal">
      <formula>"100%"</formula>
    </cfRule>
    <cfRule type="cellIs" dxfId="6" priority="54" stopIfTrue="1" operator="lessThan">
      <formula>0.5</formula>
    </cfRule>
  </conditionalFormatting>
  <conditionalFormatting sqref="U114:U115">
    <cfRule type="cellIs" dxfId="5" priority="8" stopIfTrue="1" operator="lessThan">
      <formula>0.5</formula>
    </cfRule>
    <cfRule type="cellIs" dxfId="4" priority="9" stopIfTrue="1" operator="between">
      <formula>0.5</formula>
      <formula>0.7</formula>
    </cfRule>
    <cfRule type="cellIs" dxfId="3" priority="10" stopIfTrue="1" operator="between">
      <formula>0.7</formula>
      <formula>1.2</formula>
    </cfRule>
    <cfRule type="cellIs" dxfId="2" priority="7" stopIfTrue="1" operator="equal">
      <formula>"100%"</formula>
    </cfRule>
    <cfRule type="containsBlanks" dxfId="1" priority="12" stopIfTrue="1">
      <formula>LEN(TRIM(U114))=0</formula>
    </cfRule>
    <cfRule type="cellIs" dxfId="0" priority="11" stopIfTrue="1" operator="greaterThanOrEqual">
      <formula>1.2</formula>
    </cfRule>
  </conditionalFormatting>
  <pageMargins left="0.7" right="0.7" top="0.75" bottom="0.75" header="0.3" footer="0.3"/>
  <pageSetup paperSize="17" scale="3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defaultColWidth="11.42578125" defaultRowHeight="14.45"/>
  <cols>
    <col min="1" max="1" width="20.28515625" customWidth="1"/>
    <col min="2" max="2" width="34.7109375" customWidth="1"/>
  </cols>
  <sheetData>
    <row r="1" spans="1:2">
      <c r="A1" s="56" t="s">
        <v>358</v>
      </c>
    </row>
    <row r="3" spans="1:2" ht="120" customHeight="1">
      <c r="A3" s="313" t="s">
        <v>359</v>
      </c>
      <c r="B3" s="313"/>
    </row>
    <row r="5" spans="1:2" ht="43.15">
      <c r="A5" s="43"/>
      <c r="B5" s="55" t="s">
        <v>360</v>
      </c>
    </row>
    <row r="6" spans="1:2" ht="57.6">
      <c r="A6" s="44"/>
      <c r="B6" s="55" t="s">
        <v>361</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Eden Zaragoza</cp:lastModifiedBy>
  <cp:revision/>
  <dcterms:created xsi:type="dcterms:W3CDTF">2020-03-29T15:30:51Z</dcterms:created>
  <dcterms:modified xsi:type="dcterms:W3CDTF">2023-11-07T17:53:12Z</dcterms:modified>
  <cp:category/>
  <cp:contentStatus/>
</cp:coreProperties>
</file>