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depor\Mi unidad\Presupuestos MIR\PRESUPUESTO 2023\4.2 CACOMyM 4to Trim\1.4 F. Técnicas\"/>
    </mc:Choice>
  </mc:AlternateContent>
  <xr:revisionPtr revIDLastSave="0" documentId="13_ncr:1_{D6FB6D6C-C7DF-48DF-99D4-1B2BE9064DE7}" xr6:coauthVersionLast="47" xr6:coauthVersionMax="47" xr10:uidLastSave="{00000000-0000-0000-0000-000000000000}"/>
  <bookViews>
    <workbookView xWindow="-100" yWindow="-100" windowWidth="21467" windowHeight="11443" xr2:uid="{00000000-000D-0000-FFFF-FFFF00000000}"/>
  </bookViews>
  <sheets>
    <sheet name="SEGUIMIENTO E4 2023" sheetId="1" r:id="rId1"/>
    <sheet name="Instrucciones" sheetId="2"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63" i="1" l="1"/>
  <c r="U62" i="1"/>
  <c r="U61" i="1"/>
  <c r="U60" i="1"/>
  <c r="U59" i="1"/>
  <c r="U58" i="1"/>
  <c r="U57" i="1"/>
  <c r="T63" i="1"/>
  <c r="T62" i="1"/>
  <c r="T61" i="1"/>
  <c r="T60" i="1"/>
  <c r="T59" i="1"/>
  <c r="T58" i="1"/>
  <c r="T57" i="1"/>
  <c r="Q63" i="1"/>
  <c r="Q62" i="1"/>
  <c r="Q61" i="1"/>
  <c r="Q60" i="1"/>
  <c r="Q59" i="1"/>
  <c r="Q58" i="1"/>
  <c r="Q57" i="1"/>
  <c r="P63" i="1"/>
  <c r="P62" i="1"/>
  <c r="P61" i="1"/>
  <c r="P60" i="1"/>
  <c r="P59" i="1"/>
  <c r="P58" i="1"/>
  <c r="P57" i="1"/>
  <c r="U38" i="1" l="1"/>
  <c r="U37" i="1"/>
  <c r="U36" i="1"/>
  <c r="U35" i="1"/>
  <c r="U34" i="1"/>
  <c r="U33" i="1"/>
  <c r="U32" i="1"/>
  <c r="U31" i="1"/>
  <c r="U30" i="1"/>
  <c r="U29" i="1"/>
  <c r="U28" i="1"/>
  <c r="U27" i="1"/>
  <c r="U26" i="1"/>
  <c r="U25" i="1"/>
  <c r="U24" i="1"/>
  <c r="U23" i="1"/>
  <c r="U22" i="1"/>
  <c r="U21" i="1"/>
  <c r="U20" i="1"/>
  <c r="U19" i="1"/>
  <c r="U18" i="1"/>
  <c r="U17" i="1"/>
  <c r="U16" i="1"/>
  <c r="U15" i="1"/>
  <c r="R38" i="1"/>
  <c r="R37" i="1"/>
  <c r="R36" i="1"/>
  <c r="R35" i="1"/>
  <c r="R34" i="1"/>
  <c r="R33" i="1"/>
  <c r="R32" i="1"/>
  <c r="R31" i="1"/>
  <c r="R30" i="1"/>
  <c r="R29" i="1"/>
  <c r="R28" i="1"/>
  <c r="R27" i="1"/>
  <c r="R26" i="1"/>
  <c r="R25" i="1"/>
  <c r="R24" i="1"/>
  <c r="R23" i="1"/>
  <c r="R22" i="1"/>
  <c r="R21" i="1"/>
  <c r="R20" i="1"/>
  <c r="R19" i="1"/>
  <c r="R18" i="1"/>
  <c r="R17" i="1"/>
  <c r="R16" i="1"/>
  <c r="R15" i="1"/>
  <c r="T27" i="1"/>
  <c r="T38" i="1" l="1"/>
  <c r="Q38" i="1"/>
  <c r="T37" i="1"/>
  <c r="Q37" i="1"/>
  <c r="T36" i="1"/>
  <c r="Q36" i="1"/>
  <c r="T35" i="1"/>
  <c r="Q35" i="1"/>
  <c r="T34" i="1"/>
  <c r="Q34" i="1"/>
  <c r="T33" i="1"/>
  <c r="Q33" i="1"/>
  <c r="T32" i="1"/>
  <c r="Q32" i="1"/>
  <c r="T31" i="1"/>
  <c r="Q31" i="1"/>
  <c r="T30" i="1"/>
  <c r="Q30" i="1"/>
  <c r="T28" i="1"/>
  <c r="Q27" i="1"/>
  <c r="T26" i="1"/>
  <c r="Q26" i="1"/>
  <c r="T25" i="1"/>
  <c r="Q25" i="1"/>
  <c r="T24" i="1"/>
  <c r="Q24" i="1"/>
  <c r="T22" i="1"/>
  <c r="Q22" i="1"/>
  <c r="T21" i="1"/>
  <c r="Q21" i="1"/>
  <c r="T20" i="1"/>
  <c r="T19" i="1"/>
  <c r="Q20" i="1"/>
  <c r="Q19" i="1"/>
  <c r="T18" i="1"/>
  <c r="T17" i="1"/>
  <c r="T16" i="1"/>
  <c r="T15" i="1"/>
  <c r="Q18" i="1"/>
  <c r="Q17" i="1"/>
  <c r="Q16" i="1"/>
  <c r="Q15" i="1"/>
  <c r="P15" i="1" l="1"/>
  <c r="S63" i="1"/>
  <c r="S62" i="1"/>
  <c r="S61" i="1"/>
  <c r="S60" i="1"/>
  <c r="S59" i="1"/>
  <c r="S58" i="1"/>
  <c r="S57" i="1"/>
  <c r="O63" i="1"/>
  <c r="O62" i="1"/>
  <c r="O61" i="1"/>
  <c r="O60" i="1"/>
  <c r="O59" i="1"/>
  <c r="O58" i="1"/>
  <c r="O57" i="1"/>
  <c r="S38" i="1"/>
  <c r="S37" i="1"/>
  <c r="S36" i="1"/>
  <c r="S35" i="1"/>
  <c r="S34" i="1"/>
  <c r="S33" i="1"/>
  <c r="S32" i="1"/>
  <c r="S31" i="1"/>
  <c r="S30" i="1"/>
  <c r="S28" i="1"/>
  <c r="S27" i="1"/>
  <c r="S26" i="1"/>
  <c r="S25" i="1"/>
  <c r="S24" i="1"/>
  <c r="S22" i="1"/>
  <c r="S21" i="1"/>
  <c r="S20" i="1"/>
  <c r="S19" i="1"/>
  <c r="S18" i="1"/>
  <c r="S17" i="1"/>
  <c r="S16" i="1"/>
  <c r="P38" i="1" l="1"/>
  <c r="P37" i="1"/>
  <c r="P36" i="1"/>
  <c r="P35" i="1"/>
  <c r="P34" i="1"/>
  <c r="P33" i="1"/>
  <c r="P32" i="1"/>
  <c r="P31" i="1"/>
  <c r="P30" i="1"/>
  <c r="P27" i="1"/>
  <c r="P26" i="1"/>
  <c r="P25" i="1"/>
  <c r="P24" i="1"/>
  <c r="P22" i="1"/>
  <c r="P21" i="1"/>
  <c r="P20" i="1"/>
  <c r="P19" i="1"/>
  <c r="P18" i="1"/>
  <c r="P17" i="1"/>
  <c r="P16" i="1"/>
  <c r="U13" i="1"/>
  <c r="T13" i="1"/>
  <c r="S13" i="1"/>
  <c r="R13" i="1"/>
  <c r="Q13" i="1"/>
  <c r="S15" i="1"/>
  <c r="U14" i="1"/>
  <c r="T14" i="1"/>
  <c r="S14" i="1"/>
  <c r="R14" i="1"/>
  <c r="Q14" i="1"/>
  <c r="P14" i="1"/>
  <c r="P13" i="1"/>
  <c r="R63" i="1"/>
  <c r="N63" i="1"/>
  <c r="R62" i="1"/>
  <c r="N62" i="1"/>
  <c r="R61" i="1"/>
  <c r="N61" i="1"/>
  <c r="R60" i="1"/>
  <c r="N60" i="1"/>
  <c r="R59" i="1"/>
  <c r="N59" i="1"/>
  <c r="R58" i="1"/>
  <c r="N58" i="1"/>
  <c r="R57" i="1"/>
  <c r="N57" i="1"/>
  <c r="O15" i="1"/>
  <c r="O16" i="1"/>
  <c r="O17" i="1"/>
  <c r="O18" i="1"/>
  <c r="O19" i="1"/>
  <c r="O20" i="1"/>
  <c r="O21" i="1"/>
  <c r="O22" i="1"/>
  <c r="O24" i="1"/>
  <c r="O25" i="1"/>
  <c r="O26" i="1"/>
  <c r="O27" i="1"/>
  <c r="O28" i="1"/>
  <c r="O30" i="1"/>
  <c r="O31" i="1"/>
  <c r="O32" i="1"/>
  <c r="O33" i="1"/>
  <c r="O35" i="1"/>
  <c r="O36" i="1"/>
  <c r="O38" i="1"/>
  <c r="O37" i="1"/>
  <c r="O14" i="1" l="1"/>
  <c r="T56" i="1" l="1"/>
  <c r="S56" i="1"/>
  <c r="R56" i="1"/>
  <c r="Q56" i="1"/>
  <c r="P56" i="1"/>
  <c r="O56" i="1"/>
  <c r="N56" i="1"/>
  <c r="U56" i="1" s="1"/>
  <c r="O13" i="1"/>
</calcChain>
</file>

<file path=xl/sharedStrings.xml><?xml version="1.0" encoding="utf-8"?>
<sst xmlns="http://schemas.openxmlformats.org/spreadsheetml/2006/main" count="228" uniqueCount="166">
  <si>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</si>
  <si>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</si>
  <si>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</si>
  <si>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</si>
  <si>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</si>
  <si>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</si>
  <si>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</si>
  <si>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</si>
  <si>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</si>
  <si>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</si>
  <si>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</si>
  <si>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</si>
  <si>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</si>
  <si>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</si>
  <si>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</si>
  <si>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EJE 4: CANCUN POR LA PAZ</t>
  </si>
  <si>
    <t>Fin
(DGPM / DP)</t>
  </si>
  <si>
    <t>Actividad</t>
  </si>
  <si>
    <t>Anual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</si>
  <si>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Porcentaje</t>
    </r>
  </si>
  <si>
    <t>JUSTIFICACION TRIMESTRAL Y ANUAL DE AVANCE DE RESULTADOS 2023</t>
  </si>
  <si>
    <t>META PROGRAMADA 2023</t>
  </si>
  <si>
    <t>META REALIZADA 2023</t>
  </si>
  <si>
    <t>PORCENTAJE DE AVANCE TRIMESTRAL 2023</t>
  </si>
  <si>
    <t>PORCENTAJE DE AVANCE TRIMESTRAL ACUMULADO 2023</t>
  </si>
  <si>
    <t>SEGUIMIENTO A LA EJECUCIÓN DEL PRESUPUESTO AUTORIZADO</t>
  </si>
  <si>
    <t>UNIDAD ADMINISTRATIVA</t>
  </si>
  <si>
    <t>TRIMESTRE 1 2023</t>
  </si>
  <si>
    <t>TRIMESTRE 2 2023</t>
  </si>
  <si>
    <t>TRIMESTRE 3 2023</t>
  </si>
  <si>
    <t>TRIMESTRE 4 2023</t>
  </si>
  <si>
    <t>SEGUIMIENTO DE AVANCE EN CUMPLIMIENTO DE METAS Y OBJETIVOS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</si>
  <si>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</si>
  <si>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</si>
  <si>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</si>
  <si>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</si>
  <si>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</si>
  <si>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EJEMPLO</t>
  </si>
  <si>
    <t>JUSTIFICACION TRIMESTRAL DE AVANCE DE RESULTADOS 2023</t>
  </si>
  <si>
    <t>AVANCE EN CUMPLIMIENTO DE METAS TRIMESTRAL Y ANUAL ACUMULADO 2023</t>
  </si>
  <si>
    <t>ANUAL</t>
  </si>
  <si>
    <t>CLAVE Y NOMBRE DEL PPA:  E-PPA 4.17 PROGRAMA DEPORTE SIN LÍMITES</t>
  </si>
  <si>
    <t xml:space="preserve">INSTITUTO DEL DEPORTE </t>
  </si>
  <si>
    <r>
      <rPr>
        <b/>
        <sz val="11"/>
        <color theme="1"/>
        <rFont val="Arial"/>
        <family val="2"/>
      </rPr>
      <t xml:space="preserve">4.17.1: </t>
    </r>
    <r>
      <rPr>
        <sz val="11"/>
        <color theme="1"/>
        <rFont val="Arial"/>
        <family val="2"/>
      </rPr>
      <t>Contribuir en la promoción de acciones que combatan las causas que generan las violencias y la delincuencia contribuyendo a la paz y la justica mediante actividades físicas y recreativas promovidas por el Instituto del Deporte.</t>
    </r>
  </si>
  <si>
    <r>
      <rPr>
        <b/>
        <sz val="11"/>
        <color theme="1"/>
        <rFont val="Arial"/>
        <family val="2"/>
      </rPr>
      <t>PPPIVC</t>
    </r>
    <r>
      <rPr>
        <b/>
        <vertAlign val="subscript"/>
        <sz val="11"/>
        <color theme="1"/>
        <rFont val="Arial"/>
        <family val="2"/>
      </rPr>
      <t>ENVIPE</t>
    </r>
    <r>
      <rPr>
        <sz val="11"/>
        <color theme="1"/>
        <rFont val="Arial"/>
        <family val="2"/>
      </rPr>
      <t xml:space="preserve">: Porcentaje de población de 18 años y más que percibe inseguro vivir en Cancún.
</t>
    </r>
    <r>
      <rPr>
        <b/>
        <sz val="11"/>
        <color theme="1"/>
        <rFont val="Arial"/>
        <family val="2"/>
      </rPr>
      <t>ENVIPE</t>
    </r>
    <r>
      <rPr>
        <sz val="11"/>
        <color theme="1"/>
        <rFont val="Arial"/>
        <family val="2"/>
      </rPr>
      <t>: Encuesta Nacional de Seguridad Pública Urbana. Periodicidad Anual.</t>
    </r>
  </si>
  <si>
    <t>Propósito
(Instituto del Deporte)</t>
  </si>
  <si>
    <t>4.17.1.1 Las ciudadanas y los ciudadanos del Municipio de Benito Juárez participan regularmente en las actividades físicas y recreativas del Instituto del Deporte.</t>
  </si>
  <si>
    <t xml:space="preserve">PDEP: Porcentaje de deportistas participantes.  </t>
  </si>
  <si>
    <t>Trimestral</t>
  </si>
  <si>
    <t>UNIDAD DE MEDIDA DEL INDICADOR: Porcentaje
UNIDAD DE MEDIDA DE LAS VARIABLE: Deportistas</t>
  </si>
  <si>
    <t>Componente
( Coordinación Administrativa)</t>
  </si>
  <si>
    <r>
      <rPr>
        <b/>
        <sz val="11"/>
        <rFont val="Arial"/>
        <family val="2"/>
      </rPr>
      <t xml:space="preserve">4.17.1.1.1 </t>
    </r>
    <r>
      <rPr>
        <sz val="11"/>
        <rFont val="Arial"/>
        <family val="2"/>
      </rPr>
      <t>Registros de finanzas públicas realizadas</t>
    </r>
  </si>
  <si>
    <r>
      <rPr>
        <b/>
        <sz val="11"/>
        <rFont val="Arial"/>
        <family val="2"/>
      </rPr>
      <t>PFR:</t>
    </r>
    <r>
      <rPr>
        <sz val="11"/>
        <rFont val="Arial"/>
        <family val="2"/>
      </rPr>
      <t xml:space="preserve"> Porcentaje de registros de finanzas públicas realizadas.</t>
    </r>
  </si>
  <si>
    <r>
      <rPr>
        <b/>
        <sz val="11"/>
        <rFont val="Arial"/>
        <family val="2"/>
      </rPr>
      <t>MEDIDA DEL INDICADOR</t>
    </r>
    <r>
      <rPr>
        <sz val="11"/>
        <rFont val="Arial"/>
        <family val="2"/>
      </rPr>
      <t xml:space="preserve">: Porcentaje
</t>
    </r>
    <r>
      <rPr>
        <b/>
        <sz val="11"/>
        <rFont val="Arial"/>
        <family val="2"/>
      </rPr>
      <t>UNIDAD DE MEDIDA DE LAS VARIABLE:</t>
    </r>
    <r>
      <rPr>
        <sz val="11"/>
        <rFont val="Arial"/>
        <family val="2"/>
      </rPr>
      <t xml:space="preserve"> Registros de finanzas públicas</t>
    </r>
  </si>
  <si>
    <r>
      <rPr>
        <b/>
        <sz val="11"/>
        <rFont val="Arial"/>
        <family val="2"/>
      </rPr>
      <t>4.17.1.1.1.1</t>
    </r>
    <r>
      <rPr>
        <sz val="11"/>
        <rFont val="Arial"/>
        <family val="2"/>
      </rPr>
      <t xml:space="preserve"> Realización de reportes administrativos y contables</t>
    </r>
  </si>
  <si>
    <r>
      <rPr>
        <b/>
        <sz val="11"/>
        <rFont val="Arial"/>
        <family val="2"/>
      </rPr>
      <t>PACR:</t>
    </r>
    <r>
      <rPr>
        <sz val="11"/>
        <rFont val="Arial"/>
        <family val="2"/>
      </rPr>
      <t xml:space="preserve"> Porcentaje de reportes administrativos y contables realizados.</t>
    </r>
  </si>
  <si>
    <r>
      <rPr>
        <b/>
        <sz val="11"/>
        <rFont val="Arial"/>
        <family val="2"/>
      </rPr>
      <t>UNIDAD DE MEDIDA DEL INDICADOR:</t>
    </r>
    <r>
      <rPr>
        <sz val="11"/>
        <rFont val="Arial"/>
        <family val="2"/>
      </rPr>
      <t xml:space="preserve">                                                                                                                                                                                                                                                                                                                                      
Porcentaje
</t>
    </r>
    <r>
      <rPr>
        <b/>
        <sz val="11"/>
        <rFont val="Arial"/>
        <family val="2"/>
      </rPr>
      <t xml:space="preserve">UNIDAD DE MEDIDA DE LA VARIABLE: </t>
    </r>
    <r>
      <rPr>
        <sz val="11"/>
        <rFont val="Arial"/>
        <family val="2"/>
      </rPr>
      <t xml:space="preserve">                                                                                                                                                                                                                                                                                                                                                                                             
Reportes administrativos y contables</t>
    </r>
  </si>
  <si>
    <t>Componente
(Coordinación de Mantenimiento e infraestructura de Instalaciones Deportivas)</t>
  </si>
  <si>
    <r>
      <rPr>
        <b/>
        <sz val="11"/>
        <rFont val="Arial"/>
        <family val="2"/>
      </rPr>
      <t xml:space="preserve">4.17.1.1.2 </t>
    </r>
    <r>
      <rPr>
        <sz val="11"/>
        <rFont val="Arial"/>
        <family val="2"/>
      </rPr>
      <t>Espacios deportivos atendidos.</t>
    </r>
  </si>
  <si>
    <r>
      <rPr>
        <b/>
        <sz val="11"/>
        <rFont val="Arial"/>
        <family val="2"/>
      </rPr>
      <t>PMPCED:</t>
    </r>
    <r>
      <rPr>
        <sz val="11"/>
        <rFont val="Arial"/>
        <family val="2"/>
      </rPr>
      <t xml:space="preserve"> Porcentaje de Mantenimiento Preventivo y Creación de Espacios Deportivos </t>
    </r>
  </si>
  <si>
    <r>
      <rPr>
        <b/>
        <sz val="11"/>
        <rFont val="Arial"/>
        <family val="2"/>
      </rPr>
      <t>UNIDAD DE MEDIDA DEL INDICADOR:</t>
    </r>
    <r>
      <rPr>
        <sz val="11"/>
        <rFont val="Arial"/>
        <family val="2"/>
      </rPr>
      <t xml:space="preserve">                                                                                                                                                                                                                                                                                    Porcentaje 
                                                                                                                                                                                                                                                                                                                                                                   </t>
    </r>
    <r>
      <rPr>
        <b/>
        <sz val="11"/>
        <rFont val="Arial"/>
        <family val="2"/>
      </rPr>
      <t>UNIDAD DE MEDIDA DE LA VARIABLE</t>
    </r>
    <r>
      <rPr>
        <sz val="11"/>
        <rFont val="Arial"/>
        <family val="2"/>
      </rPr>
      <t>: Espacios deportivos</t>
    </r>
  </si>
  <si>
    <r>
      <rPr>
        <b/>
        <sz val="11"/>
        <rFont val="Arial"/>
        <family val="2"/>
      </rPr>
      <t>4.17.1.1.2.1</t>
    </r>
    <r>
      <rPr>
        <sz val="11"/>
        <rFont val="Arial"/>
        <family val="2"/>
      </rPr>
      <t xml:space="preserve"> Realización de mantenimiento de instalaciones deportivas.</t>
    </r>
  </si>
  <si>
    <r>
      <rPr>
        <b/>
        <sz val="11"/>
        <rFont val="Arial"/>
        <family val="2"/>
      </rPr>
      <t>PMDR:</t>
    </r>
    <r>
      <rPr>
        <sz val="11"/>
        <rFont val="Arial"/>
        <family val="2"/>
      </rPr>
      <t xml:space="preserve"> Porcentaje de metros cuadrados de mantenimiento en instalaciones deportivas realizados.</t>
    </r>
  </si>
  <si>
    <r>
      <rPr>
        <b/>
        <sz val="11"/>
        <rFont val="Arial"/>
        <family val="2"/>
      </rPr>
      <t xml:space="preserve">UNIDAD DE MEDIDA DEL INDICADOR: </t>
    </r>
    <r>
      <rPr>
        <sz val="11"/>
        <rFont val="Arial"/>
        <family val="2"/>
      </rPr>
      <t xml:space="preserve">                                                                                                                                                                                                                                                                                  
Porcentaje
</t>
    </r>
    <r>
      <rPr>
        <b/>
        <sz val="11"/>
        <rFont val="Arial"/>
        <family val="2"/>
      </rPr>
      <t>UNIDAD DE MEDIDA DE LA VARIABLE:</t>
    </r>
    <r>
      <rPr>
        <sz val="11"/>
        <rFont val="Arial"/>
        <family val="2"/>
      </rPr>
      <t xml:space="preserve">                                                                                                                                                                                                                                                                                
Metros cuadrados </t>
    </r>
  </si>
  <si>
    <t>Componente
( Coordinación de Operaciones y Logística )</t>
  </si>
  <si>
    <r>
      <rPr>
        <b/>
        <sz val="11"/>
        <rFont val="Arial"/>
        <family val="2"/>
      </rPr>
      <t>4.17.1.1.3</t>
    </r>
    <r>
      <rPr>
        <sz val="11"/>
        <rFont val="Arial"/>
        <family val="2"/>
      </rPr>
      <t xml:space="preserve"> Recursos económicos y en especie a favor de la práctica deportiva ejercidos</t>
    </r>
  </si>
  <si>
    <r>
      <rPr>
        <b/>
        <sz val="11"/>
        <rFont val="Arial"/>
        <family val="2"/>
      </rPr>
      <t>PIADR:</t>
    </r>
    <r>
      <rPr>
        <sz val="11"/>
        <rFont val="Arial"/>
        <family val="2"/>
      </rPr>
      <t xml:space="preserve"> Impulsos de actividades deportivas y recreativas. económicos o en especie ejercidos</t>
    </r>
  </si>
  <si>
    <r>
      <rPr>
        <b/>
        <sz val="11"/>
        <rFont val="Arial"/>
        <family val="2"/>
      </rPr>
      <t>UNIDAD DE MEDIDA DEL INDICADOR:</t>
    </r>
    <r>
      <rPr>
        <sz val="11"/>
        <rFont val="Arial"/>
        <family val="2"/>
      </rPr>
      <t xml:space="preserve"> Porcentaje                                                                                                                                                                                                                                                                 
</t>
    </r>
    <r>
      <rPr>
        <b/>
        <sz val="11"/>
        <rFont val="Arial"/>
        <family val="2"/>
      </rPr>
      <t>UNIDAD DE MEDIDA DE LA VARIABLE:</t>
    </r>
    <r>
      <rPr>
        <sz val="11"/>
        <rFont val="Arial"/>
        <family val="2"/>
      </rPr>
      <t xml:space="preserve"> Impulsos deportivos</t>
    </r>
  </si>
  <si>
    <r>
      <rPr>
        <b/>
        <sz val="11"/>
        <rFont val="Arial"/>
        <family val="2"/>
      </rPr>
      <t>4.17.1.1.3.1</t>
    </r>
    <r>
      <rPr>
        <sz val="11"/>
        <rFont val="Arial"/>
        <family val="2"/>
      </rPr>
      <t xml:space="preserve"> Entrega de incentivos a talentos deportivos</t>
    </r>
  </si>
  <si>
    <r>
      <rPr>
        <b/>
        <sz val="11"/>
        <rFont val="Arial"/>
        <family val="2"/>
      </rPr>
      <t>PITD:</t>
    </r>
    <r>
      <rPr>
        <sz val="11"/>
        <rFont val="Arial"/>
        <family val="2"/>
      </rPr>
      <t xml:space="preserve"> Porcentaje de incentivos para talentos deportivos</t>
    </r>
  </si>
  <si>
    <r>
      <rPr>
        <b/>
        <sz val="11"/>
        <rFont val="Arial"/>
        <family val="2"/>
      </rPr>
      <t xml:space="preserve">UNIDAD DE LA MEDIDA DEL INDICADOR:     </t>
    </r>
    <r>
      <rPr>
        <sz val="11"/>
        <rFont val="Arial"/>
        <family val="2"/>
      </rPr>
      <t xml:space="preserve">                                                                                                                                                                                                                                                                                                                                                                   
Porcentaje
</t>
    </r>
    <r>
      <rPr>
        <b/>
        <sz val="11"/>
        <rFont val="Arial"/>
        <family val="2"/>
      </rPr>
      <t xml:space="preserve">UNIDAD DE LA MEDIDA DE LA VARIABLE:   </t>
    </r>
    <r>
      <rPr>
        <sz val="11"/>
        <rFont val="Arial"/>
        <family val="2"/>
      </rPr>
      <t xml:space="preserve">                                                                                                                                                                                                                                                                                  Incentivos para talentos deportivos</t>
    </r>
  </si>
  <si>
    <r>
      <rPr>
        <b/>
        <sz val="11"/>
        <rFont val="Arial"/>
        <family val="2"/>
      </rPr>
      <t>4.17.1.1.3.2</t>
    </r>
    <r>
      <rPr>
        <sz val="11"/>
        <rFont val="Arial"/>
        <family val="2"/>
      </rPr>
      <t xml:space="preserve"> Brindar atenciones en rehabilitación y nutrición a deportistas </t>
    </r>
  </si>
  <si>
    <r>
      <rPr>
        <b/>
        <sz val="11"/>
        <rFont val="Arial"/>
        <family val="2"/>
      </rPr>
      <t>PARNB</t>
    </r>
    <r>
      <rPr>
        <sz val="11"/>
        <rFont val="Arial"/>
        <family val="2"/>
      </rPr>
      <t>: Porcentaje de atenciones en rehabilitación y nutrición brindadas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</si>
  <si>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Asistentes</t>
    </r>
  </si>
  <si>
    <r>
      <rPr>
        <b/>
        <sz val="11"/>
        <rFont val="Arial"/>
        <family val="2"/>
      </rPr>
      <t>4.17.1.1.3.3</t>
    </r>
    <r>
      <rPr>
        <sz val="11"/>
        <rFont val="Arial"/>
        <family val="2"/>
      </rPr>
      <t xml:space="preserve"> Realización del Maratón Internacional de Cancún con apoyos a atletas participantes.</t>
    </r>
  </si>
  <si>
    <r>
      <rPr>
        <b/>
        <sz val="11"/>
        <rFont val="Arial"/>
        <family val="2"/>
      </rPr>
      <t>PAME</t>
    </r>
    <r>
      <rPr>
        <sz val="11"/>
        <rFont val="Arial"/>
        <family val="2"/>
      </rPr>
      <t>: Porcentaje de apoyos a atletas de la Maratón entregados.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</si>
  <si>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Atletas apoyados</t>
    </r>
  </si>
  <si>
    <r>
      <t xml:space="preserve">4.17.1.1.3.4 </t>
    </r>
    <r>
      <rPr>
        <sz val="11"/>
        <rFont val="Arial"/>
        <family val="2"/>
      </rPr>
      <t>Coordinación de actividades deportivas</t>
    </r>
  </si>
  <si>
    <r>
      <rPr>
        <b/>
        <sz val="11"/>
        <rFont val="Arial"/>
        <family val="2"/>
      </rPr>
      <t>PADC:</t>
    </r>
    <r>
      <rPr>
        <sz val="11"/>
        <rFont val="Arial"/>
        <family val="2"/>
      </rPr>
      <t xml:space="preserve"> Actividades deportivas coordinadas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</si>
  <si>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Deportistas</t>
    </r>
  </si>
  <si>
    <t>Componente
(Coordinación de Deporte Federado)</t>
  </si>
  <si>
    <r>
      <rPr>
        <b/>
        <sz val="11"/>
        <rFont val="Arial"/>
        <family val="2"/>
      </rPr>
      <t>4.17.1.1.4</t>
    </r>
    <r>
      <rPr>
        <sz val="11"/>
        <rFont val="Arial"/>
        <family val="2"/>
      </rPr>
      <t xml:space="preserve"> Eventos deportivos Federados realizados. </t>
    </r>
  </si>
  <si>
    <r>
      <rPr>
        <b/>
        <sz val="11"/>
        <rFont val="Arial"/>
        <family val="2"/>
      </rPr>
      <t>PADO:</t>
    </r>
    <r>
      <rPr>
        <sz val="11"/>
        <rFont val="Arial"/>
        <family val="2"/>
      </rPr>
      <t xml:space="preserve"> Porcentaje de Actividades deportivas Organizadas realizados. </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</si>
  <si>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Eventos deportivos </t>
    </r>
  </si>
  <si>
    <r>
      <rPr>
        <b/>
        <sz val="11"/>
        <rFont val="Arial"/>
        <family val="2"/>
      </rPr>
      <t>4.17.1.1.4.1</t>
    </r>
    <r>
      <rPr>
        <sz val="11"/>
        <rFont val="Arial"/>
        <family val="2"/>
      </rPr>
      <t xml:space="preserve"> Coordinación de eventos deportivos Federados.</t>
    </r>
  </si>
  <si>
    <r>
      <rPr>
        <b/>
        <sz val="11"/>
        <rFont val="Arial"/>
        <family val="2"/>
      </rPr>
      <t>PEDFC:</t>
    </r>
    <r>
      <rPr>
        <sz val="11"/>
        <rFont val="Arial"/>
        <family val="2"/>
      </rPr>
      <t xml:space="preserve"> Porcentaje de eventos deportivos federados coordinados. </t>
    </r>
  </si>
  <si>
    <r>
      <rPr>
        <b/>
        <sz val="11"/>
        <rFont val="Arial"/>
        <family val="2"/>
      </rPr>
      <t>UNIDAD DE MEDIDA DEL INDICADOR:</t>
    </r>
    <r>
      <rPr>
        <sz val="11"/>
        <rFont val="Arial"/>
        <family val="2"/>
      </rPr>
      <t xml:space="preserve">                                                                                                                                                                                                                                                                                                                          
Porcentaje                                                                                                                                                                                                                                                                                                                                                           
</t>
    </r>
    <r>
      <rPr>
        <b/>
        <sz val="11"/>
        <rFont val="Arial"/>
        <family val="2"/>
      </rPr>
      <t xml:space="preserve">UNIDAD DE MEDIDA DE LA VARIABLE:    </t>
    </r>
    <r>
      <rPr>
        <sz val="11"/>
        <rFont val="Arial"/>
        <family val="2"/>
      </rPr>
      <t xml:space="preserve">                                                                                                                                                                                                                                                                                                      
Eventos Deportivos </t>
    </r>
  </si>
  <si>
    <t>Componente
(Coordinación de Deporte Estudiantil)</t>
  </si>
  <si>
    <r>
      <rPr>
        <b/>
        <sz val="11"/>
        <rFont val="Arial"/>
        <family val="2"/>
      </rPr>
      <t>4.17.1.1.5</t>
    </r>
    <r>
      <rPr>
        <sz val="11"/>
        <rFont val="Arial"/>
        <family val="2"/>
      </rPr>
      <t xml:space="preserve"> Eventos deportivos de categoría estudiantil realizados </t>
    </r>
  </si>
  <si>
    <r>
      <rPr>
        <b/>
        <sz val="11"/>
        <rFont val="Arial"/>
        <family val="2"/>
      </rPr>
      <t>UNIDAD DE MEDIDA DEL INDICADOR:</t>
    </r>
    <r>
      <rPr>
        <sz val="11"/>
        <rFont val="Arial"/>
        <family val="2"/>
      </rPr>
      <t xml:space="preserve">                                                                                                                                                                                                                                                                                             Porcentaje                                                                                                                                                                                                                                                                                                                                                                           
</t>
    </r>
    <r>
      <rPr>
        <b/>
        <sz val="11"/>
        <rFont val="Arial"/>
        <family val="2"/>
      </rPr>
      <t xml:space="preserve">UNIDAD DE MEDIDA DE LA VARIABLE:      </t>
    </r>
    <r>
      <rPr>
        <sz val="11"/>
        <rFont val="Arial"/>
        <family val="2"/>
      </rPr>
      <t xml:space="preserve">                                                                                                                                                                                                                                                                                                                                                                                                     Deportistas</t>
    </r>
  </si>
  <si>
    <t>Semestral</t>
  </si>
  <si>
    <r>
      <rPr>
        <b/>
        <sz val="11"/>
        <rFont val="Arial"/>
        <family val="2"/>
      </rPr>
      <t xml:space="preserve">4.17.1.1.5.1 </t>
    </r>
    <r>
      <rPr>
        <sz val="11"/>
        <rFont val="Arial"/>
        <family val="2"/>
      </rPr>
      <t xml:space="preserve">Participación de deportistas seleccionados(as) de los Juegos Municipales de la CONADE </t>
    </r>
  </si>
  <si>
    <r>
      <rPr>
        <b/>
        <sz val="11"/>
        <rFont val="Arial"/>
        <family val="2"/>
      </rPr>
      <t>PDSP</t>
    </r>
    <r>
      <rPr>
        <sz val="11"/>
        <rFont val="Arial"/>
        <family val="2"/>
      </rPr>
      <t>: Porcentaje de deportistas seleccionadas(os) participantes.</t>
    </r>
  </si>
  <si>
    <r>
      <rPr>
        <b/>
        <sz val="11"/>
        <rFont val="Arial"/>
        <family val="2"/>
      </rPr>
      <t>UNIDAD DE MEDIDA:</t>
    </r>
    <r>
      <rPr>
        <sz val="11"/>
        <rFont val="Arial"/>
        <family val="2"/>
      </rPr>
      <t xml:space="preserve">                                                                                                                                                                                                                                                                                                                      
Porcentaje                                                                                                                                                                                                                                                                                                                                            
</t>
    </r>
    <r>
      <rPr>
        <b/>
        <sz val="11"/>
        <rFont val="Arial"/>
        <family val="2"/>
      </rPr>
      <t xml:space="preserve">UNIDAD DE MEDIDA DE LA VARIABLE: </t>
    </r>
    <r>
      <rPr>
        <sz val="11"/>
        <rFont val="Arial"/>
        <family val="2"/>
      </rPr>
      <t xml:space="preserve">                                                                                                                                                                                                                                                                                             
Deportistas </t>
    </r>
  </si>
  <si>
    <r>
      <rPr>
        <b/>
        <sz val="11"/>
        <rFont val="Arial"/>
        <family val="2"/>
      </rPr>
      <t>4.17.1.1.5.2</t>
    </r>
    <r>
      <rPr>
        <sz val="11"/>
        <rFont val="Arial"/>
        <family val="2"/>
      </rPr>
      <t xml:space="preserve"> Premiación a atletas destacadas(os) con el Mérito Deportivo </t>
    </r>
  </si>
  <si>
    <r>
      <rPr>
        <b/>
        <sz val="11"/>
        <rFont val="Arial"/>
        <family val="2"/>
      </rPr>
      <t>PATP:</t>
    </r>
    <r>
      <rPr>
        <sz val="11"/>
        <rFont val="Arial"/>
        <family val="2"/>
      </rPr>
      <t xml:space="preserve"> Porcentaje de atletas premiadas(os) con el mérito deportivo.</t>
    </r>
  </si>
  <si>
    <r>
      <rPr>
        <b/>
        <sz val="11"/>
        <rFont val="Arial"/>
        <family val="2"/>
      </rPr>
      <t>UNIDAD DE MEDIDA DEL INDICADOR:</t>
    </r>
    <r>
      <rPr>
        <sz val="11"/>
        <rFont val="Arial"/>
        <family val="2"/>
      </rPr>
      <t xml:space="preserve">                                                                                                                                                                                                                                                                                                         Porcentaje                                                                                                                                                                                                                                                                                                                                            </t>
    </r>
    <r>
      <rPr>
        <b/>
        <sz val="11"/>
        <rFont val="Arial"/>
        <family val="2"/>
      </rPr>
      <t xml:space="preserve">UNIDAD DE MEDIDA DE LA VARIABLE:   </t>
    </r>
    <r>
      <rPr>
        <sz val="11"/>
        <rFont val="Arial"/>
        <family val="2"/>
      </rPr>
      <t xml:space="preserve">                                                                                                                                                                                                                                                                                    Atletas .</t>
    </r>
  </si>
  <si>
    <r>
      <rPr>
        <b/>
        <sz val="11"/>
        <rFont val="Arial"/>
        <family val="2"/>
      </rPr>
      <t xml:space="preserve">4.17.1.1.5.3 </t>
    </r>
    <r>
      <rPr>
        <sz val="11"/>
        <rFont val="Arial"/>
        <family val="2"/>
      </rPr>
      <t>Realización de curso de verano Baaxlob Palaloob</t>
    </r>
  </si>
  <si>
    <r>
      <rPr>
        <b/>
        <sz val="11"/>
        <rFont val="Arial"/>
        <family val="2"/>
      </rPr>
      <t xml:space="preserve">PNCV: </t>
    </r>
    <r>
      <rPr>
        <sz val="11"/>
        <rFont val="Arial"/>
        <family val="2"/>
      </rPr>
      <t>Porcentaje de niñas y niños del participantes curso de verano.</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</si>
  <si>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Niñas y niños </t>
    </r>
  </si>
  <si>
    <t>Componente
(Coordinación de Deporte Popular)</t>
  </si>
  <si>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Eventos Populares</t>
    </r>
  </si>
  <si>
    <r>
      <rPr>
        <b/>
        <sz val="11"/>
        <rFont val="Arial"/>
        <family val="2"/>
      </rPr>
      <t>4.17.1.1.6</t>
    </r>
    <r>
      <rPr>
        <sz val="11"/>
        <rFont val="Arial"/>
        <family val="2"/>
      </rPr>
      <t xml:space="preserve"> Eventos deportivos populares organizados.</t>
    </r>
  </si>
  <si>
    <r>
      <rPr>
        <b/>
        <sz val="11"/>
        <rFont val="Arial"/>
        <family val="2"/>
      </rPr>
      <t>PEPO:</t>
    </r>
    <r>
      <rPr>
        <sz val="11"/>
        <rFont val="Arial"/>
        <family val="2"/>
      </rPr>
      <t xml:space="preserve"> Porcentaje de eventos populares organizados.</t>
    </r>
  </si>
  <si>
    <r>
      <rPr>
        <b/>
        <sz val="11"/>
        <rFont val="Arial"/>
        <family val="2"/>
      </rPr>
      <t>4.17.1.1.6.1</t>
    </r>
    <r>
      <rPr>
        <sz val="11"/>
        <rFont val="Arial"/>
        <family val="2"/>
      </rPr>
      <t xml:space="preserve"> Conformación de comités deportivos.</t>
    </r>
  </si>
  <si>
    <r>
      <rPr>
        <b/>
        <sz val="11"/>
        <rFont val="Arial"/>
        <family val="2"/>
      </rPr>
      <t>PCDC:</t>
    </r>
    <r>
      <rPr>
        <sz val="11"/>
        <rFont val="Arial"/>
        <family val="2"/>
      </rPr>
      <t xml:space="preserve"> Porcentaje de comités deportivos conformados.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</si>
  <si>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Comités </t>
    </r>
  </si>
  <si>
    <r>
      <rPr>
        <b/>
        <sz val="11"/>
        <rFont val="Arial"/>
        <family val="2"/>
      </rPr>
      <t>4.17.1.1.6.2</t>
    </r>
    <r>
      <rPr>
        <sz val="11"/>
        <rFont val="Arial"/>
        <family val="2"/>
      </rPr>
      <t xml:space="preserve"> Promoción Deportiva Popular</t>
    </r>
  </si>
  <si>
    <r>
      <rPr>
        <b/>
        <sz val="11"/>
        <rFont val="Arial"/>
        <family val="2"/>
      </rPr>
      <t>PCEDP:</t>
    </r>
    <r>
      <rPr>
        <sz val="11"/>
        <rFont val="Arial"/>
        <family val="2"/>
      </rPr>
      <t xml:space="preserve"> Porcentaje de Ciudadanos en Eventos Deportivos Populares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</si>
  <si>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Ciudadanos</t>
    </r>
  </si>
  <si>
    <r>
      <rPr>
        <b/>
        <sz val="11"/>
        <rFont val="Arial"/>
        <family val="2"/>
      </rPr>
      <t>4.17.1.1.6.3</t>
    </r>
    <r>
      <rPr>
        <sz val="11"/>
        <rFont val="Arial"/>
        <family val="2"/>
      </rPr>
      <t xml:space="preserve"> Representación en los Juegos Nacionales Populares etapa Municipal</t>
    </r>
  </si>
  <si>
    <r>
      <rPr>
        <b/>
        <sz val="11"/>
        <rFont val="Arial"/>
        <family val="2"/>
      </rPr>
      <t xml:space="preserve">PDJP: </t>
    </r>
    <r>
      <rPr>
        <sz val="11"/>
        <rFont val="Arial"/>
        <family val="2"/>
      </rPr>
      <t>Porcentaje de Deportistas en la Representación de los Juegos Nacionales Populares etapa Municipal</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</si>
  <si>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Deportistas</t>
    </r>
  </si>
  <si>
    <t>Componente
(Coordinación de Deporte Adaptado)</t>
  </si>
  <si>
    <r>
      <rPr>
        <b/>
        <sz val="11"/>
        <rFont val="Arial"/>
        <family val="2"/>
      </rPr>
      <t>4.17.1.1.7</t>
    </r>
    <r>
      <rPr>
        <sz val="11"/>
        <rFont val="Arial"/>
        <family val="2"/>
      </rPr>
      <t xml:space="preserve"> Organización de eventos de deporte adaptado dirigidos  a deportistas seleccionados.</t>
    </r>
  </si>
  <si>
    <r>
      <rPr>
        <b/>
        <sz val="11"/>
        <rFont val="Arial"/>
        <family val="2"/>
      </rPr>
      <t>PDS:</t>
    </r>
    <r>
      <rPr>
        <sz val="11"/>
        <rFont val="Arial"/>
        <family val="2"/>
      </rPr>
      <t xml:space="preserve"> Porcentaje de deportistas seleccionadas(os) participantes</t>
    </r>
  </si>
  <si>
    <r>
      <rPr>
        <b/>
        <sz val="11"/>
        <rFont val="Arial"/>
        <family val="2"/>
      </rPr>
      <t>UNIDAD DE MEDIDA DEL INDICADOR:</t>
    </r>
    <r>
      <rPr>
        <sz val="11"/>
        <rFont val="Arial"/>
        <family val="2"/>
      </rPr>
      <t xml:space="preserve">                                                                                                                                                                                                                                                                                  
Porcentaje                                                                                                                                                                                                                                                                                                                                                                    
</t>
    </r>
    <r>
      <rPr>
        <b/>
        <sz val="11"/>
        <rFont val="Arial"/>
        <family val="2"/>
      </rPr>
      <t xml:space="preserve">UNIDAD DE MEDIDA DE LA VARIABLE:      </t>
    </r>
    <r>
      <rPr>
        <sz val="11"/>
        <rFont val="Arial"/>
        <family val="2"/>
      </rPr>
      <t xml:space="preserve">                                                                                                                                                                                                                                                                         
Deportistas </t>
    </r>
  </si>
  <si>
    <r>
      <rPr>
        <b/>
        <sz val="11"/>
        <rFont val="Arial"/>
        <family val="2"/>
      </rPr>
      <t>4.17.1.1.7.1</t>
    </r>
    <r>
      <rPr>
        <sz val="11"/>
        <rFont val="Arial"/>
        <family val="2"/>
      </rPr>
      <t xml:space="preserve"> Realización de los Juegos Paranacionales en la etapa Municipal.</t>
    </r>
  </si>
  <si>
    <r>
      <rPr>
        <b/>
        <sz val="11"/>
        <rFont val="Arial"/>
        <family val="2"/>
      </rPr>
      <t xml:space="preserve">PAPP: </t>
    </r>
    <r>
      <rPr>
        <sz val="11"/>
        <rFont val="Arial"/>
        <family val="2"/>
      </rPr>
      <t>Porcentaje de atletas paraolímpicos participantes.</t>
    </r>
  </si>
  <si>
    <r>
      <rPr>
        <b/>
        <sz val="11"/>
        <rFont val="Arial"/>
        <family val="2"/>
      </rPr>
      <t>UNIDAD DE MEDIDA DEL INDICADOR:</t>
    </r>
    <r>
      <rPr>
        <sz val="11"/>
        <rFont val="Arial"/>
        <family val="2"/>
      </rPr>
      <t xml:space="preserve">                                                                                                                                                                                                                                                                                
Porcentaje
</t>
    </r>
    <r>
      <rPr>
        <b/>
        <sz val="11"/>
        <rFont val="Arial"/>
        <family val="2"/>
      </rPr>
      <t>UNIDAD DE MEDIDA DE LA VARIABLE:</t>
    </r>
    <r>
      <rPr>
        <sz val="11"/>
        <rFont val="Arial"/>
        <family val="2"/>
      </rPr>
      <t xml:space="preserve">                                                                                                                                                                                                                                                                                       
Atletas paraolímpicos</t>
    </r>
  </si>
  <si>
    <r>
      <rPr>
        <b/>
        <sz val="11"/>
        <rFont val="Arial"/>
        <family val="2"/>
      </rPr>
      <t>PDP</t>
    </r>
    <r>
      <rPr>
        <sz val="11"/>
        <rFont val="Arial"/>
        <family val="2"/>
      </rPr>
      <t>: Porcentaje de deportistas y deportistas con discapacidad participantes.</t>
    </r>
  </si>
  <si>
    <r>
      <rPr>
        <b/>
        <sz val="11"/>
        <rFont val="Arial"/>
        <family val="2"/>
      </rPr>
      <t>UNIDAD DE MEDIDA DEL INDICADOR:</t>
    </r>
    <r>
      <rPr>
        <sz val="11"/>
        <rFont val="Arial"/>
        <family val="2"/>
      </rPr>
      <t xml:space="preserve">                                                                                                                                                                                                                                                                                
Porcentaje
</t>
    </r>
    <r>
      <rPr>
        <b/>
        <sz val="11"/>
        <rFont val="Arial"/>
        <family val="2"/>
      </rPr>
      <t xml:space="preserve">UNIDAD DE MEDIDA DE LA VARIABLE:  </t>
    </r>
    <r>
      <rPr>
        <sz val="11"/>
        <rFont val="Arial"/>
        <family val="2"/>
      </rPr>
      <t xml:space="preserve">                                                                                                                                                                                                                                                                                     
Deportistas</t>
    </r>
  </si>
  <si>
    <r>
      <rPr>
        <b/>
        <sz val="11"/>
        <rFont val="Arial"/>
        <family val="2"/>
      </rPr>
      <t>PDD:</t>
    </r>
    <r>
      <rPr>
        <sz val="11"/>
        <rFont val="Arial"/>
        <family val="2"/>
      </rPr>
      <t xml:space="preserve"> Porcentaje de deportistas con discapacidad participantes en el deporte adaptado.</t>
    </r>
  </si>
  <si>
    <r>
      <rPr>
        <b/>
        <sz val="11"/>
        <rFont val="Arial"/>
        <family val="2"/>
      </rPr>
      <t>UNIDAD DE MEDIDA DEL INDICADOR:</t>
    </r>
    <r>
      <rPr>
        <sz val="11"/>
        <rFont val="Arial"/>
        <family val="2"/>
      </rPr>
      <t xml:space="preserve">                                                                                                                                                                                                                                                                                
Porcentaje
</t>
    </r>
    <r>
      <rPr>
        <b/>
        <sz val="11"/>
        <rFont val="Arial"/>
        <family val="2"/>
      </rPr>
      <t xml:space="preserve">UNIDAD DE MEDIDA DE LA VARIABLE:      </t>
    </r>
    <r>
      <rPr>
        <sz val="11"/>
        <rFont val="Arial"/>
        <family val="2"/>
      </rPr>
      <t xml:space="preserve">                                                                                                                                                                                                                                                                                 
Deportistas</t>
    </r>
  </si>
  <si>
    <t>ELABORÓ
C. Carlos Miguel Velázquez Madariaga
Coordinación Técnica</t>
  </si>
  <si>
    <t>AUTORIZÓ
Lic. Alejandro Luna López
Dirección General</t>
  </si>
  <si>
    <t>Coordinación Administrativa</t>
  </si>
  <si>
    <t>Coordinación de Mantenimiento e Infraestructura Deportiva</t>
  </si>
  <si>
    <t>Coordinación de Operaciones y Logística</t>
  </si>
  <si>
    <t>Coordinación de Deporte Federado</t>
  </si>
  <si>
    <t>Coordinación de Deporte Estudiantil</t>
  </si>
  <si>
    <t>Coordinación de Deporte Popular</t>
  </si>
  <si>
    <t>Coordinación de Deporte Adapatado</t>
  </si>
  <si>
    <r>
      <rPr>
        <b/>
        <sz val="11"/>
        <color theme="1"/>
        <rFont val="Arial"/>
        <family val="2"/>
      </rPr>
      <t>4.17.1.1.7.3</t>
    </r>
    <r>
      <rPr>
        <sz val="11"/>
        <color theme="1"/>
        <rFont val="Arial"/>
        <family val="2"/>
      </rPr>
      <t xml:space="preserve"> Formación en disciplinas del deporte adaptado.</t>
    </r>
  </si>
  <si>
    <r>
      <rPr>
        <b/>
        <sz val="11"/>
        <rFont val="Arial"/>
        <family val="2"/>
      </rPr>
      <t>PED:</t>
    </r>
    <r>
      <rPr>
        <sz val="11"/>
        <rFont val="Arial"/>
        <family val="2"/>
      </rPr>
      <t xml:space="preserve"> Porcentaje de Estímulos a deportistas</t>
    </r>
  </si>
  <si>
    <r>
      <rPr>
        <b/>
        <sz val="11"/>
        <rFont val="Arial"/>
        <family val="2"/>
      </rPr>
      <t>4.17.1.1.7.2</t>
    </r>
    <r>
      <rPr>
        <sz val="11"/>
        <rFont val="Arial"/>
        <family val="2"/>
      </rPr>
      <t xml:space="preserve"> Participación de deportistas en eventos deportivos inclusivos inclusivo</t>
    </r>
  </si>
  <si>
    <r>
      <t xml:space="preserve">Meta programada trimestral: </t>
    </r>
    <r>
      <rPr>
        <sz val="11"/>
        <color theme="1"/>
        <rFont val="Arial"/>
        <family val="2"/>
      </rPr>
      <t xml:space="preserve">de 600 atenciones y que participaron en las pláticas y orientaciones sobre nutrición deportiva y las que recibieron atención fisioterapia.
</t>
    </r>
    <r>
      <rPr>
        <b/>
        <sz val="11"/>
        <color theme="1"/>
        <rFont val="Arial"/>
        <family val="2"/>
      </rPr>
      <t>Avance trimestral</t>
    </r>
    <r>
      <rPr>
        <sz val="11"/>
        <color theme="1"/>
        <rFont val="Arial"/>
        <family val="2"/>
      </rPr>
      <t>: El resultado de lo programado en el trimestre es del 100%, los eventos de orientación y capacitación fueron concurridos.</t>
    </r>
  </si>
  <si>
    <r>
      <rPr>
        <sz val="11"/>
        <color theme="1"/>
        <rFont val="Arial"/>
        <family val="2"/>
      </rPr>
      <t xml:space="preserve">La meta en la actividad en el trimestre es de 0.Ya que no hay actividades programadas.
</t>
    </r>
    <r>
      <rPr>
        <b/>
        <sz val="11"/>
        <color theme="1"/>
        <rFont val="Arial"/>
        <family val="2"/>
      </rPr>
      <t>Meta trimestral:</t>
    </r>
    <r>
      <rPr>
        <sz val="11"/>
        <color theme="1"/>
        <rFont val="Arial"/>
        <family val="2"/>
      </rPr>
      <t xml:space="preserve"> La meta trimestral es de 0 ya que no hay eventos programados ni realizados en el período.
</t>
    </r>
    <r>
      <rPr>
        <b/>
        <sz val="11"/>
        <color theme="1"/>
        <rFont val="Arial"/>
        <family val="2"/>
      </rPr>
      <t>Avance trimestral:</t>
    </r>
    <r>
      <rPr>
        <sz val="11"/>
        <color theme="1"/>
        <rFont val="Arial"/>
        <family val="2"/>
      </rPr>
      <t xml:space="preserve">  El avance trimestral de 0% que debido a no haber actividad  ni eventos programados en el período.</t>
    </r>
  </si>
  <si>
    <r>
      <t xml:space="preserve">
</t>
    </r>
    <r>
      <rPr>
        <b/>
        <sz val="11"/>
        <rFont val="Arial"/>
        <family val="2"/>
      </rPr>
      <t xml:space="preserve">Meta trimestral: </t>
    </r>
    <r>
      <rPr>
        <sz val="11"/>
        <rFont val="Arial"/>
        <family val="2"/>
      </rPr>
      <t>La meta de deportistas participantes en el trimestre llega al 167.80% debido a la gran participación en el desfile del 20 de noviembre.</t>
    </r>
    <r>
      <rPr>
        <b/>
        <sz val="11"/>
        <rFont val="Arial"/>
        <family val="2"/>
      </rPr>
      <t xml:space="preserve">
Avance trimestral:</t>
    </r>
    <r>
      <rPr>
        <sz val="11"/>
        <rFont val="Arial"/>
        <family val="2"/>
      </rPr>
      <t xml:space="preserve"> Se supera el avance trimestral debido a que hubo una participación superior en el desfile del 20 de noviembre, la participación tuvo un número de participantes de 25000 de un evento que este año está tomando mayor aceptación.   
</t>
    </r>
  </si>
  <si>
    <r>
      <rPr>
        <sz val="11"/>
        <rFont val="Arial"/>
        <family val="2"/>
      </rPr>
      <t xml:space="preserve">Se realizan los informes y reportes conforme a la normatividad vigente
</t>
    </r>
    <r>
      <rPr>
        <b/>
        <sz val="11"/>
        <rFont val="Arial"/>
        <family val="2"/>
      </rPr>
      <t xml:space="preserve">Meta trimestral: </t>
    </r>
    <r>
      <rPr>
        <sz val="11"/>
        <rFont val="Arial"/>
        <family val="2"/>
      </rPr>
      <t xml:space="preserve">el número de reportes administrativos oficiales se cumple al 100% en el trimestre.
</t>
    </r>
    <r>
      <rPr>
        <b/>
        <sz val="11"/>
        <rFont val="Arial"/>
        <family val="2"/>
      </rPr>
      <t>Avance trimestral:</t>
    </r>
    <r>
      <rPr>
        <sz val="11"/>
        <rFont val="Arial"/>
        <family val="2"/>
      </rPr>
      <t xml:space="preserve"> En el trimestre se realizan los reportes programados cumpliendo el 100% . .
</t>
    </r>
  </si>
  <si>
    <r>
      <rPr>
        <sz val="11"/>
        <rFont val="Arial"/>
        <family val="2"/>
      </rPr>
      <t xml:space="preserve">Se realizan los informes y reportes conforme a la normatividad vigente
</t>
    </r>
    <r>
      <rPr>
        <b/>
        <sz val="11"/>
        <rFont val="Arial"/>
        <family val="2"/>
      </rPr>
      <t xml:space="preserve">Meta trimestral: </t>
    </r>
    <r>
      <rPr>
        <sz val="11"/>
        <rFont val="Arial"/>
        <family val="2"/>
      </rPr>
      <t xml:space="preserve">el número de reportes administrativos oficiales se cumple al 100% en el trimestre.
</t>
    </r>
    <r>
      <rPr>
        <b/>
        <sz val="11"/>
        <rFont val="Arial"/>
        <family val="2"/>
      </rPr>
      <t xml:space="preserve">Avance trimestral: </t>
    </r>
    <r>
      <rPr>
        <sz val="11"/>
        <rFont val="Arial"/>
        <family val="2"/>
      </rPr>
      <t>En el trimestre se realizan los reportes programados cumpliendo el 100% .</t>
    </r>
  </si>
  <si>
    <r>
      <rPr>
        <sz val="11"/>
        <color theme="1"/>
        <rFont val="Arial"/>
        <family val="2"/>
      </rPr>
      <t xml:space="preserve">Las actividades se realizaron en su totalidad en lo programado en el trimestre debido al enfoque de recursos para tener en mejores condiciones las instalaciones del deporte para sus actividades.
</t>
    </r>
    <r>
      <rPr>
        <b/>
        <sz val="11"/>
        <color theme="1"/>
        <rFont val="Arial"/>
        <family val="2"/>
      </rPr>
      <t>Meta trimestral:</t>
    </r>
    <r>
      <rPr>
        <sz val="11"/>
        <color theme="1"/>
        <rFont val="Arial"/>
        <family val="2"/>
      </rPr>
      <t xml:space="preserve"> La meta fue de 30 espacios atendidos la cual es completada.
</t>
    </r>
    <r>
      <rPr>
        <b/>
        <sz val="11"/>
        <color theme="1"/>
        <rFont val="Arial"/>
        <family val="2"/>
      </rPr>
      <t>Avance trimestral:</t>
    </r>
    <r>
      <rPr>
        <sz val="11"/>
        <color theme="1"/>
        <rFont val="Arial"/>
        <family val="2"/>
      </rPr>
      <t xml:space="preserve"> El avance fue del 100%, se da atención a 30 instalaciones deportivas .
</t>
    </r>
  </si>
  <si>
    <r>
      <rPr>
        <sz val="11"/>
        <color theme="1"/>
        <rFont val="Arial"/>
        <family val="2"/>
      </rPr>
      <t xml:space="preserve">La actividades se realizan con incremento a lo programado en el trimestre debido al enfoque de recursos para tener en mejores condiciones las instalaciones del deporte para las actividades.
</t>
    </r>
    <r>
      <rPr>
        <b/>
        <sz val="11"/>
        <color theme="1"/>
        <rFont val="Arial"/>
        <family val="2"/>
      </rPr>
      <t>Meta trimestral:</t>
    </r>
    <r>
      <rPr>
        <sz val="11"/>
        <color theme="1"/>
        <rFont val="Arial"/>
        <family val="2"/>
      </rPr>
      <t xml:space="preserve"> La meta fue de 10000 metros cuadrados en los espacios atendidos la cual es completada.
</t>
    </r>
    <r>
      <rPr>
        <b/>
        <sz val="11"/>
        <color theme="1"/>
        <rFont val="Arial"/>
        <family val="2"/>
      </rPr>
      <t>Avance trimestral</t>
    </r>
    <r>
      <rPr>
        <sz val="11"/>
        <color theme="1"/>
        <rFont val="Arial"/>
        <family val="2"/>
      </rPr>
      <t>: El avance fue del 100%, se da atención con lo programado en instalaciones deportivas.</t>
    </r>
  </si>
  <si>
    <r>
      <t xml:space="preserve">
Meta trimestral:</t>
    </r>
    <r>
      <rPr>
        <sz val="11"/>
        <color theme="1"/>
        <rFont val="Arial"/>
        <family val="2"/>
      </rPr>
      <t xml:space="preserve"> La meta de deportistas participantes en el trimestre llega al 497.54% debido a la gran participación en el desfile del 20 de noviembre.
</t>
    </r>
    <r>
      <rPr>
        <b/>
        <sz val="11"/>
        <color theme="1"/>
        <rFont val="Arial"/>
        <family val="2"/>
      </rPr>
      <t>Avance trimestral:</t>
    </r>
    <r>
      <rPr>
        <sz val="11"/>
        <color theme="1"/>
        <rFont val="Arial"/>
        <family val="2"/>
      </rPr>
      <t xml:space="preserve"> Se supera el avance trimestral debido a que hubo una participación superior en el desfile del 20 de noviembre, la participación tuvo un número de participantes de 25000 de un evento que este año está tomando mayor aceptación.   </t>
    </r>
  </si>
  <si>
    <r>
      <t xml:space="preserve">Meta trimestral: </t>
    </r>
    <r>
      <rPr>
        <sz val="11"/>
        <color theme="1"/>
        <rFont val="Arial"/>
        <family val="2"/>
      </rPr>
      <t>Se cumple con 400 incentivos deportivos entregados, incluyendo equipos que recibieron material deportivo o apoyo en transportación.</t>
    </r>
    <r>
      <rPr>
        <b/>
        <sz val="11"/>
        <color theme="1"/>
        <rFont val="Arial"/>
        <family val="2"/>
      </rPr>
      <t xml:space="preserve">
Avance trimestral: </t>
    </r>
    <r>
      <rPr>
        <sz val="11"/>
        <color theme="1"/>
        <rFont val="Arial"/>
        <family val="2"/>
      </rPr>
      <t>El avance fue del 100% acorde a lo programado gracias a recursos que se enfocaron a incentivar a más deportistas.</t>
    </r>
  </si>
  <si>
    <r>
      <rPr>
        <sz val="11"/>
        <color theme="1"/>
        <rFont val="Arial"/>
        <family val="2"/>
      </rPr>
      <t xml:space="preserve">Se realiza un Medio Maratón para cumplir con la actividad de el Maratón de Cancún.
</t>
    </r>
    <r>
      <rPr>
        <b/>
        <sz val="11"/>
        <color theme="1"/>
        <rFont val="Arial"/>
        <family val="2"/>
      </rPr>
      <t xml:space="preserve">Meta trimestral: </t>
    </r>
    <r>
      <rPr>
        <sz val="11"/>
        <color theme="1"/>
        <rFont val="Arial"/>
        <family val="2"/>
      </rPr>
      <t xml:space="preserve">El avance es menor en la meta deviso que se realiza sólo un Medio Maratón, en cumplimiento a las peticiones de los deportistas. 
</t>
    </r>
    <r>
      <rPr>
        <b/>
        <sz val="11"/>
        <color theme="1"/>
        <rFont val="Arial"/>
        <family val="2"/>
      </rPr>
      <t>Avance trimestral:</t>
    </r>
    <r>
      <rPr>
        <sz val="11"/>
        <color theme="1"/>
        <rFont val="Arial"/>
        <family val="2"/>
      </rPr>
      <t xml:space="preserve"> El acance fue de 32.50% anual y en el trimestre ya que en Medio Maratón la convocatoria es menor.</t>
    </r>
  </si>
  <si>
    <r>
      <rPr>
        <sz val="11"/>
        <color theme="1"/>
        <rFont val="Arial"/>
        <family val="2"/>
      </rPr>
      <t xml:space="preserve">La realización de diversas actividades deportivas nos hizo llegar al número de participación principalmente por la gran participación en el desfile del 20 de noviembre, actividades como eventos de box y lucha,  capacitaciones deportivas. 
</t>
    </r>
    <r>
      <rPr>
        <b/>
        <sz val="11"/>
        <color theme="1"/>
        <rFont val="Arial"/>
        <family val="2"/>
      </rPr>
      <t xml:space="preserve">
Meta trimestral: </t>
    </r>
    <r>
      <rPr>
        <sz val="11"/>
        <color theme="1"/>
        <rFont val="Arial"/>
        <family val="2"/>
      </rPr>
      <t>Supera la meta al 609.76% de lo programado en este trimestre.</t>
    </r>
    <r>
      <rPr>
        <b/>
        <sz val="11"/>
        <color theme="1"/>
        <rFont val="Arial"/>
        <family val="2"/>
      </rPr>
      <t xml:space="preserve">
Avance trimestral: 
</t>
    </r>
    <r>
      <rPr>
        <sz val="11"/>
        <color theme="1"/>
        <rFont val="Arial"/>
        <family val="2"/>
      </rPr>
      <t xml:space="preserve">Se supera el avance trimestral debido a que hubo una participación superior en el desfile del 20 de noviembre, la participación tuvo un número de participantes de 25000 de un evento que este año está tomando mayor aceptación.  </t>
    </r>
  </si>
  <si>
    <r>
      <rPr>
        <sz val="11"/>
        <color theme="1"/>
        <rFont val="Arial"/>
        <family val="2"/>
      </rPr>
      <t xml:space="preserve">Se realizan actividades deportivas con la organización de eventos en coordinación con el Instituto del Deporte.
</t>
    </r>
    <r>
      <rPr>
        <b/>
        <sz val="11"/>
        <color theme="1"/>
        <rFont val="Arial"/>
        <family val="2"/>
      </rPr>
      <t>Meta trimestral:</t>
    </r>
    <r>
      <rPr>
        <sz val="11"/>
        <color theme="1"/>
        <rFont val="Arial"/>
        <family val="2"/>
      </rPr>
      <t xml:space="preserve"> Los 20 eventos deportivos como meta se superan en el trimestre.
</t>
    </r>
    <r>
      <rPr>
        <b/>
        <sz val="11"/>
        <color theme="1"/>
        <rFont val="Arial"/>
        <family val="2"/>
      </rPr>
      <t>Avance trimestral:</t>
    </r>
    <r>
      <rPr>
        <sz val="11"/>
        <color theme="1"/>
        <rFont val="Arial"/>
        <family val="2"/>
      </rPr>
      <t xml:space="preserve"> El avance fue de 100% ya que se realizan y oganizan el número de eventos deportivos coordinados con el Instituto del Deporte.
</t>
    </r>
  </si>
  <si>
    <r>
      <rPr>
        <sz val="11"/>
        <color theme="1"/>
        <rFont val="Arial"/>
        <family val="2"/>
      </rPr>
      <t xml:space="preserve">Se realizan actividades deportivas con la organización de eventos en coordinación con el Instituto del Deporte.
</t>
    </r>
    <r>
      <rPr>
        <b/>
        <sz val="11"/>
        <color theme="1"/>
        <rFont val="Arial"/>
        <family val="2"/>
      </rPr>
      <t>Meta trimestral:</t>
    </r>
    <r>
      <rPr>
        <sz val="11"/>
        <color theme="1"/>
        <rFont val="Arial"/>
        <family val="2"/>
      </rPr>
      <t xml:space="preserve"> Los 20 eventos deportivos como meta se superaron en el trimestre.
</t>
    </r>
    <r>
      <rPr>
        <b/>
        <sz val="11"/>
        <color theme="1"/>
        <rFont val="Arial"/>
        <family val="2"/>
      </rPr>
      <t xml:space="preserve">Avance trimestral: </t>
    </r>
    <r>
      <rPr>
        <sz val="11"/>
        <color theme="1"/>
        <rFont val="Arial"/>
        <family val="2"/>
      </rPr>
      <t>El avance fue de 100% ya que  se realizan y organizan el número de eventos deportivos coordinados con el Instituto del Deporte.</t>
    </r>
  </si>
  <si>
    <r>
      <rPr>
        <sz val="11"/>
        <color theme="1"/>
        <rFont val="Arial"/>
        <family val="2"/>
      </rPr>
      <t xml:space="preserve">La meta en el componente en el trimestre es superada debido al impacto de los premios en los deportistas. 
</t>
    </r>
    <r>
      <rPr>
        <b/>
        <sz val="11"/>
        <color theme="1"/>
        <rFont val="Arial"/>
        <family val="2"/>
      </rPr>
      <t>Meta trimestral</t>
    </r>
    <r>
      <rPr>
        <sz val="11"/>
        <color theme="1"/>
        <rFont val="Arial"/>
        <family val="2"/>
      </rPr>
      <t xml:space="preserve">: La meta trimestral es de 3000 deportistgas que reciben el impacto ditrecto de los premios deportivos otorgados. 
</t>
    </r>
    <r>
      <rPr>
        <b/>
        <sz val="11"/>
        <color theme="1"/>
        <rFont val="Arial"/>
        <family val="2"/>
      </rPr>
      <t>Avance trimestral:</t>
    </r>
    <r>
      <rPr>
        <sz val="11"/>
        <color theme="1"/>
        <rFont val="Arial"/>
        <family val="2"/>
      </rPr>
      <t xml:space="preserve">  El avance trimestral de 150% portener mayor impacto la actividad realizada. </t>
    </r>
  </si>
  <si>
    <r>
      <rPr>
        <sz val="11"/>
        <color theme="1"/>
        <rFont val="Arial"/>
        <family val="2"/>
      </rPr>
      <t xml:space="preserve">La meta en el componente en el trimestre es superada debido al impacto de los premios en los deportistas. 
</t>
    </r>
    <r>
      <rPr>
        <b/>
        <sz val="11"/>
        <color theme="1"/>
        <rFont val="Arial"/>
        <family val="2"/>
      </rPr>
      <t>Meta trimestral:</t>
    </r>
    <r>
      <rPr>
        <sz val="11"/>
        <color theme="1"/>
        <rFont val="Arial"/>
        <family val="2"/>
      </rPr>
      <t xml:space="preserve"> La meta trimestral es de 3000 deportistgas que reciben el impacto ditrecto de los premios deportivos otorgados. 
</t>
    </r>
    <r>
      <rPr>
        <b/>
        <sz val="11"/>
        <color theme="1"/>
        <rFont val="Arial"/>
        <family val="2"/>
      </rPr>
      <t xml:space="preserve">Avance trimestral: </t>
    </r>
    <r>
      <rPr>
        <sz val="11"/>
        <color theme="1"/>
        <rFont val="Arial"/>
        <family val="2"/>
      </rPr>
      <t xml:space="preserve"> El avance trimestral de 150% portener mayor impacto la actividad realizada. </t>
    </r>
  </si>
  <si>
    <r>
      <t xml:space="preserve">La meta programada en el componente en el trimestre es de 0. 
</t>
    </r>
    <r>
      <rPr>
        <b/>
        <sz val="11"/>
        <color theme="1"/>
        <rFont val="Arial"/>
        <family val="2"/>
      </rPr>
      <t>Meta trimestral:</t>
    </r>
    <r>
      <rPr>
        <sz val="11"/>
        <color theme="1"/>
        <rFont val="Arial"/>
        <family val="2"/>
      </rPr>
      <t xml:space="preserve"> La meta trimestral programada es de 0 por lo que no hay programacipon de la actividad.
</t>
    </r>
    <r>
      <rPr>
        <b/>
        <sz val="11"/>
        <color theme="1"/>
        <rFont val="Arial"/>
        <family val="2"/>
      </rPr>
      <t>Avance trimestral:</t>
    </r>
    <r>
      <rPr>
        <sz val="11"/>
        <color theme="1"/>
        <rFont val="Arial"/>
        <family val="2"/>
      </rPr>
      <t xml:space="preserve">  El avance trimestral de 0% debido a que la actividad se realizó unicamente en el 3er Trimestre del año. </t>
    </r>
  </si>
  <si>
    <r>
      <rPr>
        <sz val="11"/>
        <color theme="1"/>
        <rFont val="Arial"/>
        <family val="2"/>
      </rPr>
      <t xml:space="preserve">Se realizan 6 eventos populares en el trimestre que sirvieron para la promoción del deporte en zonas populares.
</t>
    </r>
    <r>
      <rPr>
        <b/>
        <sz val="11"/>
        <color theme="1"/>
        <rFont val="Arial"/>
        <family val="2"/>
      </rPr>
      <t>Meta trimestral:</t>
    </r>
    <r>
      <rPr>
        <sz val="11"/>
        <color theme="1"/>
        <rFont val="Arial"/>
        <family val="2"/>
      </rPr>
      <t xml:space="preserve"> La meta trimestral es de 6 eventos en el trimestre .
</t>
    </r>
    <r>
      <rPr>
        <b/>
        <sz val="11"/>
        <color theme="1"/>
        <rFont val="Arial"/>
        <family val="2"/>
      </rPr>
      <t>Avance trimestral:</t>
    </r>
    <r>
      <rPr>
        <sz val="11"/>
        <color theme="1"/>
        <rFont val="Arial"/>
        <family val="2"/>
      </rPr>
      <t xml:space="preserve"> Se logra un porcentaje del 100% en los eventos realizados, debido a la realización de torneos los deportivos realizados.
</t>
    </r>
  </si>
  <si>
    <r>
      <rPr>
        <sz val="11"/>
        <color theme="1"/>
        <rFont val="Arial"/>
        <family val="2"/>
      </rPr>
      <t xml:space="preserve">Se renueva 1 comités deportivo en este trimestre.
</t>
    </r>
    <r>
      <rPr>
        <b/>
        <sz val="11"/>
        <color theme="1"/>
        <rFont val="Arial"/>
        <family val="2"/>
      </rPr>
      <t xml:space="preserve">Meta trimestral: </t>
    </r>
    <r>
      <rPr>
        <sz val="11"/>
        <color theme="1"/>
        <rFont val="Arial"/>
        <family val="2"/>
      </rPr>
      <t xml:space="preserve">Se renueva 1 comité deportivo para la coordinación y promoción del deporte popular.
</t>
    </r>
    <r>
      <rPr>
        <b/>
        <sz val="11"/>
        <color theme="1"/>
        <rFont val="Arial"/>
        <family val="2"/>
      </rPr>
      <t xml:space="preserve">Avance trimestral: </t>
    </r>
    <r>
      <rPr>
        <sz val="11"/>
        <color theme="1"/>
        <rFont val="Arial"/>
        <family val="2"/>
      </rPr>
      <t xml:space="preserve">Se llega a un 25% del avance trimestral debido a poca participación de la comunidad en este trimestre, es de considerar que la meta anual está al 100%.
</t>
    </r>
  </si>
  <si>
    <r>
      <rPr>
        <sz val="11"/>
        <color theme="1"/>
        <rFont val="Arial"/>
        <family val="2"/>
      </rPr>
      <t xml:space="preserve">Se realizan eventos populares con la participación de 600 deportistas y promotores del deporte ya que las convocatorias para los eventos fue de muy buena aceptación en el que se incluyó capacitación a promotores del deporte.
</t>
    </r>
    <r>
      <rPr>
        <b/>
        <sz val="11"/>
        <color theme="1"/>
        <rFont val="Arial"/>
        <family val="2"/>
      </rPr>
      <t>Meta trimestral:</t>
    </r>
    <r>
      <rPr>
        <sz val="11"/>
        <color theme="1"/>
        <rFont val="Arial"/>
        <family val="2"/>
      </rPr>
      <t xml:space="preserve"> La meta en el trimestre es de 400 asistentes y se logra un número superior a lo programado con un 150%.
</t>
    </r>
    <r>
      <rPr>
        <b/>
        <sz val="11"/>
        <color theme="1"/>
        <rFont val="Arial"/>
        <family val="2"/>
      </rPr>
      <t>Avance trimestral:</t>
    </r>
    <r>
      <rPr>
        <sz val="11"/>
        <color theme="1"/>
        <rFont val="Arial"/>
        <family val="2"/>
      </rPr>
      <t xml:space="preserve"> El porcentaje ciudadanos participantes en eventos es de 287.29% en el año derivado de nuevos torneos realizados y una aceptación mayor a las convocatorias.</t>
    </r>
  </si>
  <si>
    <t xml:space="preserve">La meta programada en el componente en el trimestre es de 0. 
Meta trimestral: La meta trimestral programada es de 0 por lo que no hay programacipon de la actividad.
Avance trimestral:  El avance trimestral de 0% debido a que la actividad se realizó unicamente en el 3er Trimestre del año. </t>
  </si>
  <si>
    <r>
      <rPr>
        <sz val="11"/>
        <color theme="1"/>
        <rFont val="Arial"/>
        <family val="2"/>
      </rPr>
      <t xml:space="preserve">En el deporte adaptado se realizan actividades de promoción y eventos de demostración, así como las clases de atletismo y paradanza deportiva.
</t>
    </r>
    <r>
      <rPr>
        <b/>
        <sz val="11"/>
        <color theme="1"/>
        <rFont val="Arial"/>
        <family val="2"/>
      </rPr>
      <t>Meta trimestral:</t>
    </r>
    <r>
      <rPr>
        <sz val="11"/>
        <color theme="1"/>
        <rFont val="Arial"/>
        <family val="2"/>
      </rPr>
      <t xml:space="preserve"> La meta fue de 40 acciones programadas y realizadas.
</t>
    </r>
    <r>
      <rPr>
        <b/>
        <sz val="11"/>
        <color theme="1"/>
        <rFont val="Arial"/>
        <family val="2"/>
      </rPr>
      <t xml:space="preserve">Avance trimestral: </t>
    </r>
    <r>
      <rPr>
        <sz val="11"/>
        <color theme="1"/>
        <rFont val="Arial"/>
        <family val="2"/>
      </rPr>
      <t xml:space="preserve">El avance es de 100%  de participación lograda.
</t>
    </r>
  </si>
  <si>
    <r>
      <rPr>
        <sz val="11"/>
        <color theme="1"/>
        <rFont val="Arial"/>
        <family val="2"/>
      </rPr>
      <t xml:space="preserve">La meta programada en el componente en el trimestre es de 0. 
</t>
    </r>
    <r>
      <rPr>
        <b/>
        <sz val="11"/>
        <color theme="1"/>
        <rFont val="Arial"/>
        <family val="2"/>
      </rPr>
      <t xml:space="preserve">Meta trimestral: </t>
    </r>
    <r>
      <rPr>
        <sz val="11"/>
        <color theme="1"/>
        <rFont val="Arial"/>
        <family val="2"/>
      </rPr>
      <t xml:space="preserve">La meta trimestral programada es de 0 por lo que no hay programacipon de la actividad.
</t>
    </r>
    <r>
      <rPr>
        <b/>
        <sz val="11"/>
        <color theme="1"/>
        <rFont val="Arial"/>
        <family val="2"/>
      </rPr>
      <t>Avance trimestral:</t>
    </r>
    <r>
      <rPr>
        <sz val="11"/>
        <color theme="1"/>
        <rFont val="Arial"/>
        <family val="2"/>
      </rPr>
      <t xml:space="preserve">  El avance trimestral de 0% debido a que la actividad se realizó unicamente en el 3er Trimestre del año. </t>
    </r>
  </si>
  <si>
    <r>
      <t xml:space="preserve">La actividad de eventos del deporte adaptado se realiza con buena aceptación en este trimestre.
</t>
    </r>
    <r>
      <rPr>
        <b/>
        <sz val="11"/>
        <color theme="1"/>
        <rFont val="Arial"/>
        <family val="2"/>
      </rPr>
      <t>Meta trimestral:</t>
    </r>
    <r>
      <rPr>
        <sz val="11"/>
        <color theme="1"/>
        <rFont val="Arial"/>
        <family val="2"/>
      </rPr>
      <t xml:space="preserve"> La meta de 150 deportistas participantes se supera al llegar a 600 en este trimestre.
</t>
    </r>
    <r>
      <rPr>
        <b/>
        <sz val="11"/>
        <color theme="1"/>
        <rFont val="Arial"/>
        <family val="2"/>
      </rPr>
      <t>Avance trimestral:</t>
    </r>
    <r>
      <rPr>
        <sz val="11"/>
        <color theme="1"/>
        <rFont val="Arial"/>
        <family val="2"/>
      </rPr>
      <t xml:space="preserve"> El avance es de 400% en el trimestre debido a la buena aceptación de los deportistas en el vento Carrera por la Discapacidad.</t>
    </r>
  </si>
  <si>
    <r>
      <rPr>
        <sz val="11"/>
        <color theme="1"/>
        <rFont val="Arial"/>
        <family val="2"/>
      </rPr>
      <t xml:space="preserve">La actividad de clases y entrenamientos de disciplinas del deporte adaptado se realizan superando a la meta programada en este trimestre.
</t>
    </r>
    <r>
      <rPr>
        <b/>
        <sz val="11"/>
        <color theme="1"/>
        <rFont val="Arial"/>
        <family val="2"/>
      </rPr>
      <t>Meta trimestral:</t>
    </r>
    <r>
      <rPr>
        <sz val="11"/>
        <color theme="1"/>
        <rFont val="Arial"/>
        <family val="2"/>
      </rPr>
      <t xml:space="preserve"> La meta de 10 deportistas participantes  programadoa y que es superada este trimestre.
</t>
    </r>
    <r>
      <rPr>
        <b/>
        <sz val="11"/>
        <color theme="1"/>
        <rFont val="Arial"/>
        <family val="2"/>
      </rPr>
      <t>Avance trimestral:</t>
    </r>
    <r>
      <rPr>
        <sz val="11"/>
        <color theme="1"/>
        <rFont val="Arial"/>
        <family val="2"/>
      </rPr>
      <t xml:space="preserve"> El avance es de 100% que se logra debido a la buena aceptación de los  nuevos deportistas que asisten a los entrenamientos y formación en las disciplinas del deporte adaptado. </t>
    </r>
  </si>
  <si>
    <r>
      <rPr>
        <b/>
        <sz val="11"/>
        <color theme="1"/>
        <rFont val="Arial"/>
        <family val="2"/>
      </rPr>
      <t>Meta trimestral:</t>
    </r>
    <r>
      <rPr>
        <sz val="11"/>
        <color theme="1"/>
        <rFont val="Arial"/>
        <family val="2"/>
      </rPr>
      <t xml:space="preserve"> El Instituto Nacional de Estadística y Geografía, INEGI, implementa y publica los resultados de la Encuesta Nacional de Victimización y Percepción sobre Seguridad Pública Anualmente. Ultimo dato 83.5% periodo marzo-abril 2022.  El avance en cumplimiento de metas trimestral refleja lo reportado respecto a lo programado, es decir 106.57%. 
</t>
    </r>
    <r>
      <rPr>
        <b/>
        <sz val="11"/>
        <color theme="1"/>
        <rFont val="Arial"/>
        <family val="2"/>
      </rPr>
      <t>Meta Anual:</t>
    </r>
    <r>
      <rPr>
        <sz val="11"/>
        <color theme="1"/>
        <rFont val="Arial"/>
        <family val="2"/>
      </rPr>
      <t xml:space="preserve"> De acuerdo a la Guía para la integración y rendición de los informes de avance de gestión financiera y de la información para la planeación de la fiscalización de la cuenta pública que emite la ASEQROO para el ejercicio fiscal 2023, para </t>
    </r>
    <r>
      <rPr>
        <b/>
        <sz val="11"/>
        <color theme="1"/>
        <rFont val="Arial"/>
        <family val="2"/>
      </rPr>
      <t>indicadores NO acumulativos</t>
    </r>
    <r>
      <rPr>
        <sz val="11"/>
        <color theme="1"/>
        <rFont val="Arial"/>
        <family val="2"/>
      </rPr>
      <t xml:space="preserve">, se registra en el avance de la meta anual programada, </t>
    </r>
    <r>
      <rPr>
        <b/>
        <sz val="11"/>
        <color theme="1"/>
        <rFont val="Arial"/>
        <family val="2"/>
      </rPr>
      <t>el promedio de los porcentajes de cumplimiento alcanzados</t>
    </r>
    <r>
      <rPr>
        <sz val="11"/>
        <color theme="1"/>
        <rFont val="Arial"/>
        <family val="2"/>
      </rPr>
      <t>. Pag 23 https://www.aseqroo.mx/MARCO_JURIDICO/2023/Guias/GUIA%202023.pdf</t>
    </r>
  </si>
  <si>
    <r>
      <t xml:space="preserve">Se eroga el </t>
    </r>
    <r>
      <rPr>
        <b/>
        <sz val="11"/>
        <color theme="1"/>
        <rFont val="Arial"/>
        <family val="2"/>
      </rPr>
      <t>199.68</t>
    </r>
    <r>
      <rPr>
        <sz val="11"/>
        <color theme="1"/>
        <rFont val="Arial"/>
        <family val="2"/>
      </rPr>
      <t xml:space="preserve"> % de lo programado en trimestre debido a los procesos de adquisición que se tienen que respetar en adquisiciones restringidas y licitaciones.</t>
    </r>
  </si>
  <si>
    <r>
      <t xml:space="preserve">Se eroga el </t>
    </r>
    <r>
      <rPr>
        <b/>
        <sz val="11"/>
        <color theme="1"/>
        <rFont val="Arial"/>
        <family val="2"/>
      </rPr>
      <t xml:space="preserve">1935.76 </t>
    </r>
    <r>
      <rPr>
        <sz val="11"/>
        <color theme="1"/>
        <rFont val="Arial"/>
        <family val="2"/>
      </rPr>
      <t>% de lo programado en trimestre debido a los procesos de adquisición que se tienen que respetar en adquisiciones restringidas y licitaciones.</t>
    </r>
  </si>
  <si>
    <r>
      <t xml:space="preserve">Se eroga el </t>
    </r>
    <r>
      <rPr>
        <b/>
        <sz val="11"/>
        <color theme="1"/>
        <rFont val="Arial"/>
        <family val="2"/>
      </rPr>
      <t>183.10</t>
    </r>
    <r>
      <rPr>
        <sz val="11"/>
        <color theme="1"/>
        <rFont val="Arial"/>
        <family val="2"/>
      </rPr>
      <t xml:space="preserve"> % de lo programado en trimestre debido a las actividades realizadas con requerimientos por mayor número de participantes.</t>
    </r>
  </si>
  <si>
    <r>
      <t xml:space="preserve">Se eroga el </t>
    </r>
    <r>
      <rPr>
        <b/>
        <sz val="11"/>
        <color theme="1"/>
        <rFont val="Arial"/>
        <family val="2"/>
      </rPr>
      <t>100</t>
    </r>
    <r>
      <rPr>
        <sz val="11"/>
        <color theme="1"/>
        <rFont val="Arial"/>
        <family val="2"/>
      </rPr>
      <t xml:space="preserve"> % de lo programado en trimestre.</t>
    </r>
  </si>
  <si>
    <r>
      <t xml:space="preserve">Se eroga el </t>
    </r>
    <r>
      <rPr>
        <b/>
        <sz val="11"/>
        <color theme="1"/>
        <rFont val="Arial"/>
        <family val="2"/>
      </rPr>
      <t xml:space="preserve">100% </t>
    </r>
    <r>
      <rPr>
        <sz val="11"/>
        <color theme="1"/>
        <rFont val="Arial"/>
        <family val="2"/>
      </rPr>
      <t>de lo programado en el trimestre.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</si>
</sst>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1" x14ac:knownFonts="1">
    <font>
      <sz val="11"/>
      <color theme="1"/>
      <name val="Calibri"/>
      <family val="2"/>
      <scheme val="minor"/>
    </font>
    <font>
      <sz val="11"/>
      <color theme="1"/>
      <name val="Calibri"/>
      <family val="2"/>
      <scheme val="minor"/>
    </font>
    <font>
      <b/>
      <sz val="2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sz val="12"/>
      <color theme="1"/>
      <name val="Calibri"/>
      <family val="2"/>
      <scheme val="minor"/>
    </font>
    <font>
      <b/>
      <vertAlign val="subscript"/>
      <sz val="11"/>
      <color theme="1"/>
      <name val="Arial"/>
      <family val="2"/>
    </font>
    <font>
      <b/>
      <sz val="14"/>
      <color theme="0"/>
      <name val="Arial"/>
      <family val="2"/>
    </font>
    <font>
      <b/>
      <sz val="14"/>
      <color rgb="FFFFFFFF"/>
      <name val="Arial"/>
      <family val="2"/>
    </font>
    <font>
      <sz val="12"/>
      <name val="Arial"/>
      <family val="2"/>
    </font>
    <font>
      <sz val="12"/>
      <color theme="1"/>
      <name val="Arial"/>
      <family val="2"/>
    </font>
    <font>
      <b/>
      <sz val="12"/>
      <color theme="1"/>
      <name val="Calibri"/>
      <family val="2"/>
      <scheme val="minor"/>
    </font>
    <font>
      <b/>
      <sz val="11"/>
      <color theme="1"/>
      <name val="Calibri"/>
      <family val="2"/>
      <scheme val="minor"/>
    </font>
    <font>
      <b/>
      <sz val="16"/>
      <color theme="0"/>
      <name val="Arial"/>
      <family val="2"/>
    </font>
    <font>
      <i/>
      <sz val="11"/>
      <color theme="1"/>
      <name val="Calibri"/>
      <family val="2"/>
      <scheme val="minor"/>
    </font>
    <font>
      <b/>
      <sz val="16"/>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1A79BB"/>
        <bgColor rgb="FF000000"/>
      </patternFill>
    </fill>
    <fill>
      <patternFill patternType="solid">
        <fgColor rgb="FF1A79BB"/>
        <bgColor indexed="64"/>
      </patternFill>
    </fill>
    <fill>
      <patternFill patternType="solid">
        <fgColor rgb="FFAED8F4"/>
        <bgColor indexed="64"/>
      </patternFill>
    </fill>
    <fill>
      <patternFill patternType="solid">
        <fgColor rgb="FFFFEB9C"/>
        <bgColor indexed="64"/>
      </patternFill>
    </fill>
    <fill>
      <patternFill patternType="solid">
        <fgColor rgb="FFC7EFCE"/>
        <bgColor indexed="64"/>
      </patternFill>
    </fill>
    <fill>
      <patternFill patternType="solid">
        <fgColor theme="0"/>
        <bgColor indexed="64"/>
      </patternFill>
    </fill>
    <fill>
      <patternFill patternType="solid">
        <fgColor rgb="FF3FA2E5"/>
        <bgColor indexed="64"/>
      </patternFill>
    </fill>
  </fills>
  <borders count="104">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thin">
        <color theme="1"/>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dashed">
        <color theme="1"/>
      </right>
      <top style="dashed">
        <color theme="1"/>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dotted">
        <color indexed="64"/>
      </left>
      <right style="medium">
        <color indexed="64"/>
      </right>
      <top style="dotted">
        <color indexed="64"/>
      </top>
      <bottom style="dotted">
        <color indexed="64"/>
      </bottom>
      <diagonal/>
    </border>
    <border>
      <left/>
      <right style="dashed">
        <color theme="1"/>
      </right>
      <top/>
      <bottom style="dashed">
        <color theme="1"/>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style="medium">
        <color indexed="64"/>
      </left>
      <right style="dashed">
        <color theme="1"/>
      </right>
      <top style="dashed">
        <color theme="1"/>
      </top>
      <bottom style="dotted">
        <color indexed="64"/>
      </bottom>
      <diagonal/>
    </border>
    <border>
      <left style="dashed">
        <color theme="1"/>
      </left>
      <right style="dashed">
        <color theme="1"/>
      </right>
      <top style="dashed">
        <color theme="1"/>
      </top>
      <bottom style="dotted">
        <color indexed="64"/>
      </bottom>
      <diagonal/>
    </border>
    <border>
      <left style="dashed">
        <color theme="1"/>
      </left>
      <right style="medium">
        <color theme="1"/>
      </right>
      <top style="dashed">
        <color theme="1"/>
      </top>
      <bottom style="dotted">
        <color indexed="64"/>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theme="1"/>
      </left>
      <right style="dashed">
        <color theme="1"/>
      </right>
      <top style="dashed">
        <color theme="1"/>
      </top>
      <bottom style="dotted">
        <color theme="1"/>
      </bottom>
      <diagonal/>
    </border>
    <border>
      <left style="dashed">
        <color theme="1"/>
      </left>
      <right style="dashed">
        <color theme="1"/>
      </right>
      <top style="dashed">
        <color theme="1"/>
      </top>
      <bottom style="dotted">
        <color theme="1"/>
      </bottom>
      <diagonal/>
    </border>
    <border>
      <left style="dashed">
        <color theme="1"/>
      </left>
      <right style="medium">
        <color indexed="64"/>
      </right>
      <top style="dashed">
        <color theme="1"/>
      </top>
      <bottom style="dotted">
        <color theme="1"/>
      </bottom>
      <diagonal/>
    </border>
    <border>
      <left style="medium">
        <color indexed="64"/>
      </left>
      <right style="medium">
        <color indexed="64"/>
      </right>
      <top style="dotted">
        <color indexed="64"/>
      </top>
      <bottom style="thin">
        <color indexed="64"/>
      </bottom>
      <diagonal/>
    </border>
    <border>
      <left style="medium">
        <color indexed="64"/>
      </left>
      <right style="dotted">
        <color indexed="64"/>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dotted">
        <color indexed="64"/>
      </right>
      <top style="dotted">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cellStyleXfs>
  <cellXfs count="168">
    <xf numFmtId="0" fontId="0" fillId="0" borderId="0" xfId="0"/>
    <xf numFmtId="0" fontId="3" fillId="2" borderId="1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7" fillId="7" borderId="13" xfId="0" applyFont="1" applyFill="1" applyBorder="1" applyAlignment="1">
      <alignment horizontal="justify" vertical="center" wrapText="1"/>
    </xf>
    <xf numFmtId="0" fontId="7" fillId="7" borderId="13" xfId="0" applyFont="1" applyFill="1" applyBorder="1" applyAlignment="1">
      <alignment horizontal="center" vertical="center" wrapText="1"/>
    </xf>
    <xf numFmtId="0" fontId="9" fillId="6" borderId="13" xfId="0" applyFont="1" applyFill="1" applyBorder="1" applyAlignment="1">
      <alignment horizontal="left" vertical="center" wrapText="1"/>
    </xf>
    <xf numFmtId="0" fontId="3" fillId="3" borderId="12" xfId="0" applyFont="1" applyFill="1" applyBorder="1" applyAlignment="1">
      <alignment horizontal="center" vertical="center" wrapText="1"/>
    </xf>
    <xf numFmtId="0" fontId="7" fillId="3" borderId="13"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7" fillId="3" borderId="24" xfId="0" applyFont="1" applyFill="1" applyBorder="1" applyAlignment="1">
      <alignment horizontal="left" vertical="center" wrapText="1"/>
    </xf>
    <xf numFmtId="0" fontId="7" fillId="3" borderId="24"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6" fillId="3" borderId="31" xfId="0" applyFont="1" applyFill="1" applyBorder="1" applyAlignment="1">
      <alignment horizontal="justify" vertical="center" wrapText="1"/>
    </xf>
    <xf numFmtId="0" fontId="6" fillId="3" borderId="3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6" fillId="0" borderId="27" xfId="0" applyFont="1" applyBorder="1" applyAlignment="1">
      <alignment horizontal="center" vertical="center" wrapText="1"/>
    </xf>
    <xf numFmtId="0" fontId="7" fillId="7" borderId="32" xfId="0" applyFont="1" applyFill="1" applyBorder="1" applyAlignment="1">
      <alignment horizontal="center" vertical="center" wrapText="1"/>
    </xf>
    <xf numFmtId="0" fontId="7" fillId="7" borderId="36" xfId="0" applyFont="1" applyFill="1" applyBorder="1" applyAlignment="1">
      <alignment horizontal="center" vertical="center" wrapText="1"/>
    </xf>
    <xf numFmtId="10" fontId="14" fillId="3" borderId="21" xfId="2" applyNumberFormat="1" applyFont="1" applyFill="1" applyBorder="1" applyAlignment="1">
      <alignment horizontal="center" vertical="center" wrapText="1"/>
    </xf>
    <xf numFmtId="10" fontId="15" fillId="7" borderId="19" xfId="2" applyNumberFormat="1" applyFont="1" applyFill="1" applyBorder="1" applyAlignment="1">
      <alignment horizontal="center" vertical="center" wrapText="1"/>
    </xf>
    <xf numFmtId="10" fontId="15" fillId="3" borderId="19" xfId="2" applyNumberFormat="1" applyFont="1" applyFill="1" applyBorder="1" applyAlignment="1">
      <alignment horizontal="center" vertical="center" wrapText="1"/>
    </xf>
    <xf numFmtId="10" fontId="15" fillId="7" borderId="20" xfId="2" applyNumberFormat="1" applyFont="1" applyFill="1" applyBorder="1" applyAlignment="1">
      <alignment horizontal="center" vertical="center" wrapText="1"/>
    </xf>
    <xf numFmtId="0" fontId="2" fillId="6" borderId="7" xfId="0" applyFont="1" applyFill="1" applyBorder="1" applyAlignment="1">
      <alignment vertical="center" wrapText="1"/>
    </xf>
    <xf numFmtId="0" fontId="2" fillId="6" borderId="8" xfId="0" applyFont="1" applyFill="1" applyBorder="1" applyAlignment="1">
      <alignment vertical="center" wrapText="1"/>
    </xf>
    <xf numFmtId="0" fontId="3" fillId="2"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2" fillId="6" borderId="43" xfId="0" applyFont="1" applyFill="1" applyBorder="1" applyAlignment="1">
      <alignment vertical="center" wrapText="1"/>
    </xf>
    <xf numFmtId="3" fontId="6" fillId="2" borderId="44" xfId="0" applyNumberFormat="1" applyFont="1" applyFill="1" applyBorder="1" applyAlignment="1">
      <alignment horizontal="center" vertical="center" wrapText="1"/>
    </xf>
    <xf numFmtId="3" fontId="6" fillId="2" borderId="45" xfId="0" applyNumberFormat="1" applyFont="1" applyFill="1" applyBorder="1" applyAlignment="1">
      <alignment horizontal="center" vertical="center" wrapText="1"/>
    </xf>
    <xf numFmtId="3" fontId="6" fillId="2" borderId="46" xfId="0" applyNumberFormat="1" applyFont="1" applyFill="1" applyBorder="1" applyAlignment="1">
      <alignment horizontal="center" vertical="center" wrapText="1"/>
    </xf>
    <xf numFmtId="3" fontId="6" fillId="2" borderId="47" xfId="0" applyNumberFormat="1" applyFont="1" applyFill="1" applyBorder="1" applyAlignment="1">
      <alignment horizontal="center" vertical="center" wrapText="1"/>
    </xf>
    <xf numFmtId="10" fontId="0" fillId="4" borderId="48" xfId="0" applyNumberFormat="1" applyFill="1" applyBorder="1" applyAlignment="1">
      <alignment horizontal="center" vertical="center" wrapText="1"/>
    </xf>
    <xf numFmtId="10" fontId="0" fillId="4" borderId="49" xfId="0" applyNumberFormat="1" applyFill="1" applyBorder="1" applyAlignment="1">
      <alignment horizontal="center" vertical="center" wrapText="1"/>
    </xf>
    <xf numFmtId="3" fontId="6" fillId="2" borderId="51" xfId="0" applyNumberFormat="1" applyFont="1" applyFill="1" applyBorder="1" applyAlignment="1">
      <alignment horizontal="center" vertical="center" wrapText="1"/>
    </xf>
    <xf numFmtId="3" fontId="6" fillId="2" borderId="52" xfId="0" applyNumberFormat="1" applyFont="1" applyFill="1" applyBorder="1" applyAlignment="1">
      <alignment horizontal="center" vertical="center" wrapText="1"/>
    </xf>
    <xf numFmtId="3" fontId="6" fillId="2" borderId="53" xfId="0" applyNumberFormat="1" applyFont="1" applyFill="1" applyBorder="1" applyAlignment="1">
      <alignment horizontal="center" vertical="center" wrapText="1"/>
    </xf>
    <xf numFmtId="3" fontId="6" fillId="2" borderId="54" xfId="0" applyNumberFormat="1" applyFont="1" applyFill="1" applyBorder="1" applyAlignment="1">
      <alignment horizontal="center" vertical="center" wrapText="1"/>
    </xf>
    <xf numFmtId="164" fontId="4" fillId="3" borderId="26" xfId="0" applyNumberFormat="1" applyFont="1" applyFill="1" applyBorder="1" applyAlignment="1">
      <alignment horizontal="center" vertical="center" wrapText="1"/>
    </xf>
    <xf numFmtId="44" fontId="6" fillId="2" borderId="55" xfId="1" applyFont="1" applyFill="1" applyBorder="1" applyAlignment="1">
      <alignment horizontal="center" vertical="center" wrapText="1"/>
    </xf>
    <xf numFmtId="44" fontId="6" fillId="2" borderId="56" xfId="1" applyFont="1" applyFill="1" applyBorder="1" applyAlignment="1">
      <alignment horizontal="center" vertical="center" wrapText="1"/>
    </xf>
    <xf numFmtId="44" fontId="6" fillId="2" borderId="57" xfId="1" applyFont="1" applyFill="1" applyBorder="1" applyAlignment="1">
      <alignment horizontal="center" vertical="center" wrapText="1"/>
    </xf>
    <xf numFmtId="44" fontId="6" fillId="2" borderId="58" xfId="1" applyFont="1" applyFill="1" applyBorder="1" applyAlignment="1">
      <alignment horizontal="center" vertical="center" wrapText="1"/>
    </xf>
    <xf numFmtId="44" fontId="6" fillId="2" borderId="59" xfId="1" applyFont="1" applyFill="1" applyBorder="1" applyAlignment="1">
      <alignment horizontal="center" vertical="center" wrapText="1"/>
    </xf>
    <xf numFmtId="0" fontId="17" fillId="0" borderId="0" xfId="0" applyFont="1"/>
    <xf numFmtId="0" fontId="0" fillId="9" borderId="0" xfId="0" applyFill="1"/>
    <xf numFmtId="0" fontId="0" fillId="0" borderId="0" xfId="0" applyAlignment="1">
      <alignment wrapText="1"/>
    </xf>
    <xf numFmtId="0" fontId="0" fillId="8" borderId="0" xfId="0" applyFill="1"/>
    <xf numFmtId="10" fontId="0" fillId="4" borderId="50" xfId="0" applyNumberFormat="1" applyFill="1" applyBorder="1" applyAlignment="1">
      <alignment horizontal="center" vertical="center" wrapText="1"/>
    </xf>
    <xf numFmtId="3" fontId="6" fillId="10" borderId="44" xfId="0" applyNumberFormat="1" applyFont="1" applyFill="1" applyBorder="1" applyAlignment="1">
      <alignment horizontal="center" vertical="center" wrapText="1"/>
    </xf>
    <xf numFmtId="3" fontId="6" fillId="10" borderId="45" xfId="0" applyNumberFormat="1" applyFont="1" applyFill="1" applyBorder="1" applyAlignment="1">
      <alignment horizontal="center" vertical="center" wrapText="1"/>
    </xf>
    <xf numFmtId="3" fontId="6" fillId="10" borderId="46" xfId="0" applyNumberFormat="1" applyFont="1" applyFill="1" applyBorder="1" applyAlignment="1">
      <alignment horizontal="center" vertical="center" wrapText="1"/>
    </xf>
    <xf numFmtId="3" fontId="6" fillId="10" borderId="47" xfId="0" applyNumberFormat="1" applyFont="1" applyFill="1" applyBorder="1" applyAlignment="1">
      <alignment horizontal="center" vertical="center" wrapText="1"/>
    </xf>
    <xf numFmtId="10" fontId="0" fillId="4" borderId="62" xfId="0" applyNumberFormat="1" applyFill="1" applyBorder="1" applyAlignment="1">
      <alignment horizontal="center" vertical="center" wrapText="1"/>
    </xf>
    <xf numFmtId="0" fontId="8" fillId="10" borderId="63"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16" fillId="0" borderId="0" xfId="0" applyFont="1" applyAlignment="1">
      <alignment horizontal="center" vertical="top"/>
    </xf>
    <xf numFmtId="3" fontId="6" fillId="10" borderId="64" xfId="0" applyNumberFormat="1" applyFont="1" applyFill="1" applyBorder="1" applyAlignment="1">
      <alignment horizontal="center" vertical="center" wrapText="1"/>
    </xf>
    <xf numFmtId="0" fontId="3" fillId="3" borderId="67" xfId="0" applyFont="1" applyFill="1" applyBorder="1" applyAlignment="1">
      <alignment horizontal="center" vertical="center" wrapText="1"/>
    </xf>
    <xf numFmtId="0" fontId="4" fillId="7" borderId="68" xfId="0" applyFont="1" applyFill="1" applyBorder="1" applyAlignment="1">
      <alignment horizontal="center" vertical="center" wrapText="1"/>
    </xf>
    <xf numFmtId="0" fontId="3" fillId="3" borderId="68" xfId="0" applyFont="1" applyFill="1" applyBorder="1" applyAlignment="1">
      <alignment horizontal="center" vertical="center" wrapText="1"/>
    </xf>
    <xf numFmtId="0" fontId="4" fillId="7" borderId="69" xfId="0" applyFont="1" applyFill="1" applyBorder="1" applyAlignment="1">
      <alignment horizontal="center" vertical="center" wrapText="1"/>
    </xf>
    <xf numFmtId="0" fontId="6" fillId="3" borderId="70" xfId="0" applyFont="1" applyFill="1" applyBorder="1" applyAlignment="1">
      <alignment horizontal="left" vertical="center" wrapText="1"/>
    </xf>
    <xf numFmtId="0" fontId="9" fillId="6" borderId="71" xfId="0" applyFont="1" applyFill="1" applyBorder="1" applyAlignment="1">
      <alignment horizontal="left" vertical="center" wrapText="1"/>
    </xf>
    <xf numFmtId="0" fontId="7" fillId="7" borderId="71" xfId="0" applyFont="1" applyFill="1" applyBorder="1" applyAlignment="1">
      <alignment horizontal="left" vertical="center" wrapText="1"/>
    </xf>
    <xf numFmtId="0" fontId="7" fillId="3" borderId="71" xfId="0" applyFont="1" applyFill="1" applyBorder="1" applyAlignment="1">
      <alignment horizontal="left" vertical="center" wrapText="1"/>
    </xf>
    <xf numFmtId="0" fontId="7" fillId="3" borderId="72" xfId="0" applyFont="1" applyFill="1" applyBorder="1" applyAlignment="1">
      <alignment horizontal="left" vertical="center" wrapText="1"/>
    </xf>
    <xf numFmtId="3" fontId="6" fillId="2" borderId="64" xfId="0" applyNumberFormat="1" applyFont="1" applyFill="1" applyBorder="1" applyAlignment="1">
      <alignment horizontal="center" vertical="center" wrapText="1"/>
    </xf>
    <xf numFmtId="3" fontId="6" fillId="2" borderId="65" xfId="0" applyNumberFormat="1" applyFont="1" applyFill="1" applyBorder="1" applyAlignment="1">
      <alignment horizontal="center" vertical="center" wrapText="1"/>
    </xf>
    <xf numFmtId="0" fontId="3" fillId="10" borderId="73" xfId="0" applyFont="1" applyFill="1" applyBorder="1" applyAlignment="1">
      <alignment horizontal="center" vertical="center" wrapText="1"/>
    </xf>
    <xf numFmtId="0" fontId="4" fillId="7" borderId="14" xfId="0" applyFont="1" applyFill="1" applyBorder="1" applyAlignment="1">
      <alignment horizontal="center" vertical="center" wrapText="1"/>
    </xf>
    <xf numFmtId="10" fontId="15" fillId="7" borderId="75" xfId="2" applyNumberFormat="1" applyFont="1" applyFill="1" applyBorder="1" applyAlignment="1">
      <alignment horizontal="center" vertical="center" wrapText="1"/>
    </xf>
    <xf numFmtId="0" fontId="13" fillId="5" borderId="66" xfId="0" applyFont="1" applyFill="1" applyBorder="1" applyAlignment="1">
      <alignment horizontal="center" vertical="top" wrapText="1"/>
    </xf>
    <xf numFmtId="0" fontId="3" fillId="7" borderId="79" xfId="0" applyFont="1" applyFill="1" applyBorder="1" applyAlignment="1">
      <alignment horizontal="center" vertical="center" wrapText="1"/>
    </xf>
    <xf numFmtId="0" fontId="7" fillId="7" borderId="80" xfId="0" applyFont="1" applyFill="1" applyBorder="1" applyAlignment="1">
      <alignment horizontal="justify" vertical="center" wrapText="1"/>
    </xf>
    <xf numFmtId="0" fontId="7" fillId="7" borderId="80" xfId="0" applyFont="1" applyFill="1" applyBorder="1" applyAlignment="1">
      <alignment horizontal="center" vertical="center" wrapText="1"/>
    </xf>
    <xf numFmtId="0" fontId="7" fillId="7" borderId="81"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7" fillId="3" borderId="82" xfId="0" applyFont="1" applyFill="1" applyBorder="1" applyAlignment="1">
      <alignment horizontal="left" vertical="center" wrapText="1"/>
    </xf>
    <xf numFmtId="3" fontId="6" fillId="2" borderId="83" xfId="0" applyNumberFormat="1" applyFont="1" applyFill="1" applyBorder="1" applyAlignment="1">
      <alignment horizontal="center" vertical="center" wrapText="1"/>
    </xf>
    <xf numFmtId="3" fontId="6" fillId="2" borderId="84" xfId="0" applyNumberFormat="1" applyFont="1" applyFill="1" applyBorder="1" applyAlignment="1">
      <alignment horizontal="center" vertical="center" wrapText="1"/>
    </xf>
    <xf numFmtId="3" fontId="6" fillId="2" borderId="85" xfId="0" applyNumberFormat="1" applyFont="1" applyFill="1" applyBorder="1" applyAlignment="1">
      <alignment horizontal="center" vertical="center" wrapText="1"/>
    </xf>
    <xf numFmtId="3" fontId="6" fillId="2" borderId="86" xfId="0" applyNumberFormat="1" applyFont="1" applyFill="1" applyBorder="1" applyAlignment="1">
      <alignment horizontal="center" vertical="center" wrapText="1"/>
    </xf>
    <xf numFmtId="3" fontId="6" fillId="2" borderId="87" xfId="0" applyNumberFormat="1" applyFont="1" applyFill="1" applyBorder="1" applyAlignment="1">
      <alignment horizontal="center" vertical="center" wrapText="1"/>
    </xf>
    <xf numFmtId="3" fontId="6" fillId="2" borderId="88" xfId="0" applyNumberFormat="1" applyFont="1" applyFill="1" applyBorder="1" applyAlignment="1">
      <alignment horizontal="center" vertical="center" wrapText="1"/>
    </xf>
    <xf numFmtId="3" fontId="6" fillId="2" borderId="89" xfId="0" applyNumberFormat="1" applyFont="1" applyFill="1" applyBorder="1" applyAlignment="1">
      <alignment horizontal="center" vertical="center" wrapText="1"/>
    </xf>
    <xf numFmtId="3" fontId="6" fillId="2" borderId="90" xfId="0" applyNumberFormat="1" applyFont="1" applyFill="1" applyBorder="1" applyAlignment="1">
      <alignment horizontal="center" vertical="center" wrapText="1"/>
    </xf>
    <xf numFmtId="3" fontId="6" fillId="2" borderId="91" xfId="0" applyNumberFormat="1" applyFont="1" applyFill="1" applyBorder="1" applyAlignment="1">
      <alignment horizontal="center" vertical="center" wrapText="1"/>
    </xf>
    <xf numFmtId="3" fontId="6" fillId="2" borderId="92" xfId="0" applyNumberFormat="1" applyFont="1" applyFill="1" applyBorder="1" applyAlignment="1">
      <alignment horizontal="center" vertical="center" wrapText="1"/>
    </xf>
    <xf numFmtId="3" fontId="6" fillId="2" borderId="93" xfId="0" applyNumberFormat="1" applyFont="1" applyFill="1" applyBorder="1" applyAlignment="1">
      <alignment horizontal="center" vertical="center" wrapText="1"/>
    </xf>
    <xf numFmtId="10" fontId="0" fillId="4" borderId="95" xfId="0" applyNumberFormat="1" applyFill="1" applyBorder="1" applyAlignment="1">
      <alignment horizontal="center" vertical="center" wrapText="1"/>
    </xf>
    <xf numFmtId="10" fontId="14" fillId="7" borderId="19" xfId="2" applyNumberFormat="1" applyFont="1" applyFill="1" applyBorder="1" applyAlignment="1">
      <alignment horizontal="center" vertical="center" wrapText="1"/>
    </xf>
    <xf numFmtId="10" fontId="14" fillId="7" borderId="20" xfId="2" applyNumberFormat="1" applyFont="1" applyFill="1" applyBorder="1" applyAlignment="1">
      <alignment horizontal="center" vertical="center" wrapText="1"/>
    </xf>
    <xf numFmtId="10" fontId="0" fillId="4" borderId="96" xfId="0" applyNumberFormat="1" applyFill="1" applyBorder="1" applyAlignment="1">
      <alignment horizontal="center" vertical="center" wrapText="1"/>
    </xf>
    <xf numFmtId="10" fontId="0" fillId="4" borderId="97" xfId="0" applyNumberFormat="1" applyFill="1" applyBorder="1" applyAlignment="1">
      <alignment horizontal="center" vertical="center" wrapText="1"/>
    </xf>
    <xf numFmtId="0" fontId="19" fillId="0" borderId="0" xfId="0" applyFont="1"/>
    <xf numFmtId="10" fontId="0" fillId="4" borderId="98" xfId="0" applyNumberFormat="1" applyFill="1" applyBorder="1" applyAlignment="1">
      <alignment horizontal="center" vertical="center" wrapText="1"/>
    </xf>
    <xf numFmtId="10" fontId="0" fillId="4" borderId="99" xfId="0" applyNumberFormat="1" applyFill="1" applyBorder="1" applyAlignment="1">
      <alignment horizontal="center" vertical="center" wrapText="1"/>
    </xf>
    <xf numFmtId="10" fontId="0" fillId="4" borderId="100" xfId="0" applyNumberFormat="1" applyFill="1" applyBorder="1" applyAlignment="1">
      <alignment horizontal="center" vertical="center" wrapText="1"/>
    </xf>
    <xf numFmtId="3" fontId="6" fillId="2" borderId="96" xfId="0" applyNumberFormat="1" applyFont="1" applyFill="1" applyBorder="1" applyAlignment="1">
      <alignment horizontal="center" vertical="center" wrapText="1"/>
    </xf>
    <xf numFmtId="10" fontId="0" fillId="4" borderId="101" xfId="0" applyNumberFormat="1" applyFill="1" applyBorder="1" applyAlignment="1">
      <alignment horizontal="center" vertical="center" wrapText="1"/>
    </xf>
    <xf numFmtId="3" fontId="9" fillId="6" borderId="74" xfId="0" applyNumberFormat="1" applyFont="1" applyFill="1" applyBorder="1" applyAlignment="1">
      <alignment horizontal="center" vertical="center" wrapText="1"/>
    </xf>
    <xf numFmtId="3" fontId="7" fillId="7" borderId="22" xfId="0" applyNumberFormat="1" applyFont="1" applyFill="1" applyBorder="1" applyAlignment="1">
      <alignment horizontal="center" vertical="center" wrapText="1"/>
    </xf>
    <xf numFmtId="3" fontId="7" fillId="3" borderId="22" xfId="0" applyNumberFormat="1" applyFont="1" applyFill="1" applyBorder="1" applyAlignment="1">
      <alignment horizontal="center" vertical="center" wrapText="1"/>
    </xf>
    <xf numFmtId="3" fontId="7" fillId="7" borderId="27" xfId="0" applyNumberFormat="1" applyFont="1" applyFill="1" applyBorder="1" applyAlignment="1">
      <alignment horizontal="center" vertical="center" wrapText="1"/>
    </xf>
    <xf numFmtId="3" fontId="7" fillId="3" borderId="25" xfId="0" applyNumberFormat="1" applyFont="1" applyFill="1" applyBorder="1" applyAlignment="1">
      <alignment horizontal="center" vertical="center" wrapText="1"/>
    </xf>
    <xf numFmtId="0" fontId="6" fillId="3" borderId="24" xfId="0" applyFont="1" applyFill="1" applyBorder="1" applyAlignment="1">
      <alignment horizontal="left" vertical="center" wrapText="1"/>
    </xf>
    <xf numFmtId="10" fontId="0" fillId="4" borderId="102" xfId="0" applyNumberFormat="1" applyFill="1" applyBorder="1" applyAlignment="1">
      <alignment horizontal="center" vertical="center" wrapText="1"/>
    </xf>
    <xf numFmtId="10" fontId="0" fillId="4" borderId="103" xfId="0" applyNumberFormat="1" applyFill="1" applyBorder="1" applyAlignment="1">
      <alignment horizontal="center" vertical="center" wrapText="1"/>
    </xf>
    <xf numFmtId="0" fontId="7" fillId="11" borderId="50" xfId="0" applyFont="1" applyFill="1" applyBorder="1" applyAlignment="1">
      <alignment vertical="center" wrapText="1"/>
    </xf>
    <xf numFmtId="0" fontId="3" fillId="7" borderId="50" xfId="0" applyFont="1" applyFill="1" applyBorder="1" applyAlignment="1">
      <alignment vertical="center" wrapText="1"/>
    </xf>
    <xf numFmtId="0" fontId="3" fillId="3" borderId="50" xfId="0" applyFont="1" applyFill="1" applyBorder="1" applyAlignment="1">
      <alignment vertical="center" wrapText="1"/>
    </xf>
    <xf numFmtId="0" fontId="4" fillId="7" borderId="50" xfId="0" applyFont="1" applyFill="1" applyBorder="1" applyAlignment="1">
      <alignment vertical="center" wrapText="1"/>
    </xf>
    <xf numFmtId="0" fontId="4" fillId="3" borderId="50" xfId="0" applyFont="1" applyFill="1" applyBorder="1" applyAlignment="1">
      <alignment vertical="center" wrapText="1"/>
    </xf>
    <xf numFmtId="0" fontId="6" fillId="3" borderId="50" xfId="0" applyFont="1" applyFill="1" applyBorder="1" applyAlignment="1">
      <alignment vertical="center" wrapText="1"/>
    </xf>
    <xf numFmtId="0" fontId="6" fillId="3" borderId="50" xfId="3" applyFont="1" applyFill="1" applyBorder="1" applyAlignment="1">
      <alignment vertical="center" wrapText="1"/>
    </xf>
    <xf numFmtId="0" fontId="13" fillId="5" borderId="77" xfId="0" applyFont="1" applyFill="1" applyBorder="1" applyAlignment="1">
      <alignment horizontal="center" vertical="top" wrapText="1"/>
    </xf>
    <xf numFmtId="0" fontId="13" fillId="5" borderId="78" xfId="0" applyFont="1" applyFill="1" applyBorder="1" applyAlignment="1">
      <alignment horizontal="center" vertical="top" wrapText="1"/>
    </xf>
    <xf numFmtId="0" fontId="13" fillId="5" borderId="26" xfId="0" applyFont="1" applyFill="1" applyBorder="1" applyAlignment="1">
      <alignment horizontal="center" vertical="center" wrapText="1"/>
    </xf>
    <xf numFmtId="0" fontId="13" fillId="5" borderId="94"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8" fillId="6" borderId="35" xfId="0" applyFont="1" applyFill="1" applyBorder="1" applyAlignment="1">
      <alignment horizontal="center" vertical="center" wrapText="1"/>
    </xf>
    <xf numFmtId="0" fontId="20" fillId="0" borderId="40" xfId="0" applyFont="1" applyBorder="1" applyAlignment="1">
      <alignment horizontal="center" vertical="top" wrapText="1"/>
    </xf>
    <xf numFmtId="0" fontId="20" fillId="0" borderId="40" xfId="0" applyFont="1" applyBorder="1" applyAlignment="1">
      <alignment horizontal="center" vertical="top"/>
    </xf>
    <xf numFmtId="3" fontId="8" fillId="6" borderId="4" xfId="0" applyNumberFormat="1" applyFont="1" applyFill="1" applyBorder="1" applyAlignment="1">
      <alignment horizontal="center" vertical="center" wrapText="1"/>
    </xf>
    <xf numFmtId="3" fontId="8" fillId="6" borderId="5" xfId="0" applyNumberFormat="1" applyFont="1" applyFill="1" applyBorder="1" applyAlignment="1">
      <alignment horizontal="center" vertical="center" wrapText="1"/>
    </xf>
    <xf numFmtId="3" fontId="8" fillId="6" borderId="6" xfId="0" applyNumberFormat="1"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3" fillId="10" borderId="60" xfId="0" applyFont="1" applyFill="1" applyBorder="1" applyAlignment="1">
      <alignment horizontal="center" vertical="center" wrapText="1"/>
    </xf>
    <xf numFmtId="0" fontId="3" fillId="10" borderId="61"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42" xfId="0" applyFont="1" applyFill="1" applyBorder="1" applyAlignment="1">
      <alignment horizontal="center" vertical="center" wrapText="1"/>
    </xf>
    <xf numFmtId="0" fontId="13" fillId="5" borderId="29"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3" fillId="5" borderId="76"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8" fillId="6" borderId="4" xfId="0" applyFont="1" applyFill="1" applyBorder="1" applyAlignment="1">
      <alignment horizontal="center" vertical="center"/>
    </xf>
    <xf numFmtId="0" fontId="18" fillId="6" borderId="5" xfId="0" applyFont="1" applyFill="1" applyBorder="1" applyAlignment="1">
      <alignment horizontal="center" vertical="center"/>
    </xf>
    <xf numFmtId="0" fontId="18" fillId="6" borderId="6" xfId="0" applyFont="1" applyFill="1" applyBorder="1" applyAlignment="1">
      <alignment horizontal="center" vertical="center"/>
    </xf>
    <xf numFmtId="0" fontId="0" fillId="0" borderId="0" xfId="0" applyAlignment="1">
      <alignment horizontal="justify" vertical="center" wrapText="1"/>
    </xf>
  </cellXfs>
  <cellStyles count="4">
    <cellStyle name="Moneda" xfId="1" builtinId="4"/>
    <cellStyle name="Normal" xfId="0" builtinId="0"/>
    <cellStyle name="Normal 2" xfId="3" xr:uid="{00000000-0005-0000-0000-000002000000}"/>
    <cellStyle name="Porcentaje" xfId="2" builtinId="5"/>
  </cellStyles>
  <dxfs count="51">
    <dxf>
      <font>
        <color rgb="FF9C5700"/>
      </font>
      <fill>
        <patternFill>
          <bgColor rgb="FFFFEB9C"/>
        </patternFill>
      </fill>
    </dxf>
    <dxf>
      <font>
        <color rgb="FF9C5700"/>
      </font>
      <fill>
        <patternFill>
          <bgColor rgb="FFFFEB9C"/>
        </patternFill>
      </fill>
    </dxf>
    <dxf>
      <fill>
        <patternFill>
          <bgColor rgb="FF00B050"/>
        </patternFill>
      </fill>
    </dxf>
    <dxf>
      <fill>
        <patternFill>
          <bgColor rgb="FFFFFF00"/>
        </patternFill>
      </fill>
    </dxf>
    <dxf>
      <fill>
        <patternFill>
          <bgColor rgb="FF00B050"/>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theme="0"/>
        </patternFill>
      </fill>
    </dxf>
    <dxf>
      <fill>
        <patternFill>
          <bgColor rgb="FFFFFF00"/>
        </patternFill>
      </fill>
    </dxf>
    <dxf>
      <fill>
        <patternFill>
          <bgColor rgb="FFFF000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ont>
        <color rgb="FF9C5700"/>
      </font>
      <fill>
        <patternFill>
          <bgColor rgb="FFFFEB9C"/>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105834</xdr:colOff>
      <xdr:row>1</xdr:row>
      <xdr:rowOff>11721</xdr:rowOff>
    </xdr:from>
    <xdr:to>
      <xdr:col>1</xdr:col>
      <xdr:colOff>1445572</xdr:colOff>
      <xdr:row>7</xdr:row>
      <xdr:rowOff>14067</xdr:rowOff>
    </xdr:to>
    <xdr:pic>
      <xdr:nvPicPr>
        <xdr:cNvPr id="6" name="Imagen 5">
          <a:extLst>
            <a:ext uri="{FF2B5EF4-FFF2-40B4-BE49-F238E27FC236}">
              <a16:creationId xmlns:a16="http://schemas.microsoft.com/office/drawing/2014/main" id="{2AC4328C-0FAF-4A38-9972-FDD9F0E4EE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4" y="199291"/>
          <a:ext cx="2594108" cy="1889761"/>
        </a:xfrm>
        <a:prstGeom prst="rect">
          <a:avLst/>
        </a:prstGeom>
      </xdr:spPr>
    </xdr:pic>
    <xdr:clientData/>
  </xdr:twoCellAnchor>
  <xdr:twoCellAnchor editAs="oneCell">
    <xdr:from>
      <xdr:col>20</xdr:col>
      <xdr:colOff>689318</xdr:colOff>
      <xdr:row>0</xdr:row>
      <xdr:rowOff>124393</xdr:rowOff>
    </xdr:from>
    <xdr:to>
      <xdr:col>21</xdr:col>
      <xdr:colOff>2992828</xdr:colOff>
      <xdr:row>5</xdr:row>
      <xdr:rowOff>77117</xdr:rowOff>
    </xdr:to>
    <xdr:pic>
      <xdr:nvPicPr>
        <xdr:cNvPr id="2" name="Imagen 1">
          <a:extLst>
            <a:ext uri="{FF2B5EF4-FFF2-40B4-BE49-F238E27FC236}">
              <a16:creationId xmlns:a16="http://schemas.microsoft.com/office/drawing/2014/main" id="{8F739D65-3EC7-2C4D-F61C-172581278CFB}"/>
            </a:ext>
          </a:extLst>
        </xdr:cNvPr>
        <xdr:cNvPicPr>
          <a:picLocks noChangeAspect="1"/>
        </xdr:cNvPicPr>
      </xdr:nvPicPr>
      <xdr:blipFill>
        <a:blip xmlns:r="http://schemas.openxmlformats.org/officeDocument/2006/relationships" r:embed="rId2"/>
        <a:stretch>
          <a:fillRect/>
        </a:stretch>
      </xdr:blipFill>
      <xdr:spPr>
        <a:xfrm>
          <a:off x="24618462" y="124393"/>
          <a:ext cx="3414862" cy="1668982"/>
        </a:xfrm>
        <a:prstGeom prst="rect">
          <a:avLst/>
        </a:prstGeom>
      </xdr:spPr>
    </xdr:pic>
    <xdr:clientData/>
  </xdr:twoCellAnchor>
  <xdr:twoCellAnchor editAs="oneCell">
    <xdr:from>
      <xdr:col>1</xdr:col>
      <xdr:colOff>1582610</xdr:colOff>
      <xdr:row>1</xdr:row>
      <xdr:rowOff>220449</xdr:rowOff>
    </xdr:from>
    <xdr:to>
      <xdr:col>2</xdr:col>
      <xdr:colOff>1304773</xdr:colOff>
      <xdr:row>7</xdr:row>
      <xdr:rowOff>99267</xdr:rowOff>
    </xdr:to>
    <xdr:pic>
      <xdr:nvPicPr>
        <xdr:cNvPr id="3" name="Imagen 2">
          <a:extLst>
            <a:ext uri="{FF2B5EF4-FFF2-40B4-BE49-F238E27FC236}">
              <a16:creationId xmlns:a16="http://schemas.microsoft.com/office/drawing/2014/main" id="{AB43C4B8-D3DB-F816-609D-964CC6730A79}"/>
            </a:ext>
          </a:extLst>
        </xdr:cNvPr>
        <xdr:cNvPicPr>
          <a:picLocks noChangeAspect="1"/>
        </xdr:cNvPicPr>
      </xdr:nvPicPr>
      <xdr:blipFill>
        <a:blip xmlns:r="http://schemas.openxmlformats.org/officeDocument/2006/relationships" r:embed="rId3"/>
        <a:stretch>
          <a:fillRect/>
        </a:stretch>
      </xdr:blipFill>
      <xdr:spPr>
        <a:xfrm>
          <a:off x="2848703" y="413879"/>
          <a:ext cx="1761978" cy="17955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3"/>
  <sheetViews>
    <sheetView tabSelected="1" zoomScale="40" zoomScaleNormal="40" zoomScaleSheetLayoutView="25" workbookViewId="0">
      <selection activeCell="Y12" sqref="Y12"/>
    </sheetView>
  </sheetViews>
  <sheetFormatPr baseColWidth="10" defaultColWidth="11.3984375" defaultRowHeight="14.4" x14ac:dyDescent="0.3"/>
  <cols>
    <col min="1" max="1" width="17.8984375" customWidth="1"/>
    <col min="2" max="2" width="29" customWidth="1"/>
    <col min="3" max="3" width="20.69921875" customWidth="1"/>
    <col min="4" max="4" width="23.296875" customWidth="1"/>
    <col min="5" max="5" width="19.796875" customWidth="1"/>
    <col min="6" max="6" width="15.796875" customWidth="1"/>
    <col min="7" max="9" width="15.296875" customWidth="1"/>
    <col min="10" max="10" width="16.69921875" customWidth="1"/>
    <col min="11" max="11" width="16.59765625" customWidth="1"/>
    <col min="12" max="12" width="16.09765625" customWidth="1"/>
    <col min="13" max="13" width="16.5" customWidth="1"/>
    <col min="14" max="14" width="14.8984375" customWidth="1"/>
    <col min="15" max="18" width="14.69921875" customWidth="1"/>
    <col min="19" max="19" width="15.69921875" customWidth="1"/>
    <col min="20" max="20" width="14.5" customWidth="1"/>
    <col min="21" max="21" width="15.796875" customWidth="1"/>
    <col min="22" max="22" width="47.796875" customWidth="1"/>
    <col min="23" max="23" width="7.3984375" customWidth="1"/>
  </cols>
  <sheetData>
    <row r="1" spans="1:26" ht="14.95" thickBot="1" x14ac:dyDescent="0.35"/>
    <row r="2" spans="1:26" ht="30.05" customHeight="1" x14ac:dyDescent="0.3">
      <c r="D2" s="148" t="s">
        <v>31</v>
      </c>
      <c r="E2" s="149"/>
      <c r="F2" s="149"/>
      <c r="G2" s="149"/>
      <c r="H2" s="149"/>
      <c r="I2" s="149"/>
      <c r="J2" s="149"/>
      <c r="K2" s="149"/>
      <c r="L2" s="149"/>
      <c r="M2" s="149"/>
      <c r="N2" s="149"/>
      <c r="O2" s="149"/>
      <c r="P2" s="149"/>
      <c r="Q2" s="149"/>
      <c r="R2" s="150"/>
    </row>
    <row r="3" spans="1:26" ht="30.05" customHeight="1" x14ac:dyDescent="0.3">
      <c r="D3" s="151" t="s">
        <v>15</v>
      </c>
      <c r="E3" s="152"/>
      <c r="F3" s="152"/>
      <c r="G3" s="152"/>
      <c r="H3" s="152"/>
      <c r="I3" s="152"/>
      <c r="J3" s="152"/>
      <c r="K3" s="152"/>
      <c r="L3" s="152"/>
      <c r="M3" s="152"/>
      <c r="N3" s="152"/>
      <c r="O3" s="152"/>
      <c r="P3" s="152"/>
      <c r="Q3" s="152"/>
      <c r="R3" s="153"/>
    </row>
    <row r="4" spans="1:26" ht="30.05" customHeight="1" x14ac:dyDescent="0.3">
      <c r="D4" s="151" t="s">
        <v>41</v>
      </c>
      <c r="E4" s="152"/>
      <c r="F4" s="152"/>
      <c r="G4" s="152"/>
      <c r="H4" s="152"/>
      <c r="I4" s="152"/>
      <c r="J4" s="152"/>
      <c r="K4" s="152"/>
      <c r="L4" s="152"/>
      <c r="M4" s="152"/>
      <c r="N4" s="152"/>
      <c r="O4" s="152"/>
      <c r="P4" s="152"/>
      <c r="Q4" s="152"/>
      <c r="R4" s="153"/>
    </row>
    <row r="5" spans="1:26" ht="30.05" customHeight="1" x14ac:dyDescent="0.3">
      <c r="D5" s="151" t="s">
        <v>42</v>
      </c>
      <c r="E5" s="152"/>
      <c r="F5" s="152"/>
      <c r="G5" s="152"/>
      <c r="H5" s="152"/>
      <c r="I5" s="152"/>
      <c r="J5" s="152"/>
      <c r="K5" s="152"/>
      <c r="L5" s="152"/>
      <c r="M5" s="152"/>
      <c r="N5" s="152"/>
      <c r="O5" s="152"/>
      <c r="P5" s="152"/>
      <c r="Q5" s="152"/>
      <c r="R5" s="153"/>
    </row>
    <row r="6" spans="1:26" ht="15.95" customHeight="1" thickBot="1" x14ac:dyDescent="0.35">
      <c r="D6" s="31"/>
      <c r="E6" s="32"/>
      <c r="F6" s="32"/>
      <c r="G6" s="32"/>
      <c r="H6" s="32"/>
      <c r="I6" s="32"/>
      <c r="J6" s="32"/>
      <c r="K6" s="32"/>
      <c r="L6" s="32"/>
      <c r="M6" s="32"/>
      <c r="N6" s="32"/>
      <c r="O6" s="32"/>
      <c r="P6" s="32"/>
      <c r="Q6" s="32"/>
      <c r="R6" s="37"/>
    </row>
    <row r="9" spans="1:26" ht="14.95" thickBot="1" x14ac:dyDescent="0.35"/>
    <row r="10" spans="1:26" ht="39.049999999999997" customHeight="1" thickBot="1" x14ac:dyDescent="0.35">
      <c r="F10" s="164" t="s">
        <v>39</v>
      </c>
      <c r="G10" s="165"/>
      <c r="H10" s="165"/>
      <c r="I10" s="165"/>
      <c r="J10" s="165"/>
      <c r="K10" s="165"/>
      <c r="L10" s="165"/>
      <c r="M10" s="165"/>
      <c r="N10" s="165"/>
      <c r="O10" s="165"/>
      <c r="P10" s="165"/>
      <c r="Q10" s="165"/>
      <c r="R10" s="165"/>
      <c r="S10" s="165"/>
      <c r="T10" s="165"/>
      <c r="U10" s="166"/>
    </row>
    <row r="11" spans="1:26" ht="52.65" customHeight="1" thickBot="1" x14ac:dyDescent="0.35">
      <c r="A11" s="127" t="s">
        <v>0</v>
      </c>
      <c r="B11" s="127" t="s">
        <v>1</v>
      </c>
      <c r="C11" s="154" t="s">
        <v>2</v>
      </c>
      <c r="D11" s="155"/>
      <c r="E11" s="156"/>
      <c r="F11" s="161" t="s">
        <v>21</v>
      </c>
      <c r="G11" s="162"/>
      <c r="H11" s="162"/>
      <c r="I11" s="162"/>
      <c r="J11" s="163"/>
      <c r="K11" s="157" t="s">
        <v>22</v>
      </c>
      <c r="L11" s="157"/>
      <c r="M11" s="157"/>
      <c r="N11" s="158"/>
      <c r="O11" s="159" t="s">
        <v>23</v>
      </c>
      <c r="P11" s="143"/>
      <c r="Q11" s="143"/>
      <c r="R11" s="160"/>
      <c r="S11" s="143" t="s">
        <v>24</v>
      </c>
      <c r="T11" s="143"/>
      <c r="U11" s="143"/>
      <c r="V11" s="129" t="s">
        <v>20</v>
      </c>
    </row>
    <row r="12" spans="1:26" ht="190" customHeight="1" thickBot="1" x14ac:dyDescent="0.35">
      <c r="A12" s="128"/>
      <c r="B12" s="128"/>
      <c r="C12" s="83" t="s">
        <v>3</v>
      </c>
      <c r="D12" s="83" t="s">
        <v>4</v>
      </c>
      <c r="E12" s="83" t="s">
        <v>5</v>
      </c>
      <c r="F12" s="81" t="s">
        <v>40</v>
      </c>
      <c r="G12" s="69" t="s">
        <v>6</v>
      </c>
      <c r="H12" s="70" t="s">
        <v>7</v>
      </c>
      <c r="I12" s="71" t="s">
        <v>8</v>
      </c>
      <c r="J12" s="72" t="s">
        <v>9</v>
      </c>
      <c r="K12" s="3" t="s">
        <v>6</v>
      </c>
      <c r="L12" s="4" t="s">
        <v>7</v>
      </c>
      <c r="M12" s="2" t="s">
        <v>8</v>
      </c>
      <c r="N12" s="5" t="s">
        <v>9</v>
      </c>
      <c r="O12" s="33" t="s">
        <v>6</v>
      </c>
      <c r="P12" s="34" t="s">
        <v>7</v>
      </c>
      <c r="Q12" s="35" t="s">
        <v>8</v>
      </c>
      <c r="R12" s="36" t="s">
        <v>9</v>
      </c>
      <c r="S12" s="65" t="s">
        <v>7</v>
      </c>
      <c r="T12" s="1" t="s">
        <v>8</v>
      </c>
      <c r="U12" s="66" t="s">
        <v>9</v>
      </c>
      <c r="V12" s="130"/>
    </row>
    <row r="13" spans="1:26" ht="340.1" customHeight="1" x14ac:dyDescent="0.3">
      <c r="A13" s="16" t="s">
        <v>16</v>
      </c>
      <c r="B13" s="17" t="s">
        <v>43</v>
      </c>
      <c r="C13" s="17" t="s">
        <v>44</v>
      </c>
      <c r="D13" s="18" t="s">
        <v>18</v>
      </c>
      <c r="E13" s="73" t="s">
        <v>19</v>
      </c>
      <c r="F13" s="82">
        <v>0.78339999999999999</v>
      </c>
      <c r="G13" s="27">
        <v>0.78339999999999999</v>
      </c>
      <c r="H13" s="28">
        <v>0.78339999999999999</v>
      </c>
      <c r="I13" s="29">
        <v>0.78339999999999999</v>
      </c>
      <c r="J13" s="30">
        <v>0.78339999999999999</v>
      </c>
      <c r="K13" s="27">
        <v>0.83499999999999996</v>
      </c>
      <c r="L13" s="102">
        <v>0.83499999999999996</v>
      </c>
      <c r="M13" s="27">
        <v>0.83499999999999996</v>
      </c>
      <c r="N13" s="103">
        <v>0.78</v>
      </c>
      <c r="O13" s="101">
        <f>IFERROR(K13/G13,"NO APLICA")</f>
        <v>1.0658667347459791</v>
      </c>
      <c r="P13" s="58">
        <f t="shared" ref="P13:R13" si="0">IFERROR(L13/H13,"NO APLICA")</f>
        <v>1.0658667347459791</v>
      </c>
      <c r="Q13" s="58">
        <f t="shared" si="0"/>
        <v>1.0658667347459791</v>
      </c>
      <c r="R13" s="104">
        <f t="shared" si="0"/>
        <v>0.99565994383456735</v>
      </c>
      <c r="S13" s="58">
        <f t="shared" ref="S13:S38" si="1">IFERROR(((K13+L13)/(G13+H13)),"100%")</f>
        <v>1.0658667347459791</v>
      </c>
      <c r="T13" s="58">
        <f t="shared" ref="T13:U13" si="2">IFERROR(M13/I13,"NO APLICA")</f>
        <v>1.0658667347459791</v>
      </c>
      <c r="U13" s="118">
        <f t="shared" si="2"/>
        <v>0.99565994383456735</v>
      </c>
      <c r="V13" s="126" t="s">
        <v>160</v>
      </c>
    </row>
    <row r="14" spans="1:26" ht="2.25" customHeight="1" x14ac:dyDescent="0.3">
      <c r="A14" s="144" t="s">
        <v>37</v>
      </c>
      <c r="B14" s="145"/>
      <c r="C14" s="145"/>
      <c r="D14" s="145"/>
      <c r="E14" s="145"/>
      <c r="F14" s="80"/>
      <c r="G14" s="68"/>
      <c r="H14" s="60"/>
      <c r="I14" s="60"/>
      <c r="J14" s="61"/>
      <c r="K14" s="59"/>
      <c r="L14" s="39"/>
      <c r="M14" s="39"/>
      <c r="N14" s="41"/>
      <c r="O14" s="107" t="str">
        <f t="shared" ref="O14:R38" si="3">IFERROR((K14/G14),"100%")</f>
        <v>100%</v>
      </c>
      <c r="P14" s="108" t="str">
        <f t="shared" si="3"/>
        <v>100%</v>
      </c>
      <c r="Q14" s="108" t="str">
        <f t="shared" si="3"/>
        <v>100%</v>
      </c>
      <c r="R14" s="109" t="str">
        <f t="shared" si="3"/>
        <v>100%</v>
      </c>
      <c r="S14" s="63" t="str">
        <f t="shared" si="1"/>
        <v>100%</v>
      </c>
      <c r="T14" s="58" t="str">
        <f t="shared" ref="T14:T22" si="4">IFERROR(((K14+L14+M14)/(G14+H14+I14)),"100%")</f>
        <v>100%</v>
      </c>
      <c r="U14" s="119" t="str">
        <f t="shared" ref="U14:U38" si="5">IFERROR(((K14+L14+M14+N14)/(G14+H14+I14+J14)),"100%")</f>
        <v>100%</v>
      </c>
      <c r="V14" s="126"/>
    </row>
    <row r="15" spans="1:26" ht="217.15" customHeight="1" x14ac:dyDescent="0.3">
      <c r="A15" s="19" t="s">
        <v>45</v>
      </c>
      <c r="B15" s="9" t="s">
        <v>46</v>
      </c>
      <c r="C15" s="9" t="s">
        <v>47</v>
      </c>
      <c r="D15" s="20" t="s">
        <v>48</v>
      </c>
      <c r="E15" s="74" t="s">
        <v>49</v>
      </c>
      <c r="F15" s="112">
        <v>29417</v>
      </c>
      <c r="G15" s="78">
        <v>7354</v>
      </c>
      <c r="H15" s="39">
        <v>7354</v>
      </c>
      <c r="I15" s="39">
        <v>7354</v>
      </c>
      <c r="J15" s="40">
        <v>7355</v>
      </c>
      <c r="K15" s="38">
        <v>7354</v>
      </c>
      <c r="L15" s="39">
        <v>7354</v>
      </c>
      <c r="M15" s="39">
        <v>7354</v>
      </c>
      <c r="N15" s="41">
        <v>27300</v>
      </c>
      <c r="O15" s="43">
        <f t="shared" si="3"/>
        <v>1</v>
      </c>
      <c r="P15" s="58">
        <f>IFERROR((L15/H15),"100%")</f>
        <v>1</v>
      </c>
      <c r="Q15" s="108">
        <f t="shared" si="3"/>
        <v>1</v>
      </c>
      <c r="R15" s="109">
        <f t="shared" si="3"/>
        <v>3.7117607070020395</v>
      </c>
      <c r="S15" s="43">
        <f t="shared" si="1"/>
        <v>1</v>
      </c>
      <c r="T15" s="58">
        <f t="shared" si="4"/>
        <v>1</v>
      </c>
      <c r="U15" s="119">
        <f t="shared" si="5"/>
        <v>1.6780093143420471</v>
      </c>
      <c r="V15" s="120" t="s">
        <v>138</v>
      </c>
      <c r="Z15" s="106"/>
    </row>
    <row r="16" spans="1:26" ht="181.7" customHeight="1" x14ac:dyDescent="0.3">
      <c r="A16" s="6" t="s">
        <v>50</v>
      </c>
      <c r="B16" s="7" t="s">
        <v>51</v>
      </c>
      <c r="C16" s="7" t="s">
        <v>52</v>
      </c>
      <c r="D16" s="8" t="s">
        <v>48</v>
      </c>
      <c r="E16" s="75" t="s">
        <v>53</v>
      </c>
      <c r="F16" s="113">
        <v>9</v>
      </c>
      <c r="G16" s="78">
        <v>2</v>
      </c>
      <c r="H16" s="39">
        <v>3</v>
      </c>
      <c r="I16" s="39">
        <v>2</v>
      </c>
      <c r="J16" s="40">
        <v>2</v>
      </c>
      <c r="K16" s="38">
        <v>2</v>
      </c>
      <c r="L16" s="39">
        <v>3</v>
      </c>
      <c r="M16" s="39">
        <v>2</v>
      </c>
      <c r="N16" s="41">
        <v>2</v>
      </c>
      <c r="O16" s="43">
        <f t="shared" si="3"/>
        <v>1</v>
      </c>
      <c r="P16" s="58">
        <f t="shared" si="3"/>
        <v>1</v>
      </c>
      <c r="Q16" s="108">
        <f t="shared" si="3"/>
        <v>1</v>
      </c>
      <c r="R16" s="109">
        <f t="shared" si="3"/>
        <v>1</v>
      </c>
      <c r="S16" s="43">
        <f t="shared" si="1"/>
        <v>1</v>
      </c>
      <c r="T16" s="58">
        <f t="shared" si="4"/>
        <v>1</v>
      </c>
      <c r="U16" s="119">
        <f t="shared" si="5"/>
        <v>1</v>
      </c>
      <c r="V16" s="121" t="s">
        <v>139</v>
      </c>
    </row>
    <row r="17" spans="1:22" ht="232.65" customHeight="1" x14ac:dyDescent="0.3">
      <c r="A17" s="10" t="s">
        <v>17</v>
      </c>
      <c r="B17" s="11" t="s">
        <v>54</v>
      </c>
      <c r="C17" s="11" t="s">
        <v>55</v>
      </c>
      <c r="D17" s="12" t="s">
        <v>48</v>
      </c>
      <c r="E17" s="76" t="s">
        <v>56</v>
      </c>
      <c r="F17" s="114">
        <v>9</v>
      </c>
      <c r="G17" s="78">
        <v>2</v>
      </c>
      <c r="H17" s="39">
        <v>3</v>
      </c>
      <c r="I17" s="39">
        <v>2</v>
      </c>
      <c r="J17" s="40">
        <v>2</v>
      </c>
      <c r="K17" s="38">
        <v>2</v>
      </c>
      <c r="L17" s="39">
        <v>3</v>
      </c>
      <c r="M17" s="39">
        <v>2</v>
      </c>
      <c r="N17" s="41">
        <v>2</v>
      </c>
      <c r="O17" s="43">
        <f t="shared" si="3"/>
        <v>1</v>
      </c>
      <c r="P17" s="58">
        <f t="shared" si="3"/>
        <v>1</v>
      </c>
      <c r="Q17" s="108">
        <f t="shared" si="3"/>
        <v>1</v>
      </c>
      <c r="R17" s="109">
        <f t="shared" si="3"/>
        <v>1</v>
      </c>
      <c r="S17" s="43">
        <f t="shared" si="1"/>
        <v>1</v>
      </c>
      <c r="T17" s="58">
        <f t="shared" si="4"/>
        <v>1</v>
      </c>
      <c r="U17" s="119">
        <f t="shared" si="5"/>
        <v>1</v>
      </c>
      <c r="V17" s="122" t="s">
        <v>140</v>
      </c>
    </row>
    <row r="18" spans="1:22" ht="224.35" customHeight="1" x14ac:dyDescent="0.3">
      <c r="A18" s="6" t="s">
        <v>57</v>
      </c>
      <c r="B18" s="7" t="s">
        <v>58</v>
      </c>
      <c r="C18" s="7" t="s">
        <v>59</v>
      </c>
      <c r="D18" s="8" t="s">
        <v>48</v>
      </c>
      <c r="E18" s="75" t="s">
        <v>60</v>
      </c>
      <c r="F18" s="113">
        <v>115</v>
      </c>
      <c r="G18" s="78">
        <v>20</v>
      </c>
      <c r="H18" s="39">
        <v>35</v>
      </c>
      <c r="I18" s="39">
        <v>30</v>
      </c>
      <c r="J18" s="40">
        <v>30</v>
      </c>
      <c r="K18" s="38">
        <v>20</v>
      </c>
      <c r="L18" s="39">
        <v>30</v>
      </c>
      <c r="M18" s="39">
        <v>30</v>
      </c>
      <c r="N18" s="41">
        <v>30</v>
      </c>
      <c r="O18" s="43">
        <f t="shared" si="3"/>
        <v>1</v>
      </c>
      <c r="P18" s="58">
        <f t="shared" si="3"/>
        <v>0.8571428571428571</v>
      </c>
      <c r="Q18" s="108">
        <f t="shared" si="3"/>
        <v>1</v>
      </c>
      <c r="R18" s="109">
        <f t="shared" si="3"/>
        <v>1</v>
      </c>
      <c r="S18" s="43">
        <f t="shared" si="1"/>
        <v>0.90909090909090906</v>
      </c>
      <c r="T18" s="58">
        <f t="shared" si="4"/>
        <v>0.94117647058823528</v>
      </c>
      <c r="U18" s="119">
        <f t="shared" si="5"/>
        <v>0.95652173913043481</v>
      </c>
      <c r="V18" s="123" t="s">
        <v>141</v>
      </c>
    </row>
    <row r="19" spans="1:22" ht="219.5" customHeight="1" x14ac:dyDescent="0.3">
      <c r="A19" s="10" t="s">
        <v>17</v>
      </c>
      <c r="B19" s="11" t="s">
        <v>61</v>
      </c>
      <c r="C19" s="11" t="s">
        <v>62</v>
      </c>
      <c r="D19" s="12" t="s">
        <v>48</v>
      </c>
      <c r="E19" s="76" t="s">
        <v>63</v>
      </c>
      <c r="F19" s="114">
        <v>45000</v>
      </c>
      <c r="G19" s="78">
        <v>10000</v>
      </c>
      <c r="H19" s="39">
        <v>15000</v>
      </c>
      <c r="I19" s="39">
        <v>10000</v>
      </c>
      <c r="J19" s="40">
        <v>10000</v>
      </c>
      <c r="K19" s="38">
        <v>12000</v>
      </c>
      <c r="L19" s="39">
        <v>15000</v>
      </c>
      <c r="M19" s="39">
        <v>12000</v>
      </c>
      <c r="N19" s="41">
        <v>10000</v>
      </c>
      <c r="O19" s="43">
        <f t="shared" si="3"/>
        <v>1.2</v>
      </c>
      <c r="P19" s="58">
        <f t="shared" si="3"/>
        <v>1</v>
      </c>
      <c r="Q19" s="108">
        <f t="shared" si="3"/>
        <v>1.2</v>
      </c>
      <c r="R19" s="109">
        <f t="shared" si="3"/>
        <v>1</v>
      </c>
      <c r="S19" s="43">
        <f t="shared" si="1"/>
        <v>1.08</v>
      </c>
      <c r="T19" s="58">
        <f t="shared" si="4"/>
        <v>1.1142857142857143</v>
      </c>
      <c r="U19" s="119">
        <f t="shared" si="5"/>
        <v>1.0888888888888888</v>
      </c>
      <c r="V19" s="124" t="s">
        <v>142</v>
      </c>
    </row>
    <row r="20" spans="1:22" ht="202.75" customHeight="1" x14ac:dyDescent="0.3">
      <c r="A20" s="6" t="s">
        <v>64</v>
      </c>
      <c r="B20" s="7" t="s">
        <v>65</v>
      </c>
      <c r="C20" s="7" t="s">
        <v>66</v>
      </c>
      <c r="D20" s="8" t="s">
        <v>48</v>
      </c>
      <c r="E20" s="75" t="s">
        <v>67</v>
      </c>
      <c r="F20" s="113">
        <v>8015</v>
      </c>
      <c r="G20" s="78">
        <v>800</v>
      </c>
      <c r="H20" s="39">
        <v>728</v>
      </c>
      <c r="I20" s="39">
        <v>1000</v>
      </c>
      <c r="J20" s="40">
        <v>5487</v>
      </c>
      <c r="K20" s="38">
        <v>800</v>
      </c>
      <c r="L20" s="39">
        <v>1700</v>
      </c>
      <c r="M20" s="39">
        <v>1000</v>
      </c>
      <c r="N20" s="41">
        <v>27300</v>
      </c>
      <c r="O20" s="43">
        <f t="shared" si="3"/>
        <v>1</v>
      </c>
      <c r="P20" s="58">
        <f t="shared" si="3"/>
        <v>2.3351648351648353</v>
      </c>
      <c r="Q20" s="108">
        <f t="shared" si="3"/>
        <v>1</v>
      </c>
      <c r="R20" s="109">
        <f t="shared" si="3"/>
        <v>4.9753963914707491</v>
      </c>
      <c r="S20" s="43">
        <f t="shared" si="1"/>
        <v>1.6361256544502618</v>
      </c>
      <c r="T20" s="58">
        <f t="shared" si="4"/>
        <v>1.384493670886076</v>
      </c>
      <c r="U20" s="119">
        <f t="shared" si="5"/>
        <v>3.8427947598253276</v>
      </c>
      <c r="V20" s="123" t="s">
        <v>143</v>
      </c>
    </row>
    <row r="21" spans="1:22" ht="175.6" customHeight="1" x14ac:dyDescent="0.3">
      <c r="A21" s="10" t="s">
        <v>17</v>
      </c>
      <c r="B21" s="11" t="s">
        <v>68</v>
      </c>
      <c r="C21" s="11" t="s">
        <v>69</v>
      </c>
      <c r="D21" s="12" t="s">
        <v>48</v>
      </c>
      <c r="E21" s="76" t="s">
        <v>70</v>
      </c>
      <c r="F21" s="114">
        <v>1600</v>
      </c>
      <c r="G21" s="78">
        <v>300</v>
      </c>
      <c r="H21" s="39">
        <v>400</v>
      </c>
      <c r="I21" s="39">
        <v>500</v>
      </c>
      <c r="J21" s="40">
        <v>400</v>
      </c>
      <c r="K21" s="38">
        <v>300</v>
      </c>
      <c r="L21" s="39">
        <v>2300</v>
      </c>
      <c r="M21" s="39">
        <v>770</v>
      </c>
      <c r="N21" s="41">
        <v>400</v>
      </c>
      <c r="O21" s="43">
        <f t="shared" si="3"/>
        <v>1</v>
      </c>
      <c r="P21" s="58">
        <f t="shared" si="3"/>
        <v>5.75</v>
      </c>
      <c r="Q21" s="108">
        <f t="shared" si="3"/>
        <v>1.54</v>
      </c>
      <c r="R21" s="109">
        <f t="shared" si="3"/>
        <v>1</v>
      </c>
      <c r="S21" s="43">
        <f t="shared" si="1"/>
        <v>3.7142857142857144</v>
      </c>
      <c r="T21" s="58">
        <f t="shared" si="4"/>
        <v>2.8083333333333331</v>
      </c>
      <c r="U21" s="119">
        <f t="shared" si="5"/>
        <v>2.3562500000000002</v>
      </c>
      <c r="V21" s="124" t="s">
        <v>144</v>
      </c>
    </row>
    <row r="22" spans="1:22" ht="172.25" customHeight="1" x14ac:dyDescent="0.3">
      <c r="A22" s="10" t="s">
        <v>17</v>
      </c>
      <c r="B22" s="11" t="s">
        <v>71</v>
      </c>
      <c r="C22" s="11" t="s">
        <v>72</v>
      </c>
      <c r="D22" s="12" t="s">
        <v>48</v>
      </c>
      <c r="E22" s="76" t="s">
        <v>73</v>
      </c>
      <c r="F22" s="114">
        <v>2500</v>
      </c>
      <c r="G22" s="78">
        <v>700</v>
      </c>
      <c r="H22" s="39">
        <v>600</v>
      </c>
      <c r="I22" s="39">
        <v>600</v>
      </c>
      <c r="J22" s="40">
        <v>600</v>
      </c>
      <c r="K22" s="38">
        <v>700</v>
      </c>
      <c r="L22" s="39">
        <v>600</v>
      </c>
      <c r="M22" s="39">
        <v>600</v>
      </c>
      <c r="N22" s="41">
        <v>600</v>
      </c>
      <c r="O22" s="43">
        <f t="shared" si="3"/>
        <v>1</v>
      </c>
      <c r="P22" s="58">
        <f t="shared" si="3"/>
        <v>1</v>
      </c>
      <c r="Q22" s="108">
        <f t="shared" si="3"/>
        <v>1</v>
      </c>
      <c r="R22" s="109">
        <f t="shared" si="3"/>
        <v>1</v>
      </c>
      <c r="S22" s="43">
        <f t="shared" si="1"/>
        <v>1</v>
      </c>
      <c r="T22" s="58">
        <f t="shared" si="4"/>
        <v>1</v>
      </c>
      <c r="U22" s="119">
        <f t="shared" si="5"/>
        <v>1</v>
      </c>
      <c r="V22" s="124" t="s">
        <v>136</v>
      </c>
    </row>
    <row r="23" spans="1:22" ht="158.4" customHeight="1" x14ac:dyDescent="0.3">
      <c r="A23" s="10" t="s">
        <v>17</v>
      </c>
      <c r="B23" s="11" t="s">
        <v>74</v>
      </c>
      <c r="C23" s="11" t="s">
        <v>75</v>
      </c>
      <c r="D23" s="12" t="s">
        <v>18</v>
      </c>
      <c r="E23" s="76" t="s">
        <v>76</v>
      </c>
      <c r="F23" s="114">
        <v>4000</v>
      </c>
      <c r="G23" s="78"/>
      <c r="H23" s="39"/>
      <c r="I23" s="39"/>
      <c r="J23" s="40">
        <v>4000</v>
      </c>
      <c r="K23" s="38"/>
      <c r="L23" s="39"/>
      <c r="M23" s="39"/>
      <c r="N23" s="41">
        <v>1300</v>
      </c>
      <c r="O23" s="110"/>
      <c r="P23" s="110"/>
      <c r="Q23" s="110"/>
      <c r="R23" s="109">
        <f t="shared" si="3"/>
        <v>0.32500000000000001</v>
      </c>
      <c r="S23" s="110"/>
      <c r="T23" s="110"/>
      <c r="U23" s="119">
        <f t="shared" si="5"/>
        <v>0.32500000000000001</v>
      </c>
      <c r="V23" s="124" t="s">
        <v>145</v>
      </c>
    </row>
    <row r="24" spans="1:22" ht="198" customHeight="1" x14ac:dyDescent="0.3">
      <c r="A24" s="10" t="s">
        <v>17</v>
      </c>
      <c r="B24" s="88" t="s">
        <v>77</v>
      </c>
      <c r="C24" s="11" t="s">
        <v>78</v>
      </c>
      <c r="D24" s="12" t="s">
        <v>48</v>
      </c>
      <c r="E24" s="89" t="s">
        <v>79</v>
      </c>
      <c r="F24" s="114">
        <v>16500</v>
      </c>
      <c r="G24" s="93">
        <v>4200</v>
      </c>
      <c r="H24" s="94">
        <v>4100</v>
      </c>
      <c r="I24" s="94">
        <v>4100</v>
      </c>
      <c r="J24" s="95">
        <v>4100</v>
      </c>
      <c r="K24" s="98">
        <v>5040</v>
      </c>
      <c r="L24" s="99">
        <v>4200</v>
      </c>
      <c r="M24" s="99">
        <v>4100</v>
      </c>
      <c r="N24" s="100">
        <v>25000</v>
      </c>
      <c r="O24" s="43">
        <f t="shared" si="3"/>
        <v>1.2</v>
      </c>
      <c r="P24" s="58">
        <f t="shared" si="3"/>
        <v>1.024390243902439</v>
      </c>
      <c r="Q24" s="108">
        <f t="shared" si="3"/>
        <v>1</v>
      </c>
      <c r="R24" s="109">
        <f t="shared" si="3"/>
        <v>6.0975609756097562</v>
      </c>
      <c r="S24" s="43">
        <f t="shared" si="1"/>
        <v>1.1132530120481927</v>
      </c>
      <c r="T24" s="58">
        <f t="shared" ref="T24:T38" si="6">IFERROR(((K24+L24+M24)/(G24+H24+I24)),"100%")</f>
        <v>1.0758064516129033</v>
      </c>
      <c r="U24" s="119">
        <f t="shared" si="5"/>
        <v>2.3236363636363637</v>
      </c>
      <c r="V24" s="124" t="s">
        <v>146</v>
      </c>
    </row>
    <row r="25" spans="1:22" ht="178.35" customHeight="1" x14ac:dyDescent="0.3">
      <c r="A25" s="84" t="s">
        <v>80</v>
      </c>
      <c r="B25" s="85" t="s">
        <v>81</v>
      </c>
      <c r="C25" s="85" t="s">
        <v>82</v>
      </c>
      <c r="D25" s="86" t="s">
        <v>48</v>
      </c>
      <c r="E25" s="87" t="s">
        <v>83</v>
      </c>
      <c r="F25" s="115">
        <v>70</v>
      </c>
      <c r="G25" s="90">
        <v>15</v>
      </c>
      <c r="H25" s="91">
        <v>15</v>
      </c>
      <c r="I25" s="91">
        <v>20</v>
      </c>
      <c r="J25" s="92">
        <v>20</v>
      </c>
      <c r="K25" s="96">
        <v>15</v>
      </c>
      <c r="L25" s="91">
        <v>29</v>
      </c>
      <c r="M25" s="91">
        <v>12</v>
      </c>
      <c r="N25" s="97">
        <v>20</v>
      </c>
      <c r="O25" s="43">
        <f t="shared" si="3"/>
        <v>1</v>
      </c>
      <c r="P25" s="58">
        <f t="shared" si="3"/>
        <v>1.9333333333333333</v>
      </c>
      <c r="Q25" s="108">
        <f t="shared" si="3"/>
        <v>0.6</v>
      </c>
      <c r="R25" s="109">
        <f t="shared" si="3"/>
        <v>1</v>
      </c>
      <c r="S25" s="43">
        <f t="shared" si="1"/>
        <v>1.4666666666666666</v>
      </c>
      <c r="T25" s="58">
        <f t="shared" si="6"/>
        <v>1.1200000000000001</v>
      </c>
      <c r="U25" s="119">
        <f t="shared" si="5"/>
        <v>1.0857142857142856</v>
      </c>
      <c r="V25" s="123" t="s">
        <v>147</v>
      </c>
    </row>
    <row r="26" spans="1:22" ht="175.3" customHeight="1" x14ac:dyDescent="0.3">
      <c r="A26" s="10" t="s">
        <v>17</v>
      </c>
      <c r="B26" s="11" t="s">
        <v>84</v>
      </c>
      <c r="C26" s="11" t="s">
        <v>85</v>
      </c>
      <c r="D26" s="12" t="s">
        <v>48</v>
      </c>
      <c r="E26" s="76" t="s">
        <v>86</v>
      </c>
      <c r="F26" s="114">
        <v>70</v>
      </c>
      <c r="G26" s="78">
        <v>15</v>
      </c>
      <c r="H26" s="39">
        <v>15</v>
      </c>
      <c r="I26" s="39">
        <v>20</v>
      </c>
      <c r="J26" s="40">
        <v>20</v>
      </c>
      <c r="K26" s="38">
        <v>15</v>
      </c>
      <c r="L26" s="39">
        <v>29</v>
      </c>
      <c r="M26" s="39">
        <v>12</v>
      </c>
      <c r="N26" s="41">
        <v>20</v>
      </c>
      <c r="O26" s="43">
        <f t="shared" si="3"/>
        <v>1</v>
      </c>
      <c r="P26" s="58">
        <f t="shared" si="3"/>
        <v>1.9333333333333333</v>
      </c>
      <c r="Q26" s="108">
        <f t="shared" si="3"/>
        <v>0.6</v>
      </c>
      <c r="R26" s="109">
        <f t="shared" si="3"/>
        <v>1</v>
      </c>
      <c r="S26" s="43">
        <f t="shared" si="1"/>
        <v>1.4666666666666666</v>
      </c>
      <c r="T26" s="58">
        <f t="shared" si="6"/>
        <v>1.1200000000000001</v>
      </c>
      <c r="U26" s="119">
        <f t="shared" si="5"/>
        <v>1.0857142857142856</v>
      </c>
      <c r="V26" s="124" t="s">
        <v>148</v>
      </c>
    </row>
    <row r="27" spans="1:22" ht="192.75" customHeight="1" x14ac:dyDescent="0.3">
      <c r="A27" s="6" t="s">
        <v>87</v>
      </c>
      <c r="B27" s="7" t="s">
        <v>88</v>
      </c>
      <c r="C27" s="7" t="s">
        <v>134</v>
      </c>
      <c r="D27" s="8" t="s">
        <v>48</v>
      </c>
      <c r="E27" s="75" t="s">
        <v>89</v>
      </c>
      <c r="F27" s="113">
        <v>13250</v>
      </c>
      <c r="G27" s="78">
        <v>11000</v>
      </c>
      <c r="H27" s="39"/>
      <c r="I27" s="39">
        <v>250</v>
      </c>
      <c r="J27" s="40">
        <v>2000</v>
      </c>
      <c r="K27" s="38">
        <v>11000</v>
      </c>
      <c r="L27" s="39"/>
      <c r="M27" s="39">
        <v>250</v>
      </c>
      <c r="N27" s="41">
        <v>3000</v>
      </c>
      <c r="O27" s="43">
        <f t="shared" si="3"/>
        <v>1</v>
      </c>
      <c r="P27" s="58" t="str">
        <f t="shared" si="3"/>
        <v>100%</v>
      </c>
      <c r="Q27" s="108">
        <f t="shared" si="3"/>
        <v>1</v>
      </c>
      <c r="R27" s="109">
        <f t="shared" si="3"/>
        <v>1.5</v>
      </c>
      <c r="S27" s="43">
        <f t="shared" si="1"/>
        <v>1</v>
      </c>
      <c r="T27" s="58">
        <f t="shared" si="6"/>
        <v>1</v>
      </c>
      <c r="U27" s="119">
        <f t="shared" si="5"/>
        <v>1.0754716981132075</v>
      </c>
      <c r="V27" s="123" t="s">
        <v>149</v>
      </c>
    </row>
    <row r="28" spans="1:22" ht="190.7" customHeight="1" x14ac:dyDescent="0.3">
      <c r="A28" s="10" t="s">
        <v>17</v>
      </c>
      <c r="B28" s="11" t="s">
        <v>91</v>
      </c>
      <c r="C28" s="11" t="s">
        <v>92</v>
      </c>
      <c r="D28" s="12" t="s">
        <v>90</v>
      </c>
      <c r="E28" s="76" t="s">
        <v>93</v>
      </c>
      <c r="F28" s="114">
        <v>11000</v>
      </c>
      <c r="G28" s="78">
        <v>11000</v>
      </c>
      <c r="H28" s="39"/>
      <c r="I28" s="39"/>
      <c r="J28" s="40"/>
      <c r="K28" s="38">
        <v>11000</v>
      </c>
      <c r="L28" s="39"/>
      <c r="M28" s="39"/>
      <c r="N28" s="41"/>
      <c r="O28" s="43">
        <f t="shared" si="3"/>
        <v>1</v>
      </c>
      <c r="P28" s="110"/>
      <c r="Q28" s="110"/>
      <c r="R28" s="109" t="str">
        <f t="shared" si="3"/>
        <v>100%</v>
      </c>
      <c r="S28" s="43">
        <f t="shared" si="1"/>
        <v>1</v>
      </c>
      <c r="T28" s="58">
        <f t="shared" si="6"/>
        <v>1</v>
      </c>
      <c r="U28" s="119">
        <f t="shared" si="5"/>
        <v>1</v>
      </c>
      <c r="V28" s="124" t="s">
        <v>137</v>
      </c>
    </row>
    <row r="29" spans="1:22" ht="160.65" customHeight="1" x14ac:dyDescent="0.3">
      <c r="A29" s="10" t="s">
        <v>17</v>
      </c>
      <c r="B29" s="11" t="s">
        <v>94</v>
      </c>
      <c r="C29" s="11" t="s">
        <v>95</v>
      </c>
      <c r="D29" s="12" t="s">
        <v>18</v>
      </c>
      <c r="E29" s="76" t="s">
        <v>96</v>
      </c>
      <c r="F29" s="114">
        <v>2000</v>
      </c>
      <c r="G29" s="78"/>
      <c r="H29" s="39"/>
      <c r="I29" s="39"/>
      <c r="J29" s="40">
        <v>2000</v>
      </c>
      <c r="K29" s="38"/>
      <c r="L29" s="39"/>
      <c r="M29" s="39"/>
      <c r="N29" s="41">
        <v>3000</v>
      </c>
      <c r="O29" s="110"/>
      <c r="P29" s="110"/>
      <c r="Q29" s="110"/>
      <c r="R29" s="109">
        <f t="shared" si="3"/>
        <v>1.5</v>
      </c>
      <c r="S29" s="110"/>
      <c r="T29" s="110"/>
      <c r="U29" s="119">
        <f t="shared" si="5"/>
        <v>1.5</v>
      </c>
      <c r="V29" s="124" t="s">
        <v>150</v>
      </c>
    </row>
    <row r="30" spans="1:22" ht="170.05" customHeight="1" x14ac:dyDescent="0.3">
      <c r="A30" s="10" t="s">
        <v>17</v>
      </c>
      <c r="B30" s="11" t="s">
        <v>97</v>
      </c>
      <c r="C30" s="11" t="s">
        <v>98</v>
      </c>
      <c r="D30" s="12" t="s">
        <v>18</v>
      </c>
      <c r="E30" s="76" t="s">
        <v>99</v>
      </c>
      <c r="F30" s="114">
        <v>250</v>
      </c>
      <c r="G30" s="78"/>
      <c r="H30" s="39"/>
      <c r="I30" s="39">
        <v>250</v>
      </c>
      <c r="J30" s="40"/>
      <c r="K30" s="38"/>
      <c r="L30" s="39"/>
      <c r="M30" s="39">
        <v>250</v>
      </c>
      <c r="N30" s="41"/>
      <c r="O30" s="43" t="str">
        <f t="shared" si="3"/>
        <v>100%</v>
      </c>
      <c r="P30" s="58" t="str">
        <f t="shared" si="3"/>
        <v>100%</v>
      </c>
      <c r="Q30" s="108">
        <f t="shared" si="3"/>
        <v>1</v>
      </c>
      <c r="R30" s="109" t="str">
        <f t="shared" si="3"/>
        <v>100%</v>
      </c>
      <c r="S30" s="43" t="str">
        <f t="shared" si="1"/>
        <v>100%</v>
      </c>
      <c r="T30" s="58">
        <f t="shared" si="6"/>
        <v>1</v>
      </c>
      <c r="U30" s="119">
        <f t="shared" si="5"/>
        <v>1</v>
      </c>
      <c r="V30" s="125" t="s">
        <v>151</v>
      </c>
    </row>
    <row r="31" spans="1:22" ht="185.95" customHeight="1" x14ac:dyDescent="0.3">
      <c r="A31" s="6" t="s">
        <v>100</v>
      </c>
      <c r="B31" s="7" t="s">
        <v>102</v>
      </c>
      <c r="C31" s="7" t="s">
        <v>103</v>
      </c>
      <c r="D31" s="8" t="s">
        <v>48</v>
      </c>
      <c r="E31" s="75" t="s">
        <v>101</v>
      </c>
      <c r="F31" s="113">
        <v>30</v>
      </c>
      <c r="G31" s="78">
        <v>7</v>
      </c>
      <c r="H31" s="39">
        <v>10</v>
      </c>
      <c r="I31" s="39">
        <v>7</v>
      </c>
      <c r="J31" s="40">
        <v>6</v>
      </c>
      <c r="K31" s="38">
        <v>8</v>
      </c>
      <c r="L31" s="39">
        <v>22</v>
      </c>
      <c r="M31" s="39">
        <v>7</v>
      </c>
      <c r="N31" s="41">
        <v>6</v>
      </c>
      <c r="O31" s="43">
        <f t="shared" si="3"/>
        <v>1.1428571428571428</v>
      </c>
      <c r="P31" s="58">
        <f t="shared" si="3"/>
        <v>2.2000000000000002</v>
      </c>
      <c r="Q31" s="108">
        <f t="shared" si="3"/>
        <v>1</v>
      </c>
      <c r="R31" s="109">
        <f t="shared" si="3"/>
        <v>1</v>
      </c>
      <c r="S31" s="43">
        <f t="shared" si="1"/>
        <v>1.7647058823529411</v>
      </c>
      <c r="T31" s="58">
        <f t="shared" si="6"/>
        <v>1.5416666666666667</v>
      </c>
      <c r="U31" s="119">
        <f t="shared" si="5"/>
        <v>1.4333333333333333</v>
      </c>
      <c r="V31" s="123" t="s">
        <v>152</v>
      </c>
    </row>
    <row r="32" spans="1:22" ht="207.45" customHeight="1" x14ac:dyDescent="0.3">
      <c r="A32" s="10" t="s">
        <v>17</v>
      </c>
      <c r="B32" s="11" t="s">
        <v>104</v>
      </c>
      <c r="C32" s="11" t="s">
        <v>105</v>
      </c>
      <c r="D32" s="12" t="s">
        <v>48</v>
      </c>
      <c r="E32" s="76" t="s">
        <v>106</v>
      </c>
      <c r="F32" s="114">
        <v>20</v>
      </c>
      <c r="G32" s="78">
        <v>3</v>
      </c>
      <c r="H32" s="39">
        <v>6</v>
      </c>
      <c r="I32" s="39">
        <v>7</v>
      </c>
      <c r="J32" s="40">
        <v>4</v>
      </c>
      <c r="K32" s="38">
        <v>6</v>
      </c>
      <c r="L32" s="39">
        <v>8</v>
      </c>
      <c r="M32" s="39">
        <v>5</v>
      </c>
      <c r="N32" s="41">
        <v>1</v>
      </c>
      <c r="O32" s="43">
        <f t="shared" si="3"/>
        <v>2</v>
      </c>
      <c r="P32" s="58">
        <f t="shared" si="3"/>
        <v>1.3333333333333333</v>
      </c>
      <c r="Q32" s="108">
        <f t="shared" si="3"/>
        <v>0.7142857142857143</v>
      </c>
      <c r="R32" s="109">
        <f t="shared" si="3"/>
        <v>0.25</v>
      </c>
      <c r="S32" s="43">
        <f t="shared" si="1"/>
        <v>1.5555555555555556</v>
      </c>
      <c r="T32" s="58">
        <f t="shared" si="6"/>
        <v>1.1875</v>
      </c>
      <c r="U32" s="119">
        <f t="shared" si="5"/>
        <v>1</v>
      </c>
      <c r="V32" s="124" t="s">
        <v>153</v>
      </c>
    </row>
    <row r="33" spans="1:22" ht="229.3" customHeight="1" x14ac:dyDescent="0.3">
      <c r="A33" s="10" t="s">
        <v>17</v>
      </c>
      <c r="B33" s="11" t="s">
        <v>107</v>
      </c>
      <c r="C33" s="11" t="s">
        <v>108</v>
      </c>
      <c r="D33" s="12" t="s">
        <v>48</v>
      </c>
      <c r="E33" s="76" t="s">
        <v>109</v>
      </c>
      <c r="F33" s="114">
        <v>1810</v>
      </c>
      <c r="G33" s="78">
        <v>400</v>
      </c>
      <c r="H33" s="39">
        <v>600</v>
      </c>
      <c r="I33" s="39">
        <v>410</v>
      </c>
      <c r="J33" s="40">
        <v>400</v>
      </c>
      <c r="K33" s="38">
        <v>600</v>
      </c>
      <c r="L33" s="39">
        <v>2200</v>
      </c>
      <c r="M33" s="39">
        <v>1500</v>
      </c>
      <c r="N33" s="41">
        <v>600</v>
      </c>
      <c r="O33" s="43">
        <f t="shared" si="3"/>
        <v>1.5</v>
      </c>
      <c r="P33" s="58">
        <f t="shared" si="3"/>
        <v>3.6666666666666665</v>
      </c>
      <c r="Q33" s="108">
        <f t="shared" si="3"/>
        <v>3.6585365853658538</v>
      </c>
      <c r="R33" s="109">
        <f t="shared" si="3"/>
        <v>1.5</v>
      </c>
      <c r="S33" s="43">
        <f t="shared" si="1"/>
        <v>2.8</v>
      </c>
      <c r="T33" s="58">
        <f t="shared" si="6"/>
        <v>3.0496453900709222</v>
      </c>
      <c r="U33" s="119">
        <f t="shared" si="5"/>
        <v>2.7071823204419889</v>
      </c>
      <c r="V33" s="124" t="s">
        <v>154</v>
      </c>
    </row>
    <row r="34" spans="1:22" ht="210.05" customHeight="1" x14ac:dyDescent="0.3">
      <c r="A34" s="10" t="s">
        <v>17</v>
      </c>
      <c r="B34" s="11" t="s">
        <v>110</v>
      </c>
      <c r="C34" s="11" t="s">
        <v>111</v>
      </c>
      <c r="D34" s="12" t="s">
        <v>90</v>
      </c>
      <c r="E34" s="76" t="s">
        <v>112</v>
      </c>
      <c r="F34" s="114">
        <v>60</v>
      </c>
      <c r="G34" s="78"/>
      <c r="H34" s="39">
        <v>40</v>
      </c>
      <c r="I34" s="39">
        <v>20</v>
      </c>
      <c r="J34" s="40"/>
      <c r="K34" s="38"/>
      <c r="L34" s="39"/>
      <c r="M34" s="39">
        <v>71</v>
      </c>
      <c r="N34" s="41"/>
      <c r="O34" s="110"/>
      <c r="P34" s="58">
        <f t="shared" si="3"/>
        <v>0</v>
      </c>
      <c r="Q34" s="108">
        <f t="shared" si="3"/>
        <v>3.55</v>
      </c>
      <c r="R34" s="109" t="str">
        <f t="shared" si="3"/>
        <v>100%</v>
      </c>
      <c r="S34" s="43">
        <f t="shared" si="1"/>
        <v>0</v>
      </c>
      <c r="T34" s="58">
        <f t="shared" si="6"/>
        <v>1.1833333333333333</v>
      </c>
      <c r="U34" s="119">
        <f t="shared" si="5"/>
        <v>1.1833333333333333</v>
      </c>
      <c r="V34" s="125" t="s">
        <v>155</v>
      </c>
    </row>
    <row r="35" spans="1:22" ht="190.7" customHeight="1" x14ac:dyDescent="0.3">
      <c r="A35" s="6" t="s">
        <v>113</v>
      </c>
      <c r="B35" s="7" t="s">
        <v>114</v>
      </c>
      <c r="C35" s="7" t="s">
        <v>115</v>
      </c>
      <c r="D35" s="8" t="s">
        <v>48</v>
      </c>
      <c r="E35" s="75" t="s">
        <v>116</v>
      </c>
      <c r="F35" s="113">
        <v>280</v>
      </c>
      <c r="G35" s="78">
        <v>30</v>
      </c>
      <c r="H35" s="39">
        <v>50</v>
      </c>
      <c r="I35" s="39">
        <v>160</v>
      </c>
      <c r="J35" s="40">
        <v>40</v>
      </c>
      <c r="K35" s="38">
        <v>30</v>
      </c>
      <c r="L35" s="39">
        <v>50</v>
      </c>
      <c r="M35" s="39">
        <v>160</v>
      </c>
      <c r="N35" s="41">
        <v>40</v>
      </c>
      <c r="O35" s="43">
        <f t="shared" si="3"/>
        <v>1</v>
      </c>
      <c r="P35" s="58">
        <f t="shared" si="3"/>
        <v>1</v>
      </c>
      <c r="Q35" s="108">
        <f t="shared" si="3"/>
        <v>1</v>
      </c>
      <c r="R35" s="109">
        <f t="shared" si="3"/>
        <v>1</v>
      </c>
      <c r="S35" s="43">
        <f t="shared" si="1"/>
        <v>1</v>
      </c>
      <c r="T35" s="58">
        <f t="shared" si="6"/>
        <v>1</v>
      </c>
      <c r="U35" s="119">
        <f t="shared" si="5"/>
        <v>1</v>
      </c>
      <c r="V35" s="123" t="s">
        <v>156</v>
      </c>
    </row>
    <row r="36" spans="1:22" ht="203.95" customHeight="1" x14ac:dyDescent="0.3">
      <c r="A36" s="10" t="s">
        <v>17</v>
      </c>
      <c r="B36" s="11" t="s">
        <v>117</v>
      </c>
      <c r="C36" s="11" t="s">
        <v>118</v>
      </c>
      <c r="D36" s="12" t="s">
        <v>18</v>
      </c>
      <c r="E36" s="76" t="s">
        <v>119</v>
      </c>
      <c r="F36" s="114">
        <v>120</v>
      </c>
      <c r="G36" s="78"/>
      <c r="H36" s="39"/>
      <c r="I36" s="39">
        <v>120</v>
      </c>
      <c r="J36" s="40"/>
      <c r="K36" s="38"/>
      <c r="L36" s="39"/>
      <c r="M36" s="39">
        <v>198</v>
      </c>
      <c r="N36" s="41"/>
      <c r="O36" s="43" t="str">
        <f t="shared" si="3"/>
        <v>100%</v>
      </c>
      <c r="P36" s="58" t="str">
        <f t="shared" si="3"/>
        <v>100%</v>
      </c>
      <c r="Q36" s="108">
        <f t="shared" si="3"/>
        <v>1.65</v>
      </c>
      <c r="R36" s="109" t="str">
        <f t="shared" si="3"/>
        <v>100%</v>
      </c>
      <c r="S36" s="43" t="str">
        <f t="shared" si="1"/>
        <v>100%</v>
      </c>
      <c r="T36" s="58">
        <f t="shared" si="6"/>
        <v>1.65</v>
      </c>
      <c r="U36" s="119">
        <f t="shared" si="5"/>
        <v>1.65</v>
      </c>
      <c r="V36" s="124" t="s">
        <v>157</v>
      </c>
    </row>
    <row r="37" spans="1:22" ht="211.3" customHeight="1" x14ac:dyDescent="0.3">
      <c r="A37" s="10" t="s">
        <v>17</v>
      </c>
      <c r="B37" s="11" t="s">
        <v>135</v>
      </c>
      <c r="C37" s="11" t="s">
        <v>120</v>
      </c>
      <c r="D37" s="12" t="s">
        <v>48</v>
      </c>
      <c r="E37" s="76" t="s">
        <v>121</v>
      </c>
      <c r="F37" s="114">
        <v>950</v>
      </c>
      <c r="G37" s="78">
        <v>200</v>
      </c>
      <c r="H37" s="39">
        <v>300</v>
      </c>
      <c r="I37" s="39">
        <v>300</v>
      </c>
      <c r="J37" s="40">
        <v>150</v>
      </c>
      <c r="K37" s="38">
        <v>200</v>
      </c>
      <c r="L37" s="39">
        <v>300</v>
      </c>
      <c r="M37" s="39">
        <v>300</v>
      </c>
      <c r="N37" s="41">
        <v>600</v>
      </c>
      <c r="O37" s="43">
        <f>IFERROR((K37/G37),"100%")</f>
        <v>1</v>
      </c>
      <c r="P37" s="58">
        <f t="shared" si="3"/>
        <v>1</v>
      </c>
      <c r="Q37" s="108">
        <f t="shared" si="3"/>
        <v>1</v>
      </c>
      <c r="R37" s="109">
        <f t="shared" si="3"/>
        <v>4</v>
      </c>
      <c r="S37" s="43">
        <f t="shared" si="1"/>
        <v>1</v>
      </c>
      <c r="T37" s="58">
        <f t="shared" si="6"/>
        <v>1</v>
      </c>
      <c r="U37" s="119">
        <f t="shared" si="5"/>
        <v>1.4736842105263157</v>
      </c>
      <c r="V37" s="125" t="s">
        <v>158</v>
      </c>
    </row>
    <row r="38" spans="1:22" ht="208.7" customHeight="1" thickBot="1" x14ac:dyDescent="0.35">
      <c r="A38" s="13" t="s">
        <v>17</v>
      </c>
      <c r="B38" s="117" t="s">
        <v>133</v>
      </c>
      <c r="C38" s="14" t="s">
        <v>122</v>
      </c>
      <c r="D38" s="15" t="s">
        <v>48</v>
      </c>
      <c r="E38" s="77" t="s">
        <v>123</v>
      </c>
      <c r="F38" s="116">
        <v>80</v>
      </c>
      <c r="G38" s="79">
        <v>40</v>
      </c>
      <c r="H38" s="45">
        <v>15</v>
      </c>
      <c r="I38" s="45">
        <v>15</v>
      </c>
      <c r="J38" s="46">
        <v>10</v>
      </c>
      <c r="K38" s="44">
        <v>50</v>
      </c>
      <c r="L38" s="45">
        <v>30</v>
      </c>
      <c r="M38" s="45">
        <v>15</v>
      </c>
      <c r="N38" s="47">
        <v>10</v>
      </c>
      <c r="O38" s="111">
        <f>IFERROR((K38/G38),"100%")</f>
        <v>1.25</v>
      </c>
      <c r="P38" s="105">
        <f t="shared" si="3"/>
        <v>2</v>
      </c>
      <c r="Q38" s="108">
        <f t="shared" si="3"/>
        <v>1</v>
      </c>
      <c r="R38" s="109">
        <f t="shared" si="3"/>
        <v>1</v>
      </c>
      <c r="S38" s="111">
        <f t="shared" si="1"/>
        <v>1.4545454545454546</v>
      </c>
      <c r="T38" s="58">
        <f t="shared" si="6"/>
        <v>1.3571428571428572</v>
      </c>
      <c r="U38" s="119">
        <f t="shared" si="5"/>
        <v>1.3125</v>
      </c>
      <c r="V38" s="124" t="s">
        <v>159</v>
      </c>
    </row>
    <row r="39" spans="1:22" ht="28.95" customHeight="1" x14ac:dyDescent="0.3"/>
    <row r="40" spans="1:22" ht="66.05" customHeight="1" x14ac:dyDescent="0.3"/>
    <row r="41" spans="1:22" ht="98.35" customHeight="1" x14ac:dyDescent="0.3"/>
    <row r="42" spans="1:22" ht="78.8" customHeight="1" x14ac:dyDescent="0.3"/>
    <row r="43" spans="1:22" ht="79.75" customHeight="1" x14ac:dyDescent="0.3">
      <c r="B43" s="133" t="s">
        <v>124</v>
      </c>
      <c r="C43" s="134"/>
      <c r="D43" s="134"/>
      <c r="E43" s="134"/>
      <c r="F43" s="67"/>
      <c r="I43" s="133" t="s">
        <v>32</v>
      </c>
      <c r="J43" s="134"/>
      <c r="K43" s="134"/>
      <c r="L43" s="134"/>
      <c r="M43" s="134"/>
      <c r="N43" s="134"/>
      <c r="R43" s="133" t="s">
        <v>125</v>
      </c>
      <c r="S43" s="133"/>
      <c r="T43" s="133"/>
      <c r="U43" s="133"/>
    </row>
    <row r="44" spans="1:22" ht="90.3" customHeight="1" x14ac:dyDescent="0.3"/>
    <row r="45" spans="1:22" ht="90.3" customHeight="1" x14ac:dyDescent="0.3"/>
    <row r="46" spans="1:22" ht="90.3" customHeight="1" x14ac:dyDescent="0.3"/>
    <row r="47" spans="1:22" ht="116.9" customHeight="1" x14ac:dyDescent="0.3"/>
    <row r="48" spans="1:22" ht="116.9" customHeight="1" x14ac:dyDescent="0.3"/>
    <row r="49" spans="4:22" ht="138.05000000000001" customHeight="1" x14ac:dyDescent="0.3"/>
    <row r="50" spans="4:22" ht="138.05000000000001" customHeight="1" x14ac:dyDescent="0.3"/>
    <row r="51" spans="4:22" ht="138.05000000000001" customHeight="1" x14ac:dyDescent="0.3"/>
    <row r="52" spans="4:22" ht="104.7" customHeight="1" thickBot="1" x14ac:dyDescent="0.35"/>
    <row r="53" spans="4:22" ht="15.95" customHeight="1" thickBot="1" x14ac:dyDescent="0.35">
      <c r="D53" s="135" t="s">
        <v>25</v>
      </c>
      <c r="E53" s="136"/>
      <c r="F53" s="136"/>
      <c r="G53" s="136"/>
      <c r="H53" s="136"/>
      <c r="I53" s="136"/>
      <c r="J53" s="136"/>
      <c r="K53" s="136"/>
      <c r="L53" s="136"/>
      <c r="M53" s="136"/>
      <c r="N53" s="136"/>
      <c r="O53" s="136"/>
      <c r="P53" s="136"/>
      <c r="Q53" s="136"/>
      <c r="R53" s="136"/>
      <c r="S53" s="136"/>
      <c r="T53" s="136"/>
      <c r="U53" s="136"/>
      <c r="V53" s="137"/>
    </row>
    <row r="54" spans="4:22" ht="27" customHeight="1" thickBot="1" x14ac:dyDescent="0.35">
      <c r="D54" s="138" t="s">
        <v>26</v>
      </c>
      <c r="E54" s="131" t="s">
        <v>10</v>
      </c>
      <c r="F54" s="140" t="s">
        <v>11</v>
      </c>
      <c r="G54" s="141"/>
      <c r="H54" s="141"/>
      <c r="I54" s="142"/>
      <c r="J54" s="140" t="s">
        <v>12</v>
      </c>
      <c r="K54" s="141"/>
      <c r="L54" s="141"/>
      <c r="M54" s="142"/>
      <c r="N54" s="140" t="s">
        <v>13</v>
      </c>
      <c r="O54" s="141"/>
      <c r="P54" s="141"/>
      <c r="Q54" s="142"/>
      <c r="R54" s="140" t="s">
        <v>14</v>
      </c>
      <c r="S54" s="141"/>
      <c r="T54" s="141"/>
      <c r="U54" s="142"/>
      <c r="V54" s="138" t="s">
        <v>38</v>
      </c>
    </row>
    <row r="55" spans="4:22" ht="36.549999999999997" customHeight="1" thickBot="1" x14ac:dyDescent="0.35">
      <c r="D55" s="139"/>
      <c r="E55" s="132"/>
      <c r="F55" s="21" t="s">
        <v>27</v>
      </c>
      <c r="G55" s="25" t="s">
        <v>28</v>
      </c>
      <c r="H55" s="22" t="s">
        <v>29</v>
      </c>
      <c r="I55" s="26" t="s">
        <v>30</v>
      </c>
      <c r="J55" s="21" t="s">
        <v>27</v>
      </c>
      <c r="K55" s="25" t="s">
        <v>28</v>
      </c>
      <c r="L55" s="22" t="s">
        <v>29</v>
      </c>
      <c r="M55" s="26" t="s">
        <v>30</v>
      </c>
      <c r="N55" s="21" t="s">
        <v>6</v>
      </c>
      <c r="O55" s="25" t="s">
        <v>7</v>
      </c>
      <c r="P55" s="22" t="s">
        <v>8</v>
      </c>
      <c r="Q55" s="26" t="s">
        <v>9</v>
      </c>
      <c r="R55" s="21" t="s">
        <v>6</v>
      </c>
      <c r="S55" s="25" t="s">
        <v>7</v>
      </c>
      <c r="T55" s="22" t="s">
        <v>8</v>
      </c>
      <c r="U55" s="26" t="s">
        <v>9</v>
      </c>
      <c r="V55" s="139"/>
    </row>
    <row r="56" spans="4:22" ht="4.5999999999999996" customHeight="1" thickBot="1" x14ac:dyDescent="0.35">
      <c r="D56" s="146"/>
      <c r="E56" s="147"/>
      <c r="F56" s="59"/>
      <c r="G56" s="60"/>
      <c r="H56" s="60"/>
      <c r="I56" s="61"/>
      <c r="J56" s="59"/>
      <c r="K56" s="60"/>
      <c r="L56" s="60"/>
      <c r="M56" s="62"/>
      <c r="N56" s="63" t="str">
        <f>IFERROR((J56/F56),"100%")</f>
        <v>100%</v>
      </c>
      <c r="O56" s="58" t="str">
        <f t="shared" ref="O56:Q63" si="7">IFERROR((K56/G56),"100%")</f>
        <v>100%</v>
      </c>
      <c r="P56" s="58" t="str">
        <f t="shared" si="7"/>
        <v>100%</v>
      </c>
      <c r="Q56" s="42" t="str">
        <f t="shared" si="7"/>
        <v>100%</v>
      </c>
      <c r="R56" s="63" t="str">
        <f>IFERROR(((J56)/(F56)),"100%")</f>
        <v>100%</v>
      </c>
      <c r="S56" s="63" t="str">
        <f t="shared" ref="S56:S63" si="8">IFERROR(((K56+L56)/(G56+H56)),"100%")</f>
        <v>100%</v>
      </c>
      <c r="T56" s="58" t="str">
        <f>IFERROR(((K56+L56+M56)/(G56+H56+I56)),"100%")</f>
        <v>100%</v>
      </c>
      <c r="U56" s="42" t="str">
        <f>IFERROR(((K56+L56+M56+N56)/(G56+H56+I56+J56)),"100%")</f>
        <v>100%</v>
      </c>
      <c r="V56" s="64"/>
    </row>
    <row r="57" spans="4:22" ht="70.349999999999994" customHeight="1" thickBot="1" x14ac:dyDescent="0.35">
      <c r="D57" s="23" t="s">
        <v>126</v>
      </c>
      <c r="E57" s="48">
        <v>9836483</v>
      </c>
      <c r="F57" s="49">
        <v>3092906</v>
      </c>
      <c r="G57" s="50">
        <v>3712884</v>
      </c>
      <c r="H57" s="50">
        <v>1871055</v>
      </c>
      <c r="I57" s="51">
        <v>2163293</v>
      </c>
      <c r="J57" s="49">
        <v>2187800</v>
      </c>
      <c r="K57" s="52">
        <v>1756622.06</v>
      </c>
      <c r="L57" s="52">
        <v>6833437.0499999998</v>
      </c>
      <c r="M57" s="53">
        <v>4319713.0999999996</v>
      </c>
      <c r="N57" s="42">
        <f>IFERROR(J57/F57,"100"%)</f>
        <v>0.7073606504691704</v>
      </c>
      <c r="O57" s="58">
        <f t="shared" si="7"/>
        <v>0.47311525488003398</v>
      </c>
      <c r="P57" s="58">
        <f t="shared" si="7"/>
        <v>3.6521839550414068</v>
      </c>
      <c r="Q57" s="42">
        <f t="shared" si="7"/>
        <v>1.9968229453892745</v>
      </c>
      <c r="R57" s="43">
        <f>IFERROR(J57/E57,"100%")</f>
        <v>0.22241689433103276</v>
      </c>
      <c r="S57" s="63">
        <f t="shared" si="8"/>
        <v>1.538351172890678</v>
      </c>
      <c r="T57" s="58">
        <f>IFERROR(((K57+L57+M57)/(G57+H57+I57)),"100%")</f>
        <v>1.6663722230081659</v>
      </c>
      <c r="U57" s="42">
        <f>IFERROR(((K57+L57+M57+N57)/(G57+H57+I57+J57)),"100%")</f>
        <v>1.2994193594304126</v>
      </c>
      <c r="V57" s="24" t="s">
        <v>161</v>
      </c>
    </row>
    <row r="58" spans="4:22" ht="88.65" customHeight="1" thickBot="1" x14ac:dyDescent="0.35">
      <c r="D58" s="23" t="s">
        <v>127</v>
      </c>
      <c r="E58" s="48">
        <v>9549523.6699999999</v>
      </c>
      <c r="F58" s="49">
        <v>5484940</v>
      </c>
      <c r="G58" s="50">
        <v>522000</v>
      </c>
      <c r="H58" s="50">
        <v>263998</v>
      </c>
      <c r="I58" s="51">
        <v>145000</v>
      </c>
      <c r="J58" s="49">
        <v>2364326.88</v>
      </c>
      <c r="K58" s="52">
        <v>1885953.39</v>
      </c>
      <c r="L58" s="52">
        <v>5814561.3300000001</v>
      </c>
      <c r="M58" s="53">
        <v>2806853.78</v>
      </c>
      <c r="N58" s="42">
        <f t="shared" ref="N58:N63" si="9">IFERROR(J58/F58,"100"%)</f>
        <v>0.43105792953067851</v>
      </c>
      <c r="O58" s="58">
        <f t="shared" si="7"/>
        <v>3.6129375287356318</v>
      </c>
      <c r="P58" s="58">
        <f t="shared" si="7"/>
        <v>22.025020378942266</v>
      </c>
      <c r="Q58" s="42">
        <f t="shared" si="7"/>
        <v>19.357612275862067</v>
      </c>
      <c r="R58" s="43">
        <f t="shared" ref="R58:R63" si="10">IFERROR(J58/E58,"100%")</f>
        <v>0.24758584424766392</v>
      </c>
      <c r="S58" s="63">
        <f t="shared" si="8"/>
        <v>9.7971174481359995</v>
      </c>
      <c r="T58" s="58">
        <f>IFERROR(((K58+L58+M58)/(G58+H58+I58)),"100%")</f>
        <v>11.286134341856803</v>
      </c>
      <c r="U58" s="42">
        <f>IFERROR(((K58+L58+M58+N58)/(G58+H58+I58+J58)),"100%")</f>
        <v>3.1885684458091825</v>
      </c>
      <c r="V58" s="24" t="s">
        <v>162</v>
      </c>
    </row>
    <row r="59" spans="4:22" ht="69.8" customHeight="1" thickBot="1" x14ac:dyDescent="0.35">
      <c r="D59" s="23" t="s">
        <v>128</v>
      </c>
      <c r="E59" s="48">
        <v>3768061</v>
      </c>
      <c r="F59" s="49">
        <v>1228061</v>
      </c>
      <c r="G59" s="50">
        <v>929000</v>
      </c>
      <c r="H59" s="50">
        <v>829000</v>
      </c>
      <c r="I59" s="51">
        <v>782000</v>
      </c>
      <c r="J59" s="49">
        <v>1534223.31</v>
      </c>
      <c r="K59" s="52">
        <v>1024158</v>
      </c>
      <c r="L59" s="52">
        <v>968903.1</v>
      </c>
      <c r="M59" s="53">
        <v>1431814.3</v>
      </c>
      <c r="N59" s="42">
        <f t="shared" si="9"/>
        <v>1.2493054579536358</v>
      </c>
      <c r="O59" s="58">
        <f t="shared" si="7"/>
        <v>1.1024305705059203</v>
      </c>
      <c r="P59" s="58">
        <f t="shared" si="7"/>
        <v>1.1687612786489747</v>
      </c>
      <c r="Q59" s="42">
        <f t="shared" si="7"/>
        <v>1.8309645780051151</v>
      </c>
      <c r="R59" s="43">
        <f t="shared" si="10"/>
        <v>0.40716519982027893</v>
      </c>
      <c r="S59" s="63">
        <f t="shared" si="8"/>
        <v>1.1337093856655291</v>
      </c>
      <c r="T59" s="58">
        <f>IFERROR(((K59+L59+M59)/(G59+H59+I59)),"100%")</f>
        <v>1.3483761417322837</v>
      </c>
      <c r="U59" s="42">
        <f>IFERROR(((K59+L59+M59+N59)/(G59+H59+I59+J59)),"100%")</f>
        <v>0.84062074872019177</v>
      </c>
      <c r="V59" s="24" t="s">
        <v>163</v>
      </c>
    </row>
    <row r="60" spans="4:22" ht="54.3" customHeight="1" thickBot="1" x14ac:dyDescent="0.35">
      <c r="D60" s="23" t="s">
        <v>129</v>
      </c>
      <c r="E60" s="48">
        <v>300000</v>
      </c>
      <c r="F60" s="49">
        <v>50000</v>
      </c>
      <c r="G60" s="50">
        <v>150000</v>
      </c>
      <c r="H60" s="50">
        <v>100000</v>
      </c>
      <c r="I60" s="51">
        <v>0</v>
      </c>
      <c r="J60" s="49">
        <v>11600</v>
      </c>
      <c r="K60" s="52">
        <v>0</v>
      </c>
      <c r="L60" s="52">
        <v>0</v>
      </c>
      <c r="M60" s="53">
        <v>0</v>
      </c>
      <c r="N60" s="42">
        <f t="shared" si="9"/>
        <v>0.23200000000000001</v>
      </c>
      <c r="O60" s="58">
        <f t="shared" si="7"/>
        <v>0</v>
      </c>
      <c r="P60" s="58">
        <f t="shared" si="7"/>
        <v>0</v>
      </c>
      <c r="Q60" s="42" t="str">
        <f t="shared" si="7"/>
        <v>100%</v>
      </c>
      <c r="R60" s="43">
        <f t="shared" si="10"/>
        <v>3.8666666666666669E-2</v>
      </c>
      <c r="S60" s="63">
        <f t="shared" si="8"/>
        <v>0</v>
      </c>
      <c r="T60" s="58">
        <f>IFERROR(((K60+L60+M60)/(G60+H60+I60)),"100%")</f>
        <v>0</v>
      </c>
      <c r="U60" s="42">
        <f>IFERROR(((K60+L60+M60+N60)/(G60+H60+I60+J60)),"100%")</f>
        <v>8.8685015290519886E-7</v>
      </c>
      <c r="V60" s="24" t="s">
        <v>164</v>
      </c>
    </row>
    <row r="61" spans="4:22" ht="62.2" customHeight="1" thickBot="1" x14ac:dyDescent="0.35">
      <c r="D61" s="23" t="s">
        <v>130</v>
      </c>
      <c r="E61" s="48">
        <v>3161000</v>
      </c>
      <c r="F61" s="49">
        <v>2606000</v>
      </c>
      <c r="G61" s="50">
        <v>5000</v>
      </c>
      <c r="H61" s="50">
        <v>550000</v>
      </c>
      <c r="I61" s="51">
        <v>0</v>
      </c>
      <c r="J61" s="49">
        <v>3120161.94</v>
      </c>
      <c r="K61" s="52">
        <v>254</v>
      </c>
      <c r="L61" s="52">
        <v>147900</v>
      </c>
      <c r="M61" s="53">
        <v>100000</v>
      </c>
      <c r="N61" s="42">
        <f t="shared" si="9"/>
        <v>1.1972992862624712</v>
      </c>
      <c r="O61" s="58">
        <f t="shared" si="7"/>
        <v>5.0799999999999998E-2</v>
      </c>
      <c r="P61" s="58">
        <f t="shared" si="7"/>
        <v>0.26890909090909093</v>
      </c>
      <c r="Q61" s="42" t="str">
        <f t="shared" si="7"/>
        <v>100%</v>
      </c>
      <c r="R61" s="43">
        <f t="shared" si="10"/>
        <v>0.98708065169250236</v>
      </c>
      <c r="S61" s="63">
        <f t="shared" si="8"/>
        <v>0.26694414414414414</v>
      </c>
      <c r="T61" s="58">
        <f>IFERROR(((K61+L61+M61)/(G61+H61+I61)),"100%")</f>
        <v>0.44712432432432431</v>
      </c>
      <c r="U61" s="42">
        <f>IFERROR(((K61+L61+M61+N61)/(G61+H61+I61+J61)),"100%")</f>
        <v>6.7522248366363488E-2</v>
      </c>
      <c r="V61" s="24" t="s">
        <v>165</v>
      </c>
    </row>
    <row r="62" spans="4:22" ht="64.25" customHeight="1" thickBot="1" x14ac:dyDescent="0.35">
      <c r="D62" s="23" t="s">
        <v>131</v>
      </c>
      <c r="E62" s="48">
        <v>1145000</v>
      </c>
      <c r="F62" s="49">
        <v>894000</v>
      </c>
      <c r="G62" s="50">
        <v>241000</v>
      </c>
      <c r="H62" s="50">
        <v>10000</v>
      </c>
      <c r="I62" s="51">
        <v>0</v>
      </c>
      <c r="J62" s="49">
        <v>432592.81</v>
      </c>
      <c r="K62" s="52">
        <v>2227.1999999999998</v>
      </c>
      <c r="L62" s="52">
        <v>141856.95000000001</v>
      </c>
      <c r="M62" s="53">
        <v>3604699.69</v>
      </c>
      <c r="N62" s="42">
        <f t="shared" si="9"/>
        <v>0.48388457494407161</v>
      </c>
      <c r="O62" s="58">
        <f t="shared" si="7"/>
        <v>9.241493775933609E-3</v>
      </c>
      <c r="P62" s="58">
        <f t="shared" si="7"/>
        <v>14.185695000000001</v>
      </c>
      <c r="Q62" s="42" t="str">
        <f t="shared" si="7"/>
        <v>100%</v>
      </c>
      <c r="R62" s="43">
        <f t="shared" si="10"/>
        <v>0.37781031441048035</v>
      </c>
      <c r="S62" s="63">
        <f t="shared" si="8"/>
        <v>0.57404043824701201</v>
      </c>
      <c r="T62" s="58">
        <f>IFERROR(((K62+L62+M62)/(G62+H62+I62)),"100%")</f>
        <v>14.935393784860556</v>
      </c>
      <c r="U62" s="42">
        <f>IFERROR(((K62+L62+M62+N62)/(G62+H62+I62+J62)),"100%")</f>
        <v>5.4839434661177524</v>
      </c>
      <c r="V62" s="24" t="s">
        <v>165</v>
      </c>
    </row>
    <row r="63" spans="4:22" ht="64.8" customHeight="1" x14ac:dyDescent="0.3">
      <c r="D63" s="23" t="s">
        <v>132</v>
      </c>
      <c r="E63" s="48">
        <v>398000</v>
      </c>
      <c r="F63" s="49">
        <v>70000</v>
      </c>
      <c r="G63" s="50">
        <v>248000</v>
      </c>
      <c r="H63" s="50">
        <v>35000</v>
      </c>
      <c r="I63" s="51">
        <v>45000</v>
      </c>
      <c r="J63" s="49">
        <v>0</v>
      </c>
      <c r="K63" s="52">
        <v>0</v>
      </c>
      <c r="L63" s="52">
        <v>73497.600000000006</v>
      </c>
      <c r="M63" s="53">
        <v>45000</v>
      </c>
      <c r="N63" s="42">
        <f t="shared" si="9"/>
        <v>0</v>
      </c>
      <c r="O63" s="58">
        <f t="shared" si="7"/>
        <v>0</v>
      </c>
      <c r="P63" s="58">
        <f t="shared" si="7"/>
        <v>2.0999314285714288</v>
      </c>
      <c r="Q63" s="42">
        <f t="shared" si="7"/>
        <v>1</v>
      </c>
      <c r="R63" s="43">
        <f t="shared" si="10"/>
        <v>0</v>
      </c>
      <c r="S63" s="63">
        <f t="shared" si="8"/>
        <v>0.25970883392226152</v>
      </c>
      <c r="T63" s="58">
        <f>IFERROR(((K63+L63+M63)/(G63+H63+I63)),"100%")</f>
        <v>0.36127317073170734</v>
      </c>
      <c r="U63" s="42">
        <f>IFERROR(((K63+L63+M63+N63)/(G63+H63+I63+J63)),"100%")</f>
        <v>0.36127317073170734</v>
      </c>
      <c r="V63" s="24" t="s">
        <v>165</v>
      </c>
    </row>
  </sheetData>
  <mergeCells count="26">
    <mergeCell ref="D56:E56"/>
    <mergeCell ref="D2:R2"/>
    <mergeCell ref="D3:R3"/>
    <mergeCell ref="C11:E11"/>
    <mergeCell ref="K11:N11"/>
    <mergeCell ref="O11:R11"/>
    <mergeCell ref="D4:R4"/>
    <mergeCell ref="D5:R5"/>
    <mergeCell ref="F11:J11"/>
    <mergeCell ref="F10:U10"/>
    <mergeCell ref="R43:U43"/>
    <mergeCell ref="A11:A12"/>
    <mergeCell ref="B11:B12"/>
    <mergeCell ref="V11:V12"/>
    <mergeCell ref="E54:E55"/>
    <mergeCell ref="I43:N43"/>
    <mergeCell ref="B43:E43"/>
    <mergeCell ref="D53:V53"/>
    <mergeCell ref="D54:D55"/>
    <mergeCell ref="F54:I54"/>
    <mergeCell ref="J54:M54"/>
    <mergeCell ref="N54:Q54"/>
    <mergeCell ref="R54:U54"/>
    <mergeCell ref="V54:V55"/>
    <mergeCell ref="S11:U11"/>
    <mergeCell ref="A14:E14"/>
  </mergeCells>
  <conditionalFormatting sqref="F56:I63">
    <cfRule type="containsBlanks" dxfId="50" priority="72">
      <formula>LEN(TRIM(F56))=0</formula>
    </cfRule>
  </conditionalFormatting>
  <conditionalFormatting sqref="G14:J38">
    <cfRule type="containsBlanks" dxfId="49" priority="101">
      <formula>LEN(TRIM(G14))=0</formula>
    </cfRule>
  </conditionalFormatting>
  <conditionalFormatting sqref="J56:M63">
    <cfRule type="containsBlanks" dxfId="48" priority="58">
      <formula>LEN(TRIM(J56))=0</formula>
    </cfRule>
  </conditionalFormatting>
  <conditionalFormatting sqref="K14:N38">
    <cfRule type="containsBlanks" dxfId="47" priority="99">
      <formula>LEN(TRIM(K14))=0</formula>
    </cfRule>
  </conditionalFormatting>
  <conditionalFormatting sqref="N57:O63">
    <cfRule type="containsBlanks" dxfId="46" priority="71" stopIfTrue="1">
      <formula>LEN(TRIM(N57))=0</formula>
    </cfRule>
    <cfRule type="cellIs" dxfId="45" priority="70" stopIfTrue="1" operator="greaterThanOrEqual">
      <formula>1.2</formula>
    </cfRule>
    <cfRule type="cellIs" dxfId="44" priority="66" stopIfTrue="1" operator="equal">
      <formula>"100%"</formula>
    </cfRule>
    <cfRule type="cellIs" dxfId="43" priority="69" stopIfTrue="1" operator="between">
      <formula>0.7</formula>
      <formula>1.2</formula>
    </cfRule>
    <cfRule type="cellIs" dxfId="42" priority="67" stopIfTrue="1" operator="lessThan">
      <formula>0.5</formula>
    </cfRule>
    <cfRule type="cellIs" dxfId="41" priority="68" stopIfTrue="1" operator="between">
      <formula>0.5</formula>
      <formula>0.7</formula>
    </cfRule>
  </conditionalFormatting>
  <conditionalFormatting sqref="N56:U56 P57:Q63 T57:U63">
    <cfRule type="cellIs" dxfId="40" priority="108" stopIfTrue="1" operator="between">
      <formula>0.7</formula>
      <formula>1.2</formula>
    </cfRule>
    <cfRule type="cellIs" dxfId="39" priority="107" stopIfTrue="1" operator="between">
      <formula>0.5</formula>
      <formula>0.7</formula>
    </cfRule>
    <cfRule type="cellIs" dxfId="38" priority="106" stopIfTrue="1" operator="lessThan">
      <formula>0.5</formula>
    </cfRule>
    <cfRule type="cellIs" dxfId="37" priority="105" stopIfTrue="1" operator="equal">
      <formula>"100%"</formula>
    </cfRule>
    <cfRule type="containsBlanks" dxfId="36" priority="110" stopIfTrue="1">
      <formula>LEN(TRIM(N56))=0</formula>
    </cfRule>
    <cfRule type="cellIs" dxfId="35" priority="109" stopIfTrue="1" operator="greaterThanOrEqual">
      <formula>1.2</formula>
    </cfRule>
  </conditionalFormatting>
  <conditionalFormatting sqref="O14:O22">
    <cfRule type="cellIs" dxfId="34" priority="77" stopIfTrue="1" operator="between">
      <formula>0.5</formula>
      <formula>0.7</formula>
    </cfRule>
    <cfRule type="containsBlanks" dxfId="33" priority="80" stopIfTrue="1">
      <formula>LEN(TRIM(O14))=0</formula>
    </cfRule>
    <cfRule type="cellIs" dxfId="32" priority="79" stopIfTrue="1" operator="greaterThanOrEqual">
      <formula>1.2</formula>
    </cfRule>
    <cfRule type="cellIs" dxfId="31" priority="78" stopIfTrue="1" operator="between">
      <formula>0.7</formula>
      <formula>1.2</formula>
    </cfRule>
    <cfRule type="cellIs" dxfId="30" priority="76" stopIfTrue="1" operator="lessThan">
      <formula>0.5</formula>
    </cfRule>
    <cfRule type="cellIs" dxfId="29" priority="75" stopIfTrue="1" operator="equal">
      <formula>"100%"</formula>
    </cfRule>
  </conditionalFormatting>
  <conditionalFormatting sqref="O28 O30:P33 P34 O35:P38">
    <cfRule type="cellIs" dxfId="28" priority="49" stopIfTrue="1" operator="lessThan">
      <formula>0.5</formula>
    </cfRule>
    <cfRule type="cellIs" dxfId="27" priority="50" stopIfTrue="1" operator="between">
      <formula>0.5</formula>
      <formula>0.7</formula>
    </cfRule>
    <cfRule type="cellIs" dxfId="26" priority="51" stopIfTrue="1" operator="between">
      <formula>0.7</formula>
      <formula>1.2</formula>
    </cfRule>
    <cfRule type="containsBlanks" dxfId="25" priority="53" stopIfTrue="1">
      <formula>LEN(TRIM(O28))=0</formula>
    </cfRule>
    <cfRule type="cellIs" dxfId="24" priority="52" stopIfTrue="1" operator="greaterThanOrEqual">
      <formula>1.2</formula>
    </cfRule>
    <cfRule type="cellIs" dxfId="23" priority="48" stopIfTrue="1" operator="equal">
      <formula>"100%"</formula>
    </cfRule>
  </conditionalFormatting>
  <conditionalFormatting sqref="O29">
    <cfRule type="containsBlanks" dxfId="22" priority="2">
      <formula>LEN(TRIM(O29))=0</formula>
    </cfRule>
  </conditionalFormatting>
  <conditionalFormatting sqref="O34">
    <cfRule type="containsBlanks" dxfId="21" priority="1">
      <formula>LEN(TRIM(O34))=0</formula>
    </cfRule>
  </conditionalFormatting>
  <conditionalFormatting sqref="O23:Q23">
    <cfRule type="containsBlanks" dxfId="20" priority="8">
      <formula>LEN(TRIM(O23))=0</formula>
    </cfRule>
  </conditionalFormatting>
  <conditionalFormatting sqref="O13:U13">
    <cfRule type="cellIs" dxfId="19" priority="18" operator="greaterThanOrEqual">
      <formula>110%</formula>
    </cfRule>
    <cfRule type="cellIs" dxfId="18" priority="17" operator="between">
      <formula>100%</formula>
      <formula>110%</formula>
    </cfRule>
    <cfRule type="cellIs" dxfId="17" priority="15" operator="equal">
      <formula>"NO APLICA"</formula>
    </cfRule>
    <cfRule type="cellIs" dxfId="16" priority="16" operator="lessThanOrEqual">
      <formula>100%</formula>
    </cfRule>
  </conditionalFormatting>
  <conditionalFormatting sqref="P28:Q29">
    <cfRule type="containsBlanks" dxfId="15" priority="3">
      <formula>LEN(TRIM(P28))=0</formula>
    </cfRule>
  </conditionalFormatting>
  <conditionalFormatting sqref="S57:S63">
    <cfRule type="containsBlanks" dxfId="14" priority="59">
      <formula>LEN(TRIM(S57))=0</formula>
    </cfRule>
  </conditionalFormatting>
  <conditionalFormatting sqref="P14:U14 P15:R22 S15:U38 R23:R38 O24:Q27 Q30:Q38">
    <cfRule type="containsBlanks" dxfId="13" priority="29" stopIfTrue="1">
      <formula>LEN(TRIM(O14))=0</formula>
    </cfRule>
    <cfRule type="cellIs" dxfId="12" priority="28" stopIfTrue="1" operator="greaterThanOrEqual">
      <formula>1.2</formula>
    </cfRule>
    <cfRule type="cellIs" dxfId="11" priority="27" stopIfTrue="1" operator="between">
      <formula>0.7</formula>
      <formula>1.2</formula>
    </cfRule>
    <cfRule type="cellIs" dxfId="10" priority="26" stopIfTrue="1" operator="between">
      <formula>0.5</formula>
      <formula>0.7</formula>
    </cfRule>
    <cfRule type="cellIs" dxfId="9" priority="25" stopIfTrue="1" operator="lessThan">
      <formula>0.5</formula>
    </cfRule>
  </conditionalFormatting>
  <conditionalFormatting sqref="P14:U14 S15:U38 P15:R22 R23:R38 O24:Q27 Q30:Q38">
    <cfRule type="cellIs" dxfId="8" priority="24" stopIfTrue="1" operator="equal">
      <formula>"100%"</formula>
    </cfRule>
  </conditionalFormatting>
  <conditionalFormatting sqref="R57:S63">
    <cfRule type="cellIs" dxfId="7" priority="64" stopIfTrue="1" operator="greaterThanOrEqual">
      <formula>1.2</formula>
    </cfRule>
    <cfRule type="containsBlanks" dxfId="6" priority="65" stopIfTrue="1">
      <formula>LEN(TRIM(R57))=0</formula>
    </cfRule>
    <cfRule type="cellIs" dxfId="5" priority="61" stopIfTrue="1" operator="lessThan">
      <formula>0.5</formula>
    </cfRule>
    <cfRule type="cellIs" dxfId="4" priority="60" stopIfTrue="1" operator="equal">
      <formula>"100%"</formula>
    </cfRule>
    <cfRule type="cellIs" dxfId="3" priority="62" stopIfTrue="1" operator="between">
      <formula>0.5</formula>
      <formula>0.7</formula>
    </cfRule>
    <cfRule type="cellIs" dxfId="2" priority="63" stopIfTrue="1" operator="between">
      <formula>0.7</formula>
      <formula>1.2</formula>
    </cfRule>
  </conditionalFormatting>
  <conditionalFormatting sqref="R56:U56 T57:U63">
    <cfRule type="containsBlanks" dxfId="1" priority="104">
      <formula>LEN(TRIM(R56))=0</formula>
    </cfRule>
  </conditionalFormatting>
  <conditionalFormatting sqref="S14:U38">
    <cfRule type="containsBlanks" dxfId="0" priority="7">
      <formula>LEN(TRIM(S14))=0</formula>
    </cfRule>
  </conditionalFormatting>
  <printOptions horizontalCentered="1"/>
  <pageMargins left="0.39370078740157483" right="0.47244094488188981" top="0.35433070866141736" bottom="0.39370078740157483" header="0.31496062992125984" footer="0.35433070866141736"/>
  <pageSetup paperSize="14" scale="38" orientation="landscape" r:id="rId1"/>
  <rowBreaks count="1" manualBreakCount="1">
    <brk id="1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topLeftCell="A4" workbookViewId="0">
      <selection activeCell="B17" sqref="B17"/>
    </sheetView>
  </sheetViews>
  <sheetFormatPr baseColWidth="10" defaultRowHeight="14.4" x14ac:dyDescent="0.3"/>
  <cols>
    <col min="1" max="1" width="20.296875" customWidth="1"/>
    <col min="2" max="2" width="34.69921875" customWidth="1"/>
  </cols>
  <sheetData>
    <row r="1" spans="1:2" x14ac:dyDescent="0.3">
      <c r="A1" s="54" t="s">
        <v>33</v>
      </c>
    </row>
    <row r="3" spans="1:2" ht="120.05" customHeight="1" x14ac:dyDescent="0.3">
      <c r="A3" s="167" t="s">
        <v>34</v>
      </c>
      <c r="B3" s="167"/>
    </row>
    <row r="5" spans="1:2" ht="43.2" x14ac:dyDescent="0.3">
      <c r="A5" s="55"/>
      <c r="B5" s="56" t="s">
        <v>35</v>
      </c>
    </row>
    <row r="6" spans="1:2" ht="57.6" x14ac:dyDescent="0.3">
      <c r="A6" s="57"/>
      <c r="B6" s="56" t="s">
        <v>36</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E4 2023</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Coord Técnica</cp:lastModifiedBy>
  <cp:revision/>
  <cp:lastPrinted>2024-01-24T16:00:17Z</cp:lastPrinted>
  <dcterms:created xsi:type="dcterms:W3CDTF">2021-03-11T02:28:07Z</dcterms:created>
  <dcterms:modified xsi:type="dcterms:W3CDTF">2024-01-24T16:11:28Z</dcterms:modified>
  <cp:category/>
  <cp:contentStatus/>
</cp:coreProperties>
</file>