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C9BBAACB-44C0-4FA4-B35B-A505E3AEE32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GUIMIENTO EJE 3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8" i="1" l="1"/>
  <c r="T16" i="1" l="1"/>
  <c r="Q16" i="1"/>
  <c r="T18" i="1"/>
  <c r="U18" i="1"/>
  <c r="W18" i="1"/>
  <c r="P18" i="1"/>
  <c r="Q18" i="1"/>
  <c r="R18" i="1"/>
  <c r="S18" i="1"/>
  <c r="P61" i="1"/>
  <c r="W55" i="1"/>
  <c r="V55" i="1"/>
  <c r="U55" i="1"/>
  <c r="T55" i="1"/>
  <c r="S55" i="1"/>
  <c r="R55" i="1"/>
  <c r="Q55" i="1"/>
  <c r="P55" i="1"/>
  <c r="W54" i="1"/>
  <c r="V54" i="1"/>
  <c r="U54" i="1"/>
  <c r="T54" i="1"/>
  <c r="S54" i="1"/>
  <c r="R54" i="1"/>
  <c r="Q54" i="1"/>
  <c r="P54" i="1"/>
  <c r="W53" i="1"/>
  <c r="V53" i="1"/>
  <c r="U53" i="1"/>
  <c r="T53" i="1"/>
  <c r="S53" i="1"/>
  <c r="R53" i="1"/>
  <c r="Q53" i="1"/>
  <c r="P53" i="1"/>
  <c r="W52" i="1"/>
  <c r="V52" i="1"/>
  <c r="U52" i="1"/>
  <c r="T52" i="1"/>
  <c r="S52" i="1"/>
  <c r="R52" i="1"/>
  <c r="Q52" i="1"/>
  <c r="P52" i="1"/>
  <c r="W51" i="1"/>
  <c r="V51" i="1"/>
  <c r="U51" i="1"/>
  <c r="T51" i="1"/>
  <c r="S51" i="1"/>
  <c r="R51" i="1"/>
  <c r="Q51" i="1"/>
  <c r="P51" i="1"/>
  <c r="W50" i="1"/>
  <c r="V50" i="1"/>
  <c r="U50" i="1"/>
  <c r="T50" i="1"/>
  <c r="S50" i="1"/>
  <c r="R50" i="1"/>
  <c r="Q50" i="1"/>
  <c r="P50" i="1"/>
  <c r="W49" i="1"/>
  <c r="V49" i="1"/>
  <c r="U49" i="1"/>
  <c r="T49" i="1"/>
  <c r="S49" i="1"/>
  <c r="R49" i="1"/>
  <c r="Q49" i="1"/>
  <c r="P49" i="1"/>
  <c r="W48" i="1"/>
  <c r="V48" i="1"/>
  <c r="U48" i="1"/>
  <c r="T48" i="1"/>
  <c r="S48" i="1"/>
  <c r="R48" i="1"/>
  <c r="Q48" i="1"/>
  <c r="P48" i="1"/>
  <c r="W47" i="1"/>
  <c r="V47" i="1"/>
  <c r="U47" i="1"/>
  <c r="T47" i="1"/>
  <c r="S47" i="1"/>
  <c r="R47" i="1"/>
  <c r="Q47" i="1"/>
  <c r="P47" i="1"/>
  <c r="W46" i="1"/>
  <c r="V46" i="1"/>
  <c r="U46" i="1"/>
  <c r="T46" i="1"/>
  <c r="S46" i="1"/>
  <c r="R46" i="1"/>
  <c r="Q46" i="1"/>
  <c r="P46" i="1"/>
  <c r="W45" i="1"/>
  <c r="V45" i="1"/>
  <c r="U45" i="1"/>
  <c r="T45" i="1"/>
  <c r="S45" i="1"/>
  <c r="R45" i="1"/>
  <c r="Q45" i="1"/>
  <c r="P45" i="1"/>
  <c r="W44" i="1"/>
  <c r="V44" i="1"/>
  <c r="U44" i="1"/>
  <c r="T44" i="1"/>
  <c r="S44" i="1"/>
  <c r="R44" i="1"/>
  <c r="Q44" i="1"/>
  <c r="P44" i="1"/>
  <c r="W43" i="1"/>
  <c r="V43" i="1"/>
  <c r="U43" i="1"/>
  <c r="T43" i="1"/>
  <c r="S43" i="1"/>
  <c r="R43" i="1"/>
  <c r="Q43" i="1"/>
  <c r="P43" i="1"/>
  <c r="W42" i="1"/>
  <c r="V42" i="1"/>
  <c r="U42" i="1"/>
  <c r="T42" i="1"/>
  <c r="S42" i="1"/>
  <c r="R42" i="1"/>
  <c r="Q42" i="1"/>
  <c r="P42" i="1"/>
  <c r="W41" i="1"/>
  <c r="V41" i="1"/>
  <c r="U41" i="1"/>
  <c r="T41" i="1"/>
  <c r="S41" i="1"/>
  <c r="R41" i="1"/>
  <c r="Q41" i="1"/>
  <c r="P41" i="1"/>
  <c r="W40" i="1"/>
  <c r="V40" i="1"/>
  <c r="U40" i="1"/>
  <c r="T40" i="1"/>
  <c r="S40" i="1"/>
  <c r="R40" i="1"/>
  <c r="Q40" i="1"/>
  <c r="P40" i="1"/>
  <c r="W39" i="1"/>
  <c r="V39" i="1"/>
  <c r="U39" i="1"/>
  <c r="T39" i="1"/>
  <c r="S39" i="1"/>
  <c r="R39" i="1"/>
  <c r="Q39" i="1"/>
  <c r="P39" i="1"/>
  <c r="W38" i="1"/>
  <c r="V38" i="1"/>
  <c r="U38" i="1"/>
  <c r="T38" i="1"/>
  <c r="S38" i="1"/>
  <c r="R38" i="1"/>
  <c r="Q38" i="1"/>
  <c r="P38" i="1"/>
  <c r="W37" i="1"/>
  <c r="V37" i="1"/>
  <c r="U37" i="1"/>
  <c r="T37" i="1"/>
  <c r="S37" i="1"/>
  <c r="R37" i="1"/>
  <c r="Q37" i="1"/>
  <c r="P37" i="1"/>
  <c r="W36" i="1"/>
  <c r="V36" i="1"/>
  <c r="U36" i="1"/>
  <c r="T36" i="1"/>
  <c r="S36" i="1"/>
  <c r="R36" i="1"/>
  <c r="Q36" i="1"/>
  <c r="P36" i="1"/>
  <c r="W35" i="1"/>
  <c r="V35" i="1"/>
  <c r="U35" i="1"/>
  <c r="T35" i="1"/>
  <c r="S35" i="1"/>
  <c r="R35" i="1"/>
  <c r="Q35" i="1"/>
  <c r="P35" i="1"/>
  <c r="W34" i="1"/>
  <c r="V34" i="1"/>
  <c r="U34" i="1"/>
  <c r="T34" i="1"/>
  <c r="S34" i="1"/>
  <c r="R34" i="1"/>
  <c r="Q34" i="1"/>
  <c r="P34" i="1"/>
  <c r="W33" i="1"/>
  <c r="V33" i="1"/>
  <c r="U33" i="1"/>
  <c r="T33" i="1"/>
  <c r="S33" i="1"/>
  <c r="R33" i="1"/>
  <c r="Q33" i="1"/>
  <c r="P33" i="1"/>
  <c r="W32" i="1"/>
  <c r="V32" i="1"/>
  <c r="U32" i="1"/>
  <c r="T32" i="1"/>
  <c r="S32" i="1"/>
  <c r="R32" i="1"/>
  <c r="Q32" i="1"/>
  <c r="P32" i="1"/>
  <c r="W31" i="1"/>
  <c r="V31" i="1"/>
  <c r="U31" i="1"/>
  <c r="T31" i="1"/>
  <c r="S31" i="1"/>
  <c r="R31" i="1"/>
  <c r="Q31" i="1"/>
  <c r="P31" i="1"/>
  <c r="W30" i="1"/>
  <c r="V30" i="1"/>
  <c r="U30" i="1"/>
  <c r="T30" i="1"/>
  <c r="S30" i="1"/>
  <c r="R30" i="1"/>
  <c r="Q30" i="1"/>
  <c r="P30" i="1"/>
  <c r="W29" i="1"/>
  <c r="V29" i="1"/>
  <c r="U29" i="1"/>
  <c r="T29" i="1"/>
  <c r="S29" i="1"/>
  <c r="R29" i="1"/>
  <c r="Q29" i="1"/>
  <c r="P29" i="1"/>
  <c r="W28" i="1"/>
  <c r="V28" i="1"/>
  <c r="U28" i="1"/>
  <c r="T28" i="1"/>
  <c r="S28" i="1"/>
  <c r="R28" i="1"/>
  <c r="Q28" i="1"/>
  <c r="P28" i="1"/>
  <c r="W27" i="1"/>
  <c r="V27" i="1"/>
  <c r="U27" i="1"/>
  <c r="T27" i="1"/>
  <c r="S27" i="1"/>
  <c r="R27" i="1"/>
  <c r="Q27" i="1"/>
  <c r="P27" i="1"/>
  <c r="W26" i="1"/>
  <c r="V26" i="1"/>
  <c r="U26" i="1"/>
  <c r="T26" i="1"/>
  <c r="S26" i="1"/>
  <c r="R26" i="1"/>
  <c r="Q26" i="1"/>
  <c r="P26" i="1"/>
  <c r="W25" i="1"/>
  <c r="V25" i="1"/>
  <c r="U25" i="1"/>
  <c r="T25" i="1"/>
  <c r="S25" i="1"/>
  <c r="R25" i="1"/>
  <c r="Q25" i="1"/>
  <c r="P25" i="1"/>
  <c r="W24" i="1"/>
  <c r="V24" i="1"/>
  <c r="U24" i="1"/>
  <c r="T24" i="1"/>
  <c r="S24" i="1"/>
  <c r="R24" i="1"/>
  <c r="Q24" i="1"/>
  <c r="P24" i="1"/>
  <c r="W23" i="1"/>
  <c r="V23" i="1"/>
  <c r="U23" i="1"/>
  <c r="T23" i="1"/>
  <c r="S23" i="1"/>
  <c r="R23" i="1"/>
  <c r="Q23" i="1"/>
  <c r="P23" i="1"/>
  <c r="W22" i="1"/>
  <c r="V22" i="1"/>
  <c r="U22" i="1"/>
  <c r="T22" i="1"/>
  <c r="S22" i="1"/>
  <c r="R22" i="1"/>
  <c r="Q22" i="1"/>
  <c r="P22" i="1"/>
  <c r="W21" i="1"/>
  <c r="V21" i="1"/>
  <c r="U21" i="1"/>
  <c r="T21" i="1"/>
  <c r="S21" i="1"/>
  <c r="R21" i="1"/>
  <c r="Q21" i="1"/>
  <c r="P21" i="1"/>
  <c r="W20" i="1"/>
  <c r="V20" i="1"/>
  <c r="U20" i="1"/>
  <c r="T20" i="1"/>
  <c r="S20" i="1"/>
  <c r="R20" i="1"/>
  <c r="Q20" i="1"/>
  <c r="P20" i="1"/>
  <c r="W19" i="1"/>
  <c r="V19" i="1"/>
  <c r="U19" i="1"/>
  <c r="T19" i="1"/>
  <c r="S19" i="1"/>
  <c r="R19" i="1"/>
  <c r="Q19" i="1"/>
  <c r="P19" i="1"/>
  <c r="W67" i="1" l="1"/>
  <c r="V67" i="1"/>
  <c r="U67" i="1"/>
  <c r="T67" i="1"/>
  <c r="S67" i="1"/>
  <c r="R67" i="1"/>
  <c r="Q67" i="1"/>
  <c r="P67" i="1"/>
  <c r="W66" i="1"/>
  <c r="V66" i="1"/>
  <c r="U66" i="1"/>
  <c r="T66" i="1"/>
  <c r="S66" i="1"/>
  <c r="R66" i="1"/>
  <c r="Q66" i="1"/>
  <c r="P66" i="1"/>
  <c r="W65" i="1"/>
  <c r="V65" i="1"/>
  <c r="U65" i="1"/>
  <c r="T65" i="1"/>
  <c r="S65" i="1"/>
  <c r="R65" i="1"/>
  <c r="Q65" i="1"/>
  <c r="P65" i="1"/>
  <c r="W64" i="1"/>
  <c r="V64" i="1"/>
  <c r="U64" i="1"/>
  <c r="T64" i="1"/>
  <c r="S64" i="1"/>
  <c r="R64" i="1"/>
  <c r="Q64" i="1"/>
  <c r="P64" i="1"/>
  <c r="W63" i="1"/>
  <c r="V63" i="1"/>
  <c r="U63" i="1"/>
  <c r="T63" i="1"/>
  <c r="S63" i="1"/>
  <c r="R63" i="1"/>
  <c r="Q63" i="1"/>
  <c r="P63" i="1"/>
  <c r="W62" i="1"/>
  <c r="V62" i="1"/>
  <c r="U62" i="1"/>
  <c r="T62" i="1"/>
  <c r="S62" i="1"/>
  <c r="R62" i="1"/>
  <c r="Q62" i="1"/>
  <c r="P62" i="1"/>
  <c r="W61" i="1"/>
  <c r="V61" i="1"/>
  <c r="U61" i="1"/>
  <c r="T61" i="1"/>
  <c r="S61" i="1"/>
  <c r="R61" i="1"/>
  <c r="Q61" i="1"/>
  <c r="W60" i="1"/>
  <c r="V60" i="1"/>
  <c r="U60" i="1"/>
  <c r="T60" i="1"/>
  <c r="S60" i="1"/>
  <c r="R60" i="1"/>
  <c r="Q60" i="1"/>
  <c r="P60" i="1"/>
  <c r="W59" i="1"/>
  <c r="V59" i="1"/>
  <c r="U59" i="1"/>
  <c r="T59" i="1"/>
  <c r="S59" i="1"/>
  <c r="R59" i="1"/>
  <c r="Q59" i="1"/>
  <c r="P59" i="1"/>
  <c r="W58" i="1"/>
  <c r="V58" i="1"/>
  <c r="U58" i="1"/>
  <c r="T58" i="1"/>
  <c r="S58" i="1"/>
  <c r="R58" i="1"/>
  <c r="Q58" i="1"/>
  <c r="P58" i="1"/>
  <c r="P56" i="1" l="1"/>
  <c r="Q56" i="1"/>
  <c r="R56" i="1"/>
  <c r="S56" i="1"/>
  <c r="T56" i="1"/>
  <c r="U56" i="1"/>
  <c r="V56" i="1"/>
  <c r="W56" i="1"/>
  <c r="P57" i="1"/>
  <c r="Q57" i="1"/>
  <c r="R57" i="1"/>
  <c r="S57" i="1"/>
  <c r="T57" i="1"/>
  <c r="U57" i="1"/>
  <c r="V57" i="1"/>
  <c r="W57" i="1"/>
  <c r="V16" i="1"/>
  <c r="W16" i="1"/>
  <c r="W73" i="1" l="1"/>
  <c r="V73" i="1"/>
  <c r="U73" i="1"/>
  <c r="T73" i="1"/>
  <c r="S73" i="1"/>
  <c r="R73" i="1"/>
  <c r="Q73" i="1"/>
  <c r="P73" i="1"/>
  <c r="W17" i="1"/>
  <c r="V17" i="1"/>
  <c r="U17" i="1"/>
  <c r="T17" i="1"/>
  <c r="S17" i="1"/>
  <c r="R17" i="1"/>
  <c r="Q17" i="1"/>
  <c r="P17" i="1"/>
  <c r="R16" i="1"/>
  <c r="P16" i="1" l="1"/>
  <c r="S16" i="1" l="1"/>
</calcChain>
</file>

<file path=xl/sharedStrings.xml><?xml version="1.0" encoding="utf-8"?>
<sst xmlns="http://schemas.openxmlformats.org/spreadsheetml/2006/main" count="541" uniqueCount="244">
  <si>
    <t>SEGUIMIENTO DE AVANCE EN CUMPLIMIENTO DE METAS Y OBJETIVOS 2022</t>
  </si>
  <si>
    <t>EJE 3: MEDIO AMBIENTE SOSTENIBLE</t>
  </si>
  <si>
    <t>AVANCE EN CUMPLIMIENTO DE METAS TRIMESTRAL Y ANUAL ACUMULADO 2022</t>
  </si>
  <si>
    <t>JUSTIFICACION DE AVANCE DE RESULTADOS 2022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</si>
  <si>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</si>
  <si>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</si>
  <si>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</si>
  <si>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PLANEADA 2022</t>
  </si>
  <si>
    <t>META ALCANZADA 2022</t>
  </si>
  <si>
    <t>PORCENTAJE DE AVANCE TRIMESTRAL 2022</t>
  </si>
  <si>
    <t>PORCENTAJE DE AVANCE ACUMULADO ANUAL 2022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</si>
  <si>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</si>
  <si>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</si>
  <si>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</si>
  <si>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 2022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</si>
  <si>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</si>
  <si>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</si>
  <si>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</si>
  <si>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</si>
  <si>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</si>
  <si>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</si>
  <si>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</si>
  <si>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</si>
  <si>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Fin
(DP de la DGPM)</t>
  </si>
  <si>
    <t>Bienal</t>
  </si>
  <si>
    <t>ND</t>
  </si>
  <si>
    <t>SEGUIMIENTO A LA EJECUCIÓN DEL PRESUPUESTO AUTORIZADO 2022</t>
  </si>
  <si>
    <t>JUSTIFICACIÓN DE AVANCE DE EJECUCIÓN DEL PRESUPUESTO 2022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</si>
  <si>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</si>
  <si>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</si>
  <si>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</si>
  <si>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</si>
  <si>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</si>
  <si>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2022</t>
  </si>
  <si>
    <t>TRIMESTRE 2 2022</t>
  </si>
  <si>
    <t>TRIMESTRE 3 2022</t>
  </si>
  <si>
    <t>TRIMESTRE 4 2022</t>
  </si>
  <si>
    <t>NA</t>
  </si>
  <si>
    <t>Trimestral</t>
  </si>
  <si>
    <t>Dirección General de Desarrollo Urbano</t>
  </si>
  <si>
    <t>Dirección de Imagen Urbana y Vialidad</t>
  </si>
  <si>
    <t>Dirección de Planeación Urbana</t>
  </si>
  <si>
    <t>Dirección de Normatividad de Obras Arquitectónicas y Civiles</t>
  </si>
  <si>
    <t>Coordinación de Inspección y Vigilancia</t>
  </si>
  <si>
    <t>Meta Trimestral: Debido a Jornada de descuentos se supero lo estimado.
Meta Anual: El avance anual se mantiene.</t>
  </si>
  <si>
    <t>Meta Trimestral: Debido a Jornada de descuentos se supero lo estimado considerando que el primer trimestre es el que tiene la ciudadanía para renovación de sus licencias.
Meta Anual: El avance anual se mantiene.</t>
  </si>
  <si>
    <t>Meta Trimestral: Debido a la reactivación económica posterior se supera la meta del trimestre.
Meta Anual: El avance anual se mantiene.</t>
  </si>
  <si>
    <t>Meta Trimestral: Debido a la agenda de los participantes de la CAPROC las reuniones se realizaran una cada quince días.
Meta Anual: El avance anual se mantiene.</t>
  </si>
  <si>
    <t>Meta Trimestral: Debido a Jornada de descuentos se cumplió con la meta trimestral.
Meta Anual: El avance anual se mantiene.</t>
  </si>
  <si>
    <t>Meta Trimestral: En el trimestre se supero la meta planeada.
Meta Anual: El avance anual se mantiene.</t>
  </si>
  <si>
    <t>Meta Trimestral: En el trimestre se cumplio la meta planeada.
Meta Anual: El avance anual se mantiene.</t>
  </si>
  <si>
    <t>Ing Armando Lara de Nigiris</t>
  </si>
  <si>
    <t xml:space="preserve">MTRO. Enrique Eduardo Encalada Sánchez				</t>
  </si>
  <si>
    <t>Ing. Hugo Sánchez Orozco                  Contadora Blanca Alicia Zapata Sanchez</t>
  </si>
  <si>
    <t>Componente
(Direccion de Manejo de Recursos Naturales)</t>
  </si>
  <si>
    <t>Actividad</t>
  </si>
  <si>
    <t>UNIDAD DE MEDIDA DEL INDICADOR
Porcentaje 
UNIDAD DE MEDIDA DE LA VARIABLE:
acciones</t>
  </si>
  <si>
    <t>Componente
( Direccion de Normatividad y Evaluacion Ambiental)</t>
  </si>
  <si>
    <t>Componente:
( Coordinacion de Inspección y Vigilancia /  Coordinación Juridica )</t>
  </si>
  <si>
    <t>Componente
(Dirección de Divulgación y Educación Ambiental)</t>
  </si>
  <si>
    <t>Componente
(Dirección de Planeación y Política Ambiental)</t>
  </si>
  <si>
    <t>Componente
(Dirección de Áreas Naturales Protegidas)</t>
  </si>
  <si>
    <t>Componente
(Dirección de Protección y Bienestar Animal)</t>
  </si>
  <si>
    <t>Meta Trimestral:  Debido a la reactivación económica posterior se supera la meta del trimestre.
Meta Anual: El avance anual se mantiene.</t>
  </si>
  <si>
    <t>Meta Trimestral: Debido a que el permiso es nuevo no se logro lo estimado en el primer trimestre para la emision del permiso.
Meta Anual: El avance anual se mantiene.</t>
  </si>
  <si>
    <t>Meta Trimestral:  Debido a la reactivación económica y al cambio de semaforo epidemiologico se supera la meta del trimestre.
Meta Anual: El avance anual se mantiene.</t>
  </si>
  <si>
    <t>Meta Trimestral: Debido a que la campaña de accione para la protección para el cruce de cangrejo azul, es en la temporada de los meses de septiembre y octubre el presente trimestre no se estimaron actividades a realizar.
Meta Anual: El avance anual se mantiene.</t>
  </si>
  <si>
    <t>Meta Trimestral: Debido al cambio del semaforo epidemiologico  y  a la reactivación economica se logró superar la meta programada..
Meta Anual: El avance anual se mantiene.</t>
  </si>
  <si>
    <t>Meta Trimestral: Debido al cambio del semaforo epidemiologico se logró superar la meta programada.
Meta Anual: El avance anual se mantiene.</t>
  </si>
  <si>
    <t>Meta Trimestral: Debido al cambio de semaforo epidemiologico  se logro superar la meta programada para este trimestre.
Meta Anual: El avance anual se mantiene.</t>
  </si>
  <si>
    <t>Meta Trimestral: Debido a la falta de solicitudes no se pudo lograr la meta programada.
Meta Anual: El avance anual se mantiene.</t>
  </si>
  <si>
    <t>Meta Trimestral: Debido al cambio  frecuente del semaforo epidemiologico no se logro superar la meta programada para este trimestre.
Meta Anual: El avance anual se mantiene.</t>
  </si>
  <si>
    <t>Meta Trimestral: Debido a que aun no se  formar a la comision municipal de ecología  no se programaron acciones para este trimestre.
Meta Anual: El avance anual se mantiene.</t>
  </si>
  <si>
    <t>Meta Trimestral: Debido al frecuente cambio de semaforo epidemiologico  no logro superar la meta programada para este trimestre.
Meta Anual: El avance anual se mantiene.</t>
  </si>
  <si>
    <t>Meta Trimestral: Debido al frecuente cambio de semaforo epidemiologico se logro superar la meta programada para este trimestre.
Meta Anual: El avance anual se mantiene.</t>
  </si>
  <si>
    <t>Meta Trimestral:  Debido a la reactivación económica posterior  no se supera la meta del trimestre.
Meta Anual: El avance anual se mantiene.</t>
  </si>
  <si>
    <t>CLAVE Y NOMBRE DEL E-PPA: 3.13 PROGRAMA DE DESARROLLO URBANO Y MEDIO AMBIENTE SUSTENTABLE</t>
  </si>
  <si>
    <t>PPAA: Porcentaje de Acciones de Proteccion y Mitigacion del Deterioro Ambiental</t>
  </si>
  <si>
    <t>CLAVE DEL PROGRAMA</t>
  </si>
  <si>
    <t>NOMBRE DEL PROGRAMA</t>
  </si>
  <si>
    <t>IMPORTE AUTORIZADO DEL PROGRAMA</t>
  </si>
  <si>
    <t>Unidad de medida del indicador: 
percentaje
Unidad de medida: 
Puntaje. Acciones</t>
  </si>
  <si>
    <t xml:space="preserve">PIDUA: Porcentaje de instrumentos en materia de desarrollo urbano autorizados </t>
  </si>
  <si>
    <t>Unidad de medida del indicador: 
percentaje
Unidad de medida: 
Puntaje. Instrumentos</t>
  </si>
  <si>
    <t xml:space="preserve">3.13.1.1. Procurar la protección del medio ambiente y biodiversidad de las diferentes especies, que conllevaran a un equilibrio ecológico de acuerdo con el crecimiento de la ciudad, con la finalidad de preservar las riquezas naturales del municipio. </t>
  </si>
  <si>
    <t>Proposito (Secretaria de Desarrollo Urbano y Ecología)</t>
  </si>
  <si>
    <t>Meta Trimestral: La meta trimestral se alcanza en un 97.43% 
Meta Anual: El avance anual se mantiene.</t>
  </si>
  <si>
    <t>Meta Trimestral: Al terminar la Jornada de Descuentos la meta se alcanza en un 86.84%
Meta Anual: El avance anual se mantiene.</t>
  </si>
  <si>
    <t>Meta Trimestral: Al terminar la Jornada de Descuentos la meta se alcanza en un 92.58%
Meta Anual: El avance anual se mantiene.</t>
  </si>
  <si>
    <t>Meta Trimestral: Al terminar la Jornada de Descuentos la meta se alcanza en un 80.49%
Meta Anual: El avance anual se mantiene.</t>
  </si>
  <si>
    <t>Meta Trimestral: Al terminar la Jornada de Descuentos la meta se alcanza en un 100%
Meta Anual: El avance anual se mantiene.</t>
  </si>
  <si>
    <t>Meta Trimestral: Retomando agenda se realizaron 8 reuniones en el trimestre
Meta Anual: El avance anual se mantiene.</t>
  </si>
  <si>
    <t>Meta Trimestral: Al terminar la Jornada de Descuentos la meta se alcanza en un 64.12%
Meta Anual: El avance anual se mantiene.</t>
  </si>
  <si>
    <t>SECRETARIA MUNICIPAL DE ECOLOGÍA Y DESARROLLO URBANO</t>
  </si>
  <si>
    <t>Meta Trimestral: El Instituto Mexicano para la Competitividad A. C. IMCO actualiza y publica los índices y subíndices cada dos años. El índice obtuvo 47 puntos en 2022.
Meta Anual: El avance anual se mantiene igual al avance trimestral ya que es un indicador ascendente regular no acumulativo.</t>
  </si>
  <si>
    <r>
      <rPr>
        <b/>
        <sz val="12"/>
        <color theme="1"/>
        <rFont val="Arial"/>
        <family val="2"/>
      </rPr>
      <t xml:space="preserve">3.13.1 </t>
    </r>
    <r>
      <rPr>
        <sz val="12"/>
        <color theme="1"/>
        <rFont val="Arial"/>
        <family val="2"/>
      </rPr>
      <t>Contribuir a garantizar la preservación de la riqueza natural única que tiene nuestro municipio mediante un crecimiento ordenado, sostenible y con responsabilidad compartida mediante la procuracion y la protección del medio ambiente y biodiversidad de las diferentes especies, que conllevaran a un equilibrio ecológico de acuerdo con el crecimiento de la ciudad</t>
    </r>
  </si>
  <si>
    <r>
      <rPr>
        <b/>
        <sz val="12"/>
        <color theme="1"/>
        <rFont val="Arial"/>
        <family val="2"/>
      </rPr>
      <t>IMSMA:</t>
    </r>
    <r>
      <rPr>
        <sz val="12"/>
        <color theme="1"/>
        <rFont val="Arial"/>
        <family val="2"/>
      </rPr>
      <t xml:space="preserve"> Índice del Manejo Sustentable del Medio Ambiente. </t>
    </r>
  </si>
  <si>
    <r>
      <rPr>
        <b/>
        <sz val="12"/>
        <color theme="1"/>
        <rFont val="Arial"/>
        <family val="2"/>
      </rPr>
      <t xml:space="preserve">Unidad de medida del indicador: </t>
    </r>
    <r>
      <rPr>
        <sz val="12"/>
        <color theme="1"/>
        <rFont val="Arial"/>
        <family val="2"/>
      </rPr>
      <t xml:space="preserve">
Índice
</t>
    </r>
    <r>
      <rPr>
        <b/>
        <sz val="12"/>
        <color theme="1"/>
        <rFont val="Arial"/>
        <family val="2"/>
      </rPr>
      <t xml:space="preserve">Unidad de medida: </t>
    </r>
    <r>
      <rPr>
        <sz val="12"/>
        <color theme="1"/>
        <rFont val="Arial"/>
        <family val="2"/>
      </rPr>
      <t xml:space="preserve">
Puntaje</t>
    </r>
  </si>
  <si>
    <r>
      <rPr>
        <b/>
        <sz val="12"/>
        <rFont val="Arial"/>
        <family val="2"/>
      </rPr>
      <t>Meta Trimestral:</t>
    </r>
    <r>
      <rPr>
        <sz val="12"/>
        <rFont val="Arial"/>
        <family val="2"/>
      </rPr>
      <t xml:space="preserve"> El Instituto Mexicano para la Competitividad A. C. IMCO actualiza y publica los índices y subíndices cada dos años. El índice obtuvo 48 puntos en 2020, aún no se actualiza el puntaje.
</t>
    </r>
    <r>
      <rPr>
        <b/>
        <sz val="12"/>
        <rFont val="Arial"/>
        <family val="2"/>
      </rPr>
      <t>Meta Anual:</t>
    </r>
    <r>
      <rPr>
        <sz val="12"/>
        <rFont val="Arial"/>
        <family val="2"/>
      </rPr>
      <t xml:space="preserve"> El avance anual se mantiene igual al avance trimestral ya que es un indicador ascendente regular y aun no se actualiza.</t>
    </r>
  </si>
  <si>
    <r>
      <t>3.13.1.1.1.</t>
    </r>
    <r>
      <rPr>
        <sz val="12"/>
        <color theme="1"/>
        <rFont val="Arial"/>
        <family val="2"/>
      </rPr>
      <t xml:space="preserve"> Acciones de protección del medio ambiente y biodiversidad de la flora y fauna y de especies protegidas realizados.</t>
    </r>
  </si>
  <si>
    <r>
      <t xml:space="preserve">PAPRN:
</t>
    </r>
    <r>
      <rPr>
        <sz val="12"/>
        <color theme="1"/>
        <rFont val="Arial"/>
        <family val="2"/>
      </rPr>
      <t>Porcentaje de acciones de protección de los recursos naturales realizadas.</t>
    </r>
  </si>
  <si>
    <r>
      <t xml:space="preserve">3.13.1.1.1.1. </t>
    </r>
    <r>
      <rPr>
        <sz val="12"/>
        <color theme="1"/>
        <rFont val="Arial"/>
        <family val="2"/>
      </rPr>
      <t>Emisión de Dictamen de afectación de arbolado.</t>
    </r>
    <r>
      <rPr>
        <b/>
        <sz val="12"/>
        <color theme="1"/>
        <rFont val="Arial"/>
        <family val="2"/>
      </rPr>
      <t xml:space="preserve">
</t>
    </r>
  </si>
  <si>
    <r>
      <t xml:space="preserve">PDAAR:
</t>
    </r>
    <r>
      <rPr>
        <sz val="12"/>
        <color theme="1"/>
        <rFont val="Arial"/>
        <family val="2"/>
      </rPr>
      <t xml:space="preserve">Porcentaje de Dictamen de afectación de arbolado realizados.
</t>
    </r>
  </si>
  <si>
    <r>
      <t xml:space="preserve">UNIDAD DE MEDIDA DEL INDICADOR:
</t>
    </r>
    <r>
      <rPr>
        <sz val="12"/>
        <color theme="1"/>
        <rFont val="Arial"/>
        <family val="2"/>
      </rPr>
      <t>Porcentaje.</t>
    </r>
    <r>
      <rPr>
        <b/>
        <sz val="12"/>
        <color theme="1"/>
        <rFont val="Arial"/>
        <family val="2"/>
      </rPr>
      <t xml:space="preserve">
UNIDAD DE MEDIDA DE LA VARIABLE:
 </t>
    </r>
    <r>
      <rPr>
        <sz val="12"/>
        <color theme="1"/>
        <rFont val="Arial"/>
        <family val="2"/>
      </rPr>
      <t>(Dictamenes de Afectación de Arbolado)</t>
    </r>
  </si>
  <si>
    <r>
      <t xml:space="preserve">3.13.1.1.1.2. </t>
    </r>
    <r>
      <rPr>
        <sz val="12"/>
        <color theme="1"/>
        <rFont val="Arial"/>
        <family val="2"/>
      </rPr>
      <t>Emisión Permiso de Poda para dar cumplimiento a la normatividad en materia de arbolado urbano realizados.</t>
    </r>
  </si>
  <si>
    <r>
      <t xml:space="preserve">PPPE:
</t>
    </r>
    <r>
      <rPr>
        <sz val="12"/>
        <color theme="1"/>
        <rFont val="Arial"/>
        <family val="2"/>
      </rPr>
      <t>Porcentaje de Permiso de Poda emitidos.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</si>
  <si>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 xml:space="preserve"> (Permisos de poda)</t>
    </r>
  </si>
  <si>
    <r>
      <t>3.13.1.1.1.3.</t>
    </r>
    <r>
      <rPr>
        <sz val="12"/>
        <color theme="1"/>
        <rFont val="Arial"/>
        <family val="2"/>
      </rPr>
      <t xml:space="preserve"> Emisión Permiso de  Derribo de arbolado para dar cumplimiento a la normatividad en materia de arbolado urbano realizados.</t>
    </r>
  </si>
  <si>
    <r>
      <t xml:space="preserve">PPDAE:
</t>
    </r>
    <r>
      <rPr>
        <sz val="12"/>
        <color theme="1"/>
        <rFont val="Arial"/>
        <family val="2"/>
      </rPr>
      <t>Porcentaje de Permiso de Derribo de Arbolado emitido</t>
    </r>
    <r>
      <rPr>
        <b/>
        <sz val="12"/>
        <color theme="1"/>
        <rFont val="Arial"/>
        <family val="2"/>
      </rPr>
      <t>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</si>
  <si>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 xml:space="preserve"> (Permisos de Derribo de Arbolado)</t>
    </r>
  </si>
  <si>
    <r>
      <t xml:space="preserve">3.13.1.1.1.4. </t>
    </r>
    <r>
      <rPr>
        <sz val="12"/>
        <color theme="1"/>
        <rFont val="Arial"/>
        <family val="2"/>
      </rPr>
      <t>Emisión de Permiso de Trasplante de Arbolado para dar cumplimiento a la normatividad en materia de arbolado urbano realizados.</t>
    </r>
  </si>
  <si>
    <r>
      <t xml:space="preserve">PPTE:
</t>
    </r>
    <r>
      <rPr>
        <sz val="12"/>
        <color theme="1"/>
        <rFont val="Arial"/>
        <family val="2"/>
      </rPr>
      <t>Porcentaje de Permiso de Traspante emitidos.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</si>
  <si>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 </t>
    </r>
    <r>
      <rPr>
        <sz val="12"/>
        <color theme="1"/>
        <rFont val="Arial"/>
        <family val="2"/>
      </rPr>
      <t>(Permisos de Trasplante de Arbolado)</t>
    </r>
  </si>
  <si>
    <r>
      <t>3.13.1.1.1.5.</t>
    </r>
    <r>
      <rPr>
        <sz val="12"/>
        <color theme="1"/>
        <rFont val="Arial"/>
        <family val="2"/>
      </rPr>
      <t xml:space="preserve"> Actividades de protección y cuidado de la Tortuga Marina realizadas durante su etapa reproductiva en la costa del municipio.</t>
    </r>
  </si>
  <si>
    <r>
      <t xml:space="preserve">PAPTM:
</t>
    </r>
    <r>
      <rPr>
        <sz val="12"/>
        <color theme="1"/>
        <rFont val="Arial"/>
        <family val="2"/>
      </rPr>
      <t>Porcentaje de actividades de proteccion de la turtuga marina realizadas.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</si>
  <si>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(Actividades realizadas.)</t>
    </r>
  </si>
  <si>
    <r>
      <t>3.13.1.1.1.6</t>
    </r>
    <r>
      <rPr>
        <sz val="12"/>
        <color theme="1"/>
        <rFont val="Arial"/>
        <family val="2"/>
      </rPr>
      <t>. Realización de acciones para la Protección del cangrejo azul  en la zona costera del territorio municipal.</t>
    </r>
  </si>
  <si>
    <r>
      <t xml:space="preserve">PAPCA:
</t>
    </r>
    <r>
      <rPr>
        <sz val="12"/>
        <color theme="1"/>
        <rFont val="Arial"/>
        <family val="2"/>
      </rPr>
      <t>Porcentaje de actividades de protección del  cangrejo azul realizados.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</si>
  <si>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(Jornadas realizadas.)</t>
    </r>
  </si>
  <si>
    <r>
      <t xml:space="preserve">3.13.1.1.1.7. </t>
    </r>
    <r>
      <rPr>
        <sz val="12"/>
        <color theme="1"/>
        <rFont val="Arial"/>
        <family val="2"/>
      </rPr>
      <t>Realización de jornadas de Reforestación y/o restauración de la zona urbana del municipio con plantas nativas.</t>
    </r>
  </si>
  <si>
    <r>
      <t xml:space="preserve">PJRR:
</t>
    </r>
    <r>
      <rPr>
        <sz val="12"/>
        <color theme="1"/>
        <rFont val="Arial"/>
        <family val="2"/>
      </rPr>
      <t>Porcentaje de Jornadas de reforestaciones realizadas.</t>
    </r>
  </si>
  <si>
    <r>
      <t xml:space="preserve">3.13.1.1.2. </t>
    </r>
    <r>
      <rPr>
        <sz val="12"/>
        <color theme="1"/>
        <rFont val="Arial"/>
        <family val="2"/>
      </rPr>
      <t>Permisos Ecológicos con base en la normatividad ambiental establecida en los instrumentos legales vigentes emitidos.</t>
    </r>
  </si>
  <si>
    <r>
      <t xml:space="preserve">PPEE:
</t>
    </r>
    <r>
      <rPr>
        <sz val="12"/>
        <color theme="1"/>
        <rFont val="Arial"/>
        <family val="2"/>
      </rPr>
      <t>Porcentaje de Permisos ecológicos emitidos.</t>
    </r>
    <r>
      <rPr>
        <b/>
        <sz val="12"/>
        <color theme="1"/>
        <rFont val="Arial"/>
        <family val="2"/>
      </rPr>
      <t xml:space="preserve">
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</si>
  <si>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 
UNIDAD DE MEDIDA DE LA VARIABLE:
</t>
    </r>
    <r>
      <rPr>
        <sz val="12"/>
        <color theme="1"/>
        <rFont val="Arial"/>
        <family val="2"/>
      </rPr>
      <t>(permisos ambientales)</t>
    </r>
  </si>
  <si>
    <r>
      <t xml:space="preserve">3.13.1.1.2.1. </t>
    </r>
    <r>
      <rPr>
        <sz val="12"/>
        <color theme="1"/>
        <rFont val="Arial"/>
        <family val="2"/>
      </rPr>
      <t xml:space="preserve">Emisión de Constancia potencial de desarrollo de predios. </t>
    </r>
  </si>
  <si>
    <r>
      <t xml:space="preserve">PCDE:
</t>
    </r>
    <r>
      <rPr>
        <sz val="12"/>
        <color theme="1"/>
        <rFont val="Arial"/>
        <family val="2"/>
      </rPr>
      <t xml:space="preserve">Porcentaje de Constancias potencial de desarrollo de predios emitidas. 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</si>
  <si>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(Constancia potencial de desarrollo)</t>
    </r>
  </si>
  <si>
    <r>
      <t>3.13.1.1.2.2.</t>
    </r>
    <r>
      <rPr>
        <sz val="12"/>
        <color theme="1"/>
        <rFont val="Arial"/>
        <family val="2"/>
      </rPr>
      <t xml:space="preserve"> Elaboración de constancias deFactibilidad Ecológicas  a predios o proyectos de obras y/o actividades para que cumplan con los instrumentos de planeación en materia ambiental.</t>
    </r>
  </si>
  <si>
    <r>
      <t xml:space="preserve">PFEE:
</t>
    </r>
    <r>
      <rPr>
        <sz val="12"/>
        <color theme="1"/>
        <rFont val="Arial"/>
        <family val="2"/>
      </rPr>
      <t>Porcentaje de  Factibilidades Ecológicas elaboradas.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</si>
  <si>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(factibilidad ecológica)</t>
    </r>
  </si>
  <si>
    <r>
      <t xml:space="preserve">3.13.1.1.2.3. </t>
    </r>
    <r>
      <rPr>
        <sz val="12"/>
        <color theme="1"/>
        <rFont val="Arial"/>
        <family val="2"/>
      </rPr>
      <t>Emisión de anuencia ambiental de obra civil y actividades.</t>
    </r>
  </si>
  <si>
    <r>
      <t xml:space="preserve">PAAE:
</t>
    </r>
    <r>
      <rPr>
        <sz val="12"/>
        <color theme="1"/>
        <rFont val="Arial"/>
        <family val="2"/>
      </rPr>
      <t>Porcentaje de Anuencias ambiental de obra civil y actividades elaboradas.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</si>
  <si>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(Anuencia ambiental)</t>
    </r>
  </si>
  <si>
    <r>
      <t xml:space="preserve">3.13.1.1.3. </t>
    </r>
    <r>
      <rPr>
        <sz val="12"/>
        <color theme="1"/>
        <rFont val="Arial"/>
        <family val="2"/>
      </rPr>
      <t xml:space="preserve">Permisos de Operación  en establecimientos comerciales  dentro de territorio municipal de Benito Juárez verificados.     </t>
    </r>
    <r>
      <rPr>
        <b/>
        <sz val="12"/>
        <color theme="1"/>
        <rFont val="Arial"/>
        <family val="2"/>
      </rPr>
      <t xml:space="preserve">       </t>
    </r>
  </si>
  <si>
    <r>
      <t xml:space="preserve">PEV: 
</t>
    </r>
    <r>
      <rPr>
        <sz val="12"/>
        <color theme="1"/>
        <rFont val="Arial"/>
        <family val="2"/>
      </rPr>
      <t>Porcentaje de establecimientos verificados</t>
    </r>
  </si>
  <si>
    <r>
      <t xml:space="preserve">
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(Acciones realizadas)</t>
    </r>
  </si>
  <si>
    <r>
      <t xml:space="preserve">3.13.1.1.3.1. </t>
    </r>
    <r>
      <rPr>
        <sz val="12"/>
        <color theme="1"/>
        <rFont val="Arial"/>
        <family val="2"/>
      </rPr>
      <t>Elaboración de Permisos de Operación a los contribuyentes de MBJ.</t>
    </r>
  </si>
  <si>
    <r>
      <t xml:space="preserve">PPOE:
</t>
    </r>
    <r>
      <rPr>
        <sz val="12"/>
        <color theme="1"/>
        <rFont val="Arial"/>
        <family val="2"/>
      </rPr>
      <t>Porcentaje de Permisos de Operación emitidos.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</si>
  <si>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 
UNIDAD DE MEDIDA DE LA VARIABLE:
</t>
    </r>
    <r>
      <rPr>
        <sz val="12"/>
        <color theme="1"/>
        <rFont val="Arial"/>
        <family val="2"/>
      </rPr>
      <t xml:space="preserve">(permisos de operación emitidos) </t>
    </r>
  </si>
  <si>
    <r>
      <t xml:space="preserve">3.13.1.1.3.2. </t>
    </r>
    <r>
      <rPr>
        <sz val="12"/>
        <color theme="1"/>
        <rFont val="Arial"/>
        <family val="2"/>
      </rPr>
      <t>Verificacion de establecimientos comerciales que esten dando cumplimiento a la normatividad ambiental.</t>
    </r>
  </si>
  <si>
    <r>
      <t xml:space="preserve">PVVR:
</t>
    </r>
    <r>
      <rPr>
        <sz val="12"/>
        <color theme="1"/>
        <rFont val="Arial"/>
        <family val="2"/>
      </rPr>
      <t>Porcentaje de Visitas de verificación realizadas.</t>
    </r>
  </si>
  <si>
    <r>
      <t>UNIDAD DE MEDIDA DEL INDICADOR</t>
    </r>
    <r>
      <rPr>
        <sz val="12"/>
        <color theme="1"/>
        <rFont val="Arial"/>
        <family val="2"/>
      </rPr>
      <t xml:space="preserve">:
</t>
    </r>
    <r>
      <rPr>
        <b/>
        <sz val="12"/>
        <color theme="1"/>
        <rFont val="Arial"/>
        <family val="2"/>
      </rPr>
      <t xml:space="preserve">Porcentaje 
UNIDAD DE MEDIDA DE LA VARIABLE:
</t>
    </r>
    <r>
      <rPr>
        <sz val="12"/>
        <color theme="1"/>
        <rFont val="Arial"/>
        <family val="2"/>
      </rPr>
      <t>(Visitas de verificación realizadas)</t>
    </r>
  </si>
  <si>
    <r>
      <t xml:space="preserve">3.13.1.1.3.3. </t>
    </r>
    <r>
      <rPr>
        <sz val="12"/>
        <color theme="1"/>
        <rFont val="Arial"/>
        <family val="2"/>
      </rPr>
      <t>Atención a  las denuncias ciudadanas.</t>
    </r>
  </si>
  <si>
    <r>
      <t xml:space="preserve">PDCA:
</t>
    </r>
    <r>
      <rPr>
        <sz val="12"/>
        <color theme="1"/>
        <rFont val="Arial"/>
        <family val="2"/>
      </rPr>
      <t>Porcentaje de Denuncias Ciudadanas atendidas.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</si>
  <si>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(Denuncias ciudadanas realizadas)</t>
    </r>
  </si>
  <si>
    <r>
      <t xml:space="preserve">3.13.1.1.3.4. </t>
    </r>
    <r>
      <rPr>
        <sz val="12"/>
        <color theme="1"/>
        <rFont val="Arial"/>
        <family val="2"/>
      </rPr>
      <t>Atención, seguimiento y  conclusión a las denuncias y procedemientos juridicos.</t>
    </r>
  </si>
  <si>
    <r>
      <t xml:space="preserve">PPF:
</t>
    </r>
    <r>
      <rPr>
        <sz val="12"/>
        <color theme="1"/>
        <rFont val="Arial"/>
        <family val="2"/>
      </rPr>
      <t>Porcentaje de procedimientos juridicos finalizados.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</si>
  <si>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(Resolutivos finalizados)</t>
    </r>
  </si>
  <si>
    <r>
      <t>3.13.1.1.4.</t>
    </r>
    <r>
      <rPr>
        <sz val="12"/>
        <color theme="1"/>
        <rFont val="Arial"/>
        <family val="2"/>
      </rPr>
      <t xml:space="preserve"> Acciones para dfunfir informacion sobre el cuidado del medio ambiente relizadas</t>
    </r>
  </si>
  <si>
    <r>
      <t xml:space="preserve">PADR:
</t>
    </r>
    <r>
      <rPr>
        <sz val="12"/>
        <color theme="1"/>
        <rFont val="Arial"/>
        <family val="2"/>
      </rPr>
      <t>Porcentaje de acciones de difusion realizadas.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</si>
  <si>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Acciones realizadas</t>
    </r>
  </si>
  <si>
    <r>
      <t>3.13.1.1.4.1.</t>
    </r>
    <r>
      <rPr>
        <sz val="12"/>
        <color theme="1"/>
        <rFont val="Arial"/>
        <family val="2"/>
      </rPr>
      <t xml:space="preserve"> Implementación de  jornadas de entrega-recepción (entre ciudadanos y acopiadores), de residuos sólidos urbanos separados.</t>
    </r>
  </si>
  <si>
    <r>
      <t xml:space="preserve">PJRR:
</t>
    </r>
    <r>
      <rPr>
        <sz val="12"/>
        <color theme="1"/>
        <rFont val="Arial"/>
        <family val="2"/>
      </rPr>
      <t>Porcentaje de Jornadas Reciclatón realizadas.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</si>
  <si>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(Jornadas realizas.)</t>
    </r>
  </si>
  <si>
    <r>
      <t xml:space="preserve">3.13.1.1.4.2. </t>
    </r>
    <r>
      <rPr>
        <sz val="12"/>
        <color theme="1"/>
        <rFont val="Arial"/>
        <family val="2"/>
      </rPr>
      <t xml:space="preserve">Promoción de  las buenas prácticas ambientales entre los servidores públicos municipales. </t>
    </r>
  </si>
  <si>
    <r>
      <t xml:space="preserve">PVSMAR:
</t>
    </r>
    <r>
      <rPr>
        <sz val="12"/>
        <color theme="1"/>
        <rFont val="Arial"/>
        <family val="2"/>
      </rPr>
      <t>Porcentaje de Visitas del Sistema de Manejo Ambiental realizadas.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</si>
  <si>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(visitas realizadas).</t>
    </r>
  </si>
  <si>
    <r>
      <t xml:space="preserve">3.13.1.1.4.3. </t>
    </r>
    <r>
      <rPr>
        <sz val="12"/>
        <color theme="1"/>
        <rFont val="Arial"/>
        <family val="2"/>
      </rPr>
      <t>Aplicación del Programa de Educación Ambiental.</t>
    </r>
  </si>
  <si>
    <r>
      <t xml:space="preserve">PTR:
</t>
    </r>
    <r>
      <rPr>
        <sz val="12"/>
        <color theme="1"/>
        <rFont val="Arial"/>
        <family val="2"/>
      </rPr>
      <t>Porcentaje de Pláticas y Talleres realizadas.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</si>
  <si>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 xml:space="preserve">(pláticas y talleres realizadas). </t>
    </r>
  </si>
  <si>
    <r>
      <t xml:space="preserve">3.13.1.1.5. </t>
    </r>
    <r>
      <rPr>
        <sz val="12"/>
        <color theme="1"/>
        <rFont val="Arial"/>
        <family val="2"/>
      </rPr>
      <t xml:space="preserve">Planeación y regulación de instrumentos normartivos en materia ambiental realizados
</t>
    </r>
    <r>
      <rPr>
        <b/>
        <sz val="12"/>
        <color theme="1"/>
        <rFont val="Arial"/>
        <family val="2"/>
      </rPr>
      <t xml:space="preserve">
</t>
    </r>
  </si>
  <si>
    <r>
      <t xml:space="preserve">PAAINR:
</t>
    </r>
    <r>
      <rPr>
        <sz val="12"/>
        <color theme="1"/>
        <rFont val="Arial"/>
        <family val="2"/>
      </rPr>
      <t>Porcentaje de acciones para la actualizaciónes de los Instrumentos Normativos realizado.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</si>
  <si>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Porcentaje de avance de actualización.</t>
    </r>
  </si>
  <si>
    <r>
      <t xml:space="preserve">3.13.1.1.5.1. </t>
    </r>
    <r>
      <rPr>
        <sz val="12"/>
        <color theme="1"/>
        <rFont val="Arial"/>
        <family val="2"/>
      </rPr>
      <t>Cursos de capacitación, actualización y profesionalización al personal operativo y administrativo en materia normativa ambiental.</t>
    </r>
  </si>
  <si>
    <r>
      <t xml:space="preserve">PCCR:
</t>
    </r>
    <r>
      <rPr>
        <sz val="12"/>
        <color theme="1"/>
        <rFont val="Arial"/>
        <family val="2"/>
      </rPr>
      <t xml:space="preserve">Porcentaje de cursos de capacitación en materia normativa ambiental realizados.
</t>
    </r>
    <r>
      <rPr>
        <b/>
        <sz val="12"/>
        <color theme="1"/>
        <rFont val="Arial"/>
        <family val="2"/>
      </rPr>
      <t xml:space="preserve">
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</si>
  <si>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Cursos de capacitación.</t>
    </r>
  </si>
  <si>
    <r>
      <t xml:space="preserve">3.13.1.1.5.2. </t>
    </r>
    <r>
      <rPr>
        <sz val="12"/>
        <color theme="1"/>
        <rFont val="Arial"/>
        <family val="2"/>
      </rPr>
      <t>Actualización del Programa de Ordenamiento Ecológico Local del Municipio de Benito Juárez</t>
    </r>
  </si>
  <si>
    <r>
      <t xml:space="preserve">PAAPOELR :
</t>
    </r>
    <r>
      <rPr>
        <sz val="12"/>
        <color theme="1"/>
        <rFont val="Arial"/>
        <family val="2"/>
      </rPr>
      <t>Porcentaje de acciones de actualización del Programa de Ordenamiento Ecológico Local realizadas.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</si>
  <si>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>cciones de actualización.</t>
    </r>
  </si>
  <si>
    <r>
      <t xml:space="preserve">3.13.1.1.5.3. </t>
    </r>
    <r>
      <rPr>
        <sz val="12"/>
        <color theme="1"/>
        <rFont val="Arial"/>
        <family val="2"/>
      </rPr>
      <t xml:space="preserve">Realización de  sesiones de la Comisión Municipal de Ecología. </t>
    </r>
  </si>
  <si>
    <r>
      <t xml:space="preserve">PSCMER:
</t>
    </r>
    <r>
      <rPr>
        <sz val="12"/>
        <color theme="1"/>
        <rFont val="Arial"/>
        <family val="2"/>
      </rPr>
      <t>Porcentaje de Sesiones de la Comisión Municipal de Ecología realizadas.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</si>
  <si>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Seciones de trabajo.</t>
    </r>
  </si>
  <si>
    <r>
      <t xml:space="preserve">3.13.1.1.5.4. </t>
    </r>
    <r>
      <rPr>
        <sz val="12"/>
        <color theme="1"/>
        <rFont val="Arial"/>
        <family val="2"/>
      </rPr>
      <t>Realización de jornadas de contribución y recuperación ambiental de humedales de agua dulce,  en la zona urbana  de Cancún.</t>
    </r>
  </si>
  <si>
    <r>
      <t xml:space="preserve">PJSCUR:
</t>
    </r>
    <r>
      <rPr>
        <sz val="12"/>
        <color theme="1"/>
        <rFont val="Arial"/>
        <family val="2"/>
      </rPr>
      <t>Porcentaje de Jornadas de Saneamiento de Cenotes Urbanos realizadas.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</si>
  <si>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Jornadas de saneamiento.</t>
    </r>
  </si>
  <si>
    <r>
      <t>3.13.1.1.6.</t>
    </r>
    <r>
      <rPr>
        <sz val="12"/>
        <color theme="1"/>
        <rFont val="Arial"/>
        <family val="2"/>
      </rPr>
      <t xml:space="preserve"> Acciones para  el ciudado de las Areas Naturales Protegidas (ANP) realizadas</t>
    </r>
  </si>
  <si>
    <r>
      <t xml:space="preserve">PACR:
</t>
    </r>
    <r>
      <rPr>
        <sz val="12"/>
        <color theme="1"/>
        <rFont val="Arial"/>
        <family val="2"/>
      </rPr>
      <t>Porcentaje de acciones para el ciudado de las ANP realizadas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</si>
  <si>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(Acciones ejecutadas)</t>
    </r>
  </si>
  <si>
    <r>
      <t>3.13.1.1.6.1.</t>
    </r>
    <r>
      <rPr>
        <sz val="12"/>
        <color theme="1"/>
        <rFont val="Arial"/>
        <family val="2"/>
      </rPr>
      <t xml:space="preserve"> Impartición de cursos de capacitación para el personal que labora en el Parque Ecologico Ombligo Verde.</t>
    </r>
  </si>
  <si>
    <r>
      <t xml:space="preserve">PCCI:
</t>
    </r>
    <r>
      <rPr>
        <sz val="12"/>
        <color theme="1"/>
        <rFont val="Arial"/>
        <family val="2"/>
      </rPr>
      <t>Porcentaje de cursos de capacitación impartidos.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</si>
  <si>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(Cursos)</t>
    </r>
  </si>
  <si>
    <r>
      <t xml:space="preserve">3.13.1.1.6.2. </t>
    </r>
    <r>
      <rPr>
        <sz val="12"/>
        <color theme="1"/>
        <rFont val="Arial"/>
        <family val="2"/>
      </rPr>
      <t>Realización de Recorridos guiados en el Parque Ecológico Ombligo Verde.</t>
    </r>
  </si>
  <si>
    <r>
      <t xml:space="preserve">PRGR:
</t>
    </r>
    <r>
      <rPr>
        <sz val="12"/>
        <color theme="1"/>
        <rFont val="Arial"/>
        <family val="2"/>
      </rPr>
      <t>Porcentaje de Recorridos guiado en el Parque Ecológico Ombligo Verde realizados.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</si>
  <si>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(Recorridos)</t>
    </r>
  </si>
  <si>
    <r>
      <t xml:space="preserve">3.13.1.1.6.3. </t>
    </r>
    <r>
      <rPr>
        <sz val="12"/>
        <color theme="1"/>
        <rFont val="Arial"/>
        <family val="2"/>
      </rPr>
      <t>Realizacion de platicas de Educación y cultura en el Parque Ecológico Ombligo Verde,  enfocados a la comunidad en general con temas sobre el cuidado del medio ambiente y de las ANP.</t>
    </r>
  </si>
  <si>
    <r>
      <t xml:space="preserve">PPECR:
</t>
    </r>
    <r>
      <rPr>
        <sz val="12"/>
        <color theme="1"/>
        <rFont val="Arial"/>
        <family val="2"/>
      </rPr>
      <t>Porcentaje  de platicas de educación y cultura en el Parque Ecológico Ombligo Verder realizados.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</si>
  <si>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(Platicas)</t>
    </r>
  </si>
  <si>
    <r>
      <t>3.13.1.1.6.4.</t>
    </r>
    <r>
      <rPr>
        <sz val="12"/>
        <color theme="1"/>
        <rFont val="Arial"/>
        <family val="2"/>
      </rPr>
      <t xml:space="preserve"> Impartición de cursos de capacitación para el personal que labora en el Parque Ecologico Estatal Kabah.</t>
    </r>
  </si>
  <si>
    <r>
      <t xml:space="preserve">PCCR: 
</t>
    </r>
    <r>
      <rPr>
        <sz val="12"/>
        <color theme="1"/>
        <rFont val="Arial"/>
        <family val="2"/>
      </rPr>
      <t>Porcentaje de cursos de capacitación realizados.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</si>
  <si>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(Cursos de capacitación)</t>
    </r>
  </si>
  <si>
    <r>
      <t xml:space="preserve">3.13.1.1.6.5. </t>
    </r>
    <r>
      <rPr>
        <sz val="12"/>
        <color theme="1"/>
        <rFont val="Arial"/>
        <family val="2"/>
      </rPr>
      <t>Realización de Recorridos guiados en el Parque Ecológico Estatal Kabah.</t>
    </r>
  </si>
  <si>
    <r>
      <t xml:space="preserve">PRGR:
</t>
    </r>
    <r>
      <rPr>
        <sz val="12"/>
        <color theme="1"/>
        <rFont val="Arial"/>
        <family val="2"/>
      </rPr>
      <t>Porcentaje de recorridos guiados en el Parque Ecológica Estatal Kabah realizados.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</si>
  <si>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(Recorridos guiados)</t>
    </r>
  </si>
  <si>
    <r>
      <t xml:space="preserve">3.13.1.1.6.6. </t>
    </r>
    <r>
      <rPr>
        <sz val="12"/>
        <color theme="1"/>
        <rFont val="Arial"/>
        <family val="2"/>
      </rPr>
      <t>Realizacion de platicas de Educación y cultura  en el Parque Ecológico Estatal Kabah enfocados a la comunidad en general con temas sobre el cuidado del medio ambiente y de las ANP.</t>
    </r>
  </si>
  <si>
    <r>
      <t xml:space="preserve">PPECR:
</t>
    </r>
    <r>
      <rPr>
        <sz val="12"/>
        <color theme="1"/>
        <rFont val="Arial"/>
        <family val="2"/>
      </rPr>
      <t>Porcentaje  de platicas de educación y cultura en el Parque Ecológico Estatal Kabah realizados.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</si>
  <si>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</t>
    </r>
    <r>
      <rPr>
        <sz val="12"/>
        <color theme="1"/>
        <rFont val="Arial"/>
        <family val="2"/>
      </rPr>
      <t xml:space="preserve">
(Platicas y  exposiciones)</t>
    </r>
  </si>
  <si>
    <r>
      <t>3.13.1.1.7.</t>
    </r>
    <r>
      <rPr>
        <sz val="12"/>
        <color theme="1"/>
        <rFont val="Arial"/>
        <family val="2"/>
      </rPr>
      <t xml:space="preserve"> Acciones para  la protección y el bienestar animal en el territorio municipal realizadas.</t>
    </r>
  </si>
  <si>
    <r>
      <t xml:space="preserve">PACR:
</t>
    </r>
    <r>
      <rPr>
        <sz val="12"/>
        <color theme="1"/>
        <rFont val="Arial"/>
        <family val="2"/>
      </rPr>
      <t>Porcentaje de acciones para la protección y bienestar animal realizadas.</t>
    </r>
  </si>
  <si>
    <r>
      <t>3.13.1.1.7.1.</t>
    </r>
    <r>
      <rPr>
        <sz val="12"/>
        <color theme="1"/>
        <rFont val="Arial"/>
        <family val="2"/>
      </rPr>
      <t xml:space="preserve"> Implementación de acciones para la protección animal dentro del territorio municipal.</t>
    </r>
  </si>
  <si>
    <r>
      <t xml:space="preserve">PAPR:
</t>
    </r>
    <r>
      <rPr>
        <sz val="12"/>
        <color theme="1"/>
        <rFont val="Arial"/>
        <family val="2"/>
      </rPr>
      <t>Porcentaje de acciones para la protección animal realizadas.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</si>
  <si>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(Acciones realizadas)</t>
    </r>
  </si>
  <si>
    <r>
      <t xml:space="preserve">3.13.1.1.7.2. </t>
    </r>
    <r>
      <rPr>
        <sz val="12"/>
        <color theme="1"/>
        <rFont val="Arial"/>
        <family val="2"/>
      </rPr>
      <t>Atención, seguimiento y  conclusión a las denuncias en materia de protecció</t>
    </r>
    <r>
      <rPr>
        <b/>
        <sz val="12"/>
        <color theme="1"/>
        <rFont val="Arial"/>
        <family val="2"/>
      </rPr>
      <t>n y el bienestar animal.</t>
    </r>
  </si>
  <si>
    <r>
      <t xml:space="preserve">PDCA: </t>
    </r>
    <r>
      <rPr>
        <sz val="12"/>
        <color theme="1"/>
        <rFont val="Arial"/>
        <family val="2"/>
      </rPr>
      <t>Porcentaje de denuncias ciudadanas atendidas  en materia de protección y bienestar animal.</t>
    </r>
  </si>
  <si>
    <r>
      <t xml:space="preserve">UNIDAD DE MEDIDA DEL INDICADOR:
</t>
    </r>
    <r>
      <rPr>
        <sz val="12"/>
        <color theme="1"/>
        <rFont val="Arial"/>
        <family val="2"/>
      </rPr>
      <t xml:space="preserve">Porcentaje 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(Denuncias atendidas)</t>
    </r>
  </si>
  <si>
    <r>
      <t xml:space="preserve">3.13.1.1.7.3. </t>
    </r>
    <r>
      <rPr>
        <sz val="12"/>
        <color theme="1"/>
        <rFont val="Arial"/>
        <family val="2"/>
      </rPr>
      <t>Establece la aplicación de acciones para mantener la salud y bienestar de los animales que lo requieran dentro del territorio municipal.</t>
    </r>
  </si>
  <si>
    <r>
      <t xml:space="preserve">PAVR: </t>
    </r>
    <r>
      <rPr>
        <sz val="12"/>
        <color theme="1"/>
        <rFont val="Arial"/>
        <family val="2"/>
      </rPr>
      <t>Porcentaje de Atenciones  Veterinarias realizadas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</si>
  <si>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(Atenciones veterinarias realizadas)</t>
    </r>
  </si>
  <si>
    <r>
      <t>3.13.1.1.8</t>
    </r>
    <r>
      <rPr>
        <sz val="12"/>
        <color theme="1"/>
        <rFont val="Arial"/>
        <family val="2"/>
      </rPr>
      <t xml:space="preserve"> Solicitudes ciudadanas en materia de desarrollo urbano vinculadas con programas de ordenamiento territorial atendidas</t>
    </r>
  </si>
  <si>
    <r>
      <rPr>
        <b/>
        <sz val="12"/>
        <color theme="1"/>
        <rFont val="Arial"/>
        <family val="2"/>
      </rPr>
      <t>PSDU</t>
    </r>
    <r>
      <rPr>
        <sz val="12"/>
        <color theme="1"/>
        <rFont val="Arial"/>
        <family val="2"/>
      </rPr>
      <t>: Porcentaje de solicitudes ciudadanas de desarrollo urbano atendidas</t>
    </r>
  </si>
  <si>
    <r>
      <rPr>
        <b/>
        <sz val="12"/>
        <color theme="1"/>
        <rFont val="Arial"/>
        <family val="2"/>
      </rPr>
      <t>UNIDAD DE MEDIDA DEL INDICADOR</t>
    </r>
    <r>
      <rPr>
        <sz val="12"/>
        <color theme="1"/>
        <rFont val="Arial"/>
        <family val="2"/>
      </rPr>
      <t xml:space="preserve">:
Porcentaje
</t>
    </r>
    <r>
      <rPr>
        <b/>
        <sz val="12"/>
        <color theme="1"/>
        <rFont val="Arial"/>
        <family val="2"/>
      </rPr>
      <t>UNIDAD DE MEDIDA DE LA VARIABLE</t>
    </r>
    <r>
      <rPr>
        <sz val="12"/>
        <color theme="1"/>
        <rFont val="Arial"/>
        <family val="2"/>
      </rPr>
      <t>:
Solicitudes ciudadanas de desarrollo urbano</t>
    </r>
  </si>
  <si>
    <r>
      <t>3.13.1.1.8.1</t>
    </r>
    <r>
      <rPr>
        <sz val="12"/>
        <color theme="1"/>
        <rFont val="Arial"/>
        <family val="2"/>
      </rPr>
      <t xml:space="preserve"> Verificación de las actividades de las direcciones de área.</t>
    </r>
  </si>
  <si>
    <r>
      <t xml:space="preserve">PADV: </t>
    </r>
    <r>
      <rPr>
        <sz val="12"/>
        <color theme="1"/>
        <rFont val="Arial"/>
        <family val="2"/>
      </rPr>
      <t>Porcentaje de actividades directivas verificadas</t>
    </r>
  </si>
  <si>
    <r>
      <rPr>
        <b/>
        <sz val="12"/>
        <color theme="1"/>
        <rFont val="Arial"/>
        <family val="2"/>
      </rPr>
      <t>UNIDAD DE MEDIDA DEL INDICADOR</t>
    </r>
    <r>
      <rPr>
        <sz val="12"/>
        <color theme="1"/>
        <rFont val="Arial"/>
        <family val="2"/>
      </rPr>
      <t xml:space="preserve">:
Porcentaje
</t>
    </r>
    <r>
      <rPr>
        <b/>
        <sz val="12"/>
        <color theme="1"/>
        <rFont val="Arial"/>
        <family val="2"/>
      </rPr>
      <t>UNIDAD DE MEDIDA DE LA VARIABLE</t>
    </r>
    <r>
      <rPr>
        <sz val="12"/>
        <color theme="1"/>
        <rFont val="Arial"/>
        <family val="2"/>
      </rPr>
      <t>:
Actividades directivas.</t>
    </r>
  </si>
  <si>
    <r>
      <rPr>
        <b/>
        <sz val="12"/>
        <color theme="1"/>
        <rFont val="Arial"/>
        <family val="2"/>
      </rPr>
      <t>3.13.1.1.9</t>
    </r>
    <r>
      <rPr>
        <sz val="12"/>
        <color theme="1"/>
        <rFont val="Arial"/>
        <family val="2"/>
      </rPr>
      <t xml:space="preserve"> Permisos de utilización de Uso de Suelo autorizados. </t>
    </r>
  </si>
  <si>
    <r>
      <t>PPUS:</t>
    </r>
    <r>
      <rPr>
        <sz val="12"/>
        <color theme="1"/>
        <rFont val="Arial"/>
        <family val="2"/>
      </rPr>
      <t xml:space="preserve"> Porcentaje de Permisos de Uso de suelo autorizados</t>
    </r>
    <r>
      <rPr>
        <b/>
        <sz val="12"/>
        <color theme="1"/>
        <rFont val="Arial"/>
        <family val="2"/>
      </rPr>
      <t>.</t>
    </r>
  </si>
  <si>
    <r>
      <rPr>
        <b/>
        <sz val="12"/>
        <color theme="1"/>
        <rFont val="Arial"/>
        <family val="2"/>
      </rPr>
      <t>UNIDAD DE MEDIDA DEL INDICADOR</t>
    </r>
    <r>
      <rPr>
        <sz val="12"/>
        <color theme="1"/>
        <rFont val="Arial"/>
        <family val="2"/>
      </rPr>
      <t xml:space="preserve">:
Porcentaje
</t>
    </r>
    <r>
      <rPr>
        <b/>
        <sz val="12"/>
        <color theme="1"/>
        <rFont val="Arial"/>
        <family val="2"/>
      </rPr>
      <t>UNIDAD DE MEDIDA DE LA VARIABLE</t>
    </r>
    <r>
      <rPr>
        <sz val="12"/>
        <color theme="1"/>
        <rFont val="Arial"/>
        <family val="2"/>
      </rPr>
      <t>:
Permisos de operación de uso de suelo.</t>
    </r>
  </si>
  <si>
    <r>
      <t>3.13.1.1.9.1</t>
    </r>
    <r>
      <rPr>
        <sz val="12"/>
        <color theme="1"/>
        <rFont val="Arial"/>
        <family val="2"/>
      </rPr>
      <t xml:space="preserve"> Recepción de solicitudes de Constancias de Uso de Suelo para Operación </t>
    </r>
  </si>
  <si>
    <r>
      <t xml:space="preserve">PCUS: </t>
    </r>
    <r>
      <rPr>
        <sz val="12"/>
        <color theme="1"/>
        <rFont val="Arial"/>
        <family val="2"/>
      </rPr>
      <t>Porcentaje de solicitudes de Constancias de Uso de Suelo recibidas</t>
    </r>
  </si>
  <si>
    <r>
      <rPr>
        <b/>
        <sz val="12"/>
        <color theme="1"/>
        <rFont val="Arial"/>
        <family val="2"/>
      </rPr>
      <t>UNIDAD DE MEDIDA DEL INDICADOR</t>
    </r>
    <r>
      <rPr>
        <sz val="12"/>
        <color theme="1"/>
        <rFont val="Arial"/>
        <family val="2"/>
      </rPr>
      <t xml:space="preserve">:
Porcentaje
</t>
    </r>
    <r>
      <rPr>
        <b/>
        <sz val="12"/>
        <color theme="1"/>
        <rFont val="Arial"/>
        <family val="2"/>
      </rPr>
      <t>UNIDAD DE MEDIDA DE LA VARIABLE</t>
    </r>
    <r>
      <rPr>
        <sz val="12"/>
        <color theme="1"/>
        <rFont val="Arial"/>
        <family val="2"/>
      </rPr>
      <t>:
Solicitudes de constancias de uso de suelo</t>
    </r>
  </si>
  <si>
    <r>
      <t>3.013.1.1.9.2</t>
    </r>
    <r>
      <rPr>
        <sz val="12"/>
        <color theme="1"/>
        <rFont val="Arial"/>
        <family val="2"/>
      </rPr>
      <t xml:space="preserve"> Recepción de Solicitudes de Permisos para Publicidad y Anuncios.</t>
    </r>
  </si>
  <si>
    <r>
      <t xml:space="preserve">PSPA: </t>
    </r>
    <r>
      <rPr>
        <sz val="12"/>
        <color theme="1"/>
        <rFont val="Arial"/>
        <family val="2"/>
      </rPr>
      <t>Porcentaje de solicitudes de Permisos para Publicidad y Anuncios recibidas</t>
    </r>
  </si>
  <si>
    <r>
      <rPr>
        <b/>
        <sz val="12"/>
        <color theme="1"/>
        <rFont val="Arial"/>
        <family val="2"/>
      </rPr>
      <t>UNIDAD DE MEDIDA DEL INDICADOR</t>
    </r>
    <r>
      <rPr>
        <sz val="12"/>
        <color theme="1"/>
        <rFont val="Arial"/>
        <family val="2"/>
      </rPr>
      <t xml:space="preserve">:
Porcentaje
</t>
    </r>
    <r>
      <rPr>
        <b/>
        <sz val="12"/>
        <color theme="1"/>
        <rFont val="Arial"/>
        <family val="2"/>
      </rPr>
      <t>UNIDAD DE MEDIDA DE LA VARIABLE</t>
    </r>
    <r>
      <rPr>
        <sz val="12"/>
        <color theme="1"/>
        <rFont val="Arial"/>
        <family val="2"/>
      </rPr>
      <t>:
Solicitudes de Permisos para Publicidad y Anuncios</t>
    </r>
  </si>
  <si>
    <r>
      <t xml:space="preserve">3.13.1.1.10  </t>
    </r>
    <r>
      <rPr>
        <sz val="12"/>
        <color theme="1"/>
        <rFont val="Arial"/>
        <family val="2"/>
      </rPr>
      <t>Constancias de uso de suelo apegadas a la reglamentación vigente en el Estado y Municipio.</t>
    </r>
  </si>
  <si>
    <r>
      <t xml:space="preserve">PCUA: </t>
    </r>
    <r>
      <rPr>
        <sz val="12"/>
        <color theme="1"/>
        <rFont val="Arial"/>
        <family val="2"/>
      </rPr>
      <t>Porcentaje de constancias de uso de suelo autorizadas</t>
    </r>
  </si>
  <si>
    <r>
      <rPr>
        <b/>
        <sz val="12"/>
        <color theme="1"/>
        <rFont val="Arial"/>
        <family val="2"/>
      </rPr>
      <t>UNIDAD DE MEDIDA DEL INDICADOR</t>
    </r>
    <r>
      <rPr>
        <sz val="12"/>
        <color theme="1"/>
        <rFont val="Arial"/>
        <family val="2"/>
      </rPr>
      <t xml:space="preserve">:
Porcentaje
</t>
    </r>
    <r>
      <rPr>
        <b/>
        <sz val="12"/>
        <color theme="1"/>
        <rFont val="Arial"/>
        <family val="2"/>
      </rPr>
      <t>UNIDAD DE MEDIDA DE LA VARIABLE</t>
    </r>
    <r>
      <rPr>
        <sz val="12"/>
        <color theme="1"/>
        <rFont val="Arial"/>
        <family val="2"/>
      </rPr>
      <t>:
Constancias de Uso de suelo</t>
    </r>
  </si>
  <si>
    <r>
      <t xml:space="preserve">3.13.1.1.10.1 </t>
    </r>
    <r>
      <rPr>
        <sz val="12"/>
        <color theme="1"/>
        <rFont val="Arial"/>
        <family val="2"/>
      </rPr>
      <t xml:space="preserve">Revisión de solicitudes de Constancias de Uso de Suelo apegadas a la reglamentación vigente en el Estado y Municipio </t>
    </r>
  </si>
  <si>
    <r>
      <t xml:space="preserve">PSUS: </t>
    </r>
    <r>
      <rPr>
        <sz val="12"/>
        <color theme="1"/>
        <rFont val="Arial"/>
        <family val="2"/>
      </rPr>
      <t>Porcentaje de solicitudes de Constancias de Usos de Suelo revisadas</t>
    </r>
  </si>
  <si>
    <r>
      <t xml:space="preserve">UNIDAD DE MEDIDA DEL INDICADOR:
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 VARIABLE:
</t>
    </r>
    <r>
      <rPr>
        <sz val="12"/>
        <color theme="1"/>
        <rFont val="Arial"/>
        <family val="2"/>
      </rPr>
      <t>Solicitudes de constancias de uso de suelo</t>
    </r>
  </si>
  <si>
    <r>
      <t xml:space="preserve">3.13.1.1.11 </t>
    </r>
    <r>
      <rPr>
        <sz val="12"/>
        <color theme="1"/>
        <rFont val="Arial"/>
        <family val="2"/>
      </rPr>
      <t>Licencias de construcción autorizadas.</t>
    </r>
  </si>
  <si>
    <r>
      <rPr>
        <b/>
        <sz val="12"/>
        <color theme="1"/>
        <rFont val="Arial"/>
        <family val="2"/>
      </rPr>
      <t xml:space="preserve">PLCA: </t>
    </r>
    <r>
      <rPr>
        <sz val="12"/>
        <color theme="1"/>
        <rFont val="Arial"/>
        <family val="2"/>
      </rPr>
      <t>Porcentaje de licencias de construcción autorizadas.</t>
    </r>
  </si>
  <si>
    <r>
      <rPr>
        <b/>
        <sz val="12"/>
        <color theme="1"/>
        <rFont val="Arial"/>
        <family val="2"/>
      </rPr>
      <t>UNIDAD DE MEDIDA DEL INDICADOR:</t>
    </r>
    <r>
      <rPr>
        <sz val="12"/>
        <color theme="1"/>
        <rFont val="Arial"/>
        <family val="2"/>
      </rPr>
      <t xml:space="preserve">
Porcentaje
</t>
    </r>
    <r>
      <rPr>
        <b/>
        <sz val="12"/>
        <color theme="1"/>
        <rFont val="Arial"/>
        <family val="2"/>
      </rPr>
      <t xml:space="preserve">
UNIDAD DE MEDIDA DE LA VARIABLE:</t>
    </r>
    <r>
      <rPr>
        <sz val="12"/>
        <color theme="1"/>
        <rFont val="Arial"/>
        <family val="2"/>
      </rPr>
      <t xml:space="preserve">
Licencias de construcción</t>
    </r>
  </si>
  <si>
    <r>
      <t xml:space="preserve">3.13.1.1.11.1 </t>
    </r>
    <r>
      <rPr>
        <sz val="12"/>
        <color theme="1"/>
        <rFont val="Arial"/>
        <family val="2"/>
      </rPr>
      <t>Recepción de solicitudes de licencias de construcción.</t>
    </r>
  </si>
  <si>
    <r>
      <rPr>
        <b/>
        <sz val="12"/>
        <color theme="1"/>
        <rFont val="Arial"/>
        <family val="2"/>
      </rPr>
      <t>PLCR</t>
    </r>
    <r>
      <rPr>
        <sz val="12"/>
        <color theme="1"/>
        <rFont val="Arial"/>
        <family val="2"/>
      </rPr>
      <t>: Porcentaje de solicitudes de licencias de construcción recibidas</t>
    </r>
  </si>
  <si>
    <r>
      <rPr>
        <b/>
        <sz val="12"/>
        <color theme="1"/>
        <rFont val="Arial"/>
        <family val="2"/>
      </rPr>
      <t>UNIDAD DE MEDIDA DEL INDICADOR:</t>
    </r>
    <r>
      <rPr>
        <sz val="12"/>
        <color theme="1"/>
        <rFont val="Arial"/>
        <family val="2"/>
      </rPr>
      <t xml:space="preserve">
Porcentaje
</t>
    </r>
    <r>
      <rPr>
        <b/>
        <sz val="12"/>
        <color theme="1"/>
        <rFont val="Arial"/>
        <family val="2"/>
      </rPr>
      <t xml:space="preserve">
UNIDAD DE MEDIDA DE LA VARIABLE:</t>
    </r>
    <r>
      <rPr>
        <sz val="12"/>
        <color theme="1"/>
        <rFont val="Arial"/>
        <family val="2"/>
      </rPr>
      <t xml:space="preserve">
Solicitudes de licencias de construcción</t>
    </r>
  </si>
  <si>
    <r>
      <t xml:space="preserve">3.13.1.1.12 </t>
    </r>
    <r>
      <rPr>
        <sz val="12"/>
        <color theme="1"/>
        <rFont val="Arial"/>
        <family val="2"/>
      </rPr>
      <t>Verificación de anuncios y obras arquitectónicas realizadas.</t>
    </r>
  </si>
  <si>
    <r>
      <rPr>
        <b/>
        <sz val="12"/>
        <color theme="1"/>
        <rFont val="Arial"/>
        <family val="2"/>
      </rPr>
      <t xml:space="preserve">PAOV: </t>
    </r>
    <r>
      <rPr>
        <sz val="12"/>
        <color theme="1"/>
        <rFont val="Arial"/>
        <family val="2"/>
      </rPr>
      <t>Porcentaje de anuncios y obras arquitectónicas verificadas.</t>
    </r>
  </si>
  <si>
    <r>
      <rPr>
        <b/>
        <sz val="12"/>
        <color theme="1"/>
        <rFont val="Arial"/>
        <family val="2"/>
      </rPr>
      <t xml:space="preserve">UNIDAD DE MEDIDA DEL INDICADOR:
Porcentaje
UNIDAD DE MEDIDA DE LA VARIABLE:
</t>
    </r>
    <r>
      <rPr>
        <sz val="12"/>
        <color theme="1"/>
        <rFont val="Arial"/>
        <family val="2"/>
      </rPr>
      <t>Anuncios y obras arquitectónicas verificadas.</t>
    </r>
  </si>
  <si>
    <r>
      <t xml:space="preserve">3.13.1.1.12.1 </t>
    </r>
    <r>
      <rPr>
        <sz val="12"/>
        <color theme="1"/>
        <rFont val="Arial"/>
        <family val="2"/>
      </rPr>
      <t>Inspección y Regularización de  Obras Arquitectónicas y Civiles Realizadas.</t>
    </r>
  </si>
  <si>
    <r>
      <rPr>
        <b/>
        <sz val="12"/>
        <color theme="1"/>
        <rFont val="Arial"/>
        <family val="2"/>
      </rPr>
      <t>PIOR</t>
    </r>
    <r>
      <rPr>
        <sz val="12"/>
        <color theme="1"/>
        <rFont val="Arial"/>
        <family val="2"/>
      </rPr>
      <t>: Porcentaje de inspecciones a obras arquitectónicas y civiles realizadas.</t>
    </r>
  </si>
  <si>
    <r>
      <rPr>
        <b/>
        <sz val="12"/>
        <color theme="1"/>
        <rFont val="Arial"/>
        <family val="2"/>
      </rPr>
      <t>UNIDAD DE MEDIDA DEL INDICADOR:</t>
    </r>
    <r>
      <rPr>
        <sz val="12"/>
        <color theme="1"/>
        <rFont val="Arial"/>
        <family val="2"/>
      </rPr>
      <t xml:space="preserve">
Porcentaje
</t>
    </r>
    <r>
      <rPr>
        <b/>
        <sz val="12"/>
        <color theme="1"/>
        <rFont val="Arial"/>
        <family val="2"/>
      </rPr>
      <t>UNIDAD DE MEDIDA DE LA VARIABLE:</t>
    </r>
    <r>
      <rPr>
        <sz val="12"/>
        <color theme="1"/>
        <rFont val="Arial"/>
        <family val="2"/>
      </rPr>
      <t xml:space="preserve">
Inspecciones a obras Arquitectónicas y Civiles </t>
    </r>
  </si>
  <si>
    <r>
      <t xml:space="preserve">3.13.1.1.12.2 </t>
    </r>
    <r>
      <rPr>
        <sz val="12"/>
        <color theme="1"/>
        <rFont val="Arial"/>
        <family val="2"/>
      </rPr>
      <t>Inspección y Regularización  de Anuncios Realizados</t>
    </r>
  </si>
  <si>
    <r>
      <rPr>
        <b/>
        <sz val="12"/>
        <color theme="1"/>
        <rFont val="Arial"/>
        <family val="2"/>
      </rPr>
      <t>PIAR:</t>
    </r>
    <r>
      <rPr>
        <sz val="12"/>
        <color theme="1"/>
        <rFont val="Arial"/>
        <family val="2"/>
      </rPr>
      <t xml:space="preserve"> Porcentaje de inspecciones a anuncios realizadas.</t>
    </r>
  </si>
  <si>
    <r>
      <rPr>
        <b/>
        <sz val="12"/>
        <color theme="1"/>
        <rFont val="Arial"/>
        <family val="2"/>
      </rPr>
      <t>UNIDAD DE MEDIDA DEL INDICADOR:</t>
    </r>
    <r>
      <rPr>
        <sz val="12"/>
        <color theme="1"/>
        <rFont val="Arial"/>
        <family val="2"/>
      </rPr>
      <t xml:space="preserve">
Porcentaje
</t>
    </r>
    <r>
      <rPr>
        <b/>
        <sz val="12"/>
        <color theme="1"/>
        <rFont val="Arial"/>
        <family val="2"/>
      </rPr>
      <t xml:space="preserve">
UNIDAD DE MEDIDA DE LA VARIABLE:</t>
    </r>
    <r>
      <rPr>
        <sz val="12"/>
        <color theme="1"/>
        <rFont val="Arial"/>
        <family val="2"/>
      </rPr>
      <t xml:space="preserve">
Inspecciones de anuncios</t>
    </r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</si>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</sst>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0.000"/>
  </numFmts>
  <fonts count="2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24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00330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6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EAB91F"/>
        <bgColor rgb="FF000000"/>
      </patternFill>
    </fill>
    <fill>
      <patternFill patternType="solid">
        <fgColor rgb="FFEAB91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BBF"/>
        <bgColor indexed="64"/>
      </patternFill>
    </fill>
    <fill>
      <patternFill patternType="solid">
        <fgColor theme="6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/>
      <diagonal/>
    </border>
    <border>
      <left style="medium">
        <color indexed="64"/>
      </left>
      <right style="dashed">
        <color theme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theme="1"/>
      </top>
      <bottom/>
      <diagonal/>
    </border>
    <border>
      <left style="dotted">
        <color indexed="64"/>
      </left>
      <right style="dotted">
        <color indexed="64"/>
      </right>
      <top style="dotted">
        <color theme="1"/>
      </top>
      <bottom/>
      <diagonal/>
    </border>
    <border>
      <left style="dotted">
        <color indexed="64"/>
      </left>
      <right style="medium">
        <color indexed="64"/>
      </right>
      <top style="dotted">
        <color theme="1"/>
      </top>
      <bottom/>
      <diagonal/>
    </border>
    <border>
      <left style="dashed">
        <color theme="1"/>
      </left>
      <right style="dashed">
        <color theme="1"/>
      </right>
      <top style="thin">
        <color indexed="64"/>
      </top>
      <bottom style="dashed">
        <color theme="1"/>
      </bottom>
      <diagonal/>
    </border>
    <border>
      <left style="dashed">
        <color theme="1"/>
      </left>
      <right/>
      <top style="thin">
        <color indexed="64"/>
      </top>
      <bottom style="dashed">
        <color theme="1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/>
      <top style="thin">
        <color indexed="64"/>
      </top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theme="1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ash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09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6" fillId="6" borderId="37" xfId="0" applyNumberFormat="1" applyFont="1" applyFill="1" applyBorder="1" applyAlignment="1">
      <alignment horizontal="center" vertical="center" wrapText="1"/>
    </xf>
    <xf numFmtId="10" fontId="6" fillId="6" borderId="31" xfId="0" applyNumberFormat="1" applyFont="1" applyFill="1" applyBorder="1" applyAlignment="1">
      <alignment horizontal="center" vertical="center" wrapText="1"/>
    </xf>
    <xf numFmtId="10" fontId="6" fillId="6" borderId="38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6" fillId="5" borderId="24" xfId="0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2" fontId="0" fillId="0" borderId="0" xfId="0" applyNumberFormat="1"/>
    <xf numFmtId="0" fontId="1" fillId="3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left" vertical="center" wrapText="1"/>
    </xf>
    <xf numFmtId="0" fontId="4" fillId="11" borderId="19" xfId="0" applyFont="1" applyFill="1" applyBorder="1" applyAlignment="1">
      <alignment horizontal="left" vertical="center" wrapText="1"/>
    </xf>
    <xf numFmtId="0" fontId="2" fillId="10" borderId="30" xfId="0" applyFont="1" applyFill="1" applyBorder="1" applyAlignment="1">
      <alignment horizontal="center" vertical="center" wrapText="1"/>
    </xf>
    <xf numFmtId="44" fontId="2" fillId="10" borderId="31" xfId="2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justify" vertical="center" wrapText="1"/>
    </xf>
    <xf numFmtId="0" fontId="2" fillId="10" borderId="31" xfId="0" applyFont="1" applyFill="1" applyBorder="1" applyAlignment="1">
      <alignment horizontal="justify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justify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6" fillId="3" borderId="25" xfId="2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4" fontId="6" fillId="3" borderId="26" xfId="2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top" wrapText="1"/>
    </xf>
    <xf numFmtId="0" fontId="11" fillId="8" borderId="6" xfId="0" applyFont="1" applyFill="1" applyBorder="1" applyAlignment="1">
      <alignment horizontal="center" vertical="top" wrapText="1"/>
    </xf>
    <xf numFmtId="0" fontId="1" fillId="3" borderId="53" xfId="0" applyFont="1" applyFill="1" applyBorder="1" applyAlignment="1">
      <alignment horizontal="center" vertical="center" wrapText="1"/>
    </xf>
    <xf numFmtId="0" fontId="2" fillId="10" borderId="54" xfId="0" applyFont="1" applyFill="1" applyBorder="1" applyAlignment="1">
      <alignment horizontal="justify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3" xfId="0" applyBorder="1"/>
    <xf numFmtId="0" fontId="12" fillId="3" borderId="23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 vertical="center" wrapText="1"/>
    </xf>
    <xf numFmtId="0" fontId="4" fillId="11" borderId="40" xfId="0" applyFont="1" applyFill="1" applyBorder="1" applyAlignment="1">
      <alignment horizontal="left" vertical="center" wrapText="1"/>
    </xf>
    <xf numFmtId="0" fontId="4" fillId="11" borderId="41" xfId="0" applyFont="1" applyFill="1" applyBorder="1" applyAlignment="1">
      <alignment horizontal="left" vertical="center" wrapText="1"/>
    </xf>
    <xf numFmtId="0" fontId="4" fillId="10" borderId="74" xfId="0" applyFont="1" applyFill="1" applyBorder="1" applyAlignment="1">
      <alignment horizontal="left" vertical="center" wrapText="1"/>
    </xf>
    <xf numFmtId="0" fontId="4" fillId="10" borderId="75" xfId="0" applyFont="1" applyFill="1" applyBorder="1" applyAlignment="1">
      <alignment horizontal="left" vertical="center" wrapText="1"/>
    </xf>
    <xf numFmtId="0" fontId="2" fillId="3" borderId="77" xfId="0" applyFont="1" applyFill="1" applyBorder="1" applyAlignment="1">
      <alignment horizontal="left" vertical="center" wrapText="1"/>
    </xf>
    <xf numFmtId="0" fontId="4" fillId="3" borderId="77" xfId="0" applyFont="1" applyFill="1" applyBorder="1" applyAlignment="1">
      <alignment horizontal="left" vertical="center" wrapText="1"/>
    </xf>
    <xf numFmtId="0" fontId="4" fillId="3" borderId="78" xfId="0" applyFont="1" applyFill="1" applyBorder="1" applyAlignment="1">
      <alignment horizontal="left" vertical="center" wrapText="1"/>
    </xf>
    <xf numFmtId="0" fontId="2" fillId="10" borderId="77" xfId="0" applyFont="1" applyFill="1" applyBorder="1" applyAlignment="1">
      <alignment horizontal="left" vertical="center" wrapText="1"/>
    </xf>
    <xf numFmtId="0" fontId="2" fillId="10" borderId="78" xfId="0" applyFont="1" applyFill="1" applyBorder="1" applyAlignment="1">
      <alignment horizontal="left" vertical="center" wrapText="1"/>
    </xf>
    <xf numFmtId="0" fontId="2" fillId="3" borderId="78" xfId="0" applyFont="1" applyFill="1" applyBorder="1" applyAlignment="1">
      <alignment horizontal="left" vertical="center" wrapText="1"/>
    </xf>
    <xf numFmtId="0" fontId="2" fillId="3" borderId="80" xfId="0" applyFont="1" applyFill="1" applyBorder="1" applyAlignment="1">
      <alignment horizontal="left" vertical="center" wrapText="1"/>
    </xf>
    <xf numFmtId="0" fontId="2" fillId="3" borderId="81" xfId="0" applyFont="1" applyFill="1" applyBorder="1" applyAlignment="1">
      <alignment horizontal="left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left" vertical="center" wrapText="1"/>
    </xf>
    <xf numFmtId="0" fontId="14" fillId="3" borderId="49" xfId="0" applyFont="1" applyFill="1" applyBorder="1" applyAlignment="1">
      <alignment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left" vertical="center" wrapText="1"/>
    </xf>
    <xf numFmtId="0" fontId="16" fillId="3" borderId="51" xfId="0" applyFont="1" applyFill="1" applyBorder="1" applyAlignment="1">
      <alignment horizontal="justify" vertical="center" wrapText="1"/>
    </xf>
    <xf numFmtId="0" fontId="14" fillId="10" borderId="53" xfId="0" applyFont="1" applyFill="1" applyBorder="1" applyAlignment="1">
      <alignment horizontal="justify" vertical="center" wrapText="1"/>
    </xf>
    <xf numFmtId="0" fontId="18" fillId="9" borderId="5" xfId="0" applyFont="1" applyFill="1" applyBorder="1" applyAlignment="1">
      <alignment horizontal="left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19" fillId="11" borderId="16" xfId="0" applyFont="1" applyFill="1" applyBorder="1" applyAlignment="1">
      <alignment horizontal="left" vertical="center" wrapText="1"/>
    </xf>
    <xf numFmtId="0" fontId="18" fillId="9" borderId="67" xfId="0" applyFont="1" applyFill="1" applyBorder="1" applyAlignment="1">
      <alignment horizontal="left" vertical="center" wrapText="1"/>
    </xf>
    <xf numFmtId="0" fontId="18" fillId="9" borderId="67" xfId="0" applyFont="1" applyFill="1" applyBorder="1" applyAlignment="1">
      <alignment horizontal="center" vertical="center" wrapText="1"/>
    </xf>
    <xf numFmtId="0" fontId="19" fillId="11" borderId="39" xfId="0" applyFont="1" applyFill="1" applyBorder="1" applyAlignment="1">
      <alignment horizontal="left" vertical="center" wrapText="1"/>
    </xf>
    <xf numFmtId="0" fontId="19" fillId="11" borderId="40" xfId="0" applyFont="1" applyFill="1" applyBorder="1" applyAlignment="1">
      <alignment horizontal="left" vertical="center" wrapText="1"/>
    </xf>
    <xf numFmtId="0" fontId="15" fillId="10" borderId="73" xfId="0" applyFont="1" applyFill="1" applyBorder="1" applyAlignment="1">
      <alignment horizontal="center" vertical="center" wrapText="1"/>
    </xf>
    <xf numFmtId="0" fontId="15" fillId="10" borderId="74" xfId="0" applyFont="1" applyFill="1" applyBorder="1" applyAlignment="1">
      <alignment horizontal="left" vertical="center" wrapText="1"/>
    </xf>
    <xf numFmtId="0" fontId="14" fillId="10" borderId="74" xfId="0" applyFont="1" applyFill="1" applyBorder="1" applyAlignment="1">
      <alignment horizontal="center" vertical="center" wrapText="1"/>
    </xf>
    <xf numFmtId="0" fontId="14" fillId="10" borderId="74" xfId="0" applyFont="1" applyFill="1" applyBorder="1" applyAlignment="1">
      <alignment horizontal="left" vertical="center" wrapText="1"/>
    </xf>
    <xf numFmtId="0" fontId="20" fillId="10" borderId="74" xfId="0" applyFont="1" applyFill="1" applyBorder="1" applyAlignment="1">
      <alignment horizontal="left" vertical="center" wrapText="1"/>
    </xf>
    <xf numFmtId="0" fontId="15" fillId="3" borderId="76" xfId="0" applyFont="1" applyFill="1" applyBorder="1" applyAlignment="1">
      <alignment horizontal="left" vertical="center" wrapText="1"/>
    </xf>
    <xf numFmtId="0" fontId="15" fillId="3" borderId="77" xfId="0" applyFont="1" applyFill="1" applyBorder="1" applyAlignment="1">
      <alignment horizontal="left" vertical="center" wrapText="1"/>
    </xf>
    <xf numFmtId="0" fontId="14" fillId="3" borderId="77" xfId="0" applyFont="1" applyFill="1" applyBorder="1" applyAlignment="1">
      <alignment horizontal="center" vertical="center" wrapText="1"/>
    </xf>
    <xf numFmtId="0" fontId="14" fillId="3" borderId="77" xfId="0" applyFont="1" applyFill="1" applyBorder="1" applyAlignment="1">
      <alignment horizontal="left" vertical="center" wrapText="1"/>
    </xf>
    <xf numFmtId="0" fontId="20" fillId="3" borderId="77" xfId="0" applyFont="1" applyFill="1" applyBorder="1" applyAlignment="1">
      <alignment horizontal="left" vertical="center" wrapText="1"/>
    </xf>
    <xf numFmtId="0" fontId="15" fillId="10" borderId="76" xfId="0" applyFont="1" applyFill="1" applyBorder="1" applyAlignment="1">
      <alignment horizontal="center" vertical="center" wrapText="1"/>
    </xf>
    <xf numFmtId="0" fontId="15" fillId="10" borderId="77" xfId="0" applyFont="1" applyFill="1" applyBorder="1" applyAlignment="1">
      <alignment horizontal="left" vertical="center" wrapText="1"/>
    </xf>
    <xf numFmtId="0" fontId="14" fillId="10" borderId="77" xfId="0" applyFont="1" applyFill="1" applyBorder="1" applyAlignment="1">
      <alignment horizontal="center" vertical="center" wrapText="1"/>
    </xf>
    <xf numFmtId="0" fontId="14" fillId="10" borderId="77" xfId="0" applyFont="1" applyFill="1" applyBorder="1" applyAlignment="1">
      <alignment horizontal="left" vertical="center" wrapText="1"/>
    </xf>
    <xf numFmtId="0" fontId="15" fillId="14" borderId="76" xfId="0" applyFont="1" applyFill="1" applyBorder="1" applyAlignment="1">
      <alignment horizontal="left" vertical="center" wrapText="1"/>
    </xf>
    <xf numFmtId="0" fontId="15" fillId="14" borderId="77" xfId="0" applyFont="1" applyFill="1" applyBorder="1" applyAlignment="1">
      <alignment horizontal="left" vertical="center" wrapText="1"/>
    </xf>
    <xf numFmtId="0" fontId="15" fillId="10" borderId="76" xfId="0" applyFont="1" applyFill="1" applyBorder="1" applyAlignment="1">
      <alignment horizontal="left" vertical="center" wrapText="1"/>
    </xf>
    <xf numFmtId="0" fontId="15" fillId="13" borderId="76" xfId="0" applyFont="1" applyFill="1" applyBorder="1" applyAlignment="1">
      <alignment horizontal="center" vertical="center" wrapText="1"/>
    </xf>
    <xf numFmtId="0" fontId="15" fillId="13" borderId="77" xfId="0" applyFont="1" applyFill="1" applyBorder="1" applyAlignment="1">
      <alignment horizontal="left" vertical="center" wrapText="1"/>
    </xf>
    <xf numFmtId="0" fontId="14" fillId="13" borderId="77" xfId="0" applyFont="1" applyFill="1" applyBorder="1" applyAlignment="1">
      <alignment horizontal="center" vertical="center" wrapText="1"/>
    </xf>
    <xf numFmtId="0" fontId="14" fillId="13" borderId="77" xfId="0" applyFont="1" applyFill="1" applyBorder="1" applyAlignment="1">
      <alignment horizontal="left" vertical="center" wrapText="1"/>
    </xf>
    <xf numFmtId="0" fontId="15" fillId="13" borderId="76" xfId="0" applyFont="1" applyFill="1" applyBorder="1" applyAlignment="1">
      <alignment horizontal="left" vertical="center" wrapText="1"/>
    </xf>
    <xf numFmtId="0" fontId="15" fillId="3" borderId="79" xfId="0" applyFont="1" applyFill="1" applyBorder="1" applyAlignment="1">
      <alignment horizontal="left" vertical="center" wrapText="1"/>
    </xf>
    <xf numFmtId="0" fontId="15" fillId="3" borderId="80" xfId="0" applyFont="1" applyFill="1" applyBorder="1" applyAlignment="1">
      <alignment horizontal="left" vertical="center" wrapText="1"/>
    </xf>
    <xf numFmtId="0" fontId="14" fillId="3" borderId="80" xfId="0" applyFont="1" applyFill="1" applyBorder="1" applyAlignment="1">
      <alignment horizontal="left" vertical="center" wrapText="1"/>
    </xf>
    <xf numFmtId="0" fontId="14" fillId="3" borderId="80" xfId="0" applyFont="1" applyFill="1" applyBorder="1" applyAlignment="1">
      <alignment horizontal="center" vertical="center" wrapText="1"/>
    </xf>
    <xf numFmtId="1" fontId="22" fillId="3" borderId="51" xfId="1" applyNumberFormat="1" applyFont="1" applyFill="1" applyBorder="1" applyAlignment="1">
      <alignment horizontal="center" vertical="center" wrapText="1"/>
    </xf>
    <xf numFmtId="1" fontId="21" fillId="10" borderId="52" xfId="1" applyNumberFormat="1" applyFont="1" applyFill="1" applyBorder="1" applyAlignment="1">
      <alignment horizontal="center" vertical="center" wrapText="1"/>
    </xf>
    <xf numFmtId="1" fontId="21" fillId="3" borderId="53" xfId="1" applyNumberFormat="1" applyFont="1" applyFill="1" applyBorder="1" applyAlignment="1">
      <alignment horizontal="center" vertical="center" wrapText="1"/>
    </xf>
    <xf numFmtId="2" fontId="21" fillId="10" borderId="53" xfId="1" applyNumberFormat="1" applyFont="1" applyFill="1" applyBorder="1" applyAlignment="1">
      <alignment horizontal="center" vertical="center" wrapText="1"/>
    </xf>
    <xf numFmtId="165" fontId="22" fillId="3" borderId="53" xfId="0" applyNumberFormat="1" applyFont="1" applyFill="1" applyBorder="1" applyAlignment="1">
      <alignment horizontal="center" vertical="center" wrapText="1"/>
    </xf>
    <xf numFmtId="165" fontId="21" fillId="10" borderId="54" xfId="0" applyNumberFormat="1" applyFont="1" applyFill="1" applyBorder="1" applyAlignment="1">
      <alignment horizontal="center" vertical="center" wrapText="1"/>
    </xf>
    <xf numFmtId="10" fontId="23" fillId="7" borderId="55" xfId="0" applyNumberFormat="1" applyFont="1" applyFill="1" applyBorder="1" applyAlignment="1">
      <alignment horizontal="center" vertical="center" wrapText="1"/>
    </xf>
    <xf numFmtId="10" fontId="23" fillId="7" borderId="56" xfId="0" applyNumberFormat="1" applyFont="1" applyFill="1" applyBorder="1" applyAlignment="1">
      <alignment horizontal="center" vertical="center" wrapText="1"/>
    </xf>
    <xf numFmtId="10" fontId="23" fillId="4" borderId="46" xfId="0" applyNumberFormat="1" applyFont="1" applyFill="1" applyBorder="1" applyAlignment="1">
      <alignment horizontal="center" vertical="center" wrapText="1"/>
    </xf>
    <xf numFmtId="10" fontId="23" fillId="4" borderId="47" xfId="0" applyNumberFormat="1" applyFont="1" applyFill="1" applyBorder="1" applyAlignment="1">
      <alignment horizontal="center" vertical="center" wrapText="1"/>
    </xf>
    <xf numFmtId="10" fontId="23" fillId="4" borderId="48" xfId="0" applyNumberFormat="1" applyFont="1" applyFill="1" applyBorder="1" applyAlignment="1">
      <alignment horizontal="center" vertical="center" wrapText="1"/>
    </xf>
    <xf numFmtId="2" fontId="24" fillId="9" borderId="57" xfId="0" applyNumberFormat="1" applyFont="1" applyFill="1" applyBorder="1" applyAlignment="1">
      <alignment horizontal="center" vertical="center" wrapText="1"/>
    </xf>
    <xf numFmtId="2" fontId="24" fillId="9" borderId="42" xfId="0" applyNumberFormat="1" applyFont="1" applyFill="1" applyBorder="1" applyAlignment="1">
      <alignment horizontal="center" vertical="center" wrapText="1"/>
    </xf>
    <xf numFmtId="2" fontId="24" fillId="9" borderId="43" xfId="0" applyNumberFormat="1" applyFont="1" applyFill="1" applyBorder="1" applyAlignment="1">
      <alignment horizontal="center" vertical="center" wrapText="1"/>
    </xf>
    <xf numFmtId="2" fontId="24" fillId="9" borderId="18" xfId="0" applyNumberFormat="1" applyFont="1" applyFill="1" applyBorder="1" applyAlignment="1">
      <alignment horizontal="center" vertical="center" wrapText="1"/>
    </xf>
    <xf numFmtId="2" fontId="24" fillId="9" borderId="16" xfId="0" applyNumberFormat="1" applyFont="1" applyFill="1" applyBorder="1" applyAlignment="1">
      <alignment horizontal="center" vertical="center" wrapText="1"/>
    </xf>
    <xf numFmtId="2" fontId="24" fillId="9" borderId="19" xfId="0" applyNumberFormat="1" applyFont="1" applyFill="1" applyBorder="1" applyAlignment="1">
      <alignment horizontal="center" vertical="center" wrapText="1"/>
    </xf>
    <xf numFmtId="10" fontId="23" fillId="4" borderId="39" xfId="0" applyNumberFormat="1" applyFont="1" applyFill="1" applyBorder="1" applyAlignment="1">
      <alignment horizontal="center" vertical="center" wrapText="1"/>
    </xf>
    <xf numFmtId="10" fontId="23" fillId="4" borderId="40" xfId="0" applyNumberFormat="1" applyFont="1" applyFill="1" applyBorder="1" applyAlignment="1">
      <alignment horizontal="center" vertical="center" wrapText="1"/>
    </xf>
    <xf numFmtId="10" fontId="23" fillId="4" borderId="41" xfId="0" applyNumberFormat="1" applyFont="1" applyFill="1" applyBorder="1" applyAlignment="1">
      <alignment horizontal="center" vertical="center" wrapText="1"/>
    </xf>
    <xf numFmtId="2" fontId="24" fillId="9" borderId="68" xfId="0" applyNumberFormat="1" applyFont="1" applyFill="1" applyBorder="1" applyAlignment="1">
      <alignment horizontal="center" vertical="center" wrapText="1"/>
    </xf>
    <xf numFmtId="2" fontId="24" fillId="9" borderId="71" xfId="0" applyNumberFormat="1" applyFont="1" applyFill="1" applyBorder="1" applyAlignment="1">
      <alignment horizontal="center" vertical="center" wrapText="1"/>
    </xf>
    <xf numFmtId="2" fontId="24" fillId="9" borderId="72" xfId="0" applyNumberFormat="1" applyFont="1" applyFill="1" applyBorder="1" applyAlignment="1">
      <alignment horizontal="center" vertical="center" wrapText="1"/>
    </xf>
    <xf numFmtId="2" fontId="24" fillId="9" borderId="39" xfId="0" applyNumberFormat="1" applyFont="1" applyFill="1" applyBorder="1" applyAlignment="1">
      <alignment horizontal="center" vertical="center" wrapText="1"/>
    </xf>
    <xf numFmtId="2" fontId="24" fillId="9" borderId="40" xfId="0" applyNumberFormat="1" applyFont="1" applyFill="1" applyBorder="1" applyAlignment="1">
      <alignment horizontal="center" vertical="center" wrapText="1"/>
    </xf>
    <xf numFmtId="2" fontId="24" fillId="9" borderId="41" xfId="0" applyNumberFormat="1" applyFont="1" applyFill="1" applyBorder="1" applyAlignment="1">
      <alignment horizontal="center" vertical="center" wrapText="1"/>
    </xf>
    <xf numFmtId="2" fontId="21" fillId="10" borderId="74" xfId="0" applyNumberFormat="1" applyFont="1" applyFill="1" applyBorder="1" applyAlignment="1">
      <alignment horizontal="center" vertical="center" wrapText="1"/>
    </xf>
    <xf numFmtId="10" fontId="23" fillId="4" borderId="74" xfId="0" applyNumberFormat="1" applyFont="1" applyFill="1" applyBorder="1" applyAlignment="1">
      <alignment horizontal="center" vertical="center" wrapText="1"/>
    </xf>
    <xf numFmtId="2" fontId="21" fillId="3" borderId="77" xfId="0" applyNumberFormat="1" applyFont="1" applyFill="1" applyBorder="1" applyAlignment="1">
      <alignment horizontal="center" vertical="center" wrapText="1"/>
    </xf>
    <xf numFmtId="10" fontId="23" fillId="4" borderId="77" xfId="0" applyNumberFormat="1" applyFont="1" applyFill="1" applyBorder="1" applyAlignment="1">
      <alignment horizontal="center" vertical="center" wrapText="1"/>
    </xf>
    <xf numFmtId="2" fontId="21" fillId="10" borderId="77" xfId="0" applyNumberFormat="1" applyFont="1" applyFill="1" applyBorder="1" applyAlignment="1">
      <alignment horizontal="center" vertical="center" wrapText="1"/>
    </xf>
    <xf numFmtId="2" fontId="21" fillId="3" borderId="80" xfId="0" applyNumberFormat="1" applyFont="1" applyFill="1" applyBorder="1" applyAlignment="1">
      <alignment horizontal="center" vertical="center" wrapText="1"/>
    </xf>
    <xf numFmtId="10" fontId="23" fillId="4" borderId="80" xfId="0" applyNumberFormat="1" applyFont="1" applyFill="1" applyBorder="1" applyAlignment="1">
      <alignment horizontal="center" vertical="center" wrapText="1"/>
    </xf>
    <xf numFmtId="0" fontId="18" fillId="9" borderId="82" xfId="0" applyFont="1" applyFill="1" applyBorder="1" applyAlignment="1">
      <alignment horizontal="left" vertical="center" wrapText="1"/>
    </xf>
    <xf numFmtId="0" fontId="18" fillId="9" borderId="83" xfId="0" applyFont="1" applyFill="1" applyBorder="1" applyAlignment="1">
      <alignment horizontal="left" vertical="center" wrapText="1"/>
    </xf>
    <xf numFmtId="0" fontId="15" fillId="10" borderId="84" xfId="0" applyFont="1" applyFill="1" applyBorder="1" applyAlignment="1">
      <alignment horizontal="left" vertical="center" wrapText="1"/>
    </xf>
    <xf numFmtId="0" fontId="15" fillId="3" borderId="85" xfId="0" applyFont="1" applyFill="1" applyBorder="1" applyAlignment="1">
      <alignment horizontal="left" vertical="center" wrapText="1"/>
    </xf>
    <xf numFmtId="0" fontId="15" fillId="10" borderId="85" xfId="0" applyFont="1" applyFill="1" applyBorder="1" applyAlignment="1">
      <alignment horizontal="left" vertical="center" wrapText="1"/>
    </xf>
    <xf numFmtId="0" fontId="14" fillId="13" borderId="85" xfId="0" applyFont="1" applyFill="1" applyBorder="1" applyAlignment="1">
      <alignment horizontal="left" vertical="center" wrapText="1"/>
    </xf>
    <xf numFmtId="0" fontId="14" fillId="3" borderId="85" xfId="0" applyFont="1" applyFill="1" applyBorder="1" applyAlignment="1">
      <alignment horizontal="left" vertical="center" wrapText="1"/>
    </xf>
    <xf numFmtId="0" fontId="14" fillId="3" borderId="86" xfId="0" applyFont="1" applyFill="1" applyBorder="1" applyAlignment="1">
      <alignment horizontal="left" vertical="center" wrapText="1"/>
    </xf>
    <xf numFmtId="1" fontId="22" fillId="3" borderId="87" xfId="1" applyNumberFormat="1" applyFont="1" applyFill="1" applyBorder="1" applyAlignment="1">
      <alignment horizontal="center" vertical="center" wrapText="1"/>
    </xf>
    <xf numFmtId="2" fontId="24" fillId="9" borderId="88" xfId="0" applyNumberFormat="1" applyFont="1" applyFill="1" applyBorder="1" applyAlignment="1">
      <alignment horizontal="center" vertical="center" wrapText="1"/>
    </xf>
    <xf numFmtId="2" fontId="24" fillId="9" borderId="89" xfId="0" applyNumberFormat="1" applyFont="1" applyFill="1" applyBorder="1" applyAlignment="1">
      <alignment horizontal="center" vertical="center" wrapText="1"/>
    </xf>
    <xf numFmtId="2" fontId="21" fillId="10" borderId="90" xfId="0" applyNumberFormat="1" applyFont="1" applyFill="1" applyBorder="1" applyAlignment="1">
      <alignment horizontal="center" vertical="center" wrapText="1"/>
    </xf>
    <xf numFmtId="2" fontId="21" fillId="3" borderId="91" xfId="0" applyNumberFormat="1" applyFont="1" applyFill="1" applyBorder="1" applyAlignment="1">
      <alignment horizontal="center" vertical="center" wrapText="1"/>
    </xf>
    <xf numFmtId="2" fontId="21" fillId="10" borderId="91" xfId="0" applyNumberFormat="1" applyFont="1" applyFill="1" applyBorder="1" applyAlignment="1">
      <alignment horizontal="center" vertical="center" wrapText="1"/>
    </xf>
    <xf numFmtId="2" fontId="21" fillId="3" borderId="92" xfId="0" applyNumberFormat="1" applyFont="1" applyFill="1" applyBorder="1" applyAlignment="1">
      <alignment horizontal="center" vertical="center" wrapText="1"/>
    </xf>
    <xf numFmtId="1" fontId="21" fillId="10" borderId="93" xfId="1" applyNumberFormat="1" applyFont="1" applyFill="1" applyBorder="1" applyAlignment="1">
      <alignment horizontal="center" vertical="center" wrapText="1"/>
    </xf>
    <xf numFmtId="2" fontId="21" fillId="10" borderId="94" xfId="0" applyNumberFormat="1" applyFont="1" applyFill="1" applyBorder="1" applyAlignment="1">
      <alignment horizontal="center" vertical="center" wrapText="1"/>
    </xf>
    <xf numFmtId="2" fontId="21" fillId="3" borderId="95" xfId="0" applyNumberFormat="1" applyFont="1" applyFill="1" applyBorder="1" applyAlignment="1">
      <alignment horizontal="center" vertical="center" wrapText="1"/>
    </xf>
    <xf numFmtId="2" fontId="21" fillId="10" borderId="95" xfId="0" applyNumberFormat="1" applyFont="1" applyFill="1" applyBorder="1" applyAlignment="1">
      <alignment horizontal="center" vertical="center" wrapText="1"/>
    </xf>
    <xf numFmtId="2" fontId="21" fillId="3" borderId="96" xfId="0" applyNumberFormat="1" applyFont="1" applyFill="1" applyBorder="1" applyAlignment="1">
      <alignment horizontal="center" vertical="center" wrapText="1"/>
    </xf>
    <xf numFmtId="10" fontId="23" fillId="7" borderId="97" xfId="0" applyNumberFormat="1" applyFont="1" applyFill="1" applyBorder="1" applyAlignment="1">
      <alignment horizontal="center" vertical="center" wrapText="1"/>
    </xf>
    <xf numFmtId="10" fontId="23" fillId="7" borderId="9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0" fillId="0" borderId="44" xfId="0" applyFont="1" applyBorder="1" applyAlignment="1">
      <alignment horizontal="center" vertical="top"/>
    </xf>
    <xf numFmtId="0" fontId="10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5" fillId="9" borderId="59" xfId="0" applyNumberFormat="1" applyFont="1" applyFill="1" applyBorder="1" applyAlignment="1">
      <alignment horizontal="center" vertical="center" wrapText="1"/>
    </xf>
    <xf numFmtId="2" fontId="5" fillId="9" borderId="60" xfId="0" applyNumberFormat="1" applyFont="1" applyFill="1" applyBorder="1" applyAlignment="1">
      <alignment horizontal="center" vertical="center" wrapText="1"/>
    </xf>
    <xf numFmtId="2" fontId="5" fillId="9" borderId="61" xfId="0" applyNumberFormat="1" applyFont="1" applyFill="1" applyBorder="1" applyAlignment="1">
      <alignment horizontal="center" vertical="center" wrapText="1"/>
    </xf>
    <xf numFmtId="2" fontId="5" fillId="9" borderId="62" xfId="0" applyNumberFormat="1" applyFont="1" applyFill="1" applyBorder="1" applyAlignment="1">
      <alignment horizontal="center" vertical="center" wrapText="1"/>
    </xf>
    <xf numFmtId="2" fontId="5" fillId="9" borderId="58" xfId="0" applyNumberFormat="1" applyFont="1" applyFill="1" applyBorder="1" applyAlignment="1">
      <alignment horizontal="center" vertical="center" wrapText="1"/>
    </xf>
    <xf numFmtId="2" fontId="5" fillId="9" borderId="63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2" fontId="5" fillId="9" borderId="64" xfId="0" applyNumberFormat="1" applyFont="1" applyFill="1" applyBorder="1" applyAlignment="1">
      <alignment horizontal="center" vertical="center" wrapText="1"/>
    </xf>
    <xf numFmtId="2" fontId="5" fillId="9" borderId="44" xfId="0" applyNumberFormat="1" applyFont="1" applyFill="1" applyBorder="1" applyAlignment="1">
      <alignment horizontal="center" vertical="center" wrapText="1"/>
    </xf>
    <xf numFmtId="2" fontId="5" fillId="9" borderId="65" xfId="0" applyNumberFormat="1" applyFont="1" applyFill="1" applyBorder="1" applyAlignment="1">
      <alignment horizontal="center" vertical="center" wrapText="1"/>
    </xf>
    <xf numFmtId="2" fontId="5" fillId="9" borderId="33" xfId="0" applyNumberFormat="1" applyFont="1" applyFill="1" applyBorder="1" applyAlignment="1">
      <alignment horizontal="center" vertical="center" wrapText="1"/>
    </xf>
    <xf numFmtId="2" fontId="5" fillId="9" borderId="34" xfId="0" applyNumberFormat="1" applyFont="1" applyFill="1" applyBorder="1" applyAlignment="1">
      <alignment horizontal="center" vertical="center" wrapText="1"/>
    </xf>
    <xf numFmtId="2" fontId="5" fillId="9" borderId="32" xfId="0" applyNumberFormat="1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top" wrapText="1"/>
    </xf>
    <xf numFmtId="0" fontId="11" fillId="8" borderId="3" xfId="0" applyFont="1" applyFill="1" applyBorder="1" applyAlignment="1">
      <alignment horizontal="center" vertical="top" wrapText="1"/>
    </xf>
    <xf numFmtId="0" fontId="11" fillId="8" borderId="2" xfId="0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27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18" fillId="9" borderId="67" xfId="0" applyFont="1" applyFill="1" applyBorder="1" applyAlignment="1">
      <alignment horizontal="left" vertical="center" wrapText="1"/>
    </xf>
    <xf numFmtId="0" fontId="18" fillId="9" borderId="70" xfId="0" applyFont="1" applyFill="1" applyBorder="1" applyAlignment="1">
      <alignment horizontal="left" vertical="center" wrapText="1"/>
    </xf>
    <xf numFmtId="0" fontId="18" fillId="9" borderId="66" xfId="0" applyFont="1" applyFill="1" applyBorder="1" applyAlignment="1">
      <alignment horizontal="center" vertical="center" wrapText="1"/>
    </xf>
    <xf numFmtId="0" fontId="18" fillId="9" borderId="69" xfId="0" applyFont="1" applyFill="1" applyBorder="1" applyAlignment="1">
      <alignment horizontal="center" vertical="center" wrapText="1"/>
    </xf>
    <xf numFmtId="0" fontId="0" fillId="0" borderId="0" xfId="0" quotePrefix="1"/>
  </cellXfs>
  <cellStyles count="3">
    <cellStyle name="Moneda" xfId="2" builtinId="4"/>
    <cellStyle name="Normal" xfId="0" builtinId="0"/>
    <cellStyle name="Porcentaje" xfId="1" builtinId="5"/>
  </cellStyles>
  <dxfs count="216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3300"/>
      <color rgb="FFEAB91F"/>
      <color rgb="FF0066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606138</xdr:colOff>
      <xdr:row>3</xdr:row>
      <xdr:rowOff>147983</xdr:rowOff>
    </xdr:from>
    <xdr:to>
      <xdr:col>2</xdr:col>
      <xdr:colOff>709840</xdr:colOff>
      <xdr:row>6</xdr:row>
      <xdr:rowOff>279093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A25B0-F3E2-4429-BA80-3A2652BBF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8" y="719483"/>
          <a:ext cx="2667000" cy="1678868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1714501</xdr:colOff>
      <xdr:row>3</xdr:row>
      <xdr:rowOff>61392</xdr:rowOff>
    </xdr:from>
    <xdr:to>
      <xdr:col>3</xdr:col>
      <xdr:colOff>1329757</xdr:colOff>
      <xdr:row>7</xdr:row>
      <xdr:rowOff>190068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B91EB3-E23B-4C85-A1EE-CB17FEB1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819" y="632892"/>
          <a:ext cx="2005165" cy="2006833"/>
        </a:xfrm>
        <a:prstGeom prst="rect">
          <a:avLst/>
        </a:prstGeom>
      </xdr:spPr>
    </xdr:pic>
    <xdr:clientData/>
  </xdr:twoCellAnchor>
  <xdr:twoCellAnchor editAs="oneCell">
    <xdr:from>
      <xdr:col>22</xdr:col>
      <xdr:colOff>496092</xdr:colOff>
      <xdr:row>1</xdr:row>
      <xdr:rowOff>79375</xdr:rowOff>
    </xdr:from>
    <xdr:to>
      <xdr:col>27</xdr:col>
      <xdr:colOff>66210</xdr:colOff>
      <xdr:row>6</xdr:row>
      <xdr:rowOff>245005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52E255-3B56-B943-86A4-A4DDA6255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9530" y="277813"/>
          <a:ext cx="4565073" cy="211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B82"/>
  <sheetViews>
    <sheetView tabSelected="1" topLeftCell="G1" zoomScale="70" zoomScaleNormal="70" workbookViewId="0">
      <selection activeCell="AB17" sqref="AB17"/>
    </sheetView>
  </sheetViews>
  <sheetFormatPr baseColWidth="10" defaultColWidth="11.42578125" defaultRowHeight="15" x14ac:dyDescent="0.25"/>
  <cols>
    <col min="2" max="2" width="27.28515625" customWidth="1"/>
    <col min="3" max="3" width="35.85546875" customWidth="1"/>
    <col min="4" max="4" width="31.42578125" bestFit="1" customWidth="1"/>
    <col min="5" max="5" width="31.42578125" customWidth="1"/>
    <col min="6" max="6" width="44.85546875" bestFit="1" customWidth="1"/>
    <col min="7" max="7" width="20" customWidth="1"/>
    <col min="8" max="15" width="16.85546875" customWidth="1"/>
    <col min="16" max="23" width="18.140625" customWidth="1"/>
    <col min="24" max="24" width="61.85546875" hidden="1" customWidth="1"/>
    <col min="25" max="25" width="54" bestFit="1" customWidth="1"/>
    <col min="26" max="27" width="19" hidden="1" customWidth="1"/>
  </cols>
  <sheetData>
    <row r="3" spans="2:27" ht="15.75" thickBot="1" x14ac:dyDescent="0.3"/>
    <row r="4" spans="2:27" ht="63" customHeight="1" x14ac:dyDescent="0.25">
      <c r="E4" s="156" t="s">
        <v>0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8"/>
    </row>
    <row r="5" spans="2:27" ht="30" customHeight="1" x14ac:dyDescent="0.25">
      <c r="E5" s="159" t="s">
        <v>1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1"/>
    </row>
    <row r="6" spans="2:27" ht="30" customHeight="1" x14ac:dyDescent="0.25">
      <c r="E6" s="159" t="s">
        <v>76</v>
      </c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1"/>
    </row>
    <row r="7" spans="2:27" ht="26.25" customHeight="1" x14ac:dyDescent="0.25">
      <c r="E7" s="174" t="s">
        <v>93</v>
      </c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6"/>
    </row>
    <row r="8" spans="2:27" ht="15.75" thickBot="1" x14ac:dyDescent="0.3"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9"/>
    </row>
    <row r="12" spans="2:27" ht="4.5" customHeight="1" thickBot="1" x14ac:dyDescent="0.3"/>
    <row r="13" spans="2:27" ht="24" customHeight="1" thickBot="1" x14ac:dyDescent="0.3">
      <c r="G13" s="163" t="s">
        <v>2</v>
      </c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5"/>
      <c r="X13" s="180" t="s">
        <v>3</v>
      </c>
      <c r="Y13" s="181"/>
      <c r="Z13" s="181"/>
      <c r="AA13" s="182"/>
    </row>
    <row r="14" spans="2:27" ht="28.5" customHeight="1" thickTop="1" thickBot="1" x14ac:dyDescent="0.3">
      <c r="B14" s="186" t="s">
        <v>4</v>
      </c>
      <c r="C14" s="188" t="s">
        <v>5</v>
      </c>
      <c r="D14" s="162" t="s">
        <v>6</v>
      </c>
      <c r="E14" s="162"/>
      <c r="F14" s="162"/>
      <c r="G14" s="166" t="s">
        <v>7</v>
      </c>
      <c r="H14" s="166"/>
      <c r="I14" s="166"/>
      <c r="J14" s="166"/>
      <c r="K14" s="167"/>
      <c r="L14" s="168" t="s">
        <v>8</v>
      </c>
      <c r="M14" s="169"/>
      <c r="N14" s="169"/>
      <c r="O14" s="170"/>
      <c r="P14" s="171" t="s">
        <v>9</v>
      </c>
      <c r="Q14" s="172"/>
      <c r="R14" s="172"/>
      <c r="S14" s="173"/>
      <c r="T14" s="171" t="s">
        <v>10</v>
      </c>
      <c r="U14" s="172"/>
      <c r="V14" s="172"/>
      <c r="W14" s="172"/>
      <c r="X14" s="183"/>
      <c r="Y14" s="184"/>
      <c r="Z14" s="184"/>
      <c r="AA14" s="185"/>
    </row>
    <row r="15" spans="2:27" ht="143.25" customHeight="1" thickBot="1" x14ac:dyDescent="0.3">
      <c r="B15" s="187"/>
      <c r="C15" s="189"/>
      <c r="D15" s="34" t="s">
        <v>11</v>
      </c>
      <c r="E15" s="34" t="s">
        <v>12</v>
      </c>
      <c r="F15" s="35" t="s">
        <v>13</v>
      </c>
      <c r="G15" s="43" t="s">
        <v>14</v>
      </c>
      <c r="H15" s="19" t="s">
        <v>15</v>
      </c>
      <c r="I15" s="20" t="s">
        <v>16</v>
      </c>
      <c r="J15" s="10" t="s">
        <v>17</v>
      </c>
      <c r="K15" s="21" t="s">
        <v>18</v>
      </c>
      <c r="L15" s="19" t="s">
        <v>15</v>
      </c>
      <c r="M15" s="20" t="s">
        <v>16</v>
      </c>
      <c r="N15" s="10" t="s">
        <v>17</v>
      </c>
      <c r="O15" s="21" t="s">
        <v>18</v>
      </c>
      <c r="P15" s="9" t="s">
        <v>15</v>
      </c>
      <c r="Q15" s="38" t="s">
        <v>16</v>
      </c>
      <c r="R15" s="11" t="s">
        <v>17</v>
      </c>
      <c r="S15" s="39" t="s">
        <v>18</v>
      </c>
      <c r="T15" s="9" t="s">
        <v>15</v>
      </c>
      <c r="U15" s="38" t="s">
        <v>16</v>
      </c>
      <c r="V15" s="11" t="s">
        <v>17</v>
      </c>
      <c r="W15" s="39" t="s">
        <v>18</v>
      </c>
      <c r="X15" s="19" t="s">
        <v>19</v>
      </c>
      <c r="Y15" s="20" t="s">
        <v>20</v>
      </c>
      <c r="Z15" s="10" t="s">
        <v>21</v>
      </c>
      <c r="AA15" s="21" t="s">
        <v>22</v>
      </c>
    </row>
    <row r="16" spans="2:27" ht="165.75" customHeight="1" x14ac:dyDescent="0.25">
      <c r="B16" s="56" t="s">
        <v>23</v>
      </c>
      <c r="C16" s="57" t="s">
        <v>95</v>
      </c>
      <c r="D16" s="58" t="s">
        <v>96</v>
      </c>
      <c r="E16" s="59" t="s">
        <v>24</v>
      </c>
      <c r="F16" s="60" t="s">
        <v>97</v>
      </c>
      <c r="G16" s="145">
        <v>54</v>
      </c>
      <c r="H16" s="138">
        <v>54</v>
      </c>
      <c r="I16" s="98">
        <v>54</v>
      </c>
      <c r="J16" s="99">
        <v>54</v>
      </c>
      <c r="K16" s="98">
        <v>54</v>
      </c>
      <c r="L16" s="97">
        <v>48</v>
      </c>
      <c r="M16" s="100">
        <v>47</v>
      </c>
      <c r="N16" s="101" t="s">
        <v>25</v>
      </c>
      <c r="O16" s="102" t="s">
        <v>25</v>
      </c>
      <c r="P16" s="150">
        <f>IFERROR(L16/H16,"ND")</f>
        <v>0.88888888888888884</v>
      </c>
      <c r="Q16" s="151">
        <f>IFERROR(M16/I16,"ND")</f>
        <v>0.87037037037037035</v>
      </c>
      <c r="R16" s="103" t="str">
        <f>IFERROR((N16-J16)/J16,"ND")</f>
        <v>ND</v>
      </c>
      <c r="S16" s="104" t="str">
        <f t="shared" ref="S16" si="0">IFERROR((O16-K16)/K16,"ND")</f>
        <v>ND</v>
      </c>
      <c r="T16" s="105">
        <f>IFERROR(L16/G16,"NO APLICA")</f>
        <v>0.88888888888888884</v>
      </c>
      <c r="U16" s="106">
        <v>0.87039999999999995</v>
      </c>
      <c r="V16" s="106" t="str">
        <f>IFERROR((L16+M16+N16)/G16,"NO APLICA")</f>
        <v>NO APLICA</v>
      </c>
      <c r="W16" s="107" t="str">
        <f>IFERROR((L16+M16+N16+O16)/G16,"NO APLICA")</f>
        <v>NO APLICA</v>
      </c>
      <c r="X16" s="61" t="s">
        <v>98</v>
      </c>
      <c r="Y16" s="62" t="s">
        <v>94</v>
      </c>
      <c r="Z16" s="36"/>
      <c r="AA16" s="37"/>
    </row>
    <row r="17" spans="2:28" ht="132" customHeight="1" x14ac:dyDescent="0.25">
      <c r="B17" s="206" t="s">
        <v>85</v>
      </c>
      <c r="C17" s="204" t="s">
        <v>84</v>
      </c>
      <c r="D17" s="63" t="s">
        <v>77</v>
      </c>
      <c r="E17" s="64" t="s">
        <v>38</v>
      </c>
      <c r="F17" s="130" t="s">
        <v>81</v>
      </c>
      <c r="G17" s="108">
        <v>4542</v>
      </c>
      <c r="H17" s="139">
        <v>1135</v>
      </c>
      <c r="I17" s="109">
        <v>1135</v>
      </c>
      <c r="J17" s="109">
        <v>1135</v>
      </c>
      <c r="K17" s="110">
        <v>1135</v>
      </c>
      <c r="L17" s="111">
        <v>1135</v>
      </c>
      <c r="M17" s="112">
        <v>1135</v>
      </c>
      <c r="N17" s="112" t="s">
        <v>25</v>
      </c>
      <c r="O17" s="113" t="s">
        <v>25</v>
      </c>
      <c r="P17" s="114">
        <f t="shared" ref="P17:S20" si="1">IFERROR(L17/H17,"NO APLICA")</f>
        <v>1</v>
      </c>
      <c r="Q17" s="115">
        <f t="shared" si="1"/>
        <v>1</v>
      </c>
      <c r="R17" s="115" t="str">
        <f t="shared" si="1"/>
        <v>NO APLICA</v>
      </c>
      <c r="S17" s="116" t="str">
        <f t="shared" si="1"/>
        <v>NO APLICA</v>
      </c>
      <c r="T17" s="105">
        <f>IFERROR(L17/G17,"NO APLICA")</f>
        <v>0.24988991633641566</v>
      </c>
      <c r="U17" s="106">
        <f>IFERROR((L17+M17)/G17,"NO APLICA")</f>
        <v>0.49977983267283133</v>
      </c>
      <c r="V17" s="106" t="str">
        <f>IFERROR((L17+M17+N17)/G17,"NO APLICA")</f>
        <v>NO APLICA</v>
      </c>
      <c r="W17" s="107" t="str">
        <f>IFERROR((L17+M17+N17+O17)/G17,"NO APLICA")</f>
        <v>NO APLICA</v>
      </c>
      <c r="X17" s="65" t="s">
        <v>67</v>
      </c>
      <c r="Y17" s="66" t="s">
        <v>67</v>
      </c>
      <c r="Z17" s="22"/>
      <c r="AA17" s="23"/>
      <c r="AB17" s="208" t="s">
        <v>243</v>
      </c>
    </row>
    <row r="18" spans="2:28" ht="140.25" customHeight="1" thickBot="1" x14ac:dyDescent="0.3">
      <c r="B18" s="207"/>
      <c r="C18" s="205"/>
      <c r="D18" s="67" t="s">
        <v>82</v>
      </c>
      <c r="E18" s="68" t="s">
        <v>38</v>
      </c>
      <c r="F18" s="131" t="s">
        <v>83</v>
      </c>
      <c r="G18" s="117">
        <v>10728</v>
      </c>
      <c r="H18" s="140">
        <v>2682</v>
      </c>
      <c r="I18" s="118">
        <v>2682</v>
      </c>
      <c r="J18" s="118">
        <v>2682</v>
      </c>
      <c r="K18" s="119">
        <v>2682</v>
      </c>
      <c r="L18" s="120">
        <v>2682</v>
      </c>
      <c r="M18" s="121">
        <v>2682</v>
      </c>
      <c r="N18" s="121" t="s">
        <v>25</v>
      </c>
      <c r="O18" s="122" t="s">
        <v>25</v>
      </c>
      <c r="P18" s="114">
        <f t="shared" ref="P18" si="2">IFERROR(L18/H18,"NO APLICA")</f>
        <v>1</v>
      </c>
      <c r="Q18" s="115">
        <f t="shared" ref="Q18" si="3">IFERROR(M18/I18,"NO APLICA")</f>
        <v>1</v>
      </c>
      <c r="R18" s="115" t="str">
        <f t="shared" ref="R18" si="4">IFERROR(N18/J18,"NO APLICA")</f>
        <v>NO APLICA</v>
      </c>
      <c r="S18" s="116" t="str">
        <f t="shared" ref="S18" si="5">IFERROR(O18/K18,"NO APLICA")</f>
        <v>NO APLICA</v>
      </c>
      <c r="T18" s="105">
        <f>IFERROR(L18/G18,"NO APLICA")</f>
        <v>0.25</v>
      </c>
      <c r="U18" s="106">
        <f>IFERROR((L18+M18)/G18,"NO APLICA")</f>
        <v>0.5</v>
      </c>
      <c r="V18" s="107" t="str">
        <f>IFERROR((K18+L18+M18+N18)/F18,"NO APLICA")</f>
        <v>NO APLICA</v>
      </c>
      <c r="W18" s="107" t="str">
        <f>IFERROR((L18+M18+N18+O18)/G18,"NO APLICA")</f>
        <v>NO APLICA</v>
      </c>
      <c r="X18" s="69" t="s">
        <v>63</v>
      </c>
      <c r="Y18" s="70" t="s">
        <v>63</v>
      </c>
      <c r="Z18" s="44"/>
      <c r="AA18" s="45"/>
    </row>
    <row r="19" spans="2:28" s="40" customFormat="1" ht="78.75" x14ac:dyDescent="0.25">
      <c r="B19" s="71" t="s">
        <v>54</v>
      </c>
      <c r="C19" s="72" t="s">
        <v>99</v>
      </c>
      <c r="D19" s="72" t="s">
        <v>100</v>
      </c>
      <c r="E19" s="73" t="s">
        <v>38</v>
      </c>
      <c r="F19" s="132" t="s">
        <v>56</v>
      </c>
      <c r="G19" s="146">
        <v>778</v>
      </c>
      <c r="H19" s="141">
        <v>88</v>
      </c>
      <c r="I19" s="123">
        <v>187</v>
      </c>
      <c r="J19" s="123">
        <v>256</v>
      </c>
      <c r="K19" s="123">
        <v>247</v>
      </c>
      <c r="L19" s="123">
        <v>282</v>
      </c>
      <c r="M19" s="123">
        <v>417</v>
      </c>
      <c r="N19" s="123" t="s">
        <v>25</v>
      </c>
      <c r="O19" s="123" t="s">
        <v>25</v>
      </c>
      <c r="P19" s="124">
        <f t="shared" si="1"/>
        <v>3.2045454545454546</v>
      </c>
      <c r="Q19" s="124">
        <f t="shared" si="1"/>
        <v>2.2299465240641712</v>
      </c>
      <c r="R19" s="124" t="str">
        <f t="shared" si="1"/>
        <v>NO APLICA</v>
      </c>
      <c r="S19" s="124" t="str">
        <f t="shared" si="1"/>
        <v>NO APLICA</v>
      </c>
      <c r="T19" s="124">
        <f t="shared" ref="T19:T20" si="6">IFERROR(L19/G19,"NO APLICA")</f>
        <v>0.36246786632390743</v>
      </c>
      <c r="U19" s="124">
        <f t="shared" ref="U19:U20" si="7">IFERROR((L19+M19)/G19,"NO APLICA")</f>
        <v>0.89845758354755789</v>
      </c>
      <c r="V19" s="124" t="str">
        <f t="shared" ref="V19:V20" si="8">IFERROR((L19+M19+N19)/G19,"NO APLICA")</f>
        <v>NO APLICA</v>
      </c>
      <c r="W19" s="124" t="str">
        <f t="shared" ref="W19:W20" si="9">IFERROR((L19+M19+N19+O19)/G19,"NO APLICA")</f>
        <v>NO APLICA</v>
      </c>
      <c r="X19" s="74" t="s">
        <v>63</v>
      </c>
      <c r="Y19" s="75" t="s">
        <v>63</v>
      </c>
      <c r="Z19" s="46"/>
      <c r="AA19" s="47"/>
    </row>
    <row r="20" spans="2:28" s="40" customFormat="1" ht="78.75" x14ac:dyDescent="0.25">
      <c r="B20" s="76" t="s">
        <v>55</v>
      </c>
      <c r="C20" s="77" t="s">
        <v>101</v>
      </c>
      <c r="D20" s="77" t="s">
        <v>102</v>
      </c>
      <c r="E20" s="78" t="s">
        <v>38</v>
      </c>
      <c r="F20" s="133" t="s">
        <v>103</v>
      </c>
      <c r="G20" s="147">
        <v>10</v>
      </c>
      <c r="H20" s="142">
        <v>3</v>
      </c>
      <c r="I20" s="125">
        <v>2</v>
      </c>
      <c r="J20" s="125">
        <v>2</v>
      </c>
      <c r="K20" s="125">
        <v>3</v>
      </c>
      <c r="L20" s="125">
        <v>35</v>
      </c>
      <c r="M20" s="125">
        <v>79</v>
      </c>
      <c r="N20" s="125" t="s">
        <v>25</v>
      </c>
      <c r="O20" s="125" t="s">
        <v>25</v>
      </c>
      <c r="P20" s="126">
        <f t="shared" si="1"/>
        <v>11.666666666666666</v>
      </c>
      <c r="Q20" s="126">
        <f t="shared" si="1"/>
        <v>39.5</v>
      </c>
      <c r="R20" s="126" t="str">
        <f t="shared" si="1"/>
        <v>NO APLICA</v>
      </c>
      <c r="S20" s="126" t="str">
        <f t="shared" si="1"/>
        <v>NO APLICA</v>
      </c>
      <c r="T20" s="126">
        <f t="shared" si="6"/>
        <v>3.5</v>
      </c>
      <c r="U20" s="126">
        <f t="shared" si="7"/>
        <v>11.4</v>
      </c>
      <c r="V20" s="126" t="str">
        <f t="shared" si="8"/>
        <v>NO APLICA</v>
      </c>
      <c r="W20" s="126" t="str">
        <f t="shared" si="9"/>
        <v>NO APLICA</v>
      </c>
      <c r="X20" s="79" t="s">
        <v>63</v>
      </c>
      <c r="Y20" s="80" t="s">
        <v>63</v>
      </c>
      <c r="Z20" s="49"/>
      <c r="AA20" s="50"/>
    </row>
    <row r="21" spans="2:28" s="40" customFormat="1" ht="78" x14ac:dyDescent="0.25">
      <c r="B21" s="76" t="s">
        <v>55</v>
      </c>
      <c r="C21" s="77" t="s">
        <v>104</v>
      </c>
      <c r="D21" s="77" t="s">
        <v>105</v>
      </c>
      <c r="E21" s="78" t="s">
        <v>38</v>
      </c>
      <c r="F21" s="133" t="s">
        <v>106</v>
      </c>
      <c r="G21" s="147">
        <v>70</v>
      </c>
      <c r="H21" s="142">
        <v>10</v>
      </c>
      <c r="I21" s="125">
        <v>20</v>
      </c>
      <c r="J21" s="125">
        <v>30</v>
      </c>
      <c r="K21" s="125">
        <v>10</v>
      </c>
      <c r="L21" s="125">
        <v>12</v>
      </c>
      <c r="M21" s="125">
        <v>27</v>
      </c>
      <c r="N21" s="125" t="s">
        <v>25</v>
      </c>
      <c r="O21" s="125" t="s">
        <v>25</v>
      </c>
      <c r="P21" s="126">
        <f t="shared" ref="P21:P28" si="10">IFERROR(L21/H21,"NO APLICA")</f>
        <v>1.2</v>
      </c>
      <c r="Q21" s="126">
        <f t="shared" ref="Q21:Q28" si="11">IFERROR(M21/I21,"NO APLICA")</f>
        <v>1.35</v>
      </c>
      <c r="R21" s="126" t="str">
        <f t="shared" ref="R21:R28" si="12">IFERROR(N21/J21,"NO APLICA")</f>
        <v>NO APLICA</v>
      </c>
      <c r="S21" s="126" t="str">
        <f t="shared" ref="S21:S28" si="13">IFERROR(O21/K21,"NO APLICA")</f>
        <v>NO APLICA</v>
      </c>
      <c r="T21" s="126">
        <f t="shared" ref="T21:T28" si="14">IFERROR(L21/G21,"NO APLICA")</f>
        <v>0.17142857142857143</v>
      </c>
      <c r="U21" s="126">
        <f t="shared" ref="U21:U28" si="15">IFERROR((L21+M21)/G21,"NO APLICA")</f>
        <v>0.55714285714285716</v>
      </c>
      <c r="V21" s="126" t="str">
        <f t="shared" ref="V21:V28" si="16">IFERROR((L21+M21+N21)/G21,"NO APLICA")</f>
        <v>NO APLICA</v>
      </c>
      <c r="W21" s="126" t="str">
        <f t="shared" ref="W21:W28" si="17">IFERROR((L21+M21+N21+O21)/G21,"NO APLICA")</f>
        <v>NO APLICA</v>
      </c>
      <c r="X21" s="79" t="s">
        <v>63</v>
      </c>
      <c r="Y21" s="80" t="s">
        <v>63</v>
      </c>
      <c r="Z21" s="49"/>
      <c r="AA21" s="50"/>
    </row>
    <row r="22" spans="2:28" s="40" customFormat="1" ht="78" x14ac:dyDescent="0.25">
      <c r="B22" s="76" t="s">
        <v>55</v>
      </c>
      <c r="C22" s="77" t="s">
        <v>107</v>
      </c>
      <c r="D22" s="77" t="s">
        <v>108</v>
      </c>
      <c r="E22" s="78" t="s">
        <v>38</v>
      </c>
      <c r="F22" s="133" t="s">
        <v>109</v>
      </c>
      <c r="G22" s="147">
        <v>80</v>
      </c>
      <c r="H22" s="142">
        <v>20</v>
      </c>
      <c r="I22" s="125">
        <v>30</v>
      </c>
      <c r="J22" s="125">
        <v>20</v>
      </c>
      <c r="K22" s="125">
        <v>10</v>
      </c>
      <c r="L22" s="125">
        <v>31</v>
      </c>
      <c r="M22" s="125">
        <v>57</v>
      </c>
      <c r="N22" s="125" t="s">
        <v>25</v>
      </c>
      <c r="O22" s="125" t="s">
        <v>25</v>
      </c>
      <c r="P22" s="126">
        <f t="shared" si="10"/>
        <v>1.55</v>
      </c>
      <c r="Q22" s="126">
        <f t="shared" si="11"/>
        <v>1.9</v>
      </c>
      <c r="R22" s="126" t="str">
        <f t="shared" si="12"/>
        <v>NO APLICA</v>
      </c>
      <c r="S22" s="126" t="str">
        <f t="shared" si="13"/>
        <v>NO APLICA</v>
      </c>
      <c r="T22" s="126">
        <f t="shared" si="14"/>
        <v>0.38750000000000001</v>
      </c>
      <c r="U22" s="126">
        <f t="shared" si="15"/>
        <v>1.1000000000000001</v>
      </c>
      <c r="V22" s="126" t="str">
        <f t="shared" si="16"/>
        <v>NO APLICA</v>
      </c>
      <c r="W22" s="126" t="str">
        <f t="shared" si="17"/>
        <v>NO APLICA</v>
      </c>
      <c r="X22" s="79" t="s">
        <v>63</v>
      </c>
      <c r="Y22" s="80" t="s">
        <v>63</v>
      </c>
      <c r="Z22" s="49"/>
      <c r="AA22" s="50"/>
    </row>
    <row r="23" spans="2:28" s="40" customFormat="1" ht="78.75" x14ac:dyDescent="0.25">
      <c r="B23" s="76" t="s">
        <v>55</v>
      </c>
      <c r="C23" s="77" t="s">
        <v>110</v>
      </c>
      <c r="D23" s="77" t="s">
        <v>111</v>
      </c>
      <c r="E23" s="78" t="s">
        <v>38</v>
      </c>
      <c r="F23" s="133" t="s">
        <v>112</v>
      </c>
      <c r="G23" s="147">
        <v>80</v>
      </c>
      <c r="H23" s="142">
        <v>10</v>
      </c>
      <c r="I23" s="125">
        <v>30</v>
      </c>
      <c r="J23" s="125">
        <v>30</v>
      </c>
      <c r="K23" s="125">
        <v>10</v>
      </c>
      <c r="L23" s="125">
        <v>8</v>
      </c>
      <c r="M23" s="125">
        <v>3</v>
      </c>
      <c r="N23" s="125" t="s">
        <v>25</v>
      </c>
      <c r="O23" s="125" t="s">
        <v>25</v>
      </c>
      <c r="P23" s="126">
        <f t="shared" si="10"/>
        <v>0.8</v>
      </c>
      <c r="Q23" s="126">
        <f t="shared" si="11"/>
        <v>0.1</v>
      </c>
      <c r="R23" s="126" t="str">
        <f t="shared" si="12"/>
        <v>NO APLICA</v>
      </c>
      <c r="S23" s="126" t="str">
        <f t="shared" si="13"/>
        <v>NO APLICA</v>
      </c>
      <c r="T23" s="126">
        <f t="shared" si="14"/>
        <v>0.1</v>
      </c>
      <c r="U23" s="126">
        <f t="shared" si="15"/>
        <v>0.13750000000000001</v>
      </c>
      <c r="V23" s="126" t="str">
        <f t="shared" si="16"/>
        <v>NO APLICA</v>
      </c>
      <c r="W23" s="126" t="str">
        <f t="shared" si="17"/>
        <v>NO APLICA</v>
      </c>
      <c r="X23" s="79" t="s">
        <v>64</v>
      </c>
      <c r="Y23" s="80" t="s">
        <v>64</v>
      </c>
      <c r="Z23" s="49"/>
      <c r="AA23" s="50"/>
    </row>
    <row r="24" spans="2:28" s="40" customFormat="1" ht="78" x14ac:dyDescent="0.25">
      <c r="B24" s="76" t="s">
        <v>55</v>
      </c>
      <c r="C24" s="77" t="s">
        <v>113</v>
      </c>
      <c r="D24" s="77" t="s">
        <v>114</v>
      </c>
      <c r="E24" s="78" t="s">
        <v>38</v>
      </c>
      <c r="F24" s="133" t="s">
        <v>115</v>
      </c>
      <c r="G24" s="147">
        <v>500</v>
      </c>
      <c r="H24" s="142">
        <v>40</v>
      </c>
      <c r="I24" s="125">
        <v>100</v>
      </c>
      <c r="J24" s="125">
        <v>160</v>
      </c>
      <c r="K24" s="125">
        <v>200</v>
      </c>
      <c r="L24" s="125">
        <v>184</v>
      </c>
      <c r="M24" s="125">
        <v>249</v>
      </c>
      <c r="N24" s="125" t="s">
        <v>25</v>
      </c>
      <c r="O24" s="125" t="s">
        <v>25</v>
      </c>
      <c r="P24" s="126">
        <f t="shared" si="10"/>
        <v>4.5999999999999996</v>
      </c>
      <c r="Q24" s="126">
        <f t="shared" si="11"/>
        <v>2.4900000000000002</v>
      </c>
      <c r="R24" s="126" t="str">
        <f t="shared" si="12"/>
        <v>NO APLICA</v>
      </c>
      <c r="S24" s="126" t="str">
        <f t="shared" si="13"/>
        <v>NO APLICA</v>
      </c>
      <c r="T24" s="126">
        <f t="shared" si="14"/>
        <v>0.36799999999999999</v>
      </c>
      <c r="U24" s="126">
        <f t="shared" si="15"/>
        <v>0.86599999999999999</v>
      </c>
      <c r="V24" s="126" t="str">
        <f t="shared" si="16"/>
        <v>NO APLICA</v>
      </c>
      <c r="W24" s="126" t="str">
        <f t="shared" si="17"/>
        <v>NO APLICA</v>
      </c>
      <c r="X24" s="79" t="s">
        <v>65</v>
      </c>
      <c r="Y24" s="80" t="s">
        <v>65</v>
      </c>
      <c r="Z24" s="49"/>
      <c r="AA24" s="50"/>
    </row>
    <row r="25" spans="2:28" s="40" customFormat="1" ht="94.5" customHeight="1" x14ac:dyDescent="0.25">
      <c r="B25" s="76" t="s">
        <v>55</v>
      </c>
      <c r="C25" s="77" t="s">
        <v>116</v>
      </c>
      <c r="D25" s="77" t="s">
        <v>117</v>
      </c>
      <c r="E25" s="78" t="s">
        <v>38</v>
      </c>
      <c r="F25" s="133" t="s">
        <v>118</v>
      </c>
      <c r="G25" s="147">
        <v>20</v>
      </c>
      <c r="H25" s="142">
        <v>0</v>
      </c>
      <c r="I25" s="125">
        <v>0</v>
      </c>
      <c r="J25" s="125">
        <v>10</v>
      </c>
      <c r="K25" s="125">
        <v>10</v>
      </c>
      <c r="L25" s="125">
        <v>0</v>
      </c>
      <c r="M25" s="125">
        <v>0</v>
      </c>
      <c r="N25" s="125" t="s">
        <v>25</v>
      </c>
      <c r="O25" s="125" t="s">
        <v>25</v>
      </c>
      <c r="P25" s="126" t="str">
        <f t="shared" si="10"/>
        <v>NO APLICA</v>
      </c>
      <c r="Q25" s="126" t="str">
        <f t="shared" si="11"/>
        <v>NO APLICA</v>
      </c>
      <c r="R25" s="126" t="str">
        <f t="shared" si="12"/>
        <v>NO APLICA</v>
      </c>
      <c r="S25" s="126" t="str">
        <f t="shared" si="13"/>
        <v>NO APLICA</v>
      </c>
      <c r="T25" s="126">
        <f t="shared" si="14"/>
        <v>0</v>
      </c>
      <c r="U25" s="126">
        <f t="shared" si="15"/>
        <v>0</v>
      </c>
      <c r="V25" s="126" t="str">
        <f t="shared" si="16"/>
        <v>NO APLICA</v>
      </c>
      <c r="W25" s="126" t="str">
        <f t="shared" si="17"/>
        <v>NO APLICA</v>
      </c>
      <c r="X25" s="79" t="s">
        <v>66</v>
      </c>
      <c r="Y25" s="80" t="s">
        <v>66</v>
      </c>
      <c r="Z25" s="49"/>
      <c r="AA25" s="50"/>
    </row>
    <row r="26" spans="2:28" s="40" customFormat="1" ht="78" x14ac:dyDescent="0.25">
      <c r="B26" s="76" t="s">
        <v>55</v>
      </c>
      <c r="C26" s="77" t="s">
        <v>119</v>
      </c>
      <c r="D26" s="77" t="s">
        <v>120</v>
      </c>
      <c r="E26" s="78" t="s">
        <v>38</v>
      </c>
      <c r="F26" s="133" t="s">
        <v>118</v>
      </c>
      <c r="G26" s="147">
        <v>18</v>
      </c>
      <c r="H26" s="142">
        <v>4</v>
      </c>
      <c r="I26" s="125">
        <v>5</v>
      </c>
      <c r="J26" s="125">
        <v>5</v>
      </c>
      <c r="K26" s="125">
        <v>4</v>
      </c>
      <c r="L26" s="125">
        <v>12</v>
      </c>
      <c r="M26" s="125">
        <v>2</v>
      </c>
      <c r="N26" s="125" t="s">
        <v>25</v>
      </c>
      <c r="O26" s="125" t="s">
        <v>25</v>
      </c>
      <c r="P26" s="126">
        <f t="shared" si="10"/>
        <v>3</v>
      </c>
      <c r="Q26" s="126">
        <f t="shared" si="11"/>
        <v>0.4</v>
      </c>
      <c r="R26" s="126" t="str">
        <f t="shared" si="12"/>
        <v>NO APLICA</v>
      </c>
      <c r="S26" s="126" t="str">
        <f t="shared" si="13"/>
        <v>NO APLICA</v>
      </c>
      <c r="T26" s="126">
        <f t="shared" si="14"/>
        <v>0.66666666666666663</v>
      </c>
      <c r="U26" s="126">
        <f t="shared" si="15"/>
        <v>0.77777777777777779</v>
      </c>
      <c r="V26" s="126" t="str">
        <f t="shared" si="16"/>
        <v>NO APLICA</v>
      </c>
      <c r="W26" s="126" t="str">
        <f t="shared" si="17"/>
        <v>NO APLICA</v>
      </c>
      <c r="X26" s="79" t="s">
        <v>63</v>
      </c>
      <c r="Y26" s="80" t="s">
        <v>63</v>
      </c>
      <c r="Z26" s="49"/>
      <c r="AA26" s="50"/>
    </row>
    <row r="27" spans="2:28" s="40" customFormat="1" ht="78" x14ac:dyDescent="0.25">
      <c r="B27" s="81" t="s">
        <v>57</v>
      </c>
      <c r="C27" s="82" t="s">
        <v>121</v>
      </c>
      <c r="D27" s="82" t="s">
        <v>122</v>
      </c>
      <c r="E27" s="83" t="s">
        <v>38</v>
      </c>
      <c r="F27" s="134" t="s">
        <v>123</v>
      </c>
      <c r="G27" s="148">
        <v>440</v>
      </c>
      <c r="H27" s="143">
        <v>70</v>
      </c>
      <c r="I27" s="127">
        <v>150</v>
      </c>
      <c r="J27" s="127">
        <v>145</v>
      </c>
      <c r="K27" s="127">
        <v>75</v>
      </c>
      <c r="L27" s="127">
        <v>79</v>
      </c>
      <c r="M27" s="127">
        <v>61</v>
      </c>
      <c r="N27" s="127" t="s">
        <v>25</v>
      </c>
      <c r="O27" s="127" t="s">
        <v>25</v>
      </c>
      <c r="P27" s="126">
        <f t="shared" si="10"/>
        <v>1.1285714285714286</v>
      </c>
      <c r="Q27" s="126">
        <f t="shared" si="11"/>
        <v>0.40666666666666668</v>
      </c>
      <c r="R27" s="126" t="str">
        <f t="shared" si="12"/>
        <v>NO APLICA</v>
      </c>
      <c r="S27" s="126" t="str">
        <f t="shared" si="13"/>
        <v>NO APLICA</v>
      </c>
      <c r="T27" s="126">
        <f t="shared" si="14"/>
        <v>0.17954545454545454</v>
      </c>
      <c r="U27" s="126">
        <f t="shared" si="15"/>
        <v>0.31818181818181818</v>
      </c>
      <c r="V27" s="126" t="str">
        <f t="shared" si="16"/>
        <v>NO APLICA</v>
      </c>
      <c r="W27" s="126" t="str">
        <f t="shared" si="17"/>
        <v>NO APLICA</v>
      </c>
      <c r="X27" s="84" t="s">
        <v>63</v>
      </c>
      <c r="Y27" s="84" t="s">
        <v>63</v>
      </c>
      <c r="Z27" s="51"/>
      <c r="AA27" s="52"/>
    </row>
    <row r="28" spans="2:28" s="40" customFormat="1" ht="78" x14ac:dyDescent="0.25">
      <c r="B28" s="85" t="s">
        <v>55</v>
      </c>
      <c r="C28" s="86" t="s">
        <v>124</v>
      </c>
      <c r="D28" s="77" t="s">
        <v>125</v>
      </c>
      <c r="E28" s="78" t="s">
        <v>38</v>
      </c>
      <c r="F28" s="133" t="s">
        <v>126</v>
      </c>
      <c r="G28" s="147">
        <v>60</v>
      </c>
      <c r="H28" s="142">
        <v>10</v>
      </c>
      <c r="I28" s="125">
        <v>20</v>
      </c>
      <c r="J28" s="125">
        <v>15</v>
      </c>
      <c r="K28" s="125">
        <v>15</v>
      </c>
      <c r="L28" s="125">
        <v>0</v>
      </c>
      <c r="M28" s="125">
        <v>0</v>
      </c>
      <c r="N28" s="125" t="s">
        <v>25</v>
      </c>
      <c r="O28" s="125" t="s">
        <v>25</v>
      </c>
      <c r="P28" s="126">
        <f t="shared" si="10"/>
        <v>0</v>
      </c>
      <c r="Q28" s="126">
        <f t="shared" si="11"/>
        <v>0</v>
      </c>
      <c r="R28" s="126" t="str">
        <f t="shared" si="12"/>
        <v>NO APLICA</v>
      </c>
      <c r="S28" s="126" t="str">
        <f t="shared" si="13"/>
        <v>NO APLICA</v>
      </c>
      <c r="T28" s="126">
        <f t="shared" si="14"/>
        <v>0</v>
      </c>
      <c r="U28" s="126">
        <f t="shared" si="15"/>
        <v>0</v>
      </c>
      <c r="V28" s="126" t="str">
        <f t="shared" si="16"/>
        <v>NO APLICA</v>
      </c>
      <c r="W28" s="126" t="str">
        <f t="shared" si="17"/>
        <v>NO APLICA</v>
      </c>
      <c r="X28" s="79" t="s">
        <v>64</v>
      </c>
      <c r="Y28" s="79" t="s">
        <v>64</v>
      </c>
      <c r="Z28" s="48"/>
      <c r="AA28" s="53"/>
    </row>
    <row r="29" spans="2:28" s="40" customFormat="1" ht="90.75" x14ac:dyDescent="0.25">
      <c r="B29" s="76" t="s">
        <v>55</v>
      </c>
      <c r="C29" s="77" t="s">
        <v>127</v>
      </c>
      <c r="D29" s="77" t="s">
        <v>128</v>
      </c>
      <c r="E29" s="78" t="s">
        <v>38</v>
      </c>
      <c r="F29" s="133" t="s">
        <v>129</v>
      </c>
      <c r="G29" s="147">
        <v>80</v>
      </c>
      <c r="H29" s="142">
        <v>10</v>
      </c>
      <c r="I29" s="125">
        <v>30</v>
      </c>
      <c r="J29" s="125">
        <v>30</v>
      </c>
      <c r="K29" s="125">
        <v>10</v>
      </c>
      <c r="L29" s="125">
        <v>9</v>
      </c>
      <c r="M29" s="125">
        <v>8</v>
      </c>
      <c r="N29" s="125" t="s">
        <v>25</v>
      </c>
      <c r="O29" s="125" t="s">
        <v>25</v>
      </c>
      <c r="P29" s="126">
        <f t="shared" ref="P29:P32" si="18">IFERROR(L29/H29,"NO APLICA")</f>
        <v>0.9</v>
      </c>
      <c r="Q29" s="126">
        <f t="shared" ref="Q29:Q32" si="19">IFERROR(M29/I29,"NO APLICA")</f>
        <v>0.26666666666666666</v>
      </c>
      <c r="R29" s="126" t="str">
        <f t="shared" ref="R29:R32" si="20">IFERROR(N29/J29,"NO APLICA")</f>
        <v>NO APLICA</v>
      </c>
      <c r="S29" s="126" t="str">
        <f t="shared" ref="S29:S32" si="21">IFERROR(O29/K29,"NO APLICA")</f>
        <v>NO APLICA</v>
      </c>
      <c r="T29" s="126">
        <f t="shared" ref="T29:T32" si="22">IFERROR(L29/G29,"NO APLICA")</f>
        <v>0.1125</v>
      </c>
      <c r="U29" s="126">
        <f t="shared" ref="U29:U32" si="23">IFERROR((L29+M29)/G29,"NO APLICA")</f>
        <v>0.21249999999999999</v>
      </c>
      <c r="V29" s="126" t="str">
        <f t="shared" ref="V29:V32" si="24">IFERROR((L29+M29+N29)/G29,"NO APLICA")</f>
        <v>NO APLICA</v>
      </c>
      <c r="W29" s="126" t="str">
        <f t="shared" ref="W29:W32" si="25">IFERROR((L29+M29+N29+O29)/G29,"NO APLICA")</f>
        <v>NO APLICA</v>
      </c>
      <c r="X29" s="79" t="s">
        <v>64</v>
      </c>
      <c r="Y29" s="79" t="s">
        <v>64</v>
      </c>
      <c r="Z29" s="48"/>
      <c r="AA29" s="53"/>
    </row>
    <row r="30" spans="2:28" s="40" customFormat="1" ht="78" x14ac:dyDescent="0.25">
      <c r="B30" s="85" t="s">
        <v>55</v>
      </c>
      <c r="C30" s="86" t="s">
        <v>130</v>
      </c>
      <c r="D30" s="77" t="s">
        <v>131</v>
      </c>
      <c r="E30" s="78" t="s">
        <v>38</v>
      </c>
      <c r="F30" s="133" t="s">
        <v>132</v>
      </c>
      <c r="G30" s="147">
        <v>300</v>
      </c>
      <c r="H30" s="142">
        <v>50</v>
      </c>
      <c r="I30" s="125">
        <v>100</v>
      </c>
      <c r="J30" s="125">
        <v>100</v>
      </c>
      <c r="K30" s="125">
        <v>50</v>
      </c>
      <c r="L30" s="125">
        <v>70</v>
      </c>
      <c r="M30" s="125">
        <v>53</v>
      </c>
      <c r="N30" s="125" t="s">
        <v>25</v>
      </c>
      <c r="O30" s="125" t="s">
        <v>25</v>
      </c>
      <c r="P30" s="126">
        <f t="shared" si="18"/>
        <v>1.4</v>
      </c>
      <c r="Q30" s="126">
        <f t="shared" si="19"/>
        <v>0.53</v>
      </c>
      <c r="R30" s="126" t="str">
        <f t="shared" si="20"/>
        <v>NO APLICA</v>
      </c>
      <c r="S30" s="126" t="str">
        <f t="shared" si="21"/>
        <v>NO APLICA</v>
      </c>
      <c r="T30" s="126">
        <f t="shared" si="22"/>
        <v>0.23333333333333334</v>
      </c>
      <c r="U30" s="126">
        <f t="shared" si="23"/>
        <v>0.41</v>
      </c>
      <c r="V30" s="126" t="str">
        <f t="shared" si="24"/>
        <v>NO APLICA</v>
      </c>
      <c r="W30" s="126" t="str">
        <f t="shared" si="25"/>
        <v>NO APLICA</v>
      </c>
      <c r="X30" s="79" t="s">
        <v>63</v>
      </c>
      <c r="Y30" s="79" t="s">
        <v>63</v>
      </c>
      <c r="Z30" s="48"/>
      <c r="AA30" s="53"/>
    </row>
    <row r="31" spans="2:28" s="40" customFormat="1" ht="93.75" x14ac:dyDescent="0.25">
      <c r="B31" s="87" t="s">
        <v>58</v>
      </c>
      <c r="C31" s="82" t="s">
        <v>133</v>
      </c>
      <c r="D31" s="82" t="s">
        <v>134</v>
      </c>
      <c r="E31" s="83" t="s">
        <v>38</v>
      </c>
      <c r="F31" s="134" t="s">
        <v>135</v>
      </c>
      <c r="G31" s="148">
        <v>5170</v>
      </c>
      <c r="H31" s="143">
        <v>760</v>
      </c>
      <c r="I31" s="127">
        <v>1375</v>
      </c>
      <c r="J31" s="127">
        <v>1675</v>
      </c>
      <c r="K31" s="127">
        <v>1360</v>
      </c>
      <c r="L31" s="127">
        <v>904</v>
      </c>
      <c r="M31" s="127">
        <v>1337</v>
      </c>
      <c r="N31" s="127" t="s">
        <v>25</v>
      </c>
      <c r="O31" s="127" t="s">
        <v>25</v>
      </c>
      <c r="P31" s="126">
        <f t="shared" si="18"/>
        <v>1.1894736842105262</v>
      </c>
      <c r="Q31" s="126">
        <f t="shared" si="19"/>
        <v>0.97236363636363632</v>
      </c>
      <c r="R31" s="126" t="str">
        <f t="shared" si="20"/>
        <v>NO APLICA</v>
      </c>
      <c r="S31" s="126" t="str">
        <f t="shared" si="21"/>
        <v>NO APLICA</v>
      </c>
      <c r="T31" s="126">
        <f t="shared" si="22"/>
        <v>0.17485493230174082</v>
      </c>
      <c r="U31" s="126">
        <f t="shared" si="23"/>
        <v>0.43346228239845264</v>
      </c>
      <c r="V31" s="126" t="str">
        <f t="shared" si="24"/>
        <v>NO APLICA</v>
      </c>
      <c r="W31" s="126" t="str">
        <f t="shared" si="25"/>
        <v>NO APLICA</v>
      </c>
      <c r="X31" s="84" t="s">
        <v>67</v>
      </c>
      <c r="Y31" s="84" t="s">
        <v>67</v>
      </c>
      <c r="Z31" s="51"/>
      <c r="AA31" s="52"/>
    </row>
    <row r="32" spans="2:28" s="40" customFormat="1" ht="78" x14ac:dyDescent="0.25">
      <c r="B32" s="76" t="s">
        <v>55</v>
      </c>
      <c r="C32" s="77" t="s">
        <v>136</v>
      </c>
      <c r="D32" s="77" t="s">
        <v>137</v>
      </c>
      <c r="E32" s="78" t="s">
        <v>38</v>
      </c>
      <c r="F32" s="133" t="s">
        <v>138</v>
      </c>
      <c r="G32" s="147">
        <v>2400</v>
      </c>
      <c r="H32" s="142">
        <v>350</v>
      </c>
      <c r="I32" s="125">
        <v>500</v>
      </c>
      <c r="J32" s="125">
        <v>800</v>
      </c>
      <c r="K32" s="125">
        <v>750</v>
      </c>
      <c r="L32" s="125">
        <v>491</v>
      </c>
      <c r="M32" s="125">
        <v>1073</v>
      </c>
      <c r="N32" s="125" t="s">
        <v>25</v>
      </c>
      <c r="O32" s="125" t="s">
        <v>25</v>
      </c>
      <c r="P32" s="126">
        <f t="shared" si="18"/>
        <v>1.4028571428571428</v>
      </c>
      <c r="Q32" s="126">
        <f t="shared" si="19"/>
        <v>2.1459999999999999</v>
      </c>
      <c r="R32" s="126" t="str">
        <f t="shared" si="20"/>
        <v>NO APLICA</v>
      </c>
      <c r="S32" s="126" t="str">
        <f t="shared" si="21"/>
        <v>NO APLICA</v>
      </c>
      <c r="T32" s="126">
        <f t="shared" si="22"/>
        <v>0.20458333333333334</v>
      </c>
      <c r="U32" s="126">
        <f t="shared" si="23"/>
        <v>0.65166666666666662</v>
      </c>
      <c r="V32" s="126" t="str">
        <f t="shared" si="24"/>
        <v>NO APLICA</v>
      </c>
      <c r="W32" s="126" t="str">
        <f t="shared" si="25"/>
        <v>NO APLICA</v>
      </c>
      <c r="X32" s="79" t="s">
        <v>67</v>
      </c>
      <c r="Y32" s="79" t="s">
        <v>67</v>
      </c>
      <c r="Z32" s="48"/>
      <c r="AA32" s="53"/>
    </row>
    <row r="33" spans="2:27" s="40" customFormat="1" ht="78" x14ac:dyDescent="0.25">
      <c r="B33" s="76" t="s">
        <v>55</v>
      </c>
      <c r="C33" s="77" t="s">
        <v>139</v>
      </c>
      <c r="D33" s="77" t="s">
        <v>140</v>
      </c>
      <c r="E33" s="78" t="s">
        <v>38</v>
      </c>
      <c r="F33" s="133" t="s">
        <v>141</v>
      </c>
      <c r="G33" s="147">
        <v>2000</v>
      </c>
      <c r="H33" s="142">
        <v>200</v>
      </c>
      <c r="I33" s="125">
        <v>650</v>
      </c>
      <c r="J33" s="125">
        <v>650</v>
      </c>
      <c r="K33" s="125">
        <v>500</v>
      </c>
      <c r="L33" s="125">
        <v>283</v>
      </c>
      <c r="M33" s="125">
        <v>132</v>
      </c>
      <c r="N33" s="125" t="s">
        <v>25</v>
      </c>
      <c r="O33" s="125" t="s">
        <v>25</v>
      </c>
      <c r="P33" s="126">
        <f t="shared" ref="P33:P39" si="26">IFERROR(L33/H33,"NO APLICA")</f>
        <v>1.415</v>
      </c>
      <c r="Q33" s="126">
        <f t="shared" ref="Q33:Q39" si="27">IFERROR(M33/I33,"NO APLICA")</f>
        <v>0.20307692307692307</v>
      </c>
      <c r="R33" s="126" t="str">
        <f t="shared" ref="R33:R39" si="28">IFERROR(N33/J33,"NO APLICA")</f>
        <v>NO APLICA</v>
      </c>
      <c r="S33" s="126" t="str">
        <f t="shared" ref="S33:S39" si="29">IFERROR(O33/K33,"NO APLICA")</f>
        <v>NO APLICA</v>
      </c>
      <c r="T33" s="126">
        <f t="shared" ref="T33:T39" si="30">IFERROR(L33/G33,"NO APLICA")</f>
        <v>0.14149999999999999</v>
      </c>
      <c r="U33" s="126">
        <f t="shared" ref="U33:U39" si="31">IFERROR((L33+M33)/G33,"NO APLICA")</f>
        <v>0.20749999999999999</v>
      </c>
      <c r="V33" s="126" t="str">
        <f t="shared" ref="V33:V39" si="32">IFERROR((L33+M33+N33)/G33,"NO APLICA")</f>
        <v>NO APLICA</v>
      </c>
      <c r="W33" s="126" t="str">
        <f t="shared" ref="W33:W39" si="33">IFERROR((L33+M33+N33+O33)/G33,"NO APLICA")</f>
        <v>NO APLICA</v>
      </c>
      <c r="X33" s="79" t="s">
        <v>68</v>
      </c>
      <c r="Y33" s="79" t="s">
        <v>68</v>
      </c>
      <c r="Z33" s="48"/>
      <c r="AA33" s="53"/>
    </row>
    <row r="34" spans="2:27" s="40" customFormat="1" ht="78" x14ac:dyDescent="0.25">
      <c r="B34" s="76" t="s">
        <v>55</v>
      </c>
      <c r="C34" s="77" t="s">
        <v>142</v>
      </c>
      <c r="D34" s="77" t="s">
        <v>143</v>
      </c>
      <c r="E34" s="78" t="s">
        <v>38</v>
      </c>
      <c r="F34" s="133" t="s">
        <v>144</v>
      </c>
      <c r="G34" s="147">
        <v>700</v>
      </c>
      <c r="H34" s="142">
        <v>200</v>
      </c>
      <c r="I34" s="125">
        <v>200</v>
      </c>
      <c r="J34" s="125">
        <v>200</v>
      </c>
      <c r="K34" s="125">
        <v>100</v>
      </c>
      <c r="L34" s="125">
        <v>98</v>
      </c>
      <c r="M34" s="125">
        <v>94</v>
      </c>
      <c r="N34" s="125" t="s">
        <v>25</v>
      </c>
      <c r="O34" s="125" t="s">
        <v>25</v>
      </c>
      <c r="P34" s="126">
        <f t="shared" si="26"/>
        <v>0.49</v>
      </c>
      <c r="Q34" s="126">
        <f t="shared" si="27"/>
        <v>0.47</v>
      </c>
      <c r="R34" s="126" t="str">
        <f t="shared" si="28"/>
        <v>NO APLICA</v>
      </c>
      <c r="S34" s="126" t="str">
        <f t="shared" si="29"/>
        <v>NO APLICA</v>
      </c>
      <c r="T34" s="126">
        <f t="shared" si="30"/>
        <v>0.14000000000000001</v>
      </c>
      <c r="U34" s="126">
        <f t="shared" si="31"/>
        <v>0.2742857142857143</v>
      </c>
      <c r="V34" s="126" t="str">
        <f t="shared" si="32"/>
        <v>NO APLICA</v>
      </c>
      <c r="W34" s="126" t="str">
        <f t="shared" si="33"/>
        <v>NO APLICA</v>
      </c>
      <c r="X34" s="79" t="s">
        <v>70</v>
      </c>
      <c r="Y34" s="79" t="s">
        <v>70</v>
      </c>
      <c r="Z34" s="48"/>
      <c r="AA34" s="53"/>
    </row>
    <row r="35" spans="2:27" s="40" customFormat="1" ht="78" x14ac:dyDescent="0.25">
      <c r="B35" s="76" t="s">
        <v>55</v>
      </c>
      <c r="C35" s="77" t="s">
        <v>145</v>
      </c>
      <c r="D35" s="77" t="s">
        <v>146</v>
      </c>
      <c r="E35" s="78" t="s">
        <v>38</v>
      </c>
      <c r="F35" s="133" t="s">
        <v>147</v>
      </c>
      <c r="G35" s="147">
        <v>70</v>
      </c>
      <c r="H35" s="142">
        <v>10</v>
      </c>
      <c r="I35" s="125">
        <v>25</v>
      </c>
      <c r="J35" s="125">
        <v>25</v>
      </c>
      <c r="K35" s="125">
        <v>10</v>
      </c>
      <c r="L35" s="125">
        <v>32</v>
      </c>
      <c r="M35" s="125">
        <v>38</v>
      </c>
      <c r="N35" s="125" t="s">
        <v>25</v>
      </c>
      <c r="O35" s="125" t="s">
        <v>25</v>
      </c>
      <c r="P35" s="126">
        <f t="shared" si="26"/>
        <v>3.2</v>
      </c>
      <c r="Q35" s="126">
        <f t="shared" si="27"/>
        <v>1.52</v>
      </c>
      <c r="R35" s="126" t="str">
        <f t="shared" si="28"/>
        <v>NO APLICA</v>
      </c>
      <c r="S35" s="126" t="str">
        <f t="shared" si="29"/>
        <v>NO APLICA</v>
      </c>
      <c r="T35" s="126">
        <f t="shared" si="30"/>
        <v>0.45714285714285713</v>
      </c>
      <c r="U35" s="126">
        <f t="shared" si="31"/>
        <v>1</v>
      </c>
      <c r="V35" s="126" t="str">
        <f t="shared" si="32"/>
        <v>NO APLICA</v>
      </c>
      <c r="W35" s="126" t="str">
        <f t="shared" si="33"/>
        <v>NO APLICA</v>
      </c>
      <c r="X35" s="79" t="s">
        <v>68</v>
      </c>
      <c r="Y35" s="79" t="s">
        <v>68</v>
      </c>
      <c r="Z35" s="48"/>
      <c r="AA35" s="53"/>
    </row>
    <row r="36" spans="2:27" s="40" customFormat="1" ht="101.25" customHeight="1" x14ac:dyDescent="0.25">
      <c r="B36" s="87" t="s">
        <v>59</v>
      </c>
      <c r="C36" s="82" t="s">
        <v>148</v>
      </c>
      <c r="D36" s="82" t="s">
        <v>149</v>
      </c>
      <c r="E36" s="83" t="s">
        <v>38</v>
      </c>
      <c r="F36" s="134" t="s">
        <v>150</v>
      </c>
      <c r="G36" s="148">
        <v>193</v>
      </c>
      <c r="H36" s="143">
        <v>36</v>
      </c>
      <c r="I36" s="127">
        <v>41</v>
      </c>
      <c r="J36" s="127">
        <v>61</v>
      </c>
      <c r="K36" s="127">
        <v>55</v>
      </c>
      <c r="L36" s="127">
        <v>47</v>
      </c>
      <c r="M36" s="127">
        <v>49</v>
      </c>
      <c r="N36" s="127" t="s">
        <v>25</v>
      </c>
      <c r="O36" s="127" t="s">
        <v>25</v>
      </c>
      <c r="P36" s="126">
        <f t="shared" si="26"/>
        <v>1.3055555555555556</v>
      </c>
      <c r="Q36" s="126">
        <f t="shared" si="27"/>
        <v>1.1951219512195121</v>
      </c>
      <c r="R36" s="126" t="str">
        <f t="shared" si="28"/>
        <v>NO APLICA</v>
      </c>
      <c r="S36" s="126" t="str">
        <f t="shared" si="29"/>
        <v>NO APLICA</v>
      </c>
      <c r="T36" s="126">
        <f t="shared" si="30"/>
        <v>0.24352331606217617</v>
      </c>
      <c r="U36" s="126">
        <f t="shared" si="31"/>
        <v>0.49740932642487046</v>
      </c>
      <c r="V36" s="126" t="str">
        <f t="shared" si="32"/>
        <v>NO APLICA</v>
      </c>
      <c r="W36" s="126" t="str">
        <f t="shared" si="33"/>
        <v>NO APLICA</v>
      </c>
      <c r="X36" s="84" t="s">
        <v>69</v>
      </c>
      <c r="Y36" s="84" t="s">
        <v>69</v>
      </c>
      <c r="Z36" s="51"/>
      <c r="AA36" s="52"/>
    </row>
    <row r="37" spans="2:27" s="40" customFormat="1" ht="99" customHeight="1" x14ac:dyDescent="0.25">
      <c r="B37" s="76" t="s">
        <v>55</v>
      </c>
      <c r="C37" s="77" t="s">
        <v>151</v>
      </c>
      <c r="D37" s="77" t="s">
        <v>152</v>
      </c>
      <c r="E37" s="78" t="s">
        <v>38</v>
      </c>
      <c r="F37" s="133" t="s">
        <v>153</v>
      </c>
      <c r="G37" s="147">
        <v>23</v>
      </c>
      <c r="H37" s="142">
        <v>6</v>
      </c>
      <c r="I37" s="125">
        <v>6</v>
      </c>
      <c r="J37" s="125">
        <v>6</v>
      </c>
      <c r="K37" s="125">
        <v>5</v>
      </c>
      <c r="L37" s="125">
        <v>6</v>
      </c>
      <c r="M37" s="125">
        <v>6</v>
      </c>
      <c r="N37" s="125" t="s">
        <v>25</v>
      </c>
      <c r="O37" s="125" t="s">
        <v>25</v>
      </c>
      <c r="P37" s="126">
        <f t="shared" si="26"/>
        <v>1</v>
      </c>
      <c r="Q37" s="126">
        <f t="shared" si="27"/>
        <v>1</v>
      </c>
      <c r="R37" s="126" t="str">
        <f t="shared" si="28"/>
        <v>NO APLICA</v>
      </c>
      <c r="S37" s="126" t="str">
        <f t="shared" si="29"/>
        <v>NO APLICA</v>
      </c>
      <c r="T37" s="126">
        <f t="shared" si="30"/>
        <v>0.2608695652173913</v>
      </c>
      <c r="U37" s="126">
        <f t="shared" si="31"/>
        <v>0.52173913043478259</v>
      </c>
      <c r="V37" s="126" t="str">
        <f t="shared" si="32"/>
        <v>NO APLICA</v>
      </c>
      <c r="W37" s="126" t="str">
        <f t="shared" si="33"/>
        <v>NO APLICA</v>
      </c>
      <c r="X37" s="79" t="s">
        <v>69</v>
      </c>
      <c r="Y37" s="79" t="s">
        <v>69</v>
      </c>
      <c r="Z37" s="48"/>
      <c r="AA37" s="53"/>
    </row>
    <row r="38" spans="2:27" s="40" customFormat="1" ht="93.75" customHeight="1" x14ac:dyDescent="0.25">
      <c r="B38" s="76" t="s">
        <v>55</v>
      </c>
      <c r="C38" s="77" t="s">
        <v>154</v>
      </c>
      <c r="D38" s="77" t="s">
        <v>155</v>
      </c>
      <c r="E38" s="78" t="s">
        <v>38</v>
      </c>
      <c r="F38" s="133" t="s">
        <v>156</v>
      </c>
      <c r="G38" s="147">
        <v>120</v>
      </c>
      <c r="H38" s="142">
        <v>20</v>
      </c>
      <c r="I38" s="125">
        <v>20</v>
      </c>
      <c r="J38" s="125">
        <v>40</v>
      </c>
      <c r="K38" s="125">
        <v>40</v>
      </c>
      <c r="L38" s="125">
        <v>35</v>
      </c>
      <c r="M38" s="125">
        <v>38</v>
      </c>
      <c r="N38" s="125" t="s">
        <v>25</v>
      </c>
      <c r="O38" s="125" t="s">
        <v>25</v>
      </c>
      <c r="P38" s="126">
        <f t="shared" si="26"/>
        <v>1.75</v>
      </c>
      <c r="Q38" s="126">
        <f t="shared" si="27"/>
        <v>1.9</v>
      </c>
      <c r="R38" s="126" t="str">
        <f t="shared" si="28"/>
        <v>NO APLICA</v>
      </c>
      <c r="S38" s="126" t="str">
        <f t="shared" si="29"/>
        <v>NO APLICA</v>
      </c>
      <c r="T38" s="126">
        <f t="shared" si="30"/>
        <v>0.29166666666666669</v>
      </c>
      <c r="U38" s="126">
        <f t="shared" si="31"/>
        <v>0.60833333333333328</v>
      </c>
      <c r="V38" s="126" t="str">
        <f t="shared" si="32"/>
        <v>NO APLICA</v>
      </c>
      <c r="W38" s="126" t="str">
        <f t="shared" si="33"/>
        <v>NO APLICA</v>
      </c>
      <c r="X38" s="79" t="s">
        <v>69</v>
      </c>
      <c r="Y38" s="79" t="s">
        <v>69</v>
      </c>
      <c r="Z38" s="48"/>
      <c r="AA38" s="53"/>
    </row>
    <row r="39" spans="2:27" s="40" customFormat="1" ht="99.75" customHeight="1" x14ac:dyDescent="0.25">
      <c r="B39" s="76" t="s">
        <v>55</v>
      </c>
      <c r="C39" s="77" t="s">
        <v>157</v>
      </c>
      <c r="D39" s="77" t="s">
        <v>158</v>
      </c>
      <c r="E39" s="78" t="s">
        <v>38</v>
      </c>
      <c r="F39" s="133" t="s">
        <v>159</v>
      </c>
      <c r="G39" s="147">
        <v>50</v>
      </c>
      <c r="H39" s="142">
        <v>10</v>
      </c>
      <c r="I39" s="125">
        <v>15</v>
      </c>
      <c r="J39" s="125">
        <v>15</v>
      </c>
      <c r="K39" s="125">
        <v>10</v>
      </c>
      <c r="L39" s="125">
        <v>6</v>
      </c>
      <c r="M39" s="125">
        <v>5</v>
      </c>
      <c r="N39" s="125" t="s">
        <v>25</v>
      </c>
      <c r="O39" s="125" t="s">
        <v>25</v>
      </c>
      <c r="P39" s="126">
        <f t="shared" si="26"/>
        <v>0.6</v>
      </c>
      <c r="Q39" s="126">
        <f t="shared" si="27"/>
        <v>0.33333333333333331</v>
      </c>
      <c r="R39" s="126" t="str">
        <f t="shared" si="28"/>
        <v>NO APLICA</v>
      </c>
      <c r="S39" s="126" t="str">
        <f t="shared" si="29"/>
        <v>NO APLICA</v>
      </c>
      <c r="T39" s="126">
        <f t="shared" si="30"/>
        <v>0.12</v>
      </c>
      <c r="U39" s="126">
        <f t="shared" si="31"/>
        <v>0.22</v>
      </c>
      <c r="V39" s="126" t="str">
        <f t="shared" si="32"/>
        <v>NO APLICA</v>
      </c>
      <c r="W39" s="126" t="str">
        <f t="shared" si="33"/>
        <v>NO APLICA</v>
      </c>
      <c r="X39" s="79" t="s">
        <v>71</v>
      </c>
      <c r="Y39" s="79" t="s">
        <v>71</v>
      </c>
      <c r="Z39" s="48"/>
      <c r="AA39" s="53"/>
    </row>
    <row r="40" spans="2:27" s="40" customFormat="1" ht="92.25" x14ac:dyDescent="0.25">
      <c r="B40" s="87" t="s">
        <v>60</v>
      </c>
      <c r="C40" s="82" t="s">
        <v>160</v>
      </c>
      <c r="D40" s="82" t="s">
        <v>161</v>
      </c>
      <c r="E40" s="83" t="s">
        <v>38</v>
      </c>
      <c r="F40" s="134" t="s">
        <v>162</v>
      </c>
      <c r="G40" s="148">
        <v>30</v>
      </c>
      <c r="H40" s="143">
        <v>6</v>
      </c>
      <c r="I40" s="127">
        <v>7</v>
      </c>
      <c r="J40" s="127">
        <v>9</v>
      </c>
      <c r="K40" s="127">
        <v>8</v>
      </c>
      <c r="L40" s="127">
        <v>7</v>
      </c>
      <c r="M40" s="127">
        <v>6</v>
      </c>
      <c r="N40" s="127" t="s">
        <v>25</v>
      </c>
      <c r="O40" s="127" t="s">
        <v>25</v>
      </c>
      <c r="P40" s="126">
        <f t="shared" ref="P40:P49" si="34">IFERROR(L40/H40,"NO APLICA")</f>
        <v>1.1666666666666667</v>
      </c>
      <c r="Q40" s="126">
        <f t="shared" ref="Q40:Q49" si="35">IFERROR(M40/I40,"NO APLICA")</f>
        <v>0.8571428571428571</v>
      </c>
      <c r="R40" s="126" t="str">
        <f t="shared" ref="R40:R49" si="36">IFERROR(N40/J40,"NO APLICA")</f>
        <v>NO APLICA</v>
      </c>
      <c r="S40" s="126" t="str">
        <f t="shared" ref="S40:S49" si="37">IFERROR(O40/K40,"NO APLICA")</f>
        <v>NO APLICA</v>
      </c>
      <c r="T40" s="126">
        <f t="shared" ref="T40:T49" si="38">IFERROR(L40/G40,"NO APLICA")</f>
        <v>0.23333333333333334</v>
      </c>
      <c r="U40" s="126">
        <f t="shared" ref="U40:U49" si="39">IFERROR((L40+M40)/G40,"NO APLICA")</f>
        <v>0.43333333333333335</v>
      </c>
      <c r="V40" s="126" t="str">
        <f t="shared" ref="V40:V49" si="40">IFERROR((L40+M40+N40)/G40,"NO APLICA")</f>
        <v>NO APLICA</v>
      </c>
      <c r="W40" s="126" t="str">
        <f t="shared" ref="W40:W49" si="41">IFERROR((L40+M40+N40+O40)/G40,"NO APLICA")</f>
        <v>NO APLICA</v>
      </c>
      <c r="X40" s="84" t="s">
        <v>69</v>
      </c>
      <c r="Y40" s="84" t="s">
        <v>69</v>
      </c>
      <c r="Z40" s="51"/>
      <c r="AA40" s="52"/>
    </row>
    <row r="41" spans="2:27" s="40" customFormat="1" ht="107.25" x14ac:dyDescent="0.25">
      <c r="B41" s="85" t="s">
        <v>55</v>
      </c>
      <c r="C41" s="86" t="s">
        <v>163</v>
      </c>
      <c r="D41" s="77" t="s">
        <v>164</v>
      </c>
      <c r="E41" s="78" t="s">
        <v>38</v>
      </c>
      <c r="F41" s="133" t="s">
        <v>165</v>
      </c>
      <c r="G41" s="147">
        <v>9</v>
      </c>
      <c r="H41" s="142">
        <v>2</v>
      </c>
      <c r="I41" s="125">
        <v>2</v>
      </c>
      <c r="J41" s="125">
        <v>3</v>
      </c>
      <c r="K41" s="125">
        <v>2</v>
      </c>
      <c r="L41" s="125">
        <v>1</v>
      </c>
      <c r="M41" s="125">
        <v>0</v>
      </c>
      <c r="N41" s="125" t="s">
        <v>25</v>
      </c>
      <c r="O41" s="125" t="s">
        <v>25</v>
      </c>
      <c r="P41" s="126">
        <f t="shared" si="34"/>
        <v>0.5</v>
      </c>
      <c r="Q41" s="126">
        <f t="shared" si="35"/>
        <v>0</v>
      </c>
      <c r="R41" s="126" t="str">
        <f t="shared" si="36"/>
        <v>NO APLICA</v>
      </c>
      <c r="S41" s="126" t="str">
        <f t="shared" si="37"/>
        <v>NO APLICA</v>
      </c>
      <c r="T41" s="126">
        <f t="shared" si="38"/>
        <v>0.1111111111111111</v>
      </c>
      <c r="U41" s="126">
        <f t="shared" si="39"/>
        <v>0.1111111111111111</v>
      </c>
      <c r="V41" s="126" t="str">
        <f t="shared" si="40"/>
        <v>NO APLICA</v>
      </c>
      <c r="W41" s="126" t="str">
        <f t="shared" si="41"/>
        <v>NO APLICA</v>
      </c>
      <c r="X41" s="79" t="s">
        <v>71</v>
      </c>
      <c r="Y41" s="79" t="s">
        <v>71</v>
      </c>
      <c r="Z41" s="48"/>
      <c r="AA41" s="53"/>
    </row>
    <row r="42" spans="2:27" s="40" customFormat="1" ht="78.75" x14ac:dyDescent="0.25">
      <c r="B42" s="76" t="s">
        <v>55</v>
      </c>
      <c r="C42" s="77" t="s">
        <v>166</v>
      </c>
      <c r="D42" s="77" t="s">
        <v>167</v>
      </c>
      <c r="E42" s="78" t="s">
        <v>38</v>
      </c>
      <c r="F42" s="133" t="s">
        <v>168</v>
      </c>
      <c r="G42" s="147">
        <v>2</v>
      </c>
      <c r="H42" s="142">
        <v>0</v>
      </c>
      <c r="I42" s="125">
        <v>0</v>
      </c>
      <c r="J42" s="125">
        <v>1</v>
      </c>
      <c r="K42" s="125">
        <v>1</v>
      </c>
      <c r="L42" s="125">
        <v>0</v>
      </c>
      <c r="M42" s="125">
        <v>0</v>
      </c>
      <c r="N42" s="125" t="s">
        <v>25</v>
      </c>
      <c r="O42" s="125" t="s">
        <v>25</v>
      </c>
      <c r="P42" s="126" t="str">
        <f t="shared" si="34"/>
        <v>NO APLICA</v>
      </c>
      <c r="Q42" s="126" t="str">
        <f t="shared" si="35"/>
        <v>NO APLICA</v>
      </c>
      <c r="R42" s="126" t="str">
        <f t="shared" si="36"/>
        <v>NO APLICA</v>
      </c>
      <c r="S42" s="126" t="str">
        <f t="shared" si="37"/>
        <v>NO APLICA</v>
      </c>
      <c r="T42" s="126">
        <f t="shared" si="38"/>
        <v>0</v>
      </c>
      <c r="U42" s="126">
        <f t="shared" si="39"/>
        <v>0</v>
      </c>
      <c r="V42" s="126" t="str">
        <f t="shared" si="40"/>
        <v>NO APLICA</v>
      </c>
      <c r="W42" s="126" t="str">
        <f t="shared" si="41"/>
        <v>NO APLICA</v>
      </c>
      <c r="X42" s="79" t="s">
        <v>71</v>
      </c>
      <c r="Y42" s="79" t="s">
        <v>71</v>
      </c>
      <c r="Z42" s="48"/>
      <c r="AA42" s="53"/>
    </row>
    <row r="43" spans="2:27" s="40" customFormat="1" ht="78" x14ac:dyDescent="0.25">
      <c r="B43" s="76" t="s">
        <v>55</v>
      </c>
      <c r="C43" s="77" t="s">
        <v>169</v>
      </c>
      <c r="D43" s="77" t="s">
        <v>170</v>
      </c>
      <c r="E43" s="78" t="s">
        <v>38</v>
      </c>
      <c r="F43" s="133" t="s">
        <v>171</v>
      </c>
      <c r="G43" s="147">
        <v>3</v>
      </c>
      <c r="H43" s="142">
        <v>0</v>
      </c>
      <c r="I43" s="125">
        <v>1</v>
      </c>
      <c r="J43" s="125">
        <v>1</v>
      </c>
      <c r="K43" s="125">
        <v>1</v>
      </c>
      <c r="L43" s="125">
        <v>0</v>
      </c>
      <c r="M43" s="125">
        <v>0</v>
      </c>
      <c r="N43" s="125" t="s">
        <v>25</v>
      </c>
      <c r="O43" s="125" t="s">
        <v>25</v>
      </c>
      <c r="P43" s="126" t="str">
        <f t="shared" si="34"/>
        <v>NO APLICA</v>
      </c>
      <c r="Q43" s="126">
        <f t="shared" si="35"/>
        <v>0</v>
      </c>
      <c r="R43" s="126" t="str">
        <f t="shared" si="36"/>
        <v>NO APLICA</v>
      </c>
      <c r="S43" s="126" t="str">
        <f t="shared" si="37"/>
        <v>NO APLICA</v>
      </c>
      <c r="T43" s="126">
        <f t="shared" si="38"/>
        <v>0</v>
      </c>
      <c r="U43" s="126">
        <f t="shared" si="39"/>
        <v>0</v>
      </c>
      <c r="V43" s="126" t="str">
        <f t="shared" si="40"/>
        <v>NO APLICA</v>
      </c>
      <c r="W43" s="126" t="str">
        <f t="shared" si="41"/>
        <v>NO APLICA</v>
      </c>
      <c r="X43" s="79" t="s">
        <v>72</v>
      </c>
      <c r="Y43" s="79" t="s">
        <v>72</v>
      </c>
      <c r="Z43" s="48"/>
      <c r="AA43" s="53"/>
    </row>
    <row r="44" spans="2:27" s="40" customFormat="1" ht="78" x14ac:dyDescent="0.25">
      <c r="B44" s="76" t="s">
        <v>55</v>
      </c>
      <c r="C44" s="77" t="s">
        <v>172</v>
      </c>
      <c r="D44" s="77" t="s">
        <v>173</v>
      </c>
      <c r="E44" s="78" t="s">
        <v>38</v>
      </c>
      <c r="F44" s="133" t="s">
        <v>174</v>
      </c>
      <c r="G44" s="147">
        <v>16</v>
      </c>
      <c r="H44" s="142">
        <v>4</v>
      </c>
      <c r="I44" s="125">
        <v>4</v>
      </c>
      <c r="J44" s="125">
        <v>4</v>
      </c>
      <c r="K44" s="125">
        <v>4</v>
      </c>
      <c r="L44" s="125">
        <v>6</v>
      </c>
      <c r="M44" s="125">
        <v>6</v>
      </c>
      <c r="N44" s="125" t="s">
        <v>25</v>
      </c>
      <c r="O44" s="125" t="s">
        <v>25</v>
      </c>
      <c r="P44" s="126">
        <f t="shared" si="34"/>
        <v>1.5</v>
      </c>
      <c r="Q44" s="126">
        <f t="shared" si="35"/>
        <v>1.5</v>
      </c>
      <c r="R44" s="126" t="str">
        <f t="shared" si="36"/>
        <v>NO APLICA</v>
      </c>
      <c r="S44" s="126" t="str">
        <f t="shared" si="37"/>
        <v>NO APLICA</v>
      </c>
      <c r="T44" s="126">
        <f t="shared" si="38"/>
        <v>0.375</v>
      </c>
      <c r="U44" s="126">
        <f t="shared" si="39"/>
        <v>0.75</v>
      </c>
      <c r="V44" s="126" t="str">
        <f t="shared" si="40"/>
        <v>NO APLICA</v>
      </c>
      <c r="W44" s="126" t="str">
        <f t="shared" si="41"/>
        <v>NO APLICA</v>
      </c>
      <c r="X44" s="79" t="s">
        <v>69</v>
      </c>
      <c r="Y44" s="79" t="s">
        <v>69</v>
      </c>
      <c r="Z44" s="48"/>
      <c r="AA44" s="53"/>
    </row>
    <row r="45" spans="2:27" s="40" customFormat="1" ht="78" x14ac:dyDescent="0.25">
      <c r="B45" s="87" t="s">
        <v>61</v>
      </c>
      <c r="C45" s="82" t="s">
        <v>175</v>
      </c>
      <c r="D45" s="82" t="s">
        <v>176</v>
      </c>
      <c r="E45" s="83" t="s">
        <v>38</v>
      </c>
      <c r="F45" s="134" t="s">
        <v>177</v>
      </c>
      <c r="G45" s="148">
        <v>79</v>
      </c>
      <c r="H45" s="143">
        <v>17</v>
      </c>
      <c r="I45" s="127">
        <v>22</v>
      </c>
      <c r="J45" s="127">
        <v>23</v>
      </c>
      <c r="K45" s="127">
        <v>17</v>
      </c>
      <c r="L45" s="127">
        <v>17</v>
      </c>
      <c r="M45" s="127">
        <v>24</v>
      </c>
      <c r="N45" s="127" t="s">
        <v>25</v>
      </c>
      <c r="O45" s="127" t="s">
        <v>25</v>
      </c>
      <c r="P45" s="126">
        <f t="shared" si="34"/>
        <v>1</v>
      </c>
      <c r="Q45" s="126">
        <f t="shared" si="35"/>
        <v>1.0909090909090908</v>
      </c>
      <c r="R45" s="126" t="str">
        <f t="shared" si="36"/>
        <v>NO APLICA</v>
      </c>
      <c r="S45" s="126" t="str">
        <f t="shared" si="37"/>
        <v>NO APLICA</v>
      </c>
      <c r="T45" s="126">
        <f t="shared" si="38"/>
        <v>0.21518987341772153</v>
      </c>
      <c r="U45" s="126">
        <f t="shared" si="39"/>
        <v>0.51898734177215189</v>
      </c>
      <c r="V45" s="126" t="str">
        <f t="shared" si="40"/>
        <v>NO APLICA</v>
      </c>
      <c r="W45" s="126" t="str">
        <f t="shared" si="41"/>
        <v>NO APLICA</v>
      </c>
      <c r="X45" s="84" t="s">
        <v>69</v>
      </c>
      <c r="Y45" s="84" t="s">
        <v>69</v>
      </c>
      <c r="Z45" s="51"/>
      <c r="AA45" s="52"/>
    </row>
    <row r="46" spans="2:27" s="40" customFormat="1" ht="78" x14ac:dyDescent="0.25">
      <c r="B46" s="76" t="s">
        <v>55</v>
      </c>
      <c r="C46" s="77" t="s">
        <v>178</v>
      </c>
      <c r="D46" s="77" t="s">
        <v>179</v>
      </c>
      <c r="E46" s="78" t="s">
        <v>38</v>
      </c>
      <c r="F46" s="133" t="s">
        <v>180</v>
      </c>
      <c r="G46" s="147">
        <v>6</v>
      </c>
      <c r="H46" s="142">
        <v>1</v>
      </c>
      <c r="I46" s="125">
        <v>2</v>
      </c>
      <c r="J46" s="125">
        <v>2</v>
      </c>
      <c r="K46" s="125">
        <v>1</v>
      </c>
      <c r="L46" s="125">
        <v>1</v>
      </c>
      <c r="M46" s="125">
        <v>1</v>
      </c>
      <c r="N46" s="125" t="s">
        <v>25</v>
      </c>
      <c r="O46" s="125" t="s">
        <v>25</v>
      </c>
      <c r="P46" s="126">
        <f t="shared" si="34"/>
        <v>1</v>
      </c>
      <c r="Q46" s="126">
        <f t="shared" si="35"/>
        <v>0.5</v>
      </c>
      <c r="R46" s="126" t="str">
        <f t="shared" si="36"/>
        <v>NO APLICA</v>
      </c>
      <c r="S46" s="126" t="str">
        <f t="shared" si="37"/>
        <v>NO APLICA</v>
      </c>
      <c r="T46" s="126">
        <f t="shared" si="38"/>
        <v>0.16666666666666666</v>
      </c>
      <c r="U46" s="126">
        <f t="shared" si="39"/>
        <v>0.33333333333333331</v>
      </c>
      <c r="V46" s="126" t="str">
        <f t="shared" si="40"/>
        <v>NO APLICA</v>
      </c>
      <c r="W46" s="126" t="str">
        <f t="shared" si="41"/>
        <v>NO APLICA</v>
      </c>
      <c r="X46" s="79" t="s">
        <v>69</v>
      </c>
      <c r="Y46" s="79" t="s">
        <v>69</v>
      </c>
      <c r="Z46" s="48"/>
      <c r="AA46" s="53"/>
    </row>
    <row r="47" spans="2:27" s="40" customFormat="1" ht="78" x14ac:dyDescent="0.25">
      <c r="B47" s="76" t="s">
        <v>55</v>
      </c>
      <c r="C47" s="77" t="s">
        <v>181</v>
      </c>
      <c r="D47" s="77" t="s">
        <v>182</v>
      </c>
      <c r="E47" s="78" t="s">
        <v>38</v>
      </c>
      <c r="F47" s="133" t="s">
        <v>183</v>
      </c>
      <c r="G47" s="147">
        <v>25</v>
      </c>
      <c r="H47" s="142">
        <v>5</v>
      </c>
      <c r="I47" s="125">
        <v>7</v>
      </c>
      <c r="J47" s="125">
        <v>8</v>
      </c>
      <c r="K47" s="125">
        <v>5</v>
      </c>
      <c r="L47" s="125">
        <v>0</v>
      </c>
      <c r="M47" s="125">
        <v>2</v>
      </c>
      <c r="N47" s="125" t="s">
        <v>25</v>
      </c>
      <c r="O47" s="125" t="s">
        <v>25</v>
      </c>
      <c r="P47" s="126">
        <f t="shared" si="34"/>
        <v>0</v>
      </c>
      <c r="Q47" s="126">
        <f t="shared" si="35"/>
        <v>0.2857142857142857</v>
      </c>
      <c r="R47" s="126" t="str">
        <f t="shared" si="36"/>
        <v>NO APLICA</v>
      </c>
      <c r="S47" s="126" t="str">
        <f t="shared" si="37"/>
        <v>NO APLICA</v>
      </c>
      <c r="T47" s="126">
        <f t="shared" si="38"/>
        <v>0</v>
      </c>
      <c r="U47" s="126">
        <f t="shared" si="39"/>
        <v>0.08</v>
      </c>
      <c r="V47" s="126" t="str">
        <f t="shared" si="40"/>
        <v>NO APLICA</v>
      </c>
      <c r="W47" s="126" t="str">
        <f t="shared" si="41"/>
        <v>NO APLICA</v>
      </c>
      <c r="X47" s="79" t="s">
        <v>73</v>
      </c>
      <c r="Y47" s="79" t="s">
        <v>73</v>
      </c>
      <c r="Z47" s="48"/>
      <c r="AA47" s="53"/>
    </row>
    <row r="48" spans="2:27" s="40" customFormat="1" ht="105.75" x14ac:dyDescent="0.25">
      <c r="B48" s="76" t="s">
        <v>55</v>
      </c>
      <c r="C48" s="77" t="s">
        <v>184</v>
      </c>
      <c r="D48" s="77" t="s">
        <v>185</v>
      </c>
      <c r="E48" s="78" t="s">
        <v>38</v>
      </c>
      <c r="F48" s="133" t="s">
        <v>186</v>
      </c>
      <c r="G48" s="147">
        <v>10</v>
      </c>
      <c r="H48" s="142">
        <v>2</v>
      </c>
      <c r="I48" s="125">
        <v>3</v>
      </c>
      <c r="J48" s="125">
        <v>3</v>
      </c>
      <c r="K48" s="125">
        <v>2</v>
      </c>
      <c r="L48" s="125">
        <v>0</v>
      </c>
      <c r="M48" s="125">
        <v>4</v>
      </c>
      <c r="N48" s="125" t="s">
        <v>25</v>
      </c>
      <c r="O48" s="125" t="s">
        <v>25</v>
      </c>
      <c r="P48" s="126">
        <f t="shared" si="34"/>
        <v>0</v>
      </c>
      <c r="Q48" s="126">
        <f t="shared" si="35"/>
        <v>1.3333333333333333</v>
      </c>
      <c r="R48" s="126" t="str">
        <f t="shared" si="36"/>
        <v>NO APLICA</v>
      </c>
      <c r="S48" s="126" t="str">
        <f t="shared" si="37"/>
        <v>NO APLICA</v>
      </c>
      <c r="T48" s="126">
        <f t="shared" si="38"/>
        <v>0</v>
      </c>
      <c r="U48" s="126">
        <f t="shared" si="39"/>
        <v>0.4</v>
      </c>
      <c r="V48" s="126" t="str">
        <f t="shared" si="40"/>
        <v>NO APLICA</v>
      </c>
      <c r="W48" s="126" t="str">
        <f t="shared" si="41"/>
        <v>NO APLICA</v>
      </c>
      <c r="X48" s="79" t="s">
        <v>73</v>
      </c>
      <c r="Y48" s="79" t="s">
        <v>73</v>
      </c>
      <c r="Z48" s="48"/>
      <c r="AA48" s="53"/>
    </row>
    <row r="49" spans="2:27" s="40" customFormat="1" ht="78" x14ac:dyDescent="0.25">
      <c r="B49" s="76" t="s">
        <v>55</v>
      </c>
      <c r="C49" s="77" t="s">
        <v>187</v>
      </c>
      <c r="D49" s="77" t="s">
        <v>188</v>
      </c>
      <c r="E49" s="78" t="s">
        <v>38</v>
      </c>
      <c r="F49" s="133" t="s">
        <v>189</v>
      </c>
      <c r="G49" s="147">
        <v>8</v>
      </c>
      <c r="H49" s="142">
        <v>2</v>
      </c>
      <c r="I49" s="125">
        <v>2</v>
      </c>
      <c r="J49" s="125">
        <v>2</v>
      </c>
      <c r="K49" s="125">
        <v>2</v>
      </c>
      <c r="L49" s="125">
        <v>1</v>
      </c>
      <c r="M49" s="125">
        <v>2</v>
      </c>
      <c r="N49" s="125" t="s">
        <v>25</v>
      </c>
      <c r="O49" s="125" t="s">
        <v>25</v>
      </c>
      <c r="P49" s="126">
        <f t="shared" si="34"/>
        <v>0.5</v>
      </c>
      <c r="Q49" s="126">
        <f t="shared" si="35"/>
        <v>1</v>
      </c>
      <c r="R49" s="126" t="str">
        <f t="shared" si="36"/>
        <v>NO APLICA</v>
      </c>
      <c r="S49" s="126" t="str">
        <f t="shared" si="37"/>
        <v>NO APLICA</v>
      </c>
      <c r="T49" s="126">
        <f t="shared" si="38"/>
        <v>0.125</v>
      </c>
      <c r="U49" s="126">
        <f t="shared" si="39"/>
        <v>0.375</v>
      </c>
      <c r="V49" s="126" t="str">
        <f t="shared" si="40"/>
        <v>NO APLICA</v>
      </c>
      <c r="W49" s="126" t="str">
        <f t="shared" si="41"/>
        <v>NO APLICA</v>
      </c>
      <c r="X49" s="79" t="s">
        <v>73</v>
      </c>
      <c r="Y49" s="79" t="s">
        <v>73</v>
      </c>
      <c r="Z49" s="48"/>
      <c r="AA49" s="53"/>
    </row>
    <row r="50" spans="2:27" s="40" customFormat="1" ht="78" x14ac:dyDescent="0.25">
      <c r="B50" s="76" t="s">
        <v>55</v>
      </c>
      <c r="C50" s="77" t="s">
        <v>190</v>
      </c>
      <c r="D50" s="77" t="s">
        <v>191</v>
      </c>
      <c r="E50" s="78" t="s">
        <v>38</v>
      </c>
      <c r="F50" s="133" t="s">
        <v>192</v>
      </c>
      <c r="G50" s="147">
        <v>20</v>
      </c>
      <c r="H50" s="142">
        <v>5</v>
      </c>
      <c r="I50" s="125">
        <v>5</v>
      </c>
      <c r="J50" s="125">
        <v>5</v>
      </c>
      <c r="K50" s="125">
        <v>5</v>
      </c>
      <c r="L50" s="125">
        <v>7</v>
      </c>
      <c r="M50" s="125">
        <v>4</v>
      </c>
      <c r="N50" s="125" t="s">
        <v>25</v>
      </c>
      <c r="O50" s="125" t="s">
        <v>25</v>
      </c>
      <c r="P50" s="126">
        <f t="shared" ref="P50:P55" si="42">IFERROR(L50/H50,"NO APLICA")</f>
        <v>1.4</v>
      </c>
      <c r="Q50" s="126">
        <f t="shared" ref="Q50:Q55" si="43">IFERROR(M50/I50,"NO APLICA")</f>
        <v>0.8</v>
      </c>
      <c r="R50" s="126" t="str">
        <f t="shared" ref="R50:R55" si="44">IFERROR(N50/J50,"NO APLICA")</f>
        <v>NO APLICA</v>
      </c>
      <c r="S50" s="126" t="str">
        <f t="shared" ref="S50:S55" si="45">IFERROR(O50/K50,"NO APLICA")</f>
        <v>NO APLICA</v>
      </c>
      <c r="T50" s="126">
        <f t="shared" ref="T50:T55" si="46">IFERROR(L50/G50,"NO APLICA")</f>
        <v>0.35</v>
      </c>
      <c r="U50" s="126">
        <f t="shared" ref="U50:U55" si="47">IFERROR((L50+M50)/G50,"NO APLICA")</f>
        <v>0.55000000000000004</v>
      </c>
      <c r="V50" s="126" t="str">
        <f t="shared" ref="V50:V55" si="48">IFERROR((L50+M50+N50)/G50,"NO APLICA")</f>
        <v>NO APLICA</v>
      </c>
      <c r="W50" s="126" t="str">
        <f t="shared" ref="W50:W55" si="49">IFERROR((L50+M50+N50+O50)/G50,"NO APLICA")</f>
        <v>NO APLICA</v>
      </c>
      <c r="X50" s="79" t="s">
        <v>74</v>
      </c>
      <c r="Y50" s="79" t="s">
        <v>74</v>
      </c>
      <c r="Z50" s="48"/>
      <c r="AA50" s="53"/>
    </row>
    <row r="51" spans="2:27" s="40" customFormat="1" ht="105.75" x14ac:dyDescent="0.25">
      <c r="B51" s="76" t="s">
        <v>55</v>
      </c>
      <c r="C51" s="77" t="s">
        <v>193</v>
      </c>
      <c r="D51" s="77" t="s">
        <v>194</v>
      </c>
      <c r="E51" s="78" t="s">
        <v>38</v>
      </c>
      <c r="F51" s="133" t="s">
        <v>195</v>
      </c>
      <c r="G51" s="147">
        <v>10</v>
      </c>
      <c r="H51" s="142">
        <v>2</v>
      </c>
      <c r="I51" s="125">
        <v>3</v>
      </c>
      <c r="J51" s="125">
        <v>3</v>
      </c>
      <c r="K51" s="125">
        <v>2</v>
      </c>
      <c r="L51" s="125">
        <v>8</v>
      </c>
      <c r="M51" s="125">
        <v>11</v>
      </c>
      <c r="N51" s="125" t="s">
        <v>25</v>
      </c>
      <c r="O51" s="125" t="s">
        <v>25</v>
      </c>
      <c r="P51" s="126">
        <f t="shared" si="42"/>
        <v>4</v>
      </c>
      <c r="Q51" s="126">
        <f t="shared" si="43"/>
        <v>3.6666666666666665</v>
      </c>
      <c r="R51" s="126" t="str">
        <f t="shared" si="44"/>
        <v>NO APLICA</v>
      </c>
      <c r="S51" s="126" t="str">
        <f t="shared" si="45"/>
        <v>NO APLICA</v>
      </c>
      <c r="T51" s="126">
        <f t="shared" si="46"/>
        <v>0.8</v>
      </c>
      <c r="U51" s="126">
        <f t="shared" si="47"/>
        <v>1.9</v>
      </c>
      <c r="V51" s="126" t="str">
        <f t="shared" si="48"/>
        <v>NO APLICA</v>
      </c>
      <c r="W51" s="126" t="str">
        <f t="shared" si="49"/>
        <v>NO APLICA</v>
      </c>
      <c r="X51" s="79" t="s">
        <v>74</v>
      </c>
      <c r="Y51" s="79" t="s">
        <v>74</v>
      </c>
      <c r="Z51" s="48"/>
      <c r="AA51" s="53"/>
    </row>
    <row r="52" spans="2:27" s="40" customFormat="1" ht="78" x14ac:dyDescent="0.25">
      <c r="B52" s="76" t="s">
        <v>62</v>
      </c>
      <c r="C52" s="77" t="s">
        <v>196</v>
      </c>
      <c r="D52" s="77" t="s">
        <v>197</v>
      </c>
      <c r="E52" s="78" t="s">
        <v>38</v>
      </c>
      <c r="F52" s="133" t="s">
        <v>177</v>
      </c>
      <c r="G52" s="148">
        <v>10600</v>
      </c>
      <c r="H52" s="143">
        <v>2650</v>
      </c>
      <c r="I52" s="127">
        <v>2675</v>
      </c>
      <c r="J52" s="127">
        <v>2675</v>
      </c>
      <c r="K52" s="127">
        <v>2650</v>
      </c>
      <c r="L52" s="127">
        <v>2714</v>
      </c>
      <c r="M52" s="127">
        <v>1322</v>
      </c>
      <c r="N52" s="127" t="s">
        <v>25</v>
      </c>
      <c r="O52" s="127" t="s">
        <v>25</v>
      </c>
      <c r="P52" s="126">
        <f t="shared" si="42"/>
        <v>1.0241509433962264</v>
      </c>
      <c r="Q52" s="126">
        <f t="shared" si="43"/>
        <v>0.4942056074766355</v>
      </c>
      <c r="R52" s="126" t="str">
        <f t="shared" si="44"/>
        <v>NO APLICA</v>
      </c>
      <c r="S52" s="126" t="str">
        <f t="shared" si="45"/>
        <v>NO APLICA</v>
      </c>
      <c r="T52" s="126">
        <f t="shared" si="46"/>
        <v>0.25603773584905659</v>
      </c>
      <c r="U52" s="126">
        <f t="shared" si="47"/>
        <v>0.38075471698113206</v>
      </c>
      <c r="V52" s="126" t="str">
        <f t="shared" si="48"/>
        <v>NO APLICA</v>
      </c>
      <c r="W52" s="126" t="str">
        <f t="shared" si="49"/>
        <v>NO APLICA</v>
      </c>
      <c r="X52" s="84" t="s">
        <v>63</v>
      </c>
      <c r="Y52" s="84" t="s">
        <v>63</v>
      </c>
      <c r="Z52" s="51"/>
      <c r="AA52" s="52"/>
    </row>
    <row r="53" spans="2:27" s="40" customFormat="1" ht="78" x14ac:dyDescent="0.25">
      <c r="B53" s="76" t="s">
        <v>55</v>
      </c>
      <c r="C53" s="77" t="s">
        <v>198</v>
      </c>
      <c r="D53" s="77" t="s">
        <v>199</v>
      </c>
      <c r="E53" s="78" t="s">
        <v>38</v>
      </c>
      <c r="F53" s="133" t="s">
        <v>200</v>
      </c>
      <c r="G53" s="147">
        <v>300</v>
      </c>
      <c r="H53" s="142">
        <v>75</v>
      </c>
      <c r="I53" s="125">
        <v>75</v>
      </c>
      <c r="J53" s="125">
        <v>75</v>
      </c>
      <c r="K53" s="125">
        <v>75</v>
      </c>
      <c r="L53" s="125">
        <v>117</v>
      </c>
      <c r="M53" s="125">
        <v>37</v>
      </c>
      <c r="N53" s="125" t="s">
        <v>25</v>
      </c>
      <c r="O53" s="125" t="s">
        <v>25</v>
      </c>
      <c r="P53" s="126">
        <f t="shared" si="42"/>
        <v>1.56</v>
      </c>
      <c r="Q53" s="126">
        <f t="shared" si="43"/>
        <v>0.49333333333333335</v>
      </c>
      <c r="R53" s="126" t="str">
        <f t="shared" si="44"/>
        <v>NO APLICA</v>
      </c>
      <c r="S53" s="126" t="str">
        <f t="shared" si="45"/>
        <v>NO APLICA</v>
      </c>
      <c r="T53" s="126">
        <f t="shared" si="46"/>
        <v>0.39</v>
      </c>
      <c r="U53" s="126">
        <f t="shared" si="47"/>
        <v>0.51333333333333331</v>
      </c>
      <c r="V53" s="126" t="str">
        <f t="shared" si="48"/>
        <v>NO APLICA</v>
      </c>
      <c r="W53" s="126" t="str">
        <f t="shared" si="49"/>
        <v>NO APLICA</v>
      </c>
      <c r="X53" s="79" t="s">
        <v>63</v>
      </c>
      <c r="Y53" s="79" t="s">
        <v>63</v>
      </c>
      <c r="Z53" s="48"/>
      <c r="AA53" s="53"/>
    </row>
    <row r="54" spans="2:27" s="40" customFormat="1" ht="78" x14ac:dyDescent="0.25">
      <c r="B54" s="76" t="s">
        <v>55</v>
      </c>
      <c r="C54" s="77" t="s">
        <v>201</v>
      </c>
      <c r="D54" s="77" t="s">
        <v>202</v>
      </c>
      <c r="E54" s="78" t="s">
        <v>38</v>
      </c>
      <c r="F54" s="133" t="s">
        <v>203</v>
      </c>
      <c r="G54" s="147">
        <v>950</v>
      </c>
      <c r="H54" s="142">
        <v>225</v>
      </c>
      <c r="I54" s="125">
        <v>250</v>
      </c>
      <c r="J54" s="125">
        <v>250</v>
      </c>
      <c r="K54" s="125">
        <v>225</v>
      </c>
      <c r="L54" s="125">
        <v>482</v>
      </c>
      <c r="M54" s="125">
        <v>189</v>
      </c>
      <c r="N54" s="125" t="s">
        <v>25</v>
      </c>
      <c r="O54" s="125" t="s">
        <v>25</v>
      </c>
      <c r="P54" s="126">
        <f t="shared" si="42"/>
        <v>2.1422222222222222</v>
      </c>
      <c r="Q54" s="126">
        <f t="shared" si="43"/>
        <v>0.75600000000000001</v>
      </c>
      <c r="R54" s="126" t="str">
        <f t="shared" si="44"/>
        <v>NO APLICA</v>
      </c>
      <c r="S54" s="126" t="str">
        <f t="shared" si="45"/>
        <v>NO APLICA</v>
      </c>
      <c r="T54" s="126">
        <f t="shared" si="46"/>
        <v>0.50736842105263158</v>
      </c>
      <c r="U54" s="126">
        <f t="shared" si="47"/>
        <v>0.70631578947368423</v>
      </c>
      <c r="V54" s="126" t="str">
        <f t="shared" si="48"/>
        <v>NO APLICA</v>
      </c>
      <c r="W54" s="126" t="str">
        <f t="shared" si="49"/>
        <v>NO APLICA</v>
      </c>
      <c r="X54" s="79" t="s">
        <v>63</v>
      </c>
      <c r="Y54" s="79" t="s">
        <v>63</v>
      </c>
      <c r="Z54" s="48"/>
      <c r="AA54" s="53"/>
    </row>
    <row r="55" spans="2:27" s="40" customFormat="1" ht="78" x14ac:dyDescent="0.25">
      <c r="B55" s="76" t="s">
        <v>55</v>
      </c>
      <c r="C55" s="77" t="s">
        <v>204</v>
      </c>
      <c r="D55" s="77" t="s">
        <v>205</v>
      </c>
      <c r="E55" s="78" t="s">
        <v>38</v>
      </c>
      <c r="F55" s="133" t="s">
        <v>206</v>
      </c>
      <c r="G55" s="147">
        <v>9400</v>
      </c>
      <c r="H55" s="142">
        <v>2350</v>
      </c>
      <c r="I55" s="125">
        <v>2350</v>
      </c>
      <c r="J55" s="125">
        <v>2350</v>
      </c>
      <c r="K55" s="125">
        <v>2350</v>
      </c>
      <c r="L55" s="125">
        <v>2115</v>
      </c>
      <c r="M55" s="125">
        <v>1096</v>
      </c>
      <c r="N55" s="125" t="s">
        <v>25</v>
      </c>
      <c r="O55" s="125" t="s">
        <v>25</v>
      </c>
      <c r="P55" s="126">
        <f t="shared" si="42"/>
        <v>0.9</v>
      </c>
      <c r="Q55" s="126">
        <f t="shared" si="43"/>
        <v>0.46638297872340423</v>
      </c>
      <c r="R55" s="126" t="str">
        <f t="shared" si="44"/>
        <v>NO APLICA</v>
      </c>
      <c r="S55" s="126" t="str">
        <f t="shared" si="45"/>
        <v>NO APLICA</v>
      </c>
      <c r="T55" s="126">
        <f t="shared" si="46"/>
        <v>0.22500000000000001</v>
      </c>
      <c r="U55" s="126">
        <f t="shared" si="47"/>
        <v>0.34159574468085108</v>
      </c>
      <c r="V55" s="126" t="str">
        <f t="shared" si="48"/>
        <v>NO APLICA</v>
      </c>
      <c r="W55" s="126" t="str">
        <f t="shared" si="49"/>
        <v>NO APLICA</v>
      </c>
      <c r="X55" s="79" t="s">
        <v>75</v>
      </c>
      <c r="Y55" s="79" t="s">
        <v>75</v>
      </c>
      <c r="Z55" s="48"/>
      <c r="AA55" s="53"/>
    </row>
    <row r="56" spans="2:27" ht="91.5" x14ac:dyDescent="0.25">
      <c r="B56" s="88" t="s">
        <v>39</v>
      </c>
      <c r="C56" s="89" t="s">
        <v>207</v>
      </c>
      <c r="D56" s="90" t="s">
        <v>208</v>
      </c>
      <c r="E56" s="90" t="s">
        <v>38</v>
      </c>
      <c r="F56" s="135" t="s">
        <v>209</v>
      </c>
      <c r="G56" s="148">
        <v>687</v>
      </c>
      <c r="H56" s="143">
        <v>172</v>
      </c>
      <c r="I56" s="127">
        <v>172</v>
      </c>
      <c r="J56" s="127">
        <v>172</v>
      </c>
      <c r="K56" s="127">
        <v>171</v>
      </c>
      <c r="L56" s="127">
        <v>172</v>
      </c>
      <c r="M56" s="127">
        <v>172</v>
      </c>
      <c r="N56" s="127" t="s">
        <v>25</v>
      </c>
      <c r="O56" s="127" t="s">
        <v>25</v>
      </c>
      <c r="P56" s="126">
        <f t="shared" ref="P56:P57" si="50">IFERROR(L56/H56,"NO APLICA")</f>
        <v>1</v>
      </c>
      <c r="Q56" s="126">
        <f t="shared" ref="Q56:Q57" si="51">IFERROR(M56/I56,"NO APLICA")</f>
        <v>1</v>
      </c>
      <c r="R56" s="126" t="str">
        <f t="shared" ref="R56:R57" si="52">IFERROR(N56/J56,"NO APLICA")</f>
        <v>NO APLICA</v>
      </c>
      <c r="S56" s="126" t="str">
        <f t="shared" ref="S56:S57" si="53">IFERROR(O56/K56,"NO APLICA")</f>
        <v>NO APLICA</v>
      </c>
      <c r="T56" s="126">
        <f t="shared" ref="T56:T57" si="54">IFERROR(L56/G56,"NO APLICA")</f>
        <v>0.25036390101892286</v>
      </c>
      <c r="U56" s="126">
        <f t="shared" ref="U56:U57" si="55">IFERROR((L56+M56)/G56,"NO APLICA")</f>
        <v>0.50072780203784573</v>
      </c>
      <c r="V56" s="126" t="str">
        <f t="shared" ref="V56:V57" si="56">IFERROR((L56+M56+N56)/G56,"NO APLICA")</f>
        <v>NO APLICA</v>
      </c>
      <c r="W56" s="126" t="str">
        <f t="shared" ref="W56:W57" si="57">IFERROR((L56+M56+N56+O56)/G56,"NO APLICA")</f>
        <v>NO APLICA</v>
      </c>
      <c r="X56" s="84" t="s">
        <v>44</v>
      </c>
      <c r="Y56" s="84" t="s">
        <v>44</v>
      </c>
      <c r="Z56" s="51"/>
      <c r="AA56" s="52"/>
    </row>
    <row r="57" spans="2:27" ht="76.5" x14ac:dyDescent="0.25">
      <c r="B57" s="76" t="s">
        <v>55</v>
      </c>
      <c r="C57" s="77" t="s">
        <v>210</v>
      </c>
      <c r="D57" s="77" t="s">
        <v>211</v>
      </c>
      <c r="E57" s="78" t="s">
        <v>38</v>
      </c>
      <c r="F57" s="136" t="s">
        <v>212</v>
      </c>
      <c r="G57" s="147">
        <v>19448</v>
      </c>
      <c r="H57" s="142">
        <v>4862</v>
      </c>
      <c r="I57" s="125">
        <v>4862</v>
      </c>
      <c r="J57" s="125">
        <v>4862</v>
      </c>
      <c r="K57" s="125">
        <v>4862</v>
      </c>
      <c r="L57" s="125">
        <v>10370</v>
      </c>
      <c r="M57" s="125">
        <v>4737</v>
      </c>
      <c r="N57" s="125" t="s">
        <v>25</v>
      </c>
      <c r="O57" s="125" t="s">
        <v>25</v>
      </c>
      <c r="P57" s="126">
        <f t="shared" si="50"/>
        <v>2.1328671328671329</v>
      </c>
      <c r="Q57" s="126">
        <f t="shared" si="51"/>
        <v>0.97429041546688611</v>
      </c>
      <c r="R57" s="126" t="str">
        <f t="shared" si="52"/>
        <v>NO APLICA</v>
      </c>
      <c r="S57" s="126" t="str">
        <f t="shared" si="53"/>
        <v>NO APLICA</v>
      </c>
      <c r="T57" s="126">
        <f t="shared" si="54"/>
        <v>0.53321678321678323</v>
      </c>
      <c r="U57" s="126">
        <f t="shared" si="55"/>
        <v>0.77678938708350476</v>
      </c>
      <c r="V57" s="126" t="str">
        <f t="shared" si="56"/>
        <v>NO APLICA</v>
      </c>
      <c r="W57" s="126" t="str">
        <f t="shared" si="57"/>
        <v>NO APLICA</v>
      </c>
      <c r="X57" s="79" t="s">
        <v>45</v>
      </c>
      <c r="Y57" s="79" t="s">
        <v>86</v>
      </c>
      <c r="Z57" s="48"/>
      <c r="AA57" s="53"/>
    </row>
    <row r="58" spans="2:27" ht="76.5" x14ac:dyDescent="0.25">
      <c r="B58" s="88" t="s">
        <v>40</v>
      </c>
      <c r="C58" s="91" t="s">
        <v>213</v>
      </c>
      <c r="D58" s="89" t="s">
        <v>214</v>
      </c>
      <c r="E58" s="90" t="s">
        <v>38</v>
      </c>
      <c r="F58" s="135" t="s">
        <v>215</v>
      </c>
      <c r="G58" s="148">
        <v>12515</v>
      </c>
      <c r="H58" s="143">
        <v>3129</v>
      </c>
      <c r="I58" s="127">
        <v>3129</v>
      </c>
      <c r="J58" s="127">
        <v>3129</v>
      </c>
      <c r="K58" s="127">
        <v>3128</v>
      </c>
      <c r="L58" s="127">
        <v>8110</v>
      </c>
      <c r="M58" s="127">
        <v>2758</v>
      </c>
      <c r="N58" s="127" t="s">
        <v>25</v>
      </c>
      <c r="O58" s="127" t="s">
        <v>25</v>
      </c>
      <c r="P58" s="126">
        <f t="shared" ref="P58:P60" si="58">IFERROR(L58/H58,"NO APLICA")</f>
        <v>2.5918823905401087</v>
      </c>
      <c r="Q58" s="126">
        <f t="shared" ref="Q58:Q60" si="59">IFERROR(M58/I58,"NO APLICA")</f>
        <v>0.88143176733780759</v>
      </c>
      <c r="R58" s="126" t="str">
        <f t="shared" ref="R58:R60" si="60">IFERROR(N58/J58,"NO APLICA")</f>
        <v>NO APLICA</v>
      </c>
      <c r="S58" s="126" t="str">
        <f t="shared" ref="S58:S60" si="61">IFERROR(O58/K58,"NO APLICA")</f>
        <v>NO APLICA</v>
      </c>
      <c r="T58" s="126">
        <f t="shared" ref="T58:T60" si="62">IFERROR(L58/G58,"NO APLICA")</f>
        <v>0.64802237315221733</v>
      </c>
      <c r="U58" s="126">
        <f t="shared" ref="U58:U60" si="63">IFERROR((L58+M58)/G58,"NO APLICA")</f>
        <v>0.8683979224930084</v>
      </c>
      <c r="V58" s="126" t="str">
        <f t="shared" ref="V58:V60" si="64">IFERROR((L58+M58+N58)/G58,"NO APLICA")</f>
        <v>NO APLICA</v>
      </c>
      <c r="W58" s="126" t="str">
        <f t="shared" ref="W58:W60" si="65">IFERROR((L58+M58+N58+O58)/G58,"NO APLICA")</f>
        <v>NO APLICA</v>
      </c>
      <c r="X58" s="84" t="s">
        <v>45</v>
      </c>
      <c r="Y58" s="84" t="s">
        <v>87</v>
      </c>
      <c r="Z58" s="51"/>
      <c r="AA58" s="52"/>
    </row>
    <row r="59" spans="2:27" ht="91.5" x14ac:dyDescent="0.25">
      <c r="B59" s="76" t="s">
        <v>55</v>
      </c>
      <c r="C59" s="77" t="s">
        <v>216</v>
      </c>
      <c r="D59" s="77" t="s">
        <v>217</v>
      </c>
      <c r="E59" s="78" t="s">
        <v>38</v>
      </c>
      <c r="F59" s="136" t="s">
        <v>218</v>
      </c>
      <c r="G59" s="147">
        <v>7922</v>
      </c>
      <c r="H59" s="142">
        <v>1981</v>
      </c>
      <c r="I59" s="125">
        <v>1981</v>
      </c>
      <c r="J59" s="125">
        <v>1980</v>
      </c>
      <c r="K59" s="125">
        <v>1980</v>
      </c>
      <c r="L59" s="125">
        <v>6915</v>
      </c>
      <c r="M59" s="125">
        <v>1834</v>
      </c>
      <c r="N59" s="125" t="s">
        <v>25</v>
      </c>
      <c r="O59" s="125" t="s">
        <v>25</v>
      </c>
      <c r="P59" s="126">
        <f t="shared" si="58"/>
        <v>3.4906612821807168</v>
      </c>
      <c r="Q59" s="126">
        <f t="shared" si="59"/>
        <v>0.9257950530035336</v>
      </c>
      <c r="R59" s="126" t="str">
        <f t="shared" si="60"/>
        <v>NO APLICA</v>
      </c>
      <c r="S59" s="126" t="str">
        <f t="shared" si="61"/>
        <v>NO APLICA</v>
      </c>
      <c r="T59" s="126">
        <f t="shared" si="62"/>
        <v>0.87288563494067151</v>
      </c>
      <c r="U59" s="126">
        <f t="shared" si="63"/>
        <v>1.1043928300934107</v>
      </c>
      <c r="V59" s="126" t="str">
        <f t="shared" si="64"/>
        <v>NO APLICA</v>
      </c>
      <c r="W59" s="126" t="str">
        <f t="shared" si="65"/>
        <v>NO APLICA</v>
      </c>
      <c r="X59" s="79" t="s">
        <v>45</v>
      </c>
      <c r="Y59" s="79" t="s">
        <v>88</v>
      </c>
      <c r="Z59" s="48"/>
      <c r="AA59" s="53"/>
    </row>
    <row r="60" spans="2:27" ht="91.5" x14ac:dyDescent="0.25">
      <c r="B60" s="76" t="s">
        <v>55</v>
      </c>
      <c r="C60" s="77" t="s">
        <v>219</v>
      </c>
      <c r="D60" s="77" t="s">
        <v>220</v>
      </c>
      <c r="E60" s="78" t="s">
        <v>38</v>
      </c>
      <c r="F60" s="136" t="s">
        <v>221</v>
      </c>
      <c r="G60" s="147">
        <v>4592</v>
      </c>
      <c r="H60" s="142">
        <v>1148</v>
      </c>
      <c r="I60" s="125">
        <v>1148</v>
      </c>
      <c r="J60" s="125">
        <v>1148</v>
      </c>
      <c r="K60" s="125">
        <v>1148</v>
      </c>
      <c r="L60" s="125">
        <v>1195</v>
      </c>
      <c r="M60" s="125">
        <v>924</v>
      </c>
      <c r="N60" s="125" t="s">
        <v>25</v>
      </c>
      <c r="O60" s="125" t="s">
        <v>25</v>
      </c>
      <c r="P60" s="126">
        <f t="shared" si="58"/>
        <v>1.0409407665505226</v>
      </c>
      <c r="Q60" s="126">
        <f t="shared" si="59"/>
        <v>0.80487804878048785</v>
      </c>
      <c r="R60" s="126" t="str">
        <f t="shared" si="60"/>
        <v>NO APLICA</v>
      </c>
      <c r="S60" s="126" t="str">
        <f t="shared" si="61"/>
        <v>NO APLICA</v>
      </c>
      <c r="T60" s="126">
        <f t="shared" si="62"/>
        <v>0.26023519163763065</v>
      </c>
      <c r="U60" s="126">
        <f t="shared" si="63"/>
        <v>0.46145470383275261</v>
      </c>
      <c r="V60" s="126" t="str">
        <f t="shared" si="64"/>
        <v>NO APLICA</v>
      </c>
      <c r="W60" s="126" t="str">
        <f t="shared" si="65"/>
        <v>NO APLICA</v>
      </c>
      <c r="X60" s="79" t="s">
        <v>45</v>
      </c>
      <c r="Y60" s="79" t="s">
        <v>89</v>
      </c>
      <c r="Z60" s="48"/>
      <c r="AA60" s="53"/>
    </row>
    <row r="61" spans="2:27" ht="76.5" x14ac:dyDescent="0.25">
      <c r="B61" s="92" t="s">
        <v>41</v>
      </c>
      <c r="C61" s="89" t="s">
        <v>222</v>
      </c>
      <c r="D61" s="89" t="s">
        <v>223</v>
      </c>
      <c r="E61" s="90" t="s">
        <v>38</v>
      </c>
      <c r="F61" s="135" t="s">
        <v>224</v>
      </c>
      <c r="G61" s="148">
        <v>14</v>
      </c>
      <c r="H61" s="143">
        <v>4</v>
      </c>
      <c r="I61" s="127">
        <v>4</v>
      </c>
      <c r="J61" s="127">
        <v>3</v>
      </c>
      <c r="K61" s="127">
        <v>3</v>
      </c>
      <c r="L61" s="127">
        <v>3</v>
      </c>
      <c r="M61" s="127">
        <v>4</v>
      </c>
      <c r="N61" s="127" t="s">
        <v>25</v>
      </c>
      <c r="O61" s="127" t="s">
        <v>25</v>
      </c>
      <c r="P61" s="126">
        <f>IFERROR(L61/H61,"NO APLICA")</f>
        <v>0.75</v>
      </c>
      <c r="Q61" s="126">
        <f t="shared" ref="Q61:Q62" si="66">IFERROR(M61/I61,"NO APLICA")</f>
        <v>1</v>
      </c>
      <c r="R61" s="126" t="str">
        <f t="shared" ref="R61:R62" si="67">IFERROR(N61/J61,"NO APLICA")</f>
        <v>NO APLICA</v>
      </c>
      <c r="S61" s="126" t="str">
        <f t="shared" ref="S61:S62" si="68">IFERROR(O61/K61,"NO APLICA")</f>
        <v>NO APLICA</v>
      </c>
      <c r="T61" s="126">
        <f t="shared" ref="T61:T62" si="69">IFERROR(L61/G61,"NO APLICA")</f>
        <v>0.21428571428571427</v>
      </c>
      <c r="U61" s="126">
        <f t="shared" ref="U61:U62" si="70">IFERROR((L61+M61)/G61,"NO APLICA")</f>
        <v>0.5</v>
      </c>
      <c r="V61" s="126" t="str">
        <f t="shared" ref="V61:V62" si="71">IFERROR((L61+M61+N61)/G61,"NO APLICA")</f>
        <v>NO APLICA</v>
      </c>
      <c r="W61" s="126" t="str">
        <f t="shared" ref="W61:W62" si="72">IFERROR((L61+M61+N61+O61)/G61,"NO APLICA")</f>
        <v>NO APLICA</v>
      </c>
      <c r="X61" s="84" t="s">
        <v>45</v>
      </c>
      <c r="Y61" s="84" t="s">
        <v>90</v>
      </c>
      <c r="Z61" s="51"/>
      <c r="AA61" s="52"/>
    </row>
    <row r="62" spans="2:27" ht="108.75" x14ac:dyDescent="0.25">
      <c r="B62" s="76" t="s">
        <v>55</v>
      </c>
      <c r="C62" s="77" t="s">
        <v>225</v>
      </c>
      <c r="D62" s="77" t="s">
        <v>226</v>
      </c>
      <c r="E62" s="78" t="s">
        <v>38</v>
      </c>
      <c r="F62" s="133" t="s">
        <v>227</v>
      </c>
      <c r="G62" s="147">
        <v>1216</v>
      </c>
      <c r="H62" s="142">
        <v>304</v>
      </c>
      <c r="I62" s="125">
        <v>304</v>
      </c>
      <c r="J62" s="125">
        <v>304</v>
      </c>
      <c r="K62" s="125">
        <v>304</v>
      </c>
      <c r="L62" s="125">
        <v>572</v>
      </c>
      <c r="M62" s="125">
        <v>735</v>
      </c>
      <c r="N62" s="125" t="s">
        <v>25</v>
      </c>
      <c r="O62" s="125" t="s">
        <v>25</v>
      </c>
      <c r="P62" s="126">
        <f t="shared" ref="P62" si="73">IFERROR(L62/H62,"NO APLICA")</f>
        <v>1.881578947368421</v>
      </c>
      <c r="Q62" s="126">
        <f t="shared" si="66"/>
        <v>2.4177631578947367</v>
      </c>
      <c r="R62" s="126" t="str">
        <f t="shared" si="67"/>
        <v>NO APLICA</v>
      </c>
      <c r="S62" s="126" t="str">
        <f t="shared" si="68"/>
        <v>NO APLICA</v>
      </c>
      <c r="T62" s="126">
        <f t="shared" si="69"/>
        <v>0.47039473684210525</v>
      </c>
      <c r="U62" s="126">
        <f t="shared" si="70"/>
        <v>1.0748355263157894</v>
      </c>
      <c r="V62" s="126" t="str">
        <f t="shared" si="71"/>
        <v>NO APLICA</v>
      </c>
      <c r="W62" s="126" t="str">
        <f t="shared" si="72"/>
        <v>NO APLICA</v>
      </c>
      <c r="X62" s="79" t="s">
        <v>46</v>
      </c>
      <c r="Y62" s="79" t="s">
        <v>46</v>
      </c>
      <c r="Z62" s="48"/>
      <c r="AA62" s="53"/>
    </row>
    <row r="63" spans="2:27" ht="93" x14ac:dyDescent="0.25">
      <c r="B63" s="88" t="s">
        <v>42</v>
      </c>
      <c r="C63" s="89" t="s">
        <v>228</v>
      </c>
      <c r="D63" s="91" t="s">
        <v>229</v>
      </c>
      <c r="E63" s="90" t="s">
        <v>38</v>
      </c>
      <c r="F63" s="135" t="s">
        <v>230</v>
      </c>
      <c r="G63" s="148">
        <v>24</v>
      </c>
      <c r="H63" s="143">
        <v>6</v>
      </c>
      <c r="I63" s="127">
        <v>6</v>
      </c>
      <c r="J63" s="127">
        <v>6</v>
      </c>
      <c r="K63" s="127">
        <v>6</v>
      </c>
      <c r="L63" s="127">
        <v>5</v>
      </c>
      <c r="M63" s="127">
        <v>8</v>
      </c>
      <c r="N63" s="127" t="s">
        <v>25</v>
      </c>
      <c r="O63" s="127" t="s">
        <v>25</v>
      </c>
      <c r="P63" s="126">
        <f t="shared" ref="P63:P64" si="74">IFERROR(L63/H63,"NO APLICA")</f>
        <v>0.83333333333333337</v>
      </c>
      <c r="Q63" s="126">
        <f t="shared" ref="Q63:Q64" si="75">IFERROR(M63/I63,"NO APLICA")</f>
        <v>1.3333333333333333</v>
      </c>
      <c r="R63" s="126" t="str">
        <f t="shared" ref="R63:R64" si="76">IFERROR(N63/J63,"NO APLICA")</f>
        <v>NO APLICA</v>
      </c>
      <c r="S63" s="126" t="str">
        <f t="shared" ref="S63:S64" si="77">IFERROR(O63/K63,"NO APLICA")</f>
        <v>NO APLICA</v>
      </c>
      <c r="T63" s="126">
        <f t="shared" ref="T63:T64" si="78">IFERROR(L63/G63,"NO APLICA")</f>
        <v>0.20833333333333334</v>
      </c>
      <c r="U63" s="126">
        <f t="shared" ref="U63:U64" si="79">IFERROR((L63+M63)/G63,"NO APLICA")</f>
        <v>0.54166666666666663</v>
      </c>
      <c r="V63" s="126" t="str">
        <f t="shared" ref="V63:V64" si="80">IFERROR((L63+M63+N63)/G63,"NO APLICA")</f>
        <v>NO APLICA</v>
      </c>
      <c r="W63" s="126" t="str">
        <f t="shared" ref="W63:W64" si="81">IFERROR((L63+M63+N63+O63)/G63,"NO APLICA")</f>
        <v>NO APLICA</v>
      </c>
      <c r="X63" s="84" t="s">
        <v>47</v>
      </c>
      <c r="Y63" s="84" t="s">
        <v>91</v>
      </c>
      <c r="Z63" s="51"/>
      <c r="AA63" s="52"/>
    </row>
    <row r="64" spans="2:27" ht="93" x14ac:dyDescent="0.25">
      <c r="B64" s="76" t="s">
        <v>55</v>
      </c>
      <c r="C64" s="77" t="s">
        <v>231</v>
      </c>
      <c r="D64" s="79" t="s">
        <v>232</v>
      </c>
      <c r="E64" s="78" t="s">
        <v>38</v>
      </c>
      <c r="F64" s="136" t="s">
        <v>233</v>
      </c>
      <c r="G64" s="147">
        <v>4237</v>
      </c>
      <c r="H64" s="142">
        <v>1060</v>
      </c>
      <c r="I64" s="125">
        <v>1059</v>
      </c>
      <c r="J64" s="125">
        <v>1059</v>
      </c>
      <c r="K64" s="125">
        <v>1059</v>
      </c>
      <c r="L64" s="125">
        <v>1225</v>
      </c>
      <c r="M64" s="125">
        <v>679</v>
      </c>
      <c r="N64" s="125" t="s">
        <v>25</v>
      </c>
      <c r="O64" s="125" t="s">
        <v>25</v>
      </c>
      <c r="P64" s="126">
        <f t="shared" si="74"/>
        <v>1.1556603773584906</v>
      </c>
      <c r="Q64" s="126">
        <f t="shared" si="75"/>
        <v>0.64117091595845133</v>
      </c>
      <c r="R64" s="126" t="str">
        <f t="shared" si="76"/>
        <v>NO APLICA</v>
      </c>
      <c r="S64" s="126" t="str">
        <f t="shared" si="77"/>
        <v>NO APLICA</v>
      </c>
      <c r="T64" s="126">
        <f t="shared" si="78"/>
        <v>0.28911966013688933</v>
      </c>
      <c r="U64" s="126">
        <f t="shared" si="79"/>
        <v>0.44937455746990795</v>
      </c>
      <c r="V64" s="126" t="str">
        <f t="shared" si="80"/>
        <v>NO APLICA</v>
      </c>
      <c r="W64" s="126" t="str">
        <f t="shared" si="81"/>
        <v>NO APLICA</v>
      </c>
      <c r="X64" s="79" t="s">
        <v>48</v>
      </c>
      <c r="Y64" s="79" t="s">
        <v>92</v>
      </c>
      <c r="Z64" s="48"/>
      <c r="AA64" s="53"/>
    </row>
    <row r="65" spans="2:27" ht="108.75" x14ac:dyDescent="0.25">
      <c r="B65" s="88" t="s">
        <v>43</v>
      </c>
      <c r="C65" s="89" t="s">
        <v>234</v>
      </c>
      <c r="D65" s="91" t="s">
        <v>235</v>
      </c>
      <c r="E65" s="90" t="s">
        <v>38</v>
      </c>
      <c r="F65" s="135" t="s">
        <v>236</v>
      </c>
      <c r="G65" s="148">
        <v>1466</v>
      </c>
      <c r="H65" s="143">
        <v>367</v>
      </c>
      <c r="I65" s="127">
        <v>367</v>
      </c>
      <c r="J65" s="127">
        <v>366</v>
      </c>
      <c r="K65" s="127">
        <v>366</v>
      </c>
      <c r="L65" s="127">
        <v>455</v>
      </c>
      <c r="M65" s="127">
        <v>553</v>
      </c>
      <c r="N65" s="127" t="s">
        <v>25</v>
      </c>
      <c r="O65" s="127" t="s">
        <v>25</v>
      </c>
      <c r="P65" s="126">
        <f t="shared" ref="P65:P67" si="82">IFERROR(L65/H65,"NO APLICA")</f>
        <v>1.2397820163487738</v>
      </c>
      <c r="Q65" s="126">
        <f t="shared" ref="Q65:Q67" si="83">IFERROR(M65/I65,"NO APLICA")</f>
        <v>1.5068119891008174</v>
      </c>
      <c r="R65" s="126" t="str">
        <f t="shared" ref="R65:R67" si="84">IFERROR(N65/J65,"NO APLICA")</f>
        <v>NO APLICA</v>
      </c>
      <c r="S65" s="126" t="str">
        <f t="shared" ref="S65:S67" si="85">IFERROR(O65/K65,"NO APLICA")</f>
        <v>NO APLICA</v>
      </c>
      <c r="T65" s="126">
        <f t="shared" ref="T65:T67" si="86">IFERROR(L65/G65,"NO APLICA")</f>
        <v>0.31036834924965895</v>
      </c>
      <c r="U65" s="126">
        <f t="shared" ref="U65:U67" si="87">IFERROR((L65+M65)/G65,"NO APLICA")</f>
        <v>0.68758526603001369</v>
      </c>
      <c r="V65" s="126" t="str">
        <f t="shared" ref="V65:V67" si="88">IFERROR((L65+M65+N65)/G65,"NO APLICA")</f>
        <v>NO APLICA</v>
      </c>
      <c r="W65" s="126" t="str">
        <f t="shared" ref="W65:W67" si="89">IFERROR((L65+M65+N65+O65)/G65,"NO APLICA")</f>
        <v>NO APLICA</v>
      </c>
      <c r="X65" s="84" t="s">
        <v>49</v>
      </c>
      <c r="Y65" s="84" t="s">
        <v>49</v>
      </c>
      <c r="Z65" s="51"/>
      <c r="AA65" s="52"/>
    </row>
    <row r="66" spans="2:27" ht="107.25" x14ac:dyDescent="0.25">
      <c r="B66" s="76" t="s">
        <v>55</v>
      </c>
      <c r="C66" s="77" t="s">
        <v>237</v>
      </c>
      <c r="D66" s="79" t="s">
        <v>238</v>
      </c>
      <c r="E66" s="78" t="s">
        <v>38</v>
      </c>
      <c r="F66" s="136" t="s">
        <v>239</v>
      </c>
      <c r="G66" s="147">
        <v>4237</v>
      </c>
      <c r="H66" s="142">
        <v>293</v>
      </c>
      <c r="I66" s="125">
        <v>293</v>
      </c>
      <c r="J66" s="125">
        <v>292</v>
      </c>
      <c r="K66" s="125">
        <v>292</v>
      </c>
      <c r="L66" s="125">
        <v>349</v>
      </c>
      <c r="M66" s="125">
        <v>311</v>
      </c>
      <c r="N66" s="125" t="s">
        <v>25</v>
      </c>
      <c r="O66" s="125" t="s">
        <v>25</v>
      </c>
      <c r="P66" s="126">
        <f t="shared" si="82"/>
        <v>1.1911262798634812</v>
      </c>
      <c r="Q66" s="126">
        <f t="shared" si="83"/>
        <v>1.0614334470989761</v>
      </c>
      <c r="R66" s="126" t="str">
        <f t="shared" si="84"/>
        <v>NO APLICA</v>
      </c>
      <c r="S66" s="126" t="str">
        <f t="shared" si="85"/>
        <v>NO APLICA</v>
      </c>
      <c r="T66" s="126">
        <f t="shared" si="86"/>
        <v>8.2369601132877029E-2</v>
      </c>
      <c r="U66" s="126">
        <f t="shared" si="87"/>
        <v>0.15577059240028321</v>
      </c>
      <c r="V66" s="126" t="str">
        <f t="shared" si="88"/>
        <v>NO APLICA</v>
      </c>
      <c r="W66" s="126" t="str">
        <f t="shared" si="89"/>
        <v>NO APLICA</v>
      </c>
      <c r="X66" s="79" t="s">
        <v>50</v>
      </c>
      <c r="Y66" s="79" t="s">
        <v>50</v>
      </c>
      <c r="Z66" s="48"/>
      <c r="AA66" s="53"/>
    </row>
    <row r="67" spans="2:27" ht="93.75" thickBot="1" x14ac:dyDescent="0.3">
      <c r="B67" s="93" t="s">
        <v>55</v>
      </c>
      <c r="C67" s="94" t="s">
        <v>240</v>
      </c>
      <c r="D67" s="95" t="s">
        <v>241</v>
      </c>
      <c r="E67" s="96" t="s">
        <v>38</v>
      </c>
      <c r="F67" s="137" t="s">
        <v>242</v>
      </c>
      <c r="G67" s="149">
        <v>299</v>
      </c>
      <c r="H67" s="144">
        <v>75</v>
      </c>
      <c r="I67" s="128">
        <v>75</v>
      </c>
      <c r="J67" s="128">
        <v>75</v>
      </c>
      <c r="K67" s="128">
        <v>74</v>
      </c>
      <c r="L67" s="128">
        <v>106</v>
      </c>
      <c r="M67" s="128">
        <v>242</v>
      </c>
      <c r="N67" s="128" t="s">
        <v>25</v>
      </c>
      <c r="O67" s="128" t="s">
        <v>25</v>
      </c>
      <c r="P67" s="129">
        <f t="shared" si="82"/>
        <v>1.4133333333333333</v>
      </c>
      <c r="Q67" s="129">
        <f t="shared" si="83"/>
        <v>3.2266666666666666</v>
      </c>
      <c r="R67" s="129" t="str">
        <f t="shared" si="84"/>
        <v>NO APLICA</v>
      </c>
      <c r="S67" s="129" t="str">
        <f t="shared" si="85"/>
        <v>NO APLICA</v>
      </c>
      <c r="T67" s="129">
        <f t="shared" si="86"/>
        <v>0.35451505016722407</v>
      </c>
      <c r="U67" s="129">
        <f t="shared" si="87"/>
        <v>1.1638795986622072</v>
      </c>
      <c r="V67" s="129" t="str">
        <f t="shared" si="88"/>
        <v>NO APLICA</v>
      </c>
      <c r="W67" s="129" t="str">
        <f t="shared" si="89"/>
        <v>NO APLICA</v>
      </c>
      <c r="X67" s="95" t="s">
        <v>49</v>
      </c>
      <c r="Y67" s="95" t="s">
        <v>49</v>
      </c>
      <c r="Z67" s="54"/>
      <c r="AA67" s="55"/>
    </row>
    <row r="69" spans="2:27" ht="15.75" thickBot="1" x14ac:dyDescent="0.3"/>
    <row r="70" spans="2:27" ht="24" customHeight="1" thickBot="1" x14ac:dyDescent="0.3">
      <c r="G70" s="171" t="s">
        <v>26</v>
      </c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3"/>
      <c r="X70" s="190" t="s">
        <v>27</v>
      </c>
      <c r="Y70" s="191"/>
      <c r="Z70" s="191"/>
      <c r="AA70" s="192"/>
    </row>
    <row r="71" spans="2:27" ht="31.5" customHeight="1" thickBot="1" x14ac:dyDescent="0.3">
      <c r="G71" s="196" t="s">
        <v>28</v>
      </c>
      <c r="H71" s="198" t="s">
        <v>29</v>
      </c>
      <c r="I71" s="199"/>
      <c r="J71" s="199"/>
      <c r="K71" s="200"/>
      <c r="L71" s="198" t="s">
        <v>30</v>
      </c>
      <c r="M71" s="199"/>
      <c r="N71" s="199"/>
      <c r="O71" s="200"/>
      <c r="P71" s="201" t="s">
        <v>31</v>
      </c>
      <c r="Q71" s="202"/>
      <c r="R71" s="202"/>
      <c r="S71" s="203"/>
      <c r="T71" s="201" t="s">
        <v>32</v>
      </c>
      <c r="U71" s="202"/>
      <c r="V71" s="202"/>
      <c r="W71" s="203"/>
      <c r="X71" s="193"/>
      <c r="Y71" s="194"/>
      <c r="Z71" s="194"/>
      <c r="AA71" s="195"/>
    </row>
    <row r="72" spans="2:27" ht="29.25" thickBot="1" x14ac:dyDescent="0.3">
      <c r="G72" s="197"/>
      <c r="H72" s="30" t="s">
        <v>33</v>
      </c>
      <c r="I72" s="24" t="s">
        <v>34</v>
      </c>
      <c r="J72" s="32" t="s">
        <v>35</v>
      </c>
      <c r="K72" s="24" t="s">
        <v>36</v>
      </c>
      <c r="L72" s="30" t="s">
        <v>33</v>
      </c>
      <c r="M72" s="24" t="s">
        <v>34</v>
      </c>
      <c r="N72" s="32" t="s">
        <v>35</v>
      </c>
      <c r="O72" s="24" t="s">
        <v>36</v>
      </c>
      <c r="P72" s="9" t="s">
        <v>15</v>
      </c>
      <c r="Q72" s="38" t="s">
        <v>16</v>
      </c>
      <c r="R72" s="11" t="s">
        <v>17</v>
      </c>
      <c r="S72" s="39" t="s">
        <v>18</v>
      </c>
      <c r="T72" s="9" t="s">
        <v>15</v>
      </c>
      <c r="U72" s="38" t="s">
        <v>16</v>
      </c>
      <c r="V72" s="11" t="s">
        <v>17</v>
      </c>
      <c r="W72" s="39" t="s">
        <v>18</v>
      </c>
      <c r="X72" s="5" t="s">
        <v>15</v>
      </c>
      <c r="Y72" s="26" t="s">
        <v>16</v>
      </c>
      <c r="Z72" s="6" t="s">
        <v>17</v>
      </c>
      <c r="AA72" s="28" t="s">
        <v>18</v>
      </c>
    </row>
    <row r="73" spans="2:27" ht="24.75" customHeight="1" thickBot="1" x14ac:dyDescent="0.3">
      <c r="G73" s="12"/>
      <c r="H73" s="31"/>
      <c r="I73" s="25"/>
      <c r="J73" s="33"/>
      <c r="K73" s="25"/>
      <c r="L73" s="31" t="s">
        <v>37</v>
      </c>
      <c r="M73" s="25" t="s">
        <v>37</v>
      </c>
      <c r="N73" s="33" t="s">
        <v>37</v>
      </c>
      <c r="O73" s="25" t="s">
        <v>37</v>
      </c>
      <c r="P73" s="2" t="str">
        <f>IFERROR(L73/H73,"NO APLICA")</f>
        <v>NO APLICA</v>
      </c>
      <c r="Q73" s="3" t="str">
        <f>IFERROR(M73/I73,"NO APLICA")</f>
        <v>NO APLICA</v>
      </c>
      <c r="R73" s="3" t="str">
        <f>IFERROR(N73/J73,"NO APLICA")</f>
        <v>NO APLICA</v>
      </c>
      <c r="S73" s="4" t="str">
        <f>IFERROR(O73/K73,"NO APLICA")</f>
        <v>NO APLICA</v>
      </c>
      <c r="T73" s="2" t="str">
        <f>IFERROR(L73/G73,"NO APLICA")</f>
        <v>NO APLICA</v>
      </c>
      <c r="U73" s="3" t="str">
        <f>IFERROR((L73+M73)/G73,"NO APLICA")</f>
        <v>NO APLICA</v>
      </c>
      <c r="V73" s="3" t="str">
        <f>IFERROR((L73+M73+N73)/G73,"NO APLICA")</f>
        <v>NO APLICA</v>
      </c>
      <c r="W73" s="4" t="str">
        <f>IFERROR((L73+M73+N73+O73)/G73,"NO APLICA")</f>
        <v>NO APLICA</v>
      </c>
      <c r="X73" s="7"/>
      <c r="Y73" s="27"/>
      <c r="Z73" s="8"/>
      <c r="AA73" s="29"/>
    </row>
    <row r="74" spans="2:27" x14ac:dyDescent="0.25">
      <c r="P74" s="1"/>
      <c r="Q74" s="1"/>
      <c r="R74" s="1"/>
      <c r="S74" s="1"/>
      <c r="T74" s="1"/>
      <c r="U74" s="1"/>
      <c r="V74" s="1"/>
      <c r="W74" s="1"/>
    </row>
    <row r="75" spans="2:27" x14ac:dyDescent="0.25">
      <c r="P75" s="1"/>
      <c r="Q75" s="1"/>
      <c r="R75" s="1"/>
      <c r="S75" s="1"/>
      <c r="T75" s="1"/>
      <c r="U75" s="1"/>
      <c r="V75" s="1"/>
      <c r="W75" s="1"/>
    </row>
    <row r="76" spans="2:27" x14ac:dyDescent="0.25">
      <c r="P76" s="1"/>
      <c r="Q76" s="1"/>
      <c r="R76" s="1"/>
      <c r="S76" s="1"/>
      <c r="T76" s="1"/>
      <c r="U76" s="1"/>
      <c r="V76" s="1"/>
      <c r="W76" s="1"/>
    </row>
    <row r="77" spans="2:27" x14ac:dyDescent="0.25">
      <c r="H77" s="18"/>
    </row>
    <row r="80" spans="2:27" x14ac:dyDescent="0.25">
      <c r="B80" s="13"/>
      <c r="G80" s="15"/>
      <c r="H80" s="15"/>
      <c r="I80" s="15"/>
      <c r="J80" s="15"/>
      <c r="K80" s="15"/>
      <c r="L80" s="15"/>
      <c r="Q80" s="18"/>
      <c r="AA80" s="13"/>
    </row>
    <row r="81" spans="2:27" ht="15.75" x14ac:dyDescent="0.25">
      <c r="B81" s="155" t="s">
        <v>53</v>
      </c>
      <c r="C81" s="154"/>
      <c r="D81" s="154"/>
      <c r="E81" s="154"/>
      <c r="G81" s="16"/>
      <c r="H81" s="16"/>
      <c r="I81" s="16"/>
      <c r="J81" s="153" t="s">
        <v>52</v>
      </c>
      <c r="K81" s="153"/>
      <c r="L81" s="153"/>
      <c r="M81" s="153"/>
      <c r="N81" s="153"/>
      <c r="O81" s="153"/>
      <c r="P81" s="17"/>
      <c r="W81" s="154" t="s">
        <v>51</v>
      </c>
      <c r="X81" s="154"/>
      <c r="Y81" s="154"/>
      <c r="Z81" s="154"/>
    </row>
    <row r="82" spans="2:27" ht="55.5" customHeight="1" x14ac:dyDescent="0.25">
      <c r="B82" s="152"/>
      <c r="C82" s="152"/>
      <c r="D82" s="152"/>
      <c r="E82" s="152"/>
      <c r="G82" s="14"/>
      <c r="H82" s="14"/>
      <c r="I82" s="14"/>
      <c r="J82" s="152"/>
      <c r="K82" s="152"/>
      <c r="L82" s="152"/>
      <c r="M82" s="152"/>
      <c r="N82" s="152"/>
      <c r="O82" s="152"/>
      <c r="P82" s="14"/>
      <c r="W82" s="152"/>
      <c r="X82" s="152"/>
      <c r="Y82" s="152"/>
      <c r="Z82" s="152"/>
      <c r="AA82" s="152"/>
    </row>
  </sheetData>
  <mergeCells count="29">
    <mergeCell ref="X13:AA14"/>
    <mergeCell ref="B14:B15"/>
    <mergeCell ref="C14:C15"/>
    <mergeCell ref="X70:AA71"/>
    <mergeCell ref="G70:W70"/>
    <mergeCell ref="G71:G72"/>
    <mergeCell ref="H71:K71"/>
    <mergeCell ref="L71:O71"/>
    <mergeCell ref="P71:S71"/>
    <mergeCell ref="T71:W71"/>
    <mergeCell ref="C17:C18"/>
    <mergeCell ref="B17:B18"/>
    <mergeCell ref="E4:T4"/>
    <mergeCell ref="E5:T5"/>
    <mergeCell ref="D14:F14"/>
    <mergeCell ref="G13:W13"/>
    <mergeCell ref="G14:K14"/>
    <mergeCell ref="L14:O14"/>
    <mergeCell ref="P14:S14"/>
    <mergeCell ref="T14:W14"/>
    <mergeCell ref="E7:T8"/>
    <mergeCell ref="E6:T6"/>
    <mergeCell ref="J82:O82"/>
    <mergeCell ref="J81:O81"/>
    <mergeCell ref="W81:Z81"/>
    <mergeCell ref="W82:AA82"/>
    <mergeCell ref="B81:E81"/>
    <mergeCell ref="B82:C82"/>
    <mergeCell ref="D82:E82"/>
  </mergeCells>
  <conditionalFormatting sqref="P16:S16">
    <cfRule type="cellIs" dxfId="215" priority="304" operator="equal">
      <formula>"ND"</formula>
    </cfRule>
    <cfRule type="cellIs" dxfId="214" priority="305" operator="greaterThan">
      <formula>0.5</formula>
    </cfRule>
    <cfRule type="cellIs" dxfId="213" priority="306" operator="lessThanOrEqual">
      <formula>0</formula>
    </cfRule>
    <cfRule type="cellIs" dxfId="212" priority="307" operator="between">
      <formula>0</formula>
      <formula>0.5</formula>
    </cfRule>
  </conditionalFormatting>
  <conditionalFormatting sqref="P73:W73">
    <cfRule type="cellIs" dxfId="211" priority="281" operator="equal">
      <formula>"NO APLICA"</formula>
    </cfRule>
    <cfRule type="cellIs" dxfId="210" priority="283" operator="lessThanOrEqual">
      <formula>0.5</formula>
    </cfRule>
    <cfRule type="cellIs" dxfId="209" priority="284" operator="between">
      <formula>0.5</formula>
      <formula>0.7</formula>
    </cfRule>
    <cfRule type="cellIs" dxfId="208" priority="285" operator="between">
      <formula>0.7</formula>
      <formula>1.2</formula>
    </cfRule>
    <cfRule type="cellIs" dxfId="207" priority="286" operator="equal">
      <formula>0.7</formula>
    </cfRule>
    <cfRule type="cellIs" dxfId="206" priority="287" operator="greaterThan">
      <formula>0.7</formula>
    </cfRule>
  </conditionalFormatting>
  <conditionalFormatting sqref="P73:W73">
    <cfRule type="cellIs" dxfId="205" priority="282" operator="greaterThanOrEqual">
      <formula>1.2</formula>
    </cfRule>
  </conditionalFormatting>
  <conditionalFormatting sqref="T16:W16 P56:W57 P17:W18">
    <cfRule type="cellIs" dxfId="204" priority="266" operator="equal">
      <formula>"NO APLICA"</formula>
    </cfRule>
    <cfRule type="cellIs" dxfId="203" priority="267" operator="greaterThanOrEqual">
      <formula>1.2</formula>
    </cfRule>
    <cfRule type="cellIs" dxfId="202" priority="268" operator="lessThanOrEqual">
      <formula>0.5</formula>
    </cfRule>
    <cfRule type="cellIs" dxfId="201" priority="269" operator="between">
      <formula>0.5</formula>
      <formula>0.7</formula>
    </cfRule>
    <cfRule type="cellIs" dxfId="200" priority="270" operator="between">
      <formula>0.7</formula>
      <formula>1.2</formula>
    </cfRule>
  </conditionalFormatting>
  <conditionalFormatting sqref="P58:W58">
    <cfRule type="cellIs" dxfId="199" priority="261" operator="equal">
      <formula>"NO APLICA"</formula>
    </cfRule>
    <cfRule type="cellIs" dxfId="198" priority="262" operator="greaterThanOrEqual">
      <formula>1.2</formula>
    </cfRule>
    <cfRule type="cellIs" dxfId="197" priority="263" operator="lessThanOrEqual">
      <formula>0.5</formula>
    </cfRule>
    <cfRule type="cellIs" dxfId="196" priority="264" operator="between">
      <formula>0.5</formula>
      <formula>0.7</formula>
    </cfRule>
    <cfRule type="cellIs" dxfId="195" priority="265" operator="between">
      <formula>0.7</formula>
      <formula>1.2</formula>
    </cfRule>
  </conditionalFormatting>
  <conditionalFormatting sqref="P59:W59">
    <cfRule type="cellIs" dxfId="194" priority="256" operator="equal">
      <formula>"NO APLICA"</formula>
    </cfRule>
    <cfRule type="cellIs" dxfId="193" priority="257" operator="greaterThanOrEqual">
      <formula>1.2</formula>
    </cfRule>
    <cfRule type="cellIs" dxfId="192" priority="258" operator="lessThanOrEqual">
      <formula>0.5</formula>
    </cfRule>
    <cfRule type="cellIs" dxfId="191" priority="259" operator="between">
      <formula>0.5</formula>
      <formula>0.7</formula>
    </cfRule>
    <cfRule type="cellIs" dxfId="190" priority="260" operator="between">
      <formula>0.7</formula>
      <formula>1.2</formula>
    </cfRule>
  </conditionalFormatting>
  <conditionalFormatting sqref="P60:W60">
    <cfRule type="cellIs" dxfId="189" priority="251" operator="equal">
      <formula>"NO APLICA"</formula>
    </cfRule>
    <cfRule type="cellIs" dxfId="188" priority="252" operator="greaterThanOrEqual">
      <formula>1.2</formula>
    </cfRule>
    <cfRule type="cellIs" dxfId="187" priority="253" operator="lessThanOrEqual">
      <formula>0.5</formula>
    </cfRule>
    <cfRule type="cellIs" dxfId="186" priority="254" operator="between">
      <formula>0.5</formula>
      <formula>0.7</formula>
    </cfRule>
    <cfRule type="cellIs" dxfId="185" priority="255" operator="between">
      <formula>0.7</formula>
      <formula>1.2</formula>
    </cfRule>
  </conditionalFormatting>
  <conditionalFormatting sqref="P61:W61">
    <cfRule type="cellIs" dxfId="184" priority="246" operator="equal">
      <formula>"NO APLICA"</formula>
    </cfRule>
    <cfRule type="cellIs" dxfId="183" priority="247" operator="greaterThanOrEqual">
      <formula>1.2</formula>
    </cfRule>
    <cfRule type="cellIs" dxfId="182" priority="248" operator="lessThanOrEqual">
      <formula>0.5</formula>
    </cfRule>
    <cfRule type="cellIs" dxfId="181" priority="249" operator="between">
      <formula>0.5</formula>
      <formula>0.7</formula>
    </cfRule>
    <cfRule type="cellIs" dxfId="180" priority="250" operator="between">
      <formula>0.7</formula>
      <formula>1.2</formula>
    </cfRule>
  </conditionalFormatting>
  <conditionalFormatting sqref="P62:W62">
    <cfRule type="cellIs" dxfId="179" priority="241" operator="equal">
      <formula>"NO APLICA"</formula>
    </cfRule>
    <cfRule type="cellIs" dxfId="178" priority="242" operator="greaterThanOrEqual">
      <formula>1.2</formula>
    </cfRule>
    <cfRule type="cellIs" dxfId="177" priority="243" operator="lessThanOrEqual">
      <formula>0.5</formula>
    </cfRule>
    <cfRule type="cellIs" dxfId="176" priority="244" operator="between">
      <formula>0.5</formula>
      <formula>0.7</formula>
    </cfRule>
    <cfRule type="cellIs" dxfId="175" priority="245" operator="between">
      <formula>0.7</formula>
      <formula>1.2</formula>
    </cfRule>
  </conditionalFormatting>
  <conditionalFormatting sqref="P63:W63">
    <cfRule type="cellIs" dxfId="174" priority="236" operator="equal">
      <formula>"NO APLICA"</formula>
    </cfRule>
    <cfRule type="cellIs" dxfId="173" priority="237" operator="greaterThanOrEqual">
      <formula>1.2</formula>
    </cfRule>
    <cfRule type="cellIs" dxfId="172" priority="238" operator="lessThanOrEqual">
      <formula>0.5</formula>
    </cfRule>
    <cfRule type="cellIs" dxfId="171" priority="239" operator="between">
      <formula>0.5</formula>
      <formula>0.7</formula>
    </cfRule>
    <cfRule type="cellIs" dxfId="170" priority="240" operator="between">
      <formula>0.7</formula>
      <formula>1.2</formula>
    </cfRule>
  </conditionalFormatting>
  <conditionalFormatting sqref="P64:W64">
    <cfRule type="cellIs" dxfId="169" priority="231" operator="equal">
      <formula>"NO APLICA"</formula>
    </cfRule>
    <cfRule type="cellIs" dxfId="168" priority="232" operator="greaterThanOrEqual">
      <formula>1.2</formula>
    </cfRule>
    <cfRule type="cellIs" dxfId="167" priority="233" operator="lessThanOrEqual">
      <formula>0.5</formula>
    </cfRule>
    <cfRule type="cellIs" dxfId="166" priority="234" operator="between">
      <formula>0.5</formula>
      <formula>0.7</formula>
    </cfRule>
    <cfRule type="cellIs" dxfId="165" priority="235" operator="between">
      <formula>0.7</formula>
      <formula>1.2</formula>
    </cfRule>
  </conditionalFormatting>
  <conditionalFormatting sqref="P65:W65">
    <cfRule type="cellIs" dxfId="164" priority="226" operator="equal">
      <formula>"NO APLICA"</formula>
    </cfRule>
    <cfRule type="cellIs" dxfId="163" priority="227" operator="greaterThanOrEqual">
      <formula>1.2</formula>
    </cfRule>
    <cfRule type="cellIs" dxfId="162" priority="228" operator="lessThanOrEqual">
      <formula>0.5</formula>
    </cfRule>
    <cfRule type="cellIs" dxfId="161" priority="229" operator="between">
      <formula>0.5</formula>
      <formula>0.7</formula>
    </cfRule>
    <cfRule type="cellIs" dxfId="160" priority="230" operator="between">
      <formula>0.7</formula>
      <formula>1.2</formula>
    </cfRule>
  </conditionalFormatting>
  <conditionalFormatting sqref="P66:W66">
    <cfRule type="cellIs" dxfId="159" priority="221" operator="equal">
      <formula>"NO APLICA"</formula>
    </cfRule>
    <cfRule type="cellIs" dxfId="158" priority="222" operator="greaterThanOrEqual">
      <formula>1.2</formula>
    </cfRule>
    <cfRule type="cellIs" dxfId="157" priority="223" operator="lessThanOrEqual">
      <formula>0.5</formula>
    </cfRule>
    <cfRule type="cellIs" dxfId="156" priority="224" operator="between">
      <formula>0.5</formula>
      <formula>0.7</formula>
    </cfRule>
    <cfRule type="cellIs" dxfId="155" priority="225" operator="between">
      <formula>0.7</formula>
      <formula>1.2</formula>
    </cfRule>
  </conditionalFormatting>
  <conditionalFormatting sqref="P67:W67">
    <cfRule type="cellIs" dxfId="154" priority="216" operator="equal">
      <formula>"NO APLICA"</formula>
    </cfRule>
    <cfRule type="cellIs" dxfId="153" priority="217" operator="greaterThanOrEqual">
      <formula>1.2</formula>
    </cfRule>
    <cfRule type="cellIs" dxfId="152" priority="218" operator="lessThanOrEqual">
      <formula>0.5</formula>
    </cfRule>
    <cfRule type="cellIs" dxfId="151" priority="219" operator="between">
      <formula>0.5</formula>
      <formula>0.7</formula>
    </cfRule>
    <cfRule type="cellIs" dxfId="150" priority="220" operator="between">
      <formula>0.7</formula>
      <formula>1.2</formula>
    </cfRule>
  </conditionalFormatting>
  <conditionalFormatting sqref="P19:W20">
    <cfRule type="cellIs" dxfId="149" priority="206" operator="equal">
      <formula>"NO APLICA"</formula>
    </cfRule>
    <cfRule type="cellIs" dxfId="148" priority="207" operator="greaterThanOrEqual">
      <formula>1.2</formula>
    </cfRule>
    <cfRule type="cellIs" dxfId="147" priority="208" operator="lessThanOrEqual">
      <formula>0.5</formula>
    </cfRule>
    <cfRule type="cellIs" dxfId="146" priority="209" operator="between">
      <formula>0.5</formula>
      <formula>0.7</formula>
    </cfRule>
    <cfRule type="cellIs" dxfId="145" priority="210" operator="between">
      <formula>0.7</formula>
      <formula>1.2</formula>
    </cfRule>
  </conditionalFormatting>
  <conditionalFormatting sqref="P49:W49">
    <cfRule type="cellIs" dxfId="144" priority="36" operator="equal">
      <formula>"NO APLICA"</formula>
    </cfRule>
    <cfRule type="cellIs" dxfId="143" priority="37" operator="greaterThanOrEqual">
      <formula>1.2</formula>
    </cfRule>
    <cfRule type="cellIs" dxfId="142" priority="38" operator="lessThanOrEqual">
      <formula>0.5</formula>
    </cfRule>
    <cfRule type="cellIs" dxfId="141" priority="39" operator="between">
      <formula>0.5</formula>
      <formula>0.7</formula>
    </cfRule>
    <cfRule type="cellIs" dxfId="140" priority="40" operator="between">
      <formula>0.7</formula>
      <formula>1.2</formula>
    </cfRule>
  </conditionalFormatting>
  <conditionalFormatting sqref="P21:W21">
    <cfRule type="cellIs" dxfId="139" priority="201" operator="equal">
      <formula>"NO APLICA"</formula>
    </cfRule>
    <cfRule type="cellIs" dxfId="138" priority="202" operator="greaterThanOrEqual">
      <formula>1.2</formula>
    </cfRule>
    <cfRule type="cellIs" dxfId="137" priority="203" operator="lessThanOrEqual">
      <formula>0.5</formula>
    </cfRule>
    <cfRule type="cellIs" dxfId="136" priority="204" operator="between">
      <formula>0.5</formula>
      <formula>0.7</formula>
    </cfRule>
    <cfRule type="cellIs" dxfId="135" priority="205" operator="between">
      <formula>0.7</formula>
      <formula>1.2</formula>
    </cfRule>
  </conditionalFormatting>
  <conditionalFormatting sqref="P22:W22">
    <cfRule type="cellIs" dxfId="134" priority="196" operator="equal">
      <formula>"NO APLICA"</formula>
    </cfRule>
    <cfRule type="cellIs" dxfId="133" priority="197" operator="greaterThanOrEqual">
      <formula>1.2</formula>
    </cfRule>
    <cfRule type="cellIs" dxfId="132" priority="198" operator="lessThanOrEqual">
      <formula>0.5</formula>
    </cfRule>
    <cfRule type="cellIs" dxfId="131" priority="199" operator="between">
      <formula>0.5</formula>
      <formula>0.7</formula>
    </cfRule>
    <cfRule type="cellIs" dxfId="130" priority="200" operator="between">
      <formula>0.7</formula>
      <formula>1.2</formula>
    </cfRule>
  </conditionalFormatting>
  <conditionalFormatting sqref="P23:W23">
    <cfRule type="cellIs" dxfId="129" priority="191" operator="equal">
      <formula>"NO APLICA"</formula>
    </cfRule>
    <cfRule type="cellIs" dxfId="128" priority="192" operator="greaterThanOrEqual">
      <formula>1.2</formula>
    </cfRule>
    <cfRule type="cellIs" dxfId="127" priority="193" operator="lessThanOrEqual">
      <formula>0.5</formula>
    </cfRule>
    <cfRule type="cellIs" dxfId="126" priority="194" operator="between">
      <formula>0.5</formula>
      <formula>0.7</formula>
    </cfRule>
    <cfRule type="cellIs" dxfId="125" priority="195" operator="between">
      <formula>0.7</formula>
      <formula>1.2</formula>
    </cfRule>
  </conditionalFormatting>
  <conditionalFormatting sqref="P24:W24">
    <cfRule type="cellIs" dxfId="124" priority="186" operator="equal">
      <formula>"NO APLICA"</formula>
    </cfRule>
    <cfRule type="cellIs" dxfId="123" priority="187" operator="greaterThanOrEqual">
      <formula>1.2</formula>
    </cfRule>
    <cfRule type="cellIs" dxfId="122" priority="188" operator="lessThanOrEqual">
      <formula>0.5</formula>
    </cfRule>
    <cfRule type="cellIs" dxfId="121" priority="189" operator="between">
      <formula>0.5</formula>
      <formula>0.7</formula>
    </cfRule>
    <cfRule type="cellIs" dxfId="120" priority="190" operator="between">
      <formula>0.7</formula>
      <formula>1.2</formula>
    </cfRule>
  </conditionalFormatting>
  <conditionalFormatting sqref="P25:W25">
    <cfRule type="cellIs" dxfId="119" priority="181" operator="equal">
      <formula>"NO APLICA"</formula>
    </cfRule>
    <cfRule type="cellIs" dxfId="118" priority="182" operator="greaterThanOrEqual">
      <formula>1.2</formula>
    </cfRule>
    <cfRule type="cellIs" dxfId="117" priority="183" operator="lessThanOrEqual">
      <formula>0.5</formula>
    </cfRule>
    <cfRule type="cellIs" dxfId="116" priority="184" operator="between">
      <formula>0.5</formula>
      <formula>0.7</formula>
    </cfRule>
    <cfRule type="cellIs" dxfId="115" priority="185" operator="between">
      <formula>0.7</formula>
      <formula>1.2</formula>
    </cfRule>
  </conditionalFormatting>
  <conditionalFormatting sqref="P26:W26">
    <cfRule type="cellIs" dxfId="114" priority="176" operator="equal">
      <formula>"NO APLICA"</formula>
    </cfRule>
    <cfRule type="cellIs" dxfId="113" priority="177" operator="greaterThanOrEqual">
      <formula>1.2</formula>
    </cfRule>
    <cfRule type="cellIs" dxfId="112" priority="178" operator="lessThanOrEqual">
      <formula>0.5</formula>
    </cfRule>
    <cfRule type="cellIs" dxfId="111" priority="179" operator="between">
      <formula>0.5</formula>
      <formula>0.7</formula>
    </cfRule>
    <cfRule type="cellIs" dxfId="110" priority="180" operator="between">
      <formula>0.7</formula>
      <formula>1.2</formula>
    </cfRule>
  </conditionalFormatting>
  <conditionalFormatting sqref="P27:W28">
    <cfRule type="cellIs" dxfId="109" priority="166" operator="equal">
      <formula>"NO APLICA"</formula>
    </cfRule>
    <cfRule type="cellIs" dxfId="108" priority="167" operator="greaterThanOrEqual">
      <formula>1.2</formula>
    </cfRule>
    <cfRule type="cellIs" dxfId="107" priority="168" operator="lessThanOrEqual">
      <formula>0.5</formula>
    </cfRule>
    <cfRule type="cellIs" dxfId="106" priority="169" operator="between">
      <formula>0.5</formula>
      <formula>0.7</formula>
    </cfRule>
    <cfRule type="cellIs" dxfId="105" priority="170" operator="between">
      <formula>0.7</formula>
      <formula>1.2</formula>
    </cfRule>
  </conditionalFormatting>
  <conditionalFormatting sqref="P29:W29">
    <cfRule type="cellIs" dxfId="104" priority="161" operator="equal">
      <formula>"NO APLICA"</formula>
    </cfRule>
    <cfRule type="cellIs" dxfId="103" priority="162" operator="greaterThanOrEqual">
      <formula>1.2</formula>
    </cfRule>
    <cfRule type="cellIs" dxfId="102" priority="163" operator="lessThanOrEqual">
      <formula>0.5</formula>
    </cfRule>
    <cfRule type="cellIs" dxfId="101" priority="164" operator="between">
      <formula>0.5</formula>
      <formula>0.7</formula>
    </cfRule>
    <cfRule type="cellIs" dxfId="100" priority="165" operator="between">
      <formula>0.7</formula>
      <formula>1.2</formula>
    </cfRule>
  </conditionalFormatting>
  <conditionalFormatting sqref="P30:W30">
    <cfRule type="cellIs" dxfId="99" priority="156" operator="equal">
      <formula>"NO APLICA"</formula>
    </cfRule>
    <cfRule type="cellIs" dxfId="98" priority="157" operator="greaterThanOrEqual">
      <formula>1.2</formula>
    </cfRule>
    <cfRule type="cellIs" dxfId="97" priority="158" operator="lessThanOrEqual">
      <formula>0.5</formula>
    </cfRule>
    <cfRule type="cellIs" dxfId="96" priority="159" operator="between">
      <formula>0.5</formula>
      <formula>0.7</formula>
    </cfRule>
    <cfRule type="cellIs" dxfId="95" priority="160" operator="between">
      <formula>0.7</formula>
      <formula>1.2</formula>
    </cfRule>
  </conditionalFormatting>
  <conditionalFormatting sqref="P47:W47">
    <cfRule type="cellIs" dxfId="94" priority="46" operator="equal">
      <formula>"NO APLICA"</formula>
    </cfRule>
    <cfRule type="cellIs" dxfId="93" priority="47" operator="greaterThanOrEqual">
      <formula>1.2</formula>
    </cfRule>
    <cfRule type="cellIs" dxfId="92" priority="48" operator="lessThanOrEqual">
      <formula>0.5</formula>
    </cfRule>
    <cfRule type="cellIs" dxfId="91" priority="49" operator="between">
      <formula>0.5</formula>
      <formula>0.7</formula>
    </cfRule>
    <cfRule type="cellIs" dxfId="90" priority="50" operator="between">
      <formula>0.7</formula>
      <formula>1.2</formula>
    </cfRule>
  </conditionalFormatting>
  <conditionalFormatting sqref="P31:W32">
    <cfRule type="cellIs" dxfId="89" priority="141" operator="equal">
      <formula>"NO APLICA"</formula>
    </cfRule>
    <cfRule type="cellIs" dxfId="88" priority="142" operator="greaterThanOrEqual">
      <formula>1.2</formula>
    </cfRule>
    <cfRule type="cellIs" dxfId="87" priority="143" operator="lessThanOrEqual">
      <formula>0.5</formula>
    </cfRule>
    <cfRule type="cellIs" dxfId="86" priority="144" operator="between">
      <formula>0.5</formula>
      <formula>0.7</formula>
    </cfRule>
    <cfRule type="cellIs" dxfId="85" priority="145" operator="between">
      <formula>0.7</formula>
      <formula>1.2</formula>
    </cfRule>
  </conditionalFormatting>
  <conditionalFormatting sqref="P33:W33">
    <cfRule type="cellIs" dxfId="84" priority="136" operator="equal">
      <formula>"NO APLICA"</formula>
    </cfRule>
    <cfRule type="cellIs" dxfId="83" priority="137" operator="greaterThanOrEqual">
      <formula>1.2</formula>
    </cfRule>
    <cfRule type="cellIs" dxfId="82" priority="138" operator="lessThanOrEqual">
      <formula>0.5</formula>
    </cfRule>
    <cfRule type="cellIs" dxfId="81" priority="139" operator="between">
      <formula>0.5</formula>
      <formula>0.7</formula>
    </cfRule>
    <cfRule type="cellIs" dxfId="80" priority="140" operator="between">
      <formula>0.7</formula>
      <formula>1.2</formula>
    </cfRule>
  </conditionalFormatting>
  <conditionalFormatting sqref="P34:W34">
    <cfRule type="cellIs" dxfId="79" priority="131" operator="equal">
      <formula>"NO APLICA"</formula>
    </cfRule>
    <cfRule type="cellIs" dxfId="78" priority="132" operator="greaterThanOrEqual">
      <formula>1.2</formula>
    </cfRule>
    <cfRule type="cellIs" dxfId="77" priority="133" operator="lessThanOrEqual">
      <formula>0.5</formula>
    </cfRule>
    <cfRule type="cellIs" dxfId="76" priority="134" operator="between">
      <formula>0.5</formula>
      <formula>0.7</formula>
    </cfRule>
    <cfRule type="cellIs" dxfId="75" priority="135" operator="between">
      <formula>0.7</formula>
      <formula>1.2</formula>
    </cfRule>
  </conditionalFormatting>
  <conditionalFormatting sqref="P35:W35">
    <cfRule type="cellIs" dxfId="74" priority="126" operator="equal">
      <formula>"NO APLICA"</formula>
    </cfRule>
    <cfRule type="cellIs" dxfId="73" priority="127" operator="greaterThanOrEqual">
      <formula>1.2</formula>
    </cfRule>
    <cfRule type="cellIs" dxfId="72" priority="128" operator="lessThanOrEqual">
      <formula>0.5</formula>
    </cfRule>
    <cfRule type="cellIs" dxfId="71" priority="129" operator="between">
      <formula>0.5</formula>
      <formula>0.7</formula>
    </cfRule>
    <cfRule type="cellIs" dxfId="70" priority="130" operator="between">
      <formula>0.7</formula>
      <formula>1.2</formula>
    </cfRule>
  </conditionalFormatting>
  <conditionalFormatting sqref="P36:W37">
    <cfRule type="cellIs" dxfId="69" priority="121" operator="equal">
      <formula>"NO APLICA"</formula>
    </cfRule>
    <cfRule type="cellIs" dxfId="68" priority="122" operator="greaterThanOrEqual">
      <formula>1.2</formula>
    </cfRule>
    <cfRule type="cellIs" dxfId="67" priority="123" operator="lessThanOrEqual">
      <formula>0.5</formula>
    </cfRule>
    <cfRule type="cellIs" dxfId="66" priority="124" operator="between">
      <formula>0.5</formula>
      <formula>0.7</formula>
    </cfRule>
    <cfRule type="cellIs" dxfId="65" priority="125" operator="between">
      <formula>0.7</formula>
      <formula>1.2</formula>
    </cfRule>
  </conditionalFormatting>
  <conditionalFormatting sqref="P38:W38">
    <cfRule type="cellIs" dxfId="64" priority="116" operator="equal">
      <formula>"NO APLICA"</formula>
    </cfRule>
    <cfRule type="cellIs" dxfId="63" priority="117" operator="greaterThanOrEqual">
      <formula>1.2</formula>
    </cfRule>
    <cfRule type="cellIs" dxfId="62" priority="118" operator="lessThanOrEqual">
      <formula>0.5</formula>
    </cfRule>
    <cfRule type="cellIs" dxfId="61" priority="119" operator="between">
      <formula>0.5</formula>
      <formula>0.7</formula>
    </cfRule>
    <cfRule type="cellIs" dxfId="60" priority="120" operator="between">
      <formula>0.7</formula>
      <formula>1.2</formula>
    </cfRule>
  </conditionalFormatting>
  <conditionalFormatting sqref="P39:W39">
    <cfRule type="cellIs" dxfId="59" priority="111" operator="equal">
      <formula>"NO APLICA"</formula>
    </cfRule>
    <cfRule type="cellIs" dxfId="58" priority="112" operator="greaterThanOrEqual">
      <formula>1.2</formula>
    </cfRule>
    <cfRule type="cellIs" dxfId="57" priority="113" operator="lessThanOrEqual">
      <formula>0.5</formula>
    </cfRule>
    <cfRule type="cellIs" dxfId="56" priority="114" operator="between">
      <formula>0.5</formula>
      <formula>0.7</formula>
    </cfRule>
    <cfRule type="cellIs" dxfId="55" priority="115" operator="between">
      <formula>0.7</formula>
      <formula>1.2</formula>
    </cfRule>
  </conditionalFormatting>
  <conditionalFormatting sqref="P44:W44">
    <cfRule type="cellIs" dxfId="54" priority="86" operator="equal">
      <formula>"NO APLICA"</formula>
    </cfRule>
    <cfRule type="cellIs" dxfId="53" priority="87" operator="greaterThanOrEqual">
      <formula>1.2</formula>
    </cfRule>
    <cfRule type="cellIs" dxfId="52" priority="88" operator="lessThanOrEqual">
      <formula>0.5</formula>
    </cfRule>
    <cfRule type="cellIs" dxfId="51" priority="89" operator="between">
      <formula>0.5</formula>
      <formula>0.7</formula>
    </cfRule>
    <cfRule type="cellIs" dxfId="50" priority="90" operator="between">
      <formula>0.7</formula>
      <formula>1.2</formula>
    </cfRule>
  </conditionalFormatting>
  <conditionalFormatting sqref="P40:W41">
    <cfRule type="cellIs" dxfId="49" priority="101" operator="equal">
      <formula>"NO APLICA"</formula>
    </cfRule>
    <cfRule type="cellIs" dxfId="48" priority="102" operator="greaterThanOrEqual">
      <formula>1.2</formula>
    </cfRule>
    <cfRule type="cellIs" dxfId="47" priority="103" operator="lessThanOrEqual">
      <formula>0.5</formula>
    </cfRule>
    <cfRule type="cellIs" dxfId="46" priority="104" operator="between">
      <formula>0.5</formula>
      <formula>0.7</formula>
    </cfRule>
    <cfRule type="cellIs" dxfId="45" priority="105" operator="between">
      <formula>0.7</formula>
      <formula>1.2</formula>
    </cfRule>
  </conditionalFormatting>
  <conditionalFormatting sqref="P42:W42">
    <cfRule type="cellIs" dxfId="44" priority="96" operator="equal">
      <formula>"NO APLICA"</formula>
    </cfRule>
    <cfRule type="cellIs" dxfId="43" priority="97" operator="greaterThanOrEqual">
      <formula>1.2</formula>
    </cfRule>
    <cfRule type="cellIs" dxfId="42" priority="98" operator="lessThanOrEqual">
      <formula>0.5</formula>
    </cfRule>
    <cfRule type="cellIs" dxfId="41" priority="99" operator="between">
      <formula>0.5</formula>
      <formula>0.7</formula>
    </cfRule>
    <cfRule type="cellIs" dxfId="40" priority="100" operator="between">
      <formula>0.7</formula>
      <formula>1.2</formula>
    </cfRule>
  </conditionalFormatting>
  <conditionalFormatting sqref="P43:W43">
    <cfRule type="cellIs" dxfId="39" priority="91" operator="equal">
      <formula>"NO APLICA"</formula>
    </cfRule>
    <cfRule type="cellIs" dxfId="38" priority="92" operator="greaterThanOrEqual">
      <formula>1.2</formula>
    </cfRule>
    <cfRule type="cellIs" dxfId="37" priority="93" operator="lessThanOrEqual">
      <formula>0.5</formula>
    </cfRule>
    <cfRule type="cellIs" dxfId="36" priority="94" operator="between">
      <formula>0.5</formula>
      <formula>0.7</formula>
    </cfRule>
    <cfRule type="cellIs" dxfId="35" priority="95" operator="between">
      <formula>0.7</formula>
      <formula>1.2</formula>
    </cfRule>
  </conditionalFormatting>
  <conditionalFormatting sqref="P45:W46">
    <cfRule type="cellIs" dxfId="34" priority="51" operator="equal">
      <formula>"NO APLICA"</formula>
    </cfRule>
    <cfRule type="cellIs" dxfId="33" priority="52" operator="greaterThanOrEqual">
      <formula>1.2</formula>
    </cfRule>
    <cfRule type="cellIs" dxfId="32" priority="53" operator="lessThanOrEqual">
      <formula>0.5</formula>
    </cfRule>
    <cfRule type="cellIs" dxfId="31" priority="54" operator="between">
      <formula>0.5</formula>
      <formula>0.7</formula>
    </cfRule>
    <cfRule type="cellIs" dxfId="30" priority="55" operator="between">
      <formula>0.7</formula>
      <formula>1.2</formula>
    </cfRule>
  </conditionalFormatting>
  <conditionalFormatting sqref="P48:W48">
    <cfRule type="cellIs" dxfId="29" priority="41" operator="equal">
      <formula>"NO APLICA"</formula>
    </cfRule>
    <cfRule type="cellIs" dxfId="28" priority="42" operator="greaterThanOrEqual">
      <formula>1.2</formula>
    </cfRule>
    <cfRule type="cellIs" dxfId="27" priority="43" operator="lessThanOrEqual">
      <formula>0.5</formula>
    </cfRule>
    <cfRule type="cellIs" dxfId="26" priority="44" operator="between">
      <formula>0.5</formula>
      <formula>0.7</formula>
    </cfRule>
    <cfRule type="cellIs" dxfId="25" priority="45" operator="between">
      <formula>0.7</formula>
      <formula>1.2</formula>
    </cfRule>
  </conditionalFormatting>
  <conditionalFormatting sqref="P52:W53">
    <cfRule type="cellIs" dxfId="24" priority="16" operator="equal">
      <formula>"NO APLICA"</formula>
    </cfRule>
    <cfRule type="cellIs" dxfId="23" priority="17" operator="greaterThanOrEqual">
      <formula>1.2</formula>
    </cfRule>
    <cfRule type="cellIs" dxfId="22" priority="18" operator="lessThanOrEqual">
      <formula>0.5</formula>
    </cfRule>
    <cfRule type="cellIs" dxfId="21" priority="19" operator="between">
      <formula>0.5</formula>
      <formula>0.7</formula>
    </cfRule>
    <cfRule type="cellIs" dxfId="20" priority="20" operator="between">
      <formula>0.7</formula>
      <formula>1.2</formula>
    </cfRule>
  </conditionalFormatting>
  <conditionalFormatting sqref="P54:W54">
    <cfRule type="cellIs" dxfId="19" priority="11" operator="equal">
      <formula>"NO APLICA"</formula>
    </cfRule>
    <cfRule type="cellIs" dxfId="18" priority="12" operator="greaterThanOrEqual">
      <formula>1.2</formula>
    </cfRule>
    <cfRule type="cellIs" dxfId="17" priority="13" operator="lessThanOrEqual">
      <formula>0.5</formula>
    </cfRule>
    <cfRule type="cellIs" dxfId="16" priority="14" operator="between">
      <formula>0.5</formula>
      <formula>0.7</formula>
    </cfRule>
    <cfRule type="cellIs" dxfId="15" priority="15" operator="between">
      <formula>0.7</formula>
      <formula>1.2</formula>
    </cfRule>
  </conditionalFormatting>
  <conditionalFormatting sqref="P50:W50">
    <cfRule type="cellIs" dxfId="14" priority="26" operator="equal">
      <formula>"NO APLICA"</formula>
    </cfRule>
    <cfRule type="cellIs" dxfId="13" priority="27" operator="greaterThanOrEqual">
      <formula>1.2</formula>
    </cfRule>
    <cfRule type="cellIs" dxfId="12" priority="28" operator="lessThanOrEqual">
      <formula>0.5</formula>
    </cfRule>
    <cfRule type="cellIs" dxfId="11" priority="29" operator="between">
      <formula>0.5</formula>
      <formula>0.7</formula>
    </cfRule>
    <cfRule type="cellIs" dxfId="10" priority="30" operator="between">
      <formula>0.7</formula>
      <formula>1.2</formula>
    </cfRule>
  </conditionalFormatting>
  <conditionalFormatting sqref="P51:W51">
    <cfRule type="cellIs" dxfId="9" priority="21" operator="equal">
      <formula>"NO APLICA"</formula>
    </cfRule>
    <cfRule type="cellIs" dxfId="8" priority="22" operator="greaterThanOrEqual">
      <formula>1.2</formula>
    </cfRule>
    <cfRule type="cellIs" dxfId="7" priority="23" operator="lessThanOrEqual">
      <formula>0.5</formula>
    </cfRule>
    <cfRule type="cellIs" dxfId="6" priority="24" operator="between">
      <formula>0.5</formula>
      <formula>0.7</formula>
    </cfRule>
    <cfRule type="cellIs" dxfId="5" priority="25" operator="between">
      <formula>0.7</formula>
      <formula>1.2</formula>
    </cfRule>
  </conditionalFormatting>
  <conditionalFormatting sqref="P55:W55">
    <cfRule type="cellIs" dxfId="4" priority="6" operator="equal">
      <formula>"NO APLICA"</formula>
    </cfRule>
    <cfRule type="cellIs" dxfId="3" priority="7" operator="greaterThanOrEqual">
      <formula>1.2</formula>
    </cfRule>
    <cfRule type="cellIs" dxfId="2" priority="8" operator="lessThanOrEqual">
      <formula>0.5</formula>
    </cfRule>
    <cfRule type="cellIs" dxfId="1" priority="9" operator="between">
      <formula>0.5</formula>
      <formula>0.7</formula>
    </cfRule>
    <cfRule type="cellIs" dxfId="0" priority="10" operator="between">
      <formula>0.7</formula>
      <formula>1.2</formula>
    </cfRule>
  </conditionalFormatting>
  <pageMargins left="0.25" right="0.25" top="0.75" bottom="0.75" header="0.3" footer="0.3"/>
  <pageSetup paperSize="5"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4668-2C44-4579-AD6C-AE00B1598051}">
  <dimension ref="B4:D5"/>
  <sheetViews>
    <sheetView workbookViewId="0">
      <selection activeCell="G31" sqref="G31"/>
    </sheetView>
  </sheetViews>
  <sheetFormatPr baseColWidth="10" defaultRowHeight="15" x14ac:dyDescent="0.25"/>
  <cols>
    <col min="2" max="2" width="26.42578125" customWidth="1"/>
    <col min="3" max="3" width="27.85546875" customWidth="1"/>
    <col min="4" max="4" width="36.140625" bestFit="1" customWidth="1"/>
  </cols>
  <sheetData>
    <row r="4" spans="2:4" ht="24" customHeight="1" x14ac:dyDescent="0.25">
      <c r="B4" s="42" t="s">
        <v>78</v>
      </c>
      <c r="C4" s="42" t="s">
        <v>79</v>
      </c>
      <c r="D4" s="42" t="s">
        <v>80</v>
      </c>
    </row>
    <row r="5" spans="2:4" ht="24" customHeight="1" x14ac:dyDescent="0.25">
      <c r="B5" s="41"/>
      <c r="C5" s="41"/>
      <c r="D5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EJE 3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alma_arroyo74@hotmail.com</dc:creator>
  <cp:keywords/>
  <dc:description/>
  <cp:lastModifiedBy>Propietario</cp:lastModifiedBy>
  <cp:revision/>
  <cp:lastPrinted>2022-07-22T15:16:23Z</cp:lastPrinted>
  <dcterms:created xsi:type="dcterms:W3CDTF">2021-02-22T21:43:21Z</dcterms:created>
  <dcterms:modified xsi:type="dcterms:W3CDTF">2022-07-25T15:42:07Z</dcterms:modified>
  <cp:category/>
  <cp:contentStatus/>
</cp:coreProperties>
</file>