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HP\Desktop\ALMA\planeacion\formatos modificados\2 trimestre 22\Carpeta 1 Formato de seguimiento SIRESOL 2T\"/>
    </mc:Choice>
  </mc:AlternateContent>
  <xr:revisionPtr revIDLastSave="0" documentId="13_ncr:1_{4FF452DA-5F8E-4A85-8C38-E7E939330496}" xr6:coauthVersionLast="43" xr6:coauthVersionMax="43" xr10:uidLastSave="{00000000-0000-0000-0000-000000000000}"/>
  <bookViews>
    <workbookView xWindow="-120" yWindow="-120" windowWidth="20730" windowHeight="11160" xr2:uid="{00000000-000D-0000-FFFF-FFFF00000000}"/>
  </bookViews>
  <sheets>
    <sheet name="SEGUIMIENTO EJE 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5" i="1" l="1"/>
  <c r="S33" i="1" l="1"/>
  <c r="T26" i="1"/>
  <c r="P25" i="1"/>
  <c r="V23" i="1"/>
  <c r="T41" i="1" l="1"/>
  <c r="S41" i="1"/>
  <c r="T32" i="1"/>
  <c r="O32" i="1"/>
  <c r="P33" i="1"/>
  <c r="O34" i="1"/>
  <c r="U29" i="1" l="1"/>
  <c r="P19" i="1"/>
  <c r="T16" i="1"/>
  <c r="O15" i="1"/>
  <c r="Q15" i="1"/>
  <c r="R15" i="1"/>
  <c r="V35" i="1" l="1"/>
  <c r="U35" i="1"/>
  <c r="T35" i="1"/>
  <c r="S35" i="1" l="1"/>
  <c r="R35" i="1" l="1"/>
  <c r="Q35" i="1"/>
  <c r="P35" i="1"/>
  <c r="R18" i="1"/>
  <c r="Q18" i="1"/>
  <c r="P18" i="1"/>
  <c r="R20" i="1"/>
  <c r="Q20" i="1"/>
  <c r="P20" i="1"/>
  <c r="R19" i="1"/>
  <c r="Q19" i="1"/>
  <c r="S20" i="1"/>
  <c r="O20" i="1" l="1"/>
  <c r="O41" i="1"/>
  <c r="O35" i="1"/>
  <c r="O16" i="1" l="1"/>
  <c r="O22" i="1" l="1"/>
  <c r="O19" i="1"/>
  <c r="S19" i="1"/>
  <c r="T19" i="1"/>
  <c r="U19" i="1"/>
  <c r="V19" i="1"/>
  <c r="T20" i="1"/>
  <c r="U20" i="1"/>
  <c r="V20" i="1"/>
  <c r="O21" i="1"/>
  <c r="P21" i="1"/>
  <c r="Q21" i="1"/>
  <c r="R21" i="1"/>
  <c r="S21" i="1"/>
  <c r="T21" i="1"/>
  <c r="U21" i="1"/>
  <c r="V21" i="1"/>
  <c r="P22" i="1"/>
  <c r="Q22" i="1"/>
  <c r="R22" i="1"/>
  <c r="S22" i="1"/>
  <c r="T22" i="1"/>
  <c r="U22" i="1"/>
  <c r="V22" i="1"/>
  <c r="O23" i="1"/>
  <c r="P23" i="1"/>
  <c r="Q23" i="1"/>
  <c r="R23" i="1"/>
  <c r="S23" i="1"/>
  <c r="T23" i="1"/>
  <c r="U23" i="1"/>
  <c r="O24" i="1"/>
  <c r="P24" i="1"/>
  <c r="Q24" i="1"/>
  <c r="R24" i="1"/>
  <c r="S24" i="1"/>
  <c r="T24" i="1"/>
  <c r="U24" i="1"/>
  <c r="V24" i="1"/>
  <c r="O25" i="1"/>
  <c r="Q25" i="1"/>
  <c r="R25" i="1"/>
  <c r="S25" i="1"/>
  <c r="T25" i="1"/>
  <c r="U25" i="1"/>
  <c r="V25" i="1"/>
  <c r="O26" i="1"/>
  <c r="P26" i="1"/>
  <c r="Q26" i="1"/>
  <c r="R26" i="1"/>
  <c r="S26" i="1"/>
  <c r="U26" i="1"/>
  <c r="V26" i="1"/>
  <c r="O27" i="1"/>
  <c r="P27" i="1"/>
  <c r="Q27" i="1"/>
  <c r="R27" i="1"/>
  <c r="S27" i="1"/>
  <c r="T27" i="1"/>
  <c r="U27" i="1"/>
  <c r="V27" i="1"/>
  <c r="O28" i="1"/>
  <c r="P28" i="1"/>
  <c r="Q28" i="1"/>
  <c r="R28" i="1"/>
  <c r="S28" i="1"/>
  <c r="T28" i="1"/>
  <c r="U28" i="1"/>
  <c r="V28" i="1"/>
  <c r="O29" i="1"/>
  <c r="P29" i="1"/>
  <c r="Q29" i="1"/>
  <c r="R29" i="1"/>
  <c r="S29" i="1"/>
  <c r="T29" i="1"/>
  <c r="V29" i="1"/>
  <c r="O30" i="1"/>
  <c r="P30" i="1"/>
  <c r="Q30" i="1"/>
  <c r="R30" i="1"/>
  <c r="S30" i="1"/>
  <c r="T30" i="1"/>
  <c r="U30" i="1"/>
  <c r="V30" i="1"/>
  <c r="O31" i="1"/>
  <c r="P31" i="1"/>
  <c r="Q31" i="1"/>
  <c r="R31" i="1"/>
  <c r="S31" i="1"/>
  <c r="T31" i="1"/>
  <c r="U31" i="1"/>
  <c r="V31" i="1"/>
  <c r="P32" i="1"/>
  <c r="Q32" i="1"/>
  <c r="R32" i="1"/>
  <c r="S32" i="1"/>
  <c r="U32" i="1"/>
  <c r="V32" i="1"/>
  <c r="O33" i="1"/>
  <c r="Q33" i="1"/>
  <c r="R33" i="1"/>
  <c r="T33" i="1"/>
  <c r="U33" i="1"/>
  <c r="V33" i="1"/>
  <c r="P34" i="1"/>
  <c r="Q34" i="1"/>
  <c r="R34" i="1"/>
  <c r="S34" i="1"/>
  <c r="T34" i="1"/>
  <c r="U34" i="1"/>
  <c r="V34" i="1"/>
  <c r="O17" i="1" l="1"/>
  <c r="P17" i="1"/>
  <c r="Q17" i="1"/>
  <c r="R17" i="1"/>
  <c r="S17" i="1"/>
  <c r="T17" i="1"/>
  <c r="U17" i="1"/>
  <c r="V17" i="1"/>
  <c r="O18" i="1"/>
  <c r="S18" i="1"/>
  <c r="T18" i="1"/>
  <c r="U18" i="1"/>
  <c r="V18" i="1"/>
  <c r="S15" i="1"/>
  <c r="U15" i="1"/>
  <c r="V15" i="1"/>
  <c r="V41" i="1" l="1"/>
  <c r="U41" i="1"/>
  <c r="R41" i="1"/>
  <c r="Q41" i="1"/>
  <c r="P41" i="1"/>
  <c r="S16" i="1"/>
  <c r="Q16" i="1"/>
  <c r="P16" i="1" l="1"/>
  <c r="V16" i="1"/>
  <c r="R16" i="1" s="1"/>
  <c r="U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AA16" authorId="0" shapeId="0" xr:uid="{79B25020-2845-4013-A04D-7182CD77AAF9}">
      <text>
        <r>
          <rPr>
            <b/>
            <sz val="9"/>
            <color indexed="81"/>
            <rFont val="Tahoma"/>
            <family val="2"/>
          </rPr>
          <t>HP:</t>
        </r>
        <r>
          <rPr>
            <sz val="9"/>
            <color indexed="81"/>
            <rFont val="Tahoma"/>
            <family val="2"/>
          </rPr>
          <t xml:space="preserve">
</t>
        </r>
      </text>
    </comment>
  </commentList>
</comments>
</file>

<file path=xl/sharedStrings.xml><?xml version="1.0" encoding="utf-8"?>
<sst xmlns="http://schemas.openxmlformats.org/spreadsheetml/2006/main" count="235" uniqueCount="137">
  <si>
    <t>SEGUIMIENTO DE AVANCE EN CUMPLIMIENTO DE METAS Y OBJETIVOS 2022</t>
  </si>
  <si>
    <t>EJE 3: MEDIO AMBIENTE SOSTENIBLE</t>
  </si>
  <si>
    <t>AVANCE EN CUMPLIMIENTO DE METAS TRIMESTRAL Y ANUAL ACUMULADO 2022</t>
  </si>
  <si>
    <t>JUSTIFICACION DE AVANCE DE RESULTADOS 2022</t>
  </si>
  <si>
    <t>Nivel.
(unidad administrativa responsable)</t>
  </si>
  <si>
    <t>Resumen narrativo u objetivos.
Clave: Número del Eje, Número del Programa, 1 para el Fin, 1 para el Propósito, Número del Componente, Número de las Actividades.</t>
  </si>
  <si>
    <t>INDICADOR</t>
  </si>
  <si>
    <t>META PLANEADA 2022</t>
  </si>
  <si>
    <t>META ALCANZADA 2022</t>
  </si>
  <si>
    <t>PORCENTAJE DE AVANCE TRIMESTRAL 2022</t>
  </si>
  <si>
    <t>PORCENTAJE DE AVANCE ACUMULADO ANUAL 2022</t>
  </si>
  <si>
    <t>Nombre del Indicador.
Siglas y descripción.</t>
  </si>
  <si>
    <t>Frecuencia de medición del Indicador.
Con base a las recomendaciones del nivel de objetivos.</t>
  </si>
  <si>
    <t>Unidad de medida del Indicador y unidad de medida de sus variables.</t>
  </si>
  <si>
    <t>ANUAL 2022</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</si>
  <si>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</si>
  <si>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</si>
  <si>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</si>
  <si>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</si>
  <si>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</si>
  <si>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</si>
  <si>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</si>
  <si>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r>
      <rPr>
        <b/>
        <sz val="11"/>
        <color theme="1"/>
        <rFont val="Arial"/>
        <family val="2"/>
      </rPr>
      <t xml:space="preserve">Unidad de medida del indicador: </t>
    </r>
    <r>
      <rPr>
        <sz val="11"/>
        <color theme="1"/>
        <rFont val="Arial"/>
        <family val="2"/>
      </rPr>
      <t xml:space="preserve">
Índice
</t>
    </r>
    <r>
      <rPr>
        <b/>
        <sz val="11"/>
        <color theme="1"/>
        <rFont val="Arial"/>
        <family val="2"/>
      </rPr>
      <t xml:space="preserve">Unidad de medida: </t>
    </r>
    <r>
      <rPr>
        <sz val="11"/>
        <color theme="1"/>
        <rFont val="Arial"/>
        <family val="2"/>
      </rPr>
      <t xml:space="preserve">
Puntaje</t>
    </r>
  </si>
  <si>
    <t>ND</t>
  </si>
  <si>
    <t>SEGUIMIENTO A LA EJECUCIÓN DEL PRESUPUESTO AUTORIZADO 2022</t>
  </si>
  <si>
    <t>JUSTIFICACIÓN DE AVANCE DE EJECUCIÓN DEL PRESUPUESTO 2022</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</si>
  <si>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</si>
  <si>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</si>
  <si>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</si>
  <si>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</si>
  <si>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</si>
  <si>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2022</t>
  </si>
  <si>
    <t>TRIMESTRE 2 2022</t>
  </si>
  <si>
    <t>TRIMESTRE 3 2022</t>
  </si>
  <si>
    <t>TRIMESTRE 4 2022</t>
  </si>
  <si>
    <t>NA</t>
  </si>
  <si>
    <t>ELABORÓ</t>
  </si>
  <si>
    <t>REVISÓ</t>
  </si>
  <si>
    <t>AUTORIZÓ</t>
  </si>
  <si>
    <r>
      <t xml:space="preserve">RSUG (t,t-1) </t>
    </r>
    <r>
      <rPr>
        <sz val="11"/>
        <rFont val="Arial"/>
        <family val="2"/>
      </rPr>
      <t>= Tasa de variación de los Residuos Sólidos Urbanos que se generan mensualmente e ingresan al relleno sanitario, parcela 196</t>
    </r>
  </si>
  <si>
    <t>Trimestral</t>
  </si>
  <si>
    <r>
      <t xml:space="preserve">Unidad de Medida del Indicador :                  </t>
    </r>
    <r>
      <rPr>
        <sz val="11"/>
        <rFont val="Arial"/>
        <family val="2"/>
      </rPr>
      <t xml:space="preserve"> Porcentaje </t>
    </r>
    <r>
      <rPr>
        <b/>
        <sz val="11"/>
        <rFont val="Arial"/>
        <family val="2"/>
      </rPr>
      <t xml:space="preserve">
Unidad de medida de la variable:
</t>
    </r>
    <r>
      <rPr>
        <sz val="11"/>
        <rFont val="Arial"/>
        <family val="2"/>
      </rPr>
      <t>Verificaciones de recolección de RSU</t>
    </r>
  </si>
  <si>
    <t>3.15.1.1.1.1. Supervisar rutas de recolección de los Residuos Sólidos Urbanos.</t>
  </si>
  <si>
    <t xml:space="preserve">PRS: Porcentaje de rutas de recolección de RSU supervisadas </t>
  </si>
  <si>
    <t>3.15.1.1.1.2. Atender quejas ciudadanas respecto a la recolección de RSU con el propósito de mejorar el servicio.</t>
  </si>
  <si>
    <t>PQCA: Porcentaje de quejas ciudadanas atendidas.</t>
  </si>
  <si>
    <t xml:space="preserve">3.15.1.1.1.2.  Identificación y limpieza  de tiraderos clandestinos </t>
  </si>
  <si>
    <t>PBCC: Porcentaje de basureros clandestinos clausurados.</t>
  </si>
  <si>
    <t>3.15.1.1.2.Reportes de la operación de los sitios de la disposición final realizados</t>
  </si>
  <si>
    <t xml:space="preserve">PROR: Porcentaje de reportes de Operación realizados. </t>
  </si>
  <si>
    <t>3.15.1.1.2.1 Supervisar y realizar mantenimiento y saneamiento del sitio clausurado de la parcela 1113.</t>
  </si>
  <si>
    <t xml:space="preserve">PRPA1: Porcentaje de Reportes de la Parcela 1113 atendidos         </t>
  </si>
  <si>
    <t>3.15.1.1.2.2 Supervisar y realizar mantenimiento, equipamiento, saneamiento y estudios ambientales del sitio de disposición final en la parcela 196.</t>
  </si>
  <si>
    <t>PRPA2: Porcentaje de Reportes de la Parcela 196 atendidos</t>
  </si>
  <si>
    <t xml:space="preserve">3.15.1.1.3.Atenciones a contribuyentes en temas de  recolección de residuos sólidos  registradas.   </t>
  </si>
  <si>
    <t xml:space="preserve"> PCR: Porcentaje de contribuyentes registrados.</t>
  </si>
  <si>
    <t xml:space="preserve">PCA: Porcentaje de  contribuyentes registrados </t>
  </si>
  <si>
    <t>3.15.1.1.3.2. Elaborar Planes de manejo de residuos sólidos a grandes Generadores.</t>
  </si>
  <si>
    <t>PPV: Porcentaje de aplicación de Planes de Manejo verificados</t>
  </si>
  <si>
    <t>3.15.1.1.3.3. Supervisar los pesajes de residuos declarados por los contribuyentes.</t>
  </si>
  <si>
    <t>PVEC:   Porcentaje de visitas empresas contribuyentes realizadas</t>
  </si>
  <si>
    <t xml:space="preserve"> 3.15.1.1.4. Actividades de concientización sobre el manejo de residuos sólidos urbanos con la participación ciudadana registradas.</t>
  </si>
  <si>
    <t>PPR: Porcentaje de participantes registrados</t>
  </si>
  <si>
    <t>3.15.1.1.4.1.  Impartir pláticas de capacitación y concientización enfocadas en la separación, clasificación y buen manejo de los RSU en los sectores empresarial y educativo</t>
  </si>
  <si>
    <t>PIEC: Porcentaje de empresas e instituciones educativas capacitadas</t>
  </si>
  <si>
    <t>3.15.1.1.4.2. Implementar el programa Ciudadano Recapacicla en el Municipio de Benito Juárez.</t>
  </si>
  <si>
    <t>PIPRR: Porcentaje de instalación del programa Recapacicla realizados</t>
  </si>
  <si>
    <t>3.15.1.1.4.3.  Realizar capacitaciones prácticas en la correcta implementación de Planes de Manejo de Grandes Generadores registrados en el Padrón del Municipio de Benito Juárez.</t>
  </si>
  <si>
    <t>PCPPMGGR: Porcentaje de capacitaciones prácticas de Planes de Manejo a Grandes Generadores realizados.</t>
  </si>
  <si>
    <t>3.15.1.1.4.4.  Colocar botes en préstamo y/o donación para la clasificación y separación de los residuos sólidos en beneficio de la ciudadanía.</t>
  </si>
  <si>
    <t>PSB: Porcentaje de botes de basura instalados</t>
  </si>
  <si>
    <t>PCCSRVI: Porcentaje de colocación de contenedores de separación de residuos valorizables instalados.</t>
  </si>
  <si>
    <t xml:space="preserve"> 3.15.1.1.5. Verificación de una cuenta pública optimizada</t>
  </si>
  <si>
    <t>PRCP: Porcentaje de reportes del presupuesto aprobado.</t>
  </si>
  <si>
    <t>3.15.1.1.5.1. Elaboración de la información  administrativa para la rendición de cuentas del organismo.</t>
  </si>
  <si>
    <t>PRC: Porcentaje de Rendición  de cuenta.</t>
  </si>
  <si>
    <t>C. Ana Patricia Ortuño Pineda
Titular de la Unidad de Gestión Ambiental
Solución Integral de Residuos Sólidos</t>
  </si>
  <si>
    <t>M.C. Enrique Eduardo Encalada Sánchez
Director de Planeación de la DGPM</t>
  </si>
  <si>
    <t>Nd</t>
  </si>
  <si>
    <t>3.15.1.1.4.4.5. Colocar contenedores de separación de residuos valorizables (PET 1y2 y lata de aluminio) en los puntos de mayor afluencia del Municipio de Benito Juárez.</t>
  </si>
  <si>
    <t>P.SIRESOL Cancún</t>
  </si>
  <si>
    <t>Recolección</t>
  </si>
  <si>
    <t>Disposición Final</t>
  </si>
  <si>
    <t>Aprovechamiento</t>
  </si>
  <si>
    <t>Generación</t>
  </si>
  <si>
    <t>Administración</t>
  </si>
  <si>
    <t>3.15.1 Contribuir a garantizar la preservación de la riqueza natural única que tiene nuestro municipio mediante un crecimiento ordenado, sostenible y con responsabilidad compartida mediante  la calidad del servicio de recolección y disposición final de los Residuos Sólidos Urbanos en el Municipio de Benito Juárez, fomentando la responsabilidad social, para la protección del medio ambiente.</t>
  </si>
  <si>
    <t xml:space="preserve">CLAVE Y NOMBRE DEL E-PPA:3.15 Programa de recolección, traslado y disposición final de residuos sólidos urbanos </t>
  </si>
  <si>
    <r>
      <t xml:space="preserve">3.15.1.1. </t>
    </r>
    <r>
      <rPr>
        <sz val="14"/>
        <rFont val="Arial"/>
        <family val="2"/>
      </rPr>
      <t>Garantizar la calidad del servicio de recolección y disposición final de los Residuos Sólidos Urbanos en el Municipio de Benito Juárez, fomentando la responsabilidad social, para la protección del medio ambiente.</t>
    </r>
  </si>
  <si>
    <r>
      <t>3.15.1.1.1</t>
    </r>
    <r>
      <rPr>
        <sz val="14"/>
        <color theme="1"/>
        <rFont val="Arial"/>
        <family val="2"/>
      </rPr>
      <t>.Verificación de la recolección de Residuos Sólidos Urbanos en el municipio de Benito Juárez realizada</t>
    </r>
  </si>
  <si>
    <r>
      <t xml:space="preserve">PRSU: </t>
    </r>
    <r>
      <rPr>
        <sz val="14"/>
        <color theme="1"/>
        <rFont val="Arial"/>
        <family val="2"/>
      </rPr>
      <t>Porcentaje de verificaciones de la recolección de RSU realizadas.</t>
    </r>
  </si>
  <si>
    <r>
      <t xml:space="preserve">Unidad de Medida del Indicador :               </t>
    </r>
    <r>
      <rPr>
        <sz val="14"/>
        <color theme="1"/>
        <rFont val="Arial"/>
        <family val="2"/>
      </rPr>
      <t>Porcentaje</t>
    </r>
    <r>
      <rPr>
        <b/>
        <sz val="14"/>
        <color theme="1"/>
        <rFont val="Arial"/>
        <family val="2"/>
      </rPr>
      <t xml:space="preserve">
Unidad de medida de la variable:
</t>
    </r>
    <r>
      <rPr>
        <sz val="14"/>
        <color theme="1"/>
        <rFont val="Arial"/>
        <family val="2"/>
      </rPr>
      <t>Verificaciones de recolección de RSU.</t>
    </r>
  </si>
  <si>
    <r>
      <rPr>
        <b/>
        <sz val="14"/>
        <color theme="1"/>
        <rFont val="Arial"/>
        <family val="2"/>
      </rPr>
      <t xml:space="preserve">Unidad de Medida del Indicador:                 </t>
    </r>
    <r>
      <rPr>
        <sz val="14"/>
        <color theme="1"/>
        <rFont val="Arial"/>
        <family val="2"/>
      </rPr>
      <t xml:space="preserve">  Porcentaje              
</t>
    </r>
    <r>
      <rPr>
        <b/>
        <sz val="14"/>
        <color theme="1"/>
        <rFont val="Arial"/>
        <family val="2"/>
      </rPr>
      <t>Unidad de medida de la variable:</t>
    </r>
    <r>
      <rPr>
        <sz val="14"/>
        <color theme="1"/>
        <rFont val="Arial"/>
        <family val="2"/>
      </rPr>
      <t xml:space="preserve">
Rutas de recolección</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</si>
  <si>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Quejas ciudadanas</t>
    </r>
  </si>
  <si>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Basureros clandestinos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</si>
  <si>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Reportes de Operación</t>
    </r>
  </si>
  <si>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  </t>
    </r>
    <r>
      <rPr>
        <sz val="14"/>
        <color theme="1"/>
        <rFont val="Arial"/>
        <family val="2"/>
      </rPr>
      <t xml:space="preserve">    
Reportes de la Parcela 1113</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</si>
  <si>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de la Parcela 196</t>
    </r>
  </si>
  <si>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Contribuyentes</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</si>
  <si>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Contribuyentes </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</si>
  <si>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Planes de Manejo</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</si>
  <si>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Visitas a empresas contribuyentes</t>
    </r>
  </si>
  <si>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 xml:space="preserve">Participantes </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</si>
  <si>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plásticas impartidas.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</si>
  <si>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Capacitaciones prácticas registradas.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</si>
  <si>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 variable:</t>
    </r>
    <r>
      <rPr>
        <sz val="14"/>
        <color theme="1"/>
        <rFont val="Arial"/>
        <family val="2"/>
      </rPr>
      <t xml:space="preserve">            
Botes de Basura</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</si>
  <si>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contenedores de separación de residuos valorizables.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</si>
  <si>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 xml:space="preserve">Reportes </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</si>
  <si>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t>
    </r>
  </si>
  <si>
    <t>C. José Gilberto Cañete Chávez
Encargado de Despacho de la Dirección General
Solución Integral de Residuos Sólidos</t>
  </si>
  <si>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Grupos de trabajo.</t>
    </r>
  </si>
  <si>
    <r>
      <rPr>
        <b/>
        <sz val="14"/>
        <color theme="1"/>
        <rFont val="Arial"/>
        <family val="2"/>
      </rPr>
      <t>Meta Trimestral:</t>
    </r>
    <r>
      <rPr>
        <sz val="14"/>
        <color theme="1"/>
        <rFont val="Arial"/>
        <family val="2"/>
      </rPr>
      <t xml:space="preserve"> Se realizaron 3 reportes  del presupuesto aprobado, logrando 3 reportes que estaban programadas logrando el 100% de avance del  Segundo Trimestre 2022.                                                                                                                  </t>
    </r>
    <r>
      <rPr>
        <b/>
        <sz val="14"/>
        <color theme="1"/>
        <rFont val="Arial"/>
        <family val="2"/>
      </rPr>
      <t>Meta Anual</t>
    </r>
    <r>
      <rPr>
        <sz val="14"/>
        <color theme="1"/>
        <rFont val="Arial"/>
        <family val="2"/>
      </rPr>
      <t>: se realizaron  6 reportes del presupuesto aprobado, de las 12 programadas en todo el 2022 logrando el 50% de avance anual acumulada.</t>
    </r>
  </si>
  <si>
    <t>Meta Trimestral: El Instituto Mexicano para la Competitividad A. C. IMCO actualiza y publica los índices y subíndices cada dos años. El índice obtuvo 47 puntos en 2022.
Meta Anual: El avance anual se mantiene igual al avance trimestral ya que es un indicador ascendente regular no acumulativo.</t>
  </si>
  <si>
    <r>
      <rPr>
        <b/>
        <sz val="14"/>
        <rFont val="Arial"/>
        <family val="2"/>
      </rPr>
      <t>Meta Trimestral:</t>
    </r>
    <r>
      <rPr>
        <sz val="14"/>
        <rFont val="Arial"/>
        <family val="2"/>
      </rPr>
      <t xml:space="preserve"> Se ejercieron $ 149,154,558.85  del presupuesto del ejercicio fiscal 2022,  de los  $ 120,598,902.00 que estaban programados para el  Segundo Trimestre  2022,  teniendo un  123.68% del avance en el Segundo Trimestre 2022.
</t>
    </r>
    <r>
      <rPr>
        <b/>
        <sz val="14"/>
        <rFont val="Arial"/>
        <family val="2"/>
      </rPr>
      <t>Meta Anual:</t>
    </r>
    <r>
      <rPr>
        <sz val="14"/>
        <rFont val="Arial"/>
        <family val="2"/>
      </rPr>
      <t xml:space="preserve"> Se ejercieron $ 267,148,085.43 del presupuesto del ejercicio fiscal 2022, de las $ 485,000,000.00 que estaban programadas durante todo el 2022, teniendo un avance anual  acumulada de 55.08%.                                                                                                                                                       </t>
    </r>
  </si>
  <si>
    <r>
      <rPr>
        <b/>
        <sz val="14"/>
        <rFont val="Arial"/>
        <family val="2"/>
      </rPr>
      <t>Meta Trimestral:</t>
    </r>
    <r>
      <rPr>
        <sz val="14"/>
        <rFont val="Arial"/>
        <family val="2"/>
      </rPr>
      <t xml:space="preserve"> Se atendieron a 130 contribuyentes rezagados por el pago de la recolección de residuos sólidos, de las 200 que estaban programadas en el municipio de Benito Juárez teniendo un avance del 65% en el Segundo Trimestre 2022.                                                                                                                        </t>
    </r>
    <r>
      <rPr>
        <b/>
        <sz val="14"/>
        <rFont val="Arial"/>
        <family val="2"/>
      </rPr>
      <t>Meta Anual:</t>
    </r>
    <r>
      <rPr>
        <sz val="14"/>
        <rFont val="Arial"/>
        <family val="2"/>
      </rPr>
      <t xml:space="preserve"> Se atendieron a  1020 contribuyentes rezagados por el pago de la recolección de residuos sólidos de la recolección de residuos sólidos  de las 1100 que estaban programadas durante todo el 2022, con un avanca anual acumulado del  92.73%.</t>
    </r>
  </si>
  <si>
    <r>
      <rPr>
        <b/>
        <sz val="14"/>
        <color theme="1"/>
        <rFont val="Arial"/>
        <family val="2"/>
      </rPr>
      <t>Meta Trimestral</t>
    </r>
    <r>
      <rPr>
        <sz val="14"/>
        <color theme="1"/>
        <rFont val="Arial"/>
        <family val="2"/>
      </rPr>
      <t xml:space="preserve">: Se atendieron a </t>
    </r>
    <r>
      <rPr>
        <sz val="14"/>
        <rFont val="Arial"/>
        <family val="2"/>
      </rPr>
      <t>5,648</t>
    </r>
    <r>
      <rPr>
        <sz val="14"/>
        <color theme="1"/>
        <rFont val="Arial"/>
        <family val="2"/>
      </rPr>
      <t xml:space="preserve"> contribuyentes que se les entrego su pase de caja para realizar el pago por la recolección del residuos, de las 2,500  que estaban programadas en el municipio de Benito Juárez logrando el </t>
    </r>
    <r>
      <rPr>
        <sz val="14"/>
        <rFont val="Arial"/>
        <family val="2"/>
      </rPr>
      <t>225.93%</t>
    </r>
    <r>
      <rPr>
        <sz val="14"/>
        <color theme="1"/>
        <rFont val="Arial"/>
        <family val="2"/>
      </rPr>
      <t xml:space="preserve"> de avance en el  Segundo Trimestre 2022.                                                                           </t>
    </r>
    <r>
      <rPr>
        <b/>
        <sz val="14"/>
        <color theme="1"/>
        <rFont val="Arial"/>
        <family val="2"/>
      </rPr>
      <t>Meta Anual:</t>
    </r>
    <r>
      <rPr>
        <sz val="14"/>
        <color theme="1"/>
        <rFont val="Arial"/>
        <family val="2"/>
      </rPr>
      <t xml:space="preserve"> se atendieron a  </t>
    </r>
    <r>
      <rPr>
        <sz val="14"/>
        <rFont val="Arial"/>
        <family val="2"/>
      </rPr>
      <t>38,350</t>
    </r>
    <r>
      <rPr>
        <sz val="14"/>
        <color theme="1"/>
        <rFont val="Arial"/>
        <family val="2"/>
      </rPr>
      <t xml:space="preserve"> contribuyentes que se les entrego su pase de caja para realizar el pago por la recolección del residuo, de las 20,000 que estaban programadas durante todo el 2022, con un avance anual acumulada de </t>
    </r>
    <r>
      <rPr>
        <sz val="14"/>
        <rFont val="Arial"/>
        <family val="2"/>
      </rPr>
      <t>191.75</t>
    </r>
    <r>
      <rPr>
        <sz val="14"/>
        <color theme="1"/>
        <rFont val="Arial"/>
        <family val="2"/>
      </rPr>
      <t xml:space="preserve">%.                                                    </t>
    </r>
  </si>
  <si>
    <r>
      <rPr>
        <b/>
        <sz val="14"/>
        <color theme="1"/>
        <rFont val="Arial"/>
        <family val="2"/>
      </rPr>
      <t>Meta Trimestral</t>
    </r>
    <r>
      <rPr>
        <sz val="14"/>
        <color theme="1"/>
        <rFont val="Arial"/>
        <family val="2"/>
      </rPr>
      <t xml:space="preserve">: Se realizaron 3  informes ambientales del sitio de disposición final en la parcela 196, de las 3 que estaban programadas teniendo el 100% de avance en el  Segundo Trimestre 2022.                                                                                                                                                    </t>
    </r>
    <r>
      <rPr>
        <b/>
        <sz val="14"/>
        <color theme="1"/>
        <rFont val="Arial"/>
        <family val="2"/>
      </rPr>
      <t>Meta Anual:</t>
    </r>
    <r>
      <rPr>
        <sz val="14"/>
        <color theme="1"/>
        <rFont val="Arial"/>
        <family val="2"/>
      </rPr>
      <t xml:space="preserve"> se realizaron 6 estudios ambientales del sitio de disposición final en la parcela 196. de las 12 informes programadas en todo el 2022, con un avance anual acumuladteniendo del 50% </t>
    </r>
  </si>
  <si>
    <r>
      <rPr>
        <b/>
        <sz val="14"/>
        <color theme="1"/>
        <rFont val="Arial"/>
        <family val="2"/>
      </rPr>
      <t>Meta Trimestral:</t>
    </r>
    <r>
      <rPr>
        <sz val="14"/>
        <color theme="1"/>
        <rFont val="Arial"/>
        <family val="2"/>
      </rPr>
      <t xml:space="preserve"> Se limpiaron 166  basureros clandestinos, de las 90 que estaban programadas, teniendo el 184.44% de avance en el Segundo Trimestre 2022.                                                                                                                                                                             </t>
    </r>
    <r>
      <rPr>
        <b/>
        <sz val="14"/>
        <color theme="1"/>
        <rFont val="Arial"/>
        <family val="2"/>
      </rPr>
      <t>Meta Anual:</t>
    </r>
    <r>
      <rPr>
        <sz val="14"/>
        <color theme="1"/>
        <rFont val="Arial"/>
        <family val="2"/>
      </rPr>
      <t xml:space="preserve"> Se limpiaron 265 basureros clandestinos de las 360 programadas en todo el 2022, con un avanca anual acumulado del 73.61%.                                                                                                                                                                                        </t>
    </r>
  </si>
  <si>
    <r>
      <rPr>
        <b/>
        <sz val="14"/>
        <color theme="1"/>
        <rFont val="Arial"/>
        <family val="2"/>
      </rPr>
      <t>Meta Trimestral:</t>
    </r>
    <r>
      <rPr>
        <sz val="14"/>
        <color theme="1"/>
        <rFont val="Arial"/>
        <family val="2"/>
      </rPr>
      <t xml:space="preserve"> Se recibieron 204 quejas  ciudadanas, de las 250 que estaban programadas con un avance 81.60% en el  Segundo  Trimestre 2022.                                                                                                                          </t>
    </r>
    <r>
      <rPr>
        <b/>
        <sz val="14"/>
        <color theme="1"/>
        <rFont val="Arial"/>
        <family val="2"/>
      </rPr>
      <t xml:space="preserve">Meta Anual: </t>
    </r>
    <r>
      <rPr>
        <sz val="14"/>
        <color theme="1"/>
        <rFont val="Arial"/>
        <family val="2"/>
      </rPr>
      <t xml:space="preserve">se registraron 371 quejas ciudadanas, de las 900 estimadas en todo el 2022 con un avanca anual acumulado del 41.22%.                                                                                                                                                                             </t>
    </r>
  </si>
  <si>
    <r>
      <rPr>
        <b/>
        <sz val="14"/>
        <color theme="1"/>
        <rFont val="Arial"/>
        <family val="2"/>
      </rPr>
      <t xml:space="preserve">Meta Trimestral: </t>
    </r>
    <r>
      <rPr>
        <sz val="14"/>
        <color theme="1"/>
        <rFont val="Arial"/>
        <family val="2"/>
      </rPr>
      <t>Se registraron 10</t>
    </r>
    <r>
      <rPr>
        <sz val="14"/>
        <color rgb="FFC00000"/>
        <rFont val="Arial"/>
        <family val="2"/>
      </rPr>
      <t xml:space="preserve"> </t>
    </r>
    <r>
      <rPr>
        <sz val="14"/>
        <color theme="1"/>
        <rFont val="Arial"/>
        <family val="2"/>
      </rPr>
      <t xml:space="preserve">grupos de trabajo del Programa Ciudadano Recapacicla para fomentar el buen manejo de los residuos sólidos, de las 21 que estaban programadas, logrando el 47.62% de avance en el  Segundo Trimestre 2022.                                                                                                                   </t>
    </r>
    <r>
      <rPr>
        <b/>
        <sz val="14"/>
        <color theme="1"/>
        <rFont val="Arial"/>
        <family val="2"/>
      </rPr>
      <t>Meta Anual:</t>
    </r>
    <r>
      <rPr>
        <sz val="14"/>
        <color theme="1"/>
        <rFont val="Arial"/>
        <family val="2"/>
      </rPr>
      <t xml:space="preserve"> Se registraron 31 grupos de trabajo del Programa Ciudadano Recapacicla para fomentar el buen manejo de los residuos dirigida a la población municipal, de las 70 que estaban programadas durante todo el 2022, teniendo un avance anual acumulad  de 44.29%.                                            </t>
    </r>
  </si>
  <si>
    <r>
      <rPr>
        <b/>
        <sz val="14"/>
        <color theme="1"/>
        <rFont val="Arial"/>
        <family val="2"/>
      </rPr>
      <t>Meta Trimestral:</t>
    </r>
    <r>
      <rPr>
        <sz val="14"/>
        <color theme="1"/>
        <rFont val="Arial"/>
        <family val="2"/>
      </rPr>
      <t xml:space="preserve"> Se realizo 1 reporte para la rendición de cuentas del organismo, de  1 que estaban programado, logrando el 100% de avance en el  Segundo Trimestre 2022.                                                                                           </t>
    </r>
    <r>
      <rPr>
        <b/>
        <sz val="14"/>
        <color theme="1"/>
        <rFont val="Arial"/>
        <family val="2"/>
      </rPr>
      <t>Meta Anual:</t>
    </r>
    <r>
      <rPr>
        <sz val="14"/>
        <color theme="1"/>
        <rFont val="Arial"/>
        <family val="2"/>
      </rPr>
      <t xml:space="preserve"> se realizaron  2 reportes  del presupuesto aprobado, de los 4 programadas en todo el 2022 logrando el 50% de avance anual acumulada.</t>
    </r>
  </si>
  <si>
    <t>DIRECCION GENERAL DE SIRESOL</t>
  </si>
  <si>
    <t>ACTIVIDAD</t>
  </si>
  <si>
    <r>
      <rPr>
        <b/>
        <sz val="14"/>
        <color theme="1"/>
        <rFont val="Arial"/>
        <family val="2"/>
      </rPr>
      <t>Meta Trimestral:</t>
    </r>
    <r>
      <rPr>
        <sz val="14"/>
        <color theme="1"/>
        <rFont val="Arial"/>
        <family val="2"/>
      </rPr>
      <t xml:space="preserve"> Se cuenta con 17,596 ciudadanos registrados enfocados en las buenas prácticas sobre el manejo de residuos sólidos urbanos  de las 17,040 que estaban programadas en el municipio de Benito Juárez. con un 103.26% de avance en el  Segundo Trimestre 2022.                                                                                                                               </t>
    </r>
    <r>
      <rPr>
        <b/>
        <sz val="14"/>
        <color theme="1"/>
        <rFont val="Arial"/>
        <family val="2"/>
      </rPr>
      <t xml:space="preserve">Meta Anual: </t>
    </r>
    <r>
      <rPr>
        <sz val="14"/>
        <color theme="1"/>
        <rFont val="Arial"/>
        <family val="2"/>
      </rPr>
      <t xml:space="preserve">Se registraron 30,486  ciudadanos enfocados en  buenas prácticas sobre el manejo de residuos sólidos urbanos, de las 56,800 que estaban programadas durante todo el 2022,  teniendo un 53.67% de avance anual acumulada.                                                                                            </t>
    </r>
  </si>
  <si>
    <r>
      <rPr>
        <b/>
        <sz val="14"/>
        <color theme="1"/>
        <rFont val="Arial"/>
        <family val="2"/>
      </rPr>
      <t>Meta Trimestral</t>
    </r>
    <r>
      <rPr>
        <sz val="14"/>
        <color theme="1"/>
        <rFont val="Arial"/>
        <family val="2"/>
      </rPr>
      <t xml:space="preserve">: Se realizaron  </t>
    </r>
    <r>
      <rPr>
        <sz val="14"/>
        <rFont val="Arial"/>
        <family val="2"/>
      </rPr>
      <t>41</t>
    </r>
    <r>
      <rPr>
        <sz val="14"/>
        <color rgb="FFC00000"/>
        <rFont val="Arial"/>
        <family val="2"/>
      </rPr>
      <t xml:space="preserve"> </t>
    </r>
    <r>
      <rPr>
        <sz val="14"/>
        <color theme="1"/>
        <rFont val="Arial"/>
        <family val="2"/>
      </rPr>
      <t xml:space="preserve">Verificación de las autodeterminaciones de los residuos sólidos urbanos a las empresas contribuyentes,  de las 180 que estaban programadas en el Municipio de Benito Juárez, teniendo un avance del 22.78%, en el  Segundo Trimestre 2022.                                                                                                                                                                                       </t>
    </r>
    <r>
      <rPr>
        <b/>
        <sz val="14"/>
        <color theme="1"/>
        <rFont val="Arial"/>
        <family val="2"/>
      </rPr>
      <t>Meta Anual</t>
    </r>
    <r>
      <rPr>
        <sz val="14"/>
        <color theme="1"/>
        <rFont val="Arial"/>
        <family val="2"/>
      </rPr>
      <t xml:space="preserve">: se atendieron a  </t>
    </r>
    <r>
      <rPr>
        <sz val="14"/>
        <rFont val="Arial"/>
        <family val="2"/>
      </rPr>
      <t>50</t>
    </r>
    <r>
      <rPr>
        <sz val="14"/>
        <color theme="1"/>
        <rFont val="Arial"/>
        <family val="2"/>
      </rPr>
      <t xml:space="preserve"> Verificación de las autodeterminaciones de los residuos sólidos urbanos a las empresas, de las 1,040 que estaban programadas durante todo el 2022, con un avance anual acumulad de </t>
    </r>
    <r>
      <rPr>
        <sz val="14"/>
        <rFont val="Arial"/>
        <family val="2"/>
      </rPr>
      <t>4.81%</t>
    </r>
    <r>
      <rPr>
        <sz val="14"/>
        <color theme="1"/>
        <rFont val="Arial"/>
        <family val="2"/>
      </rPr>
      <t xml:space="preserve">.                                                                                                        </t>
    </r>
  </si>
  <si>
    <t xml:space="preserve">Meta Trimestral: Se colocaron 226  botes que se instalaron y/o prestaron  para el deposito de residuos sólidos,  de las 420  que estaban programadas en el Municipio de Benito Juárez logrando el 53.81% de avance en el  Segundo Trimestre 2022.                                                                                                                        Meta Anual: Se atendieron a 460  Instalación y/o prestamos de botes de basura para el deposito de residuos sólidos, de las 1200 que estaban programadas durante todo el 2022, teniendo el 38.23% de avance anual acumulada.                                                                                                      </t>
  </si>
  <si>
    <t>Meta trimestral: Se ingresaron 165190.73 toneladas de residuos  solidos urbanos en el C.I.M.R.S.I. B. J. e I. M. de las 149,749.68 toneladas proyectadas.  Debido a que  la empresa recolectora esta duplicando turnos el martes, miércoles y jueves; así como también se ha ingresado mayor cantidad de residuos del Municipio de Isla Mujeres. teniendo un  110.31% de avance en el Segundo Trimestre 2022.
Meta Anual: Se ingresaron 323,432.02 toneladas de residuos sólidos urbanos en el C.I.M.R.S.I. B. J. e  I. M., de las 544571.40 toneladas programadas en todo al año 2022,teniendo un avance anual  de  59.39%.</t>
  </si>
  <si>
    <r>
      <rPr>
        <b/>
        <sz val="14"/>
        <color theme="1"/>
        <rFont val="Arial"/>
        <family val="2"/>
      </rPr>
      <t xml:space="preserve">Meta Trimestral: </t>
    </r>
    <r>
      <rPr>
        <sz val="14"/>
        <color theme="1"/>
        <rFont val="Arial"/>
        <family val="2"/>
      </rPr>
      <t xml:space="preserve">Se realizaron 550 verificaciones de la recolección de residuos sólidos en el Municipio de Benito Juárez, de las 550 que estaban programadas, teniendo el 100% de avance en el  Segundo Trimestre 2022.                                                                                                                                                         </t>
    </r>
    <r>
      <rPr>
        <b/>
        <sz val="14"/>
        <color theme="1"/>
        <rFont val="Arial"/>
        <family val="2"/>
      </rPr>
      <t>Meta Anual:</t>
    </r>
    <r>
      <rPr>
        <sz val="14"/>
        <color theme="1"/>
        <rFont val="Arial"/>
        <family val="2"/>
      </rPr>
      <t xml:space="preserve"> Se realizaron 1,100 verificaciones de la recolección de residuos sólidos en el Municipio de Benito Juárez, de las programadas de las 2,200 que estaban programadas durante todo el 2022.con un avanca anual acumulado del 50%.</t>
    </r>
  </si>
  <si>
    <r>
      <rPr>
        <b/>
        <sz val="14"/>
        <color theme="1"/>
        <rFont val="Arial"/>
        <family val="2"/>
      </rPr>
      <t>Meta Trimestral:</t>
    </r>
    <r>
      <rPr>
        <sz val="14"/>
        <color theme="1"/>
        <rFont val="Arial"/>
        <family val="2"/>
      </rPr>
      <t xml:space="preserve"> Se realizaron 0 informe semestral de la operación de los sitios de la disposición final  de los residuos sólidos urbanos logrando, de las  0 que estaban programadas logrando el 50% de avance en el  Primer Trimestre 2022.                                                                                                                        </t>
    </r>
    <r>
      <rPr>
        <b/>
        <sz val="14"/>
        <color theme="1"/>
        <rFont val="Arial"/>
        <family val="2"/>
      </rPr>
      <t xml:space="preserve">Meta Anual: </t>
    </r>
    <r>
      <rPr>
        <sz val="14"/>
        <color theme="1"/>
        <rFont val="Arial"/>
        <family val="2"/>
      </rPr>
      <t>se realizaron 0 reportes de la operación de los sitios de la disposición final  de los residuos sólidos urbanos de las 2 programadas en todo el 2022 logrando el 50% de avance anual acumulada.</t>
    </r>
  </si>
  <si>
    <r>
      <rPr>
        <b/>
        <sz val="14"/>
        <color theme="1"/>
        <rFont val="Arial"/>
        <family val="2"/>
      </rPr>
      <t>Meta Trimestral:</t>
    </r>
    <r>
      <rPr>
        <sz val="14"/>
        <color theme="1"/>
        <rFont val="Arial"/>
        <family val="2"/>
      </rPr>
      <t xml:space="preserve"> Se realizaron 3 Supervisiones de mantenimiento y saneamiento del sitio clausurado de la Parcela 1113, de los 3 que estaban programadas teniendo el 100% de avance en el  Segundo Trimestre 2022.                                                                                                                                                        </t>
    </r>
    <r>
      <rPr>
        <b/>
        <sz val="14"/>
        <color theme="1"/>
        <rFont val="Arial"/>
        <family val="2"/>
      </rPr>
      <t>Meta Anual:</t>
    </r>
    <r>
      <rPr>
        <sz val="14"/>
        <color theme="1"/>
        <rFont val="Arial"/>
        <family val="2"/>
      </rPr>
      <t xml:space="preserve"> Se realizaron 6 reportes de la operación de los sitios de la disposición final  de los residuos sólidos urbanos, de los 12 informes programados en todo el 2022, con un avanca anual acumulado del 50%.</t>
    </r>
  </si>
  <si>
    <r>
      <rPr>
        <b/>
        <sz val="14"/>
        <color theme="1"/>
        <rFont val="Arial"/>
        <family val="2"/>
      </rPr>
      <t>Meta Trimestral:</t>
    </r>
    <r>
      <rPr>
        <sz val="14"/>
        <color theme="1"/>
        <rFont val="Arial"/>
        <family val="2"/>
      </rPr>
      <t xml:space="preserve"> Se realizaron  </t>
    </r>
    <r>
      <rPr>
        <sz val="14"/>
        <rFont val="Arial"/>
        <family val="2"/>
      </rPr>
      <t>130</t>
    </r>
    <r>
      <rPr>
        <sz val="14"/>
        <color rgb="FFC00000"/>
        <rFont val="Arial"/>
        <family val="2"/>
      </rPr>
      <t xml:space="preserve"> </t>
    </r>
    <r>
      <rPr>
        <sz val="14"/>
        <color theme="1"/>
        <rFont val="Arial"/>
        <family val="2"/>
      </rPr>
      <t xml:space="preserve"> Planes de Manejo de grandes generadores de residuos de las 200  que estaban programadas en el municipio de Benito Juárez logrando el </t>
    </r>
    <r>
      <rPr>
        <sz val="14"/>
        <rFont val="Arial"/>
        <family val="2"/>
      </rPr>
      <t>65%</t>
    </r>
    <r>
      <rPr>
        <sz val="14"/>
        <color theme="1"/>
        <rFont val="Arial"/>
        <family val="2"/>
      </rPr>
      <t xml:space="preserve"> de avance en el  Segundo Trimestre 2022.                                                                                                                                                       </t>
    </r>
    <r>
      <rPr>
        <b/>
        <sz val="14"/>
        <color theme="1"/>
        <rFont val="Arial"/>
        <family val="2"/>
      </rPr>
      <t>Meta Anual:</t>
    </r>
    <r>
      <rPr>
        <sz val="14"/>
        <color theme="1"/>
        <rFont val="Arial"/>
        <family val="2"/>
      </rPr>
      <t xml:space="preserve"> se atendieron a </t>
    </r>
    <r>
      <rPr>
        <sz val="14"/>
        <rFont val="Arial"/>
        <family val="2"/>
      </rPr>
      <t xml:space="preserve">1020 </t>
    </r>
    <r>
      <rPr>
        <sz val="14"/>
        <color theme="1"/>
        <rFont val="Arial"/>
        <family val="2"/>
      </rPr>
      <t xml:space="preserve">contribuyentes que cuentan y operan sus Planes de Manejo de grandes generadores de residuos, de las 1100 que estaban programadas durante todo el 2022 con un avance anual acumulada de </t>
    </r>
    <r>
      <rPr>
        <sz val="14"/>
        <rFont val="Arial"/>
        <family val="2"/>
      </rPr>
      <t>92.73</t>
    </r>
    <r>
      <rPr>
        <sz val="14"/>
        <color theme="1"/>
        <rFont val="Arial"/>
        <family val="2"/>
      </rPr>
      <t>%.</t>
    </r>
  </si>
  <si>
    <r>
      <rPr>
        <b/>
        <sz val="14"/>
        <color theme="1"/>
        <rFont val="Arial"/>
        <family val="2"/>
      </rPr>
      <t>Meta Trimestral:</t>
    </r>
    <r>
      <rPr>
        <sz val="14"/>
        <color theme="1"/>
        <rFont val="Arial"/>
        <family val="2"/>
      </rPr>
      <t xml:space="preserve"> Se realizaron 8 capacitaciones prácticas en la correcta implementación de Planes de Manejo de Grandes Generadores registrados en el Padrón del Municipio de Benito Juárez, de las 16  que estaban programadas en el municipio de Benito Juárez logrando el 50% de avance en el  primer Trimestre 2022.                                                                                                                                                            </t>
    </r>
    <r>
      <rPr>
        <b/>
        <sz val="14"/>
        <color theme="1"/>
        <rFont val="Arial"/>
        <family val="2"/>
      </rPr>
      <t>Meta Anual:</t>
    </r>
    <r>
      <rPr>
        <sz val="14"/>
        <color theme="1"/>
        <rFont val="Arial"/>
        <family val="2"/>
      </rPr>
      <t xml:space="preserve"> se atendieron a 38 capacitaciones prácticas en la correcta implementación de Planes de Manejo de Grandes Generadores registrados en el Padrón del Municipio de Benito Juárez, de las 40 que estaban programadas durante todo el 2022, teniendo un avance anual acumulada del 95%.                                                                                                                                      </t>
    </r>
  </si>
  <si>
    <r>
      <rPr>
        <b/>
        <sz val="14"/>
        <color theme="1"/>
        <rFont val="Arial"/>
        <family val="2"/>
      </rPr>
      <t>Meta Trimestral:</t>
    </r>
    <r>
      <rPr>
        <sz val="14"/>
        <color theme="1"/>
        <rFont val="Arial"/>
        <family val="2"/>
      </rPr>
      <t xml:space="preserve"> No se tiene ningún avance de esta actividad por cuestiones de permisos, de las 10  que estaban programadas en el municipio de Benito Juárez por lo que no se tiene avance en el  Segundo Trimestre 2022.                                                                                                                                                         </t>
    </r>
    <r>
      <rPr>
        <b/>
        <sz val="14"/>
        <color theme="1"/>
        <rFont val="Arial"/>
        <family val="2"/>
      </rPr>
      <t>Meta Anual:</t>
    </r>
    <r>
      <rPr>
        <sz val="14"/>
        <color theme="1"/>
        <rFont val="Arial"/>
        <family val="2"/>
      </rPr>
      <t xml:space="preserve"> se tiene un 0% de avance anual de las 24 contenedores de separación de residuos valorizables (PET 1y2 y lata de aluminio) en  los puntos de mayor afluencia del Municipio de Benito Juárez. que estaban programadas durante todo el 2022, actualmente se tiene el 0% de avance anual acumulada.                                                                                                                                </t>
    </r>
  </si>
  <si>
    <r>
      <rPr>
        <b/>
        <sz val="14"/>
        <color theme="1"/>
        <rFont val="Arial"/>
        <family val="2"/>
      </rPr>
      <t>Meta Trimestral:</t>
    </r>
    <r>
      <rPr>
        <sz val="14"/>
        <color theme="1"/>
        <rFont val="Arial"/>
        <family val="2"/>
      </rPr>
      <t xml:space="preserve"> Se realizaron 68 pláticas de capacitación y concientización enfocadas en la separación, clasificación y buen manejo de los RSU en los sectores empresarial y educativo de las 123  que estaban programadas en el municipio de Benito Juárez logrando el 55.28% de avance en el  Segundo Trimestre 2022.                                                                                                                                                        </t>
    </r>
    <r>
      <rPr>
        <b/>
        <sz val="14"/>
        <color theme="1"/>
        <rFont val="Arial"/>
        <family val="2"/>
      </rPr>
      <t>Meta Anual:</t>
    </r>
    <r>
      <rPr>
        <sz val="14"/>
        <color theme="1"/>
        <rFont val="Arial"/>
        <family val="2"/>
      </rPr>
      <t xml:space="preserve"> Se realizaron 222</t>
    </r>
    <r>
      <rPr>
        <sz val="14"/>
        <color rgb="FFC00000"/>
        <rFont val="Arial"/>
        <family val="2"/>
      </rPr>
      <t xml:space="preserve"> </t>
    </r>
    <r>
      <rPr>
        <sz val="14"/>
        <color theme="1"/>
        <rFont val="Arial"/>
        <family val="2"/>
      </rPr>
      <t xml:space="preserve">pláticas de capacitación y concientización enfocadas en la separación, clasificación y buen manejo de los RSU en los sectores empresarial y educativo de las 123  que estaban programadas, de las 410 que estaban programadas durante todo el 2022, con un avance anual acumulada de 54.15%.                                                                                                                                                                                           </t>
    </r>
  </si>
  <si>
    <r>
      <rPr>
        <b/>
        <sz val="14"/>
        <color theme="1"/>
        <rFont val="Arial"/>
        <family val="2"/>
      </rPr>
      <t>Meta Trimestral</t>
    </r>
    <r>
      <rPr>
        <sz val="14"/>
        <color theme="1"/>
        <rFont val="Arial"/>
        <family val="2"/>
      </rPr>
      <t xml:space="preserve">: Se realizaron 6,252 supervisiones de rutas de recolección de los residuos sólidos urbanos, de las 6,252 que estaban programadas, con un avance de  el 100%  en el  Segundo Trimestre 2022.                                                                                                                                                                            </t>
    </r>
    <r>
      <rPr>
        <b/>
        <sz val="14"/>
        <color theme="1"/>
        <rFont val="Arial"/>
        <family val="2"/>
      </rPr>
      <t>Meta Anual</t>
    </r>
    <r>
      <rPr>
        <sz val="14"/>
        <color theme="1"/>
        <rFont val="Arial"/>
        <family val="2"/>
      </rPr>
      <t>: Se realizaron 14,842 supervisiones de rutas de recolección de los residuos sólidos , de las 29930 programadas en todo el 2022, con un avanca anual acumulado del 50%.</t>
    </r>
  </si>
  <si>
    <t>3.15.1.1.3.1. Emision de pases de caja al contribuyente para el pago de los derechos de la recolección de residuos.</t>
  </si>
  <si>
    <t>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</si>
</sst>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
  </numFmts>
  <fonts count="22"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24"/>
      <color theme="0"/>
      <name val="Arial"/>
      <family val="2"/>
    </font>
    <font>
      <sz val="11"/>
      <name val="Arial"/>
      <family val="2"/>
    </font>
    <font>
      <sz val="11"/>
      <color theme="1"/>
      <name val="Calibri"/>
      <family val="2"/>
      <scheme val="minor"/>
    </font>
    <font>
      <sz val="14"/>
      <color theme="0"/>
      <name val="Arial"/>
      <family val="2"/>
    </font>
    <font>
      <b/>
      <sz val="14"/>
      <name val="Arial"/>
      <family val="2"/>
    </font>
    <font>
      <sz val="14"/>
      <name val="Arial"/>
      <family val="2"/>
    </font>
    <font>
      <b/>
      <sz val="11"/>
      <color theme="1"/>
      <name val="Calibri"/>
      <family val="2"/>
      <scheme val="minor"/>
    </font>
    <font>
      <sz val="14"/>
      <color theme="1"/>
      <name val="Arial"/>
      <family val="2"/>
    </font>
    <font>
      <b/>
      <sz val="14"/>
      <color theme="1"/>
      <name val="Arial"/>
      <family val="2"/>
    </font>
    <font>
      <b/>
      <sz val="14"/>
      <color theme="0"/>
      <name val="Arial"/>
      <family val="2"/>
    </font>
    <font>
      <b/>
      <sz val="14"/>
      <color theme="1"/>
      <name val="Calibri"/>
      <family val="2"/>
      <scheme val="minor"/>
    </font>
    <font>
      <sz val="14"/>
      <color theme="1"/>
      <name val="Calibri"/>
      <family val="2"/>
      <scheme val="minor"/>
    </font>
    <font>
      <sz val="14"/>
      <color rgb="FFC00000"/>
      <name val="Arial"/>
      <family val="2"/>
    </font>
    <font>
      <sz val="9"/>
      <color indexed="81"/>
      <name val="Tahoma"/>
      <family val="2"/>
    </font>
    <font>
      <b/>
      <sz val="9"/>
      <color indexed="81"/>
      <name val="Tahoma"/>
      <family val="2"/>
    </font>
    <font>
      <sz val="11"/>
      <color theme="0"/>
      <name val="Calibri"/>
      <family val="2"/>
      <scheme val="minor"/>
    </font>
    <font>
      <sz val="1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2"/>
        <bgColor indexed="64"/>
      </patternFill>
    </fill>
  </fills>
  <borders count="81">
    <border>
      <left/>
      <right/>
      <top/>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thin">
        <color rgb="FF000000"/>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thin">
        <color rgb="FF000000"/>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tted">
        <color theme="1"/>
      </top>
      <bottom style="dotted">
        <color theme="1"/>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right/>
      <top style="dotted">
        <color indexed="64"/>
      </top>
      <bottom/>
      <diagonal/>
    </border>
    <border>
      <left/>
      <right/>
      <top/>
      <bottom style="dotted">
        <color indexed="64"/>
      </bottom>
      <diagonal/>
    </border>
    <border>
      <left style="medium">
        <color indexed="64"/>
      </left>
      <right style="dotted">
        <color indexed="64"/>
      </right>
      <top style="dotted">
        <color theme="1"/>
      </top>
      <bottom/>
      <diagonal/>
    </border>
    <border>
      <left style="dotted">
        <color indexed="64"/>
      </left>
      <right style="dotted">
        <color indexed="64"/>
      </right>
      <top style="dotted">
        <color theme="1"/>
      </top>
      <bottom/>
      <diagonal/>
    </border>
    <border>
      <left style="dotted">
        <color indexed="64"/>
      </left>
      <right style="medium">
        <color indexed="64"/>
      </right>
      <top style="dotted">
        <color theme="1"/>
      </top>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medium">
        <color indexed="64"/>
      </right>
      <top style="thin">
        <color indexed="64"/>
      </top>
      <bottom style="dott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ashed">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right style="dotted">
        <color indexed="64"/>
      </right>
      <top/>
      <bottom/>
      <diagonal/>
    </border>
    <border>
      <left style="medium">
        <color indexed="64"/>
      </left>
      <right/>
      <top/>
      <bottom style="dotted">
        <color indexed="64"/>
      </bottom>
      <diagonal/>
    </border>
    <border>
      <left/>
      <right style="dotted">
        <color indexed="64"/>
      </right>
      <top/>
      <bottom style="dotted">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89">
    <xf numFmtId="0" fontId="0" fillId="0" borderId="0" xfId="0"/>
    <xf numFmtId="10" fontId="0" fillId="0" borderId="0" xfId="0" applyNumberFormat="1" applyAlignment="1">
      <alignment horizontal="center" vertical="center" wrapText="1"/>
    </xf>
    <xf numFmtId="0" fontId="0" fillId="0" borderId="49" xfId="0" applyBorder="1"/>
    <xf numFmtId="0" fontId="0" fillId="0" borderId="0" xfId="0" applyAlignment="1">
      <alignment vertical="top"/>
    </xf>
    <xf numFmtId="2" fontId="0" fillId="0" borderId="0" xfId="0" applyNumberFormat="1"/>
    <xf numFmtId="0" fontId="10" fillId="8" borderId="4" xfId="0" applyFont="1" applyFill="1" applyBorder="1" applyAlignment="1">
      <alignment horizontal="center" vertical="top" wrapText="1"/>
    </xf>
    <xf numFmtId="0" fontId="10" fillId="8" borderId="7" xfId="0" applyFont="1" applyFill="1" applyBorder="1" applyAlignment="1">
      <alignment horizontal="center" vertical="top" wrapText="1"/>
    </xf>
    <xf numFmtId="0" fontId="4" fillId="10" borderId="6" xfId="0" applyFont="1" applyFill="1" applyBorder="1" applyAlignment="1">
      <alignment horizontal="left" vertical="center" wrapText="1"/>
    </xf>
    <xf numFmtId="0" fontId="4" fillId="3" borderId="6" xfId="0" applyFont="1" applyFill="1" applyBorder="1" applyAlignment="1">
      <alignment horizontal="left" vertical="center" wrapText="1"/>
    </xf>
    <xf numFmtId="0" fontId="3" fillId="3" borderId="53" xfId="0" applyFont="1" applyFill="1" applyBorder="1" applyAlignment="1">
      <alignment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left" vertical="center" wrapText="1"/>
    </xf>
    <xf numFmtId="165" fontId="6" fillId="3" borderId="58" xfId="0" applyNumberFormat="1" applyFont="1" applyFill="1" applyBorder="1" applyAlignment="1">
      <alignment horizontal="center" vertical="center" wrapText="1"/>
    </xf>
    <xf numFmtId="165" fontId="3" fillId="10" borderId="59" xfId="0" applyNumberFormat="1" applyFont="1" applyFill="1" applyBorder="1" applyAlignment="1">
      <alignment horizontal="center" vertical="center" wrapText="1"/>
    </xf>
    <xf numFmtId="0" fontId="2" fillId="3" borderId="38" xfId="0" applyFont="1" applyFill="1" applyBorder="1" applyAlignment="1">
      <alignment horizontal="center" vertical="center" wrapText="1"/>
    </xf>
    <xf numFmtId="10" fontId="0" fillId="4" borderId="51" xfId="0" applyNumberFormat="1" applyFill="1" applyBorder="1" applyAlignment="1">
      <alignment horizontal="center" vertical="center" wrapText="1"/>
    </xf>
    <xf numFmtId="10" fontId="0" fillId="4" borderId="52" xfId="0" applyNumberFormat="1" applyFill="1" applyBorder="1" applyAlignment="1">
      <alignment horizontal="center" vertical="center" wrapText="1"/>
    </xf>
    <xf numFmtId="10" fontId="0" fillId="4" borderId="43" xfId="0" applyNumberFormat="1" applyFill="1" applyBorder="1" applyAlignment="1">
      <alignment horizontal="center" vertical="center" wrapText="1"/>
    </xf>
    <xf numFmtId="10" fontId="0" fillId="4" borderId="44" xfId="0" applyNumberFormat="1" applyFill="1" applyBorder="1" applyAlignment="1">
      <alignment horizontal="center" vertical="center" wrapText="1"/>
    </xf>
    <xf numFmtId="1" fontId="3" fillId="10" borderId="55" xfId="1" applyNumberFormat="1" applyFont="1" applyFill="1" applyBorder="1" applyAlignment="1">
      <alignment horizontal="center" vertical="center" wrapText="1"/>
    </xf>
    <xf numFmtId="1" fontId="6" fillId="3" borderId="56" xfId="1" applyNumberFormat="1" applyFont="1" applyFill="1" applyBorder="1" applyAlignment="1">
      <alignment horizontal="center" vertical="center" wrapText="1"/>
    </xf>
    <xf numFmtId="1" fontId="3" fillId="10" borderId="57" xfId="1" applyNumberFormat="1" applyFont="1" applyFill="1" applyBorder="1" applyAlignment="1">
      <alignment horizontal="center" vertical="center" wrapText="1"/>
    </xf>
    <xf numFmtId="1" fontId="3" fillId="3" borderId="58" xfId="1" applyNumberFormat="1" applyFont="1" applyFill="1" applyBorder="1" applyAlignment="1">
      <alignment horizontal="center" vertical="center" wrapText="1"/>
    </xf>
    <xf numFmtId="0" fontId="1" fillId="9" borderId="5" xfId="0" applyFont="1" applyFill="1" applyBorder="1" applyAlignment="1">
      <alignment horizontal="left" vertical="center" wrapText="1"/>
    </xf>
    <xf numFmtId="0" fontId="6" fillId="9" borderId="5" xfId="0" applyFont="1" applyFill="1" applyBorder="1" applyAlignment="1">
      <alignment horizontal="center" vertical="center" wrapText="1"/>
    </xf>
    <xf numFmtId="0" fontId="1" fillId="9" borderId="17" xfId="0" applyFont="1" applyFill="1" applyBorder="1" applyAlignment="1">
      <alignment horizontal="left" vertical="center" wrapText="1"/>
    </xf>
    <xf numFmtId="2" fontId="6" fillId="9" borderId="62" xfId="0" applyNumberFormat="1" applyFont="1" applyFill="1" applyBorder="1" applyAlignment="1">
      <alignment horizontal="center" vertical="center" wrapText="1"/>
    </xf>
    <xf numFmtId="2" fontId="6" fillId="9" borderId="45" xfId="0" applyNumberFormat="1" applyFont="1" applyFill="1" applyBorder="1" applyAlignment="1">
      <alignment horizontal="center" vertical="center" wrapText="1"/>
    </xf>
    <xf numFmtId="2" fontId="6" fillId="9" borderId="46" xfId="0" applyNumberFormat="1" applyFont="1" applyFill="1" applyBorder="1" applyAlignment="1">
      <alignment horizontal="center" vertical="center" wrapText="1"/>
    </xf>
    <xf numFmtId="2" fontId="6" fillId="9" borderId="47" xfId="0" applyNumberFormat="1" applyFont="1" applyFill="1" applyBorder="1" applyAlignment="1">
      <alignment horizontal="center" vertical="center" wrapText="1"/>
    </xf>
    <xf numFmtId="0" fontId="1" fillId="9" borderId="6" xfId="0" applyFont="1" applyFill="1" applyBorder="1" applyAlignment="1">
      <alignment horizontal="left" vertical="center" wrapText="1"/>
    </xf>
    <xf numFmtId="2" fontId="6" fillId="9" borderId="20" xfId="0" applyNumberFormat="1" applyFont="1" applyFill="1" applyBorder="1" applyAlignment="1">
      <alignment horizontal="center" vertical="center" wrapText="1"/>
    </xf>
    <xf numFmtId="0" fontId="11" fillId="0" borderId="0" xfId="0" applyFont="1"/>
    <xf numFmtId="0" fontId="13" fillId="3" borderId="37" xfId="0" applyFont="1" applyFill="1" applyBorder="1" applyAlignment="1">
      <alignment horizontal="left" vertical="center" wrapText="1"/>
    </xf>
    <xf numFmtId="0" fontId="9" fillId="9" borderId="5" xfId="0" applyFont="1" applyFill="1" applyBorder="1" applyAlignment="1">
      <alignment horizontal="left" vertical="center" wrapText="1"/>
    </xf>
    <xf numFmtId="0" fontId="13" fillId="10" borderId="5" xfId="0" applyFont="1" applyFill="1" applyBorder="1" applyAlignment="1">
      <alignment horizontal="justify" vertical="center" wrapText="1"/>
    </xf>
    <xf numFmtId="0" fontId="13" fillId="10" borderId="5" xfId="0" applyFont="1" applyFill="1" applyBorder="1" applyAlignment="1">
      <alignment horizontal="left" vertical="center" wrapText="1"/>
    </xf>
    <xf numFmtId="0" fontId="12" fillId="10" borderId="5" xfId="0" applyFont="1" applyFill="1" applyBorder="1" applyAlignment="1">
      <alignment horizontal="center" vertical="center" wrapText="1"/>
    </xf>
    <xf numFmtId="0" fontId="13" fillId="10" borderId="17" xfId="0" applyFont="1" applyFill="1" applyBorder="1" applyAlignment="1">
      <alignment horizontal="justify" vertical="center" wrapText="1"/>
    </xf>
    <xf numFmtId="2" fontId="12" fillId="10" borderId="41" xfId="0" applyNumberFormat="1" applyFont="1" applyFill="1" applyBorder="1" applyAlignment="1">
      <alignment horizontal="center" vertical="center" wrapText="1"/>
    </xf>
    <xf numFmtId="2" fontId="12" fillId="10" borderId="45" xfId="0" applyNumberFormat="1" applyFont="1" applyFill="1" applyBorder="1" applyAlignment="1">
      <alignment horizontal="center" vertical="center" wrapText="1"/>
    </xf>
    <xf numFmtId="2" fontId="12" fillId="10" borderId="46" xfId="0" applyNumberFormat="1" applyFont="1" applyFill="1" applyBorder="1" applyAlignment="1">
      <alignment horizontal="center" vertical="center" wrapText="1"/>
    </xf>
    <xf numFmtId="2" fontId="12" fillId="10" borderId="47" xfId="0" applyNumberFormat="1" applyFont="1" applyFill="1" applyBorder="1" applyAlignment="1">
      <alignment horizontal="center" vertical="center" wrapText="1"/>
    </xf>
    <xf numFmtId="2" fontId="12" fillId="10" borderId="20" xfId="0" applyNumberFormat="1" applyFont="1" applyFill="1" applyBorder="1" applyAlignment="1">
      <alignment horizontal="center" vertical="center" wrapText="1"/>
    </xf>
    <xf numFmtId="2" fontId="12" fillId="10" borderId="18" xfId="0" applyNumberFormat="1" applyFont="1" applyFill="1" applyBorder="1" applyAlignment="1">
      <alignment horizontal="center" vertical="center" wrapText="1"/>
    </xf>
    <xf numFmtId="2" fontId="12" fillId="10" borderId="21" xfId="0" applyNumberFormat="1" applyFont="1" applyFill="1" applyBorder="1" applyAlignment="1">
      <alignment horizontal="center" vertical="center" wrapText="1"/>
    </xf>
    <xf numFmtId="0" fontId="13" fillId="3" borderId="5" xfId="0" applyFont="1" applyFill="1" applyBorder="1" applyAlignment="1">
      <alignment horizontal="justify" vertical="center" wrapText="1"/>
    </xf>
    <xf numFmtId="0" fontId="12" fillId="3" borderId="5" xfId="0" applyFont="1" applyFill="1" applyBorder="1" applyAlignment="1">
      <alignment horizontal="justify" vertical="center" wrapText="1"/>
    </xf>
    <xf numFmtId="0" fontId="12" fillId="3" borderId="5" xfId="0" applyFont="1" applyFill="1" applyBorder="1" applyAlignment="1">
      <alignment horizontal="center" vertical="center" wrapText="1"/>
    </xf>
    <xf numFmtId="0" fontId="12" fillId="3" borderId="17" xfId="0" applyFont="1" applyFill="1" applyBorder="1" applyAlignment="1">
      <alignment horizontal="left" vertical="center" wrapText="1"/>
    </xf>
    <xf numFmtId="2" fontId="12" fillId="3" borderId="41" xfId="0" applyNumberFormat="1" applyFont="1" applyFill="1" applyBorder="1" applyAlignment="1">
      <alignment horizontal="center" vertical="center" wrapText="1"/>
    </xf>
    <xf numFmtId="2" fontId="12" fillId="3" borderId="45" xfId="0" applyNumberFormat="1" applyFont="1" applyFill="1" applyBorder="1" applyAlignment="1">
      <alignment horizontal="center" vertical="center" wrapText="1"/>
    </xf>
    <xf numFmtId="2" fontId="12" fillId="3" borderId="46" xfId="0" applyNumberFormat="1" applyFont="1" applyFill="1" applyBorder="1" applyAlignment="1">
      <alignment horizontal="center" vertical="center" wrapText="1"/>
    </xf>
    <xf numFmtId="2" fontId="12" fillId="3" borderId="47" xfId="0" applyNumberFormat="1" applyFont="1" applyFill="1" applyBorder="1" applyAlignment="1">
      <alignment horizontal="center" vertical="center" wrapText="1"/>
    </xf>
    <xf numFmtId="2" fontId="12" fillId="3" borderId="20" xfId="0" applyNumberFormat="1" applyFont="1" applyFill="1" applyBorder="1" applyAlignment="1">
      <alignment horizontal="center" vertical="center" wrapText="1"/>
    </xf>
    <xf numFmtId="2" fontId="12" fillId="3" borderId="18" xfId="0" applyNumberFormat="1" applyFont="1" applyFill="1" applyBorder="1" applyAlignment="1">
      <alignment horizontal="center" vertical="center" wrapText="1"/>
    </xf>
    <xf numFmtId="2" fontId="12" fillId="3" borderId="21" xfId="0" applyNumberFormat="1" applyFont="1" applyFill="1" applyBorder="1" applyAlignment="1">
      <alignment horizontal="center" vertical="center" wrapText="1"/>
    </xf>
    <xf numFmtId="1" fontId="12" fillId="3" borderId="20" xfId="0" applyNumberFormat="1" applyFont="1" applyFill="1" applyBorder="1" applyAlignment="1">
      <alignment horizontal="center" vertical="center" wrapText="1"/>
    </xf>
    <xf numFmtId="2" fontId="12" fillId="0" borderId="20" xfId="0" applyNumberFormat="1" applyFont="1" applyFill="1" applyBorder="1" applyAlignment="1">
      <alignment horizontal="center" vertical="center" wrapText="1"/>
    </xf>
    <xf numFmtId="2" fontId="12" fillId="0" borderId="18" xfId="0" applyNumberFormat="1" applyFont="1" applyFill="1" applyBorder="1" applyAlignment="1">
      <alignment horizontal="center" vertical="center" wrapText="1"/>
    </xf>
    <xf numFmtId="2" fontId="12" fillId="0" borderId="21" xfId="0" applyNumberFormat="1" applyFont="1" applyFill="1" applyBorder="1" applyAlignment="1">
      <alignment horizontal="center" vertical="center" wrapText="1"/>
    </xf>
    <xf numFmtId="0" fontId="13" fillId="10" borderId="6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12" borderId="1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12" borderId="12" xfId="0" applyFont="1" applyFill="1" applyBorder="1" applyAlignment="1">
      <alignment horizontal="center" vertical="center" wrapText="1"/>
    </xf>
    <xf numFmtId="164" fontId="10" fillId="5" borderId="26" xfId="0" applyNumberFormat="1" applyFont="1" applyFill="1" applyBorder="1" applyAlignment="1">
      <alignment horizontal="center" vertical="center" wrapText="1"/>
    </xf>
    <xf numFmtId="44" fontId="10" fillId="3" borderId="27" xfId="2" applyFont="1" applyFill="1" applyBorder="1" applyAlignment="1">
      <alignment horizontal="center" vertical="center" wrapText="1"/>
    </xf>
    <xf numFmtId="44" fontId="12" fillId="10" borderId="33" xfId="2" applyFont="1" applyFill="1" applyBorder="1" applyAlignment="1">
      <alignment horizontal="center" vertical="center" wrapText="1"/>
    </xf>
    <xf numFmtId="44" fontId="10" fillId="3" borderId="28" xfId="2" applyFont="1" applyFill="1" applyBorder="1" applyAlignment="1">
      <alignment horizontal="center" vertical="center" wrapText="1"/>
    </xf>
    <xf numFmtId="10" fontId="10" fillId="6" borderId="39" xfId="0" applyNumberFormat="1" applyFont="1" applyFill="1" applyBorder="1" applyAlignment="1">
      <alignment horizontal="center" vertical="center" wrapText="1"/>
    </xf>
    <xf numFmtId="10" fontId="10" fillId="6" borderId="33" xfId="0" applyNumberFormat="1" applyFont="1" applyFill="1" applyBorder="1" applyAlignment="1">
      <alignment horizontal="center" vertical="center" wrapText="1"/>
    </xf>
    <xf numFmtId="10" fontId="10" fillId="6" borderId="40" xfId="0" applyNumberFormat="1" applyFont="1" applyFill="1" applyBorder="1" applyAlignment="1">
      <alignment horizontal="center" vertical="center" wrapText="1"/>
    </xf>
    <xf numFmtId="10" fontId="14" fillId="6" borderId="39" xfId="0" applyNumberFormat="1"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6" fillId="0" borderId="0" xfId="0" applyFont="1"/>
    <xf numFmtId="0" fontId="15" fillId="0" borderId="0" xfId="0" applyFont="1" applyAlignment="1">
      <alignment vertical="top"/>
    </xf>
    <xf numFmtId="0" fontId="15" fillId="0" borderId="0" xfId="0" applyFont="1" applyAlignment="1">
      <alignment vertical="center"/>
    </xf>
    <xf numFmtId="0" fontId="16" fillId="0" borderId="0" xfId="0" applyFont="1" applyAlignment="1">
      <alignment vertical="top" wrapText="1"/>
    </xf>
    <xf numFmtId="2" fontId="6" fillId="9" borderId="18" xfId="0" applyNumberFormat="1" applyFont="1" applyFill="1" applyBorder="1" applyAlignment="1">
      <alignment horizontal="center" vertical="center" wrapText="1"/>
    </xf>
    <xf numFmtId="2" fontId="6" fillId="9" borderId="21" xfId="0" applyNumberFormat="1" applyFont="1" applyFill="1" applyBorder="1" applyAlignment="1">
      <alignment horizontal="center" vertical="center" wrapText="1"/>
    </xf>
    <xf numFmtId="1" fontId="3" fillId="10" borderId="58" xfId="1" applyNumberFormat="1" applyFont="1" applyFill="1" applyBorder="1" applyAlignment="1">
      <alignment horizontal="center" vertical="center" wrapText="1"/>
    </xf>
    <xf numFmtId="10" fontId="0" fillId="7" borderId="60" xfId="0" applyNumberFormat="1" applyFont="1" applyFill="1" applyBorder="1" applyAlignment="1">
      <alignment horizontal="center" vertical="center" wrapText="1"/>
    </xf>
    <xf numFmtId="10" fontId="0" fillId="4" borderId="58" xfId="0" applyNumberFormat="1" applyFont="1" applyFill="1" applyBorder="1" applyAlignment="1">
      <alignment horizontal="center" vertical="center" wrapText="1"/>
    </xf>
    <xf numFmtId="10" fontId="0" fillId="4" borderId="42" xfId="0" applyNumberFormat="1" applyFont="1" applyFill="1" applyBorder="1" applyAlignment="1">
      <alignment horizontal="center" vertical="center" wrapText="1"/>
    </xf>
    <xf numFmtId="10" fontId="0" fillId="4" borderId="43" xfId="0" applyNumberFormat="1" applyFont="1" applyFill="1" applyBorder="1" applyAlignment="1">
      <alignment horizontal="center" vertical="center" wrapText="1"/>
    </xf>
    <xf numFmtId="10" fontId="0" fillId="4" borderId="50" xfId="0" applyNumberFormat="1" applyFont="1" applyFill="1" applyBorder="1" applyAlignment="1">
      <alignment horizontal="center" vertical="center" wrapText="1"/>
    </xf>
    <xf numFmtId="10" fontId="0" fillId="4" borderId="51" xfId="0" applyNumberFormat="1" applyFont="1" applyFill="1" applyBorder="1" applyAlignment="1">
      <alignment horizontal="center" vertical="center" wrapText="1"/>
    </xf>
    <xf numFmtId="10" fontId="20" fillId="4" borderId="50" xfId="0" applyNumberFormat="1" applyFont="1" applyFill="1" applyBorder="1" applyAlignment="1">
      <alignment horizontal="center" vertical="center" wrapText="1"/>
    </xf>
    <xf numFmtId="10" fontId="21" fillId="4" borderId="50"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5" fillId="0" borderId="48" xfId="0" applyFont="1" applyBorder="1" applyAlignment="1">
      <alignment horizontal="center" vertical="top"/>
    </xf>
    <xf numFmtId="0" fontId="16" fillId="0" borderId="0" xfId="0" applyFont="1" applyBorder="1" applyAlignment="1">
      <alignment horizontal="center" vertical="center" wrapText="1"/>
    </xf>
    <xf numFmtId="0" fontId="15" fillId="0" borderId="0" xfId="0" applyFont="1" applyAlignment="1">
      <alignment horizontal="center" vertical="center"/>
    </xf>
    <xf numFmtId="0" fontId="15" fillId="0" borderId="48" xfId="0" applyFont="1" applyBorder="1" applyAlignment="1">
      <alignment horizontal="center" vertical="center"/>
    </xf>
    <xf numFmtId="0" fontId="16" fillId="0" borderId="0" xfId="0" applyFont="1" applyBorder="1" applyAlignment="1">
      <alignment horizontal="center" vertical="top" wrapText="1"/>
    </xf>
    <xf numFmtId="2" fontId="5" fillId="9" borderId="64" xfId="0" applyNumberFormat="1" applyFont="1" applyFill="1" applyBorder="1" applyAlignment="1">
      <alignment horizontal="center" vertical="center" wrapText="1"/>
    </xf>
    <xf numFmtId="2" fontId="5" fillId="9" borderId="65" xfId="0" applyNumberFormat="1" applyFont="1" applyFill="1" applyBorder="1" applyAlignment="1">
      <alignment horizontal="center" vertical="center" wrapText="1"/>
    </xf>
    <xf numFmtId="2" fontId="5" fillId="9" borderId="66" xfId="0" applyNumberFormat="1" applyFont="1" applyFill="1" applyBorder="1" applyAlignment="1">
      <alignment horizontal="center" vertical="center" wrapText="1"/>
    </xf>
    <xf numFmtId="2" fontId="5" fillId="9" borderId="67" xfId="0" applyNumberFormat="1" applyFont="1" applyFill="1" applyBorder="1" applyAlignment="1">
      <alignment horizontal="center" vertical="center" wrapText="1"/>
    </xf>
    <xf numFmtId="2" fontId="5" fillId="9" borderId="63" xfId="0" applyNumberFormat="1" applyFont="1" applyFill="1" applyBorder="1" applyAlignment="1">
      <alignment horizontal="center" vertical="center" wrapText="1"/>
    </xf>
    <xf numFmtId="2" fontId="5" fillId="9" borderId="68" xfId="0" applyNumberFormat="1"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8"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19"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15" xfId="0" applyFont="1" applyFill="1" applyBorder="1" applyAlignment="1">
      <alignment horizontal="center" vertical="center" wrapText="1"/>
    </xf>
    <xf numFmtId="2" fontId="5" fillId="9" borderId="69" xfId="0" applyNumberFormat="1" applyFont="1" applyFill="1" applyBorder="1" applyAlignment="1">
      <alignment horizontal="center" vertical="center" wrapText="1"/>
    </xf>
    <xf numFmtId="2" fontId="5" fillId="9" borderId="48" xfId="0" applyNumberFormat="1" applyFont="1" applyFill="1" applyBorder="1" applyAlignment="1">
      <alignment horizontal="center" vertical="center" wrapText="1"/>
    </xf>
    <xf numFmtId="2" fontId="5" fillId="9" borderId="70" xfId="0" applyNumberFormat="1" applyFont="1" applyFill="1" applyBorder="1" applyAlignment="1">
      <alignment horizontal="center" vertical="center" wrapText="1"/>
    </xf>
    <xf numFmtId="2" fontId="5" fillId="9" borderId="35" xfId="0" applyNumberFormat="1" applyFont="1" applyFill="1" applyBorder="1" applyAlignment="1">
      <alignment horizontal="center" vertical="center" wrapText="1"/>
    </xf>
    <xf numFmtId="2" fontId="5" fillId="9" borderId="36" xfId="0" applyNumberFormat="1" applyFont="1" applyFill="1" applyBorder="1" applyAlignment="1">
      <alignment horizontal="center" vertical="center" wrapText="1"/>
    </xf>
    <xf numFmtId="2" fontId="5" fillId="9" borderId="34" xfId="0" applyNumberFormat="1" applyFont="1" applyFill="1" applyBorder="1" applyAlignment="1">
      <alignment horizontal="center" vertical="center" wrapText="1"/>
    </xf>
    <xf numFmtId="2" fontId="5" fillId="9" borderId="13" xfId="0" applyNumberFormat="1" applyFont="1" applyFill="1" applyBorder="1" applyAlignment="1">
      <alignment horizontal="center" vertical="center" wrapText="1"/>
    </xf>
    <xf numFmtId="2" fontId="5" fillId="9" borderId="14" xfId="0" applyNumberFormat="1" applyFont="1" applyFill="1" applyBorder="1" applyAlignment="1">
      <alignment horizontal="center" vertical="center" wrapText="1"/>
    </xf>
    <xf numFmtId="2" fontId="5" fillId="9" borderId="15" xfId="0" applyNumberFormat="1" applyFont="1" applyFill="1" applyBorder="1" applyAlignment="1">
      <alignment horizontal="center" vertical="center" wrapText="1"/>
    </xf>
    <xf numFmtId="0" fontId="10" fillId="5" borderId="71" xfId="0" applyFont="1" applyFill="1" applyBorder="1" applyAlignment="1">
      <alignment horizontal="left" vertical="center" wrapText="1"/>
    </xf>
    <xf numFmtId="0" fontId="10" fillId="5" borderId="72" xfId="0" applyFont="1" applyFill="1" applyBorder="1" applyAlignment="1">
      <alignment horizontal="left" vertical="center" wrapText="1"/>
    </xf>
    <xf numFmtId="0" fontId="10" fillId="5" borderId="73" xfId="0" applyFont="1" applyFill="1" applyBorder="1" applyAlignment="1">
      <alignment horizontal="left" vertical="center" wrapText="1"/>
    </xf>
    <xf numFmtId="0" fontId="1" fillId="5" borderId="16"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9" fillId="9" borderId="23"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35" xfId="0" applyFont="1" applyFill="1" applyBorder="1" applyAlignment="1">
      <alignment horizontal="center" vertical="center" wrapText="1"/>
    </xf>
    <xf numFmtId="0" fontId="9" fillId="9" borderId="36"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10" fillId="8" borderId="1" xfId="0" applyFont="1" applyFill="1" applyBorder="1" applyAlignment="1">
      <alignment horizontal="center" vertical="top" wrapText="1"/>
    </xf>
    <xf numFmtId="0" fontId="10" fillId="8" borderId="3" xfId="0" applyFont="1" applyFill="1" applyBorder="1" applyAlignment="1">
      <alignment horizontal="center" vertical="top" wrapText="1"/>
    </xf>
    <xf numFmtId="0" fontId="10" fillId="8" borderId="2" xfId="0" applyFont="1" applyFill="1" applyBorder="1" applyAlignment="1">
      <alignment horizontal="center" vertical="top" wrapText="1"/>
    </xf>
    <xf numFmtId="0" fontId="10" fillId="8" borderId="4" xfId="0" applyFont="1" applyFill="1" applyBorder="1" applyAlignment="1">
      <alignment horizontal="center" vertical="top" wrapText="1"/>
    </xf>
    <xf numFmtId="0" fontId="8" fillId="9" borderId="23"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35"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8" fillId="9" borderId="34" xfId="0" applyFont="1" applyFill="1" applyBorder="1" applyAlignment="1">
      <alignment horizontal="center" vertical="center" wrapText="1"/>
    </xf>
    <xf numFmtId="0" fontId="13" fillId="10" borderId="31" xfId="0" applyFont="1" applyFill="1" applyBorder="1" applyAlignment="1">
      <alignment horizontal="center" vertical="center" wrapText="1"/>
    </xf>
    <xf numFmtId="0" fontId="13" fillId="10" borderId="26" xfId="0" applyFont="1" applyFill="1" applyBorder="1" applyAlignment="1">
      <alignment horizontal="center" vertical="center" wrapText="1"/>
    </xf>
    <xf numFmtId="0" fontId="13" fillId="10" borderId="16" xfId="0" applyFont="1" applyFill="1" applyBorder="1" applyAlignment="1">
      <alignment horizontal="center" vertical="center" wrapText="1"/>
    </xf>
    <xf numFmtId="0" fontId="13" fillId="10" borderId="29" xfId="0" applyFont="1" applyFill="1" applyBorder="1" applyAlignment="1">
      <alignment horizontal="center" vertical="center" wrapText="1"/>
    </xf>
    <xf numFmtId="0" fontId="13" fillId="10" borderId="30"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74" xfId="0" applyFont="1" applyFill="1" applyBorder="1" applyAlignment="1">
      <alignment horizontal="left" vertical="center" wrapText="1"/>
    </xf>
    <xf numFmtId="0" fontId="10" fillId="3" borderId="75" xfId="0" applyFont="1" applyFill="1" applyBorder="1" applyAlignment="1">
      <alignment horizontal="left" vertical="center" wrapText="1"/>
    </xf>
    <xf numFmtId="0" fontId="10" fillId="3" borderId="76" xfId="0" applyFont="1" applyFill="1" applyBorder="1" applyAlignment="1">
      <alignment horizontal="left" vertical="center" wrapText="1"/>
    </xf>
    <xf numFmtId="0" fontId="12" fillId="11" borderId="67" xfId="0" applyFont="1" applyFill="1" applyBorder="1" applyAlignment="1">
      <alignment horizontal="left" vertical="center" wrapText="1"/>
    </xf>
    <xf numFmtId="0" fontId="12" fillId="11" borderId="63" xfId="0" applyFont="1" applyFill="1" applyBorder="1" applyAlignment="1">
      <alignment horizontal="left" vertical="center" wrapText="1"/>
    </xf>
    <xf numFmtId="0" fontId="12" fillId="11" borderId="68" xfId="0" applyFont="1" applyFill="1" applyBorder="1" applyAlignment="1">
      <alignment horizontal="left" vertical="center" wrapText="1"/>
    </xf>
    <xf numFmtId="0" fontId="12" fillId="10" borderId="69" xfId="0" applyFont="1" applyFill="1" applyBorder="1" applyAlignment="1">
      <alignment horizontal="left" vertical="center" wrapText="1"/>
    </xf>
    <xf numFmtId="0" fontId="12" fillId="10" borderId="48" xfId="0" applyFont="1" applyFill="1" applyBorder="1" applyAlignment="1">
      <alignment horizontal="left" vertical="center" wrapText="1"/>
    </xf>
    <xf numFmtId="0" fontId="12" fillId="10" borderId="70" xfId="0" applyFont="1" applyFill="1" applyBorder="1" applyAlignment="1">
      <alignment horizontal="left" vertical="center" wrapText="1"/>
    </xf>
    <xf numFmtId="0" fontId="12" fillId="3" borderId="7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78" xfId="0" applyFont="1" applyFill="1" applyBorder="1" applyAlignment="1">
      <alignment horizontal="left" vertical="center" wrapText="1"/>
    </xf>
    <xf numFmtId="0" fontId="12" fillId="10" borderId="77" xfId="0" applyFont="1" applyFill="1" applyBorder="1" applyAlignment="1">
      <alignment horizontal="left" vertical="center" wrapText="1"/>
    </xf>
    <xf numFmtId="0" fontId="12" fillId="10" borderId="0" xfId="0" applyFont="1" applyFill="1" applyBorder="1" applyAlignment="1">
      <alignment horizontal="left" vertical="center" wrapText="1"/>
    </xf>
    <xf numFmtId="0" fontId="12" fillId="10" borderId="78" xfId="0" applyFont="1" applyFill="1" applyBorder="1" applyAlignment="1">
      <alignment horizontal="left" vertical="center" wrapText="1"/>
    </xf>
    <xf numFmtId="0" fontId="12" fillId="13" borderId="79" xfId="0" applyFont="1" applyFill="1" applyBorder="1" applyAlignment="1">
      <alignment horizontal="left" vertical="center" wrapText="1"/>
    </xf>
    <xf numFmtId="0" fontId="12" fillId="13" borderId="49" xfId="0" applyFont="1" applyFill="1" applyBorder="1" applyAlignment="1">
      <alignment horizontal="left" vertical="center" wrapText="1"/>
    </xf>
    <xf numFmtId="0" fontId="12" fillId="13" borderId="80" xfId="0" applyFont="1" applyFill="1" applyBorder="1" applyAlignment="1">
      <alignment horizontal="left" vertical="center" wrapText="1"/>
    </xf>
    <xf numFmtId="0" fontId="12" fillId="10" borderId="79" xfId="0" applyFont="1" applyFill="1" applyBorder="1" applyAlignment="1">
      <alignment horizontal="left" vertical="center" wrapText="1"/>
    </xf>
    <xf numFmtId="0" fontId="12" fillId="10" borderId="49" xfId="0" applyFont="1" applyFill="1" applyBorder="1" applyAlignment="1">
      <alignment horizontal="left" vertical="center" wrapText="1"/>
    </xf>
    <xf numFmtId="0" fontId="12" fillId="10" borderId="80" xfId="0" applyFont="1" applyFill="1" applyBorder="1" applyAlignment="1">
      <alignment horizontal="left" vertical="center" wrapText="1"/>
    </xf>
    <xf numFmtId="0" fontId="12" fillId="13" borderId="77" xfId="0" applyFont="1" applyFill="1" applyBorder="1" applyAlignment="1">
      <alignment horizontal="left" vertical="center" wrapText="1"/>
    </xf>
    <xf numFmtId="0" fontId="12" fillId="13" borderId="0" xfId="0" applyFont="1" applyFill="1" applyBorder="1" applyAlignment="1">
      <alignment horizontal="left" vertical="center" wrapText="1"/>
    </xf>
    <xf numFmtId="0" fontId="12" fillId="13" borderId="78" xfId="0" applyFont="1" applyFill="1" applyBorder="1" applyAlignment="1">
      <alignment horizontal="left" vertical="center" wrapText="1"/>
    </xf>
    <xf numFmtId="0" fontId="10" fillId="10" borderId="77" xfId="0" applyFont="1" applyFill="1" applyBorder="1" applyAlignment="1">
      <alignment horizontal="left" vertical="center" wrapText="1"/>
    </xf>
    <xf numFmtId="0" fontId="10" fillId="10" borderId="0" xfId="0" applyFont="1" applyFill="1" applyBorder="1" applyAlignment="1">
      <alignment horizontal="left" vertical="center" wrapText="1"/>
    </xf>
    <xf numFmtId="0" fontId="10" fillId="10" borderId="78" xfId="0" applyFont="1" applyFill="1" applyBorder="1" applyAlignment="1">
      <alignment horizontal="left" vertical="center" wrapText="1"/>
    </xf>
  </cellXfs>
  <cellStyles count="3">
    <cellStyle name="Moneda" xfId="2" builtinId="4"/>
    <cellStyle name="Normal" xfId="0" builtinId="0"/>
    <cellStyle name="Porcentaje" xfId="1" builtinId="5"/>
  </cellStyles>
  <dxfs count="51">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0000"/>
        </patternFill>
      </fill>
    </dxf>
    <dxf>
      <fill>
        <patternFill>
          <bgColor rgb="FF00B050"/>
        </patternFill>
      </fill>
    </dxf>
    <dxf>
      <fill>
        <patternFill>
          <bgColor theme="0"/>
        </patternFill>
      </fill>
    </dxf>
  </dxfs>
  <tableStyles count="0" defaultTableStyle="TableStyleMedium2" defaultPivotStyle="PivotStyleLight16"/>
  <colors>
    <mruColors>
      <color rgb="FFEAB91F"/>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14633</xdr:rowOff>
    </xdr:from>
    <xdr:to>
      <xdr:col>1</xdr:col>
      <xdr:colOff>1135292</xdr:colOff>
      <xdr:row>7</xdr:row>
      <xdr:rowOff>12393</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05183"/>
          <a:ext cx="2659292" cy="1712260"/>
        </a:xfrm>
        <a:prstGeom prst="rect">
          <a:avLst/>
        </a:prstGeom>
      </xdr:spPr>
    </xdr:pic>
    <xdr:clientData/>
  </xdr:twoCellAnchor>
  <xdr:twoCellAnchor editAs="oneCell">
    <xdr:from>
      <xdr:col>1</xdr:col>
      <xdr:colOff>1714501</xdr:colOff>
      <xdr:row>3</xdr:row>
      <xdr:rowOff>61392</xdr:rowOff>
    </xdr:from>
    <xdr:to>
      <xdr:col>2</xdr:col>
      <xdr:colOff>1329758</xdr:colOff>
      <xdr:row>7</xdr:row>
      <xdr:rowOff>371043</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22</xdr:col>
      <xdr:colOff>1131094</xdr:colOff>
      <xdr:row>3</xdr:row>
      <xdr:rowOff>44648</xdr:rowOff>
    </xdr:from>
    <xdr:to>
      <xdr:col>22</xdr:col>
      <xdr:colOff>3156744</xdr:colOff>
      <xdr:row>8</xdr:row>
      <xdr:rowOff>26789</xdr:rowOff>
    </xdr:to>
    <xdr:pic>
      <xdr:nvPicPr>
        <xdr:cNvPr id="6" name="Imagen 5">
          <a:extLst>
            <a:ext uri="{FF2B5EF4-FFF2-40B4-BE49-F238E27FC236}">
              <a16:creationId xmlns:a16="http://schemas.microsoft.com/office/drawing/2014/main" id="{CEC3D979-2BA3-496E-BE0C-192F8AFB2DEA}"/>
            </a:ext>
          </a:extLst>
        </xdr:cNvPr>
        <xdr:cNvPicPr>
          <a:picLocks noChangeAspect="1"/>
        </xdr:cNvPicPr>
      </xdr:nvPicPr>
      <xdr:blipFill rotWithShape="1">
        <a:blip xmlns:r="http://schemas.openxmlformats.org/officeDocument/2006/relationships" r:embed="rId3"/>
        <a:srcRect l="25953" t="32381" r="46785" b="17037"/>
        <a:stretch/>
      </xdr:blipFill>
      <xdr:spPr>
        <a:xfrm>
          <a:off x="31893867" y="625078"/>
          <a:ext cx="2025650" cy="20942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A53"/>
  <sheetViews>
    <sheetView tabSelected="1" topLeftCell="H29" zoomScaleNormal="100" workbookViewId="0">
      <selection activeCell="H30" sqref="H30"/>
    </sheetView>
  </sheetViews>
  <sheetFormatPr baseColWidth="10" defaultColWidth="11.42578125" defaultRowHeight="15" x14ac:dyDescent="0.25"/>
  <cols>
    <col min="1" max="1" width="24.7109375" customWidth="1"/>
    <col min="2" max="2" width="35.85546875" customWidth="1"/>
    <col min="3" max="5" width="31.42578125" customWidth="1"/>
    <col min="6" max="6" width="22.5703125" customWidth="1"/>
    <col min="7" max="10" width="24" bestFit="1" customWidth="1"/>
    <col min="11" max="11" width="24.5703125" bestFit="1" customWidth="1"/>
    <col min="12" max="12" width="24" bestFit="1" customWidth="1"/>
    <col min="13" max="14" width="16.85546875" customWidth="1"/>
    <col min="15" max="22" width="18.140625" customWidth="1"/>
    <col min="23" max="23" width="61.85546875" customWidth="1"/>
    <col min="24" max="26" width="19" customWidth="1"/>
  </cols>
  <sheetData>
    <row r="3" spans="1:27" ht="15.75" thickBot="1" x14ac:dyDescent="0.3"/>
    <row r="4" spans="1:27" ht="63" customHeight="1" x14ac:dyDescent="0.25">
      <c r="D4" s="102" t="s">
        <v>0</v>
      </c>
      <c r="E4" s="103"/>
      <c r="F4" s="103"/>
      <c r="G4" s="103"/>
      <c r="H4" s="103"/>
      <c r="I4" s="103"/>
      <c r="J4" s="103"/>
      <c r="K4" s="103"/>
      <c r="L4" s="103"/>
      <c r="M4" s="103"/>
      <c r="N4" s="103"/>
      <c r="O4" s="103"/>
      <c r="P4" s="103"/>
      <c r="Q4" s="103"/>
      <c r="R4" s="103"/>
      <c r="S4" s="104"/>
    </row>
    <row r="5" spans="1:27" ht="30" customHeight="1" x14ac:dyDescent="0.25">
      <c r="D5" s="105" t="s">
        <v>1</v>
      </c>
      <c r="E5" s="106"/>
      <c r="F5" s="106"/>
      <c r="G5" s="106"/>
      <c r="H5" s="106"/>
      <c r="I5" s="106"/>
      <c r="J5" s="106"/>
      <c r="K5" s="106"/>
      <c r="L5" s="106"/>
      <c r="M5" s="106"/>
      <c r="N5" s="106"/>
      <c r="O5" s="106"/>
      <c r="P5" s="106"/>
      <c r="Q5" s="106"/>
      <c r="R5" s="106"/>
      <c r="S5" s="107"/>
    </row>
    <row r="6" spans="1:27" ht="26.25" customHeight="1" x14ac:dyDescent="0.25">
      <c r="D6" s="120" t="s">
        <v>87</v>
      </c>
      <c r="E6" s="121"/>
      <c r="F6" s="121"/>
      <c r="G6" s="121"/>
      <c r="H6" s="121"/>
      <c r="I6" s="121"/>
      <c r="J6" s="121"/>
      <c r="K6" s="121"/>
      <c r="L6" s="121"/>
      <c r="M6" s="121"/>
      <c r="N6" s="121"/>
      <c r="O6" s="121"/>
      <c r="P6" s="121"/>
      <c r="Q6" s="121"/>
      <c r="R6" s="121"/>
      <c r="S6" s="122"/>
    </row>
    <row r="7" spans="1:27" ht="15.75" thickBot="1" x14ac:dyDescent="0.3">
      <c r="D7" s="123"/>
      <c r="E7" s="124"/>
      <c r="F7" s="124"/>
      <c r="G7" s="124"/>
      <c r="H7" s="124"/>
      <c r="I7" s="124"/>
      <c r="J7" s="124"/>
      <c r="K7" s="124"/>
      <c r="L7" s="124"/>
      <c r="M7" s="124"/>
      <c r="N7" s="124"/>
      <c r="O7" s="124"/>
      <c r="P7" s="124"/>
      <c r="Q7" s="124"/>
      <c r="R7" s="124"/>
      <c r="S7" s="125"/>
    </row>
    <row r="8" spans="1:27" ht="30.75" thickBot="1" x14ac:dyDescent="0.3">
      <c r="D8" s="126" t="s">
        <v>121</v>
      </c>
      <c r="E8" s="127"/>
      <c r="F8" s="127"/>
      <c r="G8" s="127"/>
      <c r="H8" s="127"/>
      <c r="I8" s="127"/>
      <c r="J8" s="127"/>
      <c r="K8" s="127"/>
      <c r="L8" s="127"/>
      <c r="M8" s="127"/>
      <c r="N8" s="127"/>
      <c r="O8" s="127"/>
      <c r="P8" s="127"/>
      <c r="Q8" s="127"/>
      <c r="R8" s="127"/>
      <c r="S8" s="128"/>
    </row>
    <row r="11" spans="1:27" ht="4.5" customHeight="1" thickBot="1" x14ac:dyDescent="0.3"/>
    <row r="12" spans="1:27" ht="24" customHeight="1" thickBot="1" x14ac:dyDescent="0.3">
      <c r="F12" s="109" t="s">
        <v>2</v>
      </c>
      <c r="G12" s="110"/>
      <c r="H12" s="110"/>
      <c r="I12" s="110"/>
      <c r="J12" s="110"/>
      <c r="K12" s="110"/>
      <c r="L12" s="110"/>
      <c r="M12" s="110"/>
      <c r="N12" s="110"/>
      <c r="O12" s="110"/>
      <c r="P12" s="110"/>
      <c r="Q12" s="110"/>
      <c r="R12" s="110"/>
      <c r="S12" s="110"/>
      <c r="T12" s="110"/>
      <c r="U12" s="110"/>
      <c r="V12" s="111"/>
      <c r="W12" s="135" t="s">
        <v>3</v>
      </c>
      <c r="X12" s="136"/>
      <c r="Y12" s="136"/>
      <c r="Z12" s="137"/>
    </row>
    <row r="13" spans="1:27" ht="28.5" customHeight="1" thickTop="1" thickBot="1" x14ac:dyDescent="0.3">
      <c r="A13" s="141" t="s">
        <v>4</v>
      </c>
      <c r="B13" s="143" t="s">
        <v>5</v>
      </c>
      <c r="C13" s="108" t="s">
        <v>6</v>
      </c>
      <c r="D13" s="108"/>
      <c r="E13" s="108"/>
      <c r="F13" s="112" t="s">
        <v>7</v>
      </c>
      <c r="G13" s="112"/>
      <c r="H13" s="112"/>
      <c r="I13" s="112"/>
      <c r="J13" s="113"/>
      <c r="K13" s="114" t="s">
        <v>8</v>
      </c>
      <c r="L13" s="115"/>
      <c r="M13" s="115"/>
      <c r="N13" s="116"/>
      <c r="O13" s="117" t="s">
        <v>9</v>
      </c>
      <c r="P13" s="118"/>
      <c r="Q13" s="118"/>
      <c r="R13" s="119"/>
      <c r="S13" s="117" t="s">
        <v>10</v>
      </c>
      <c r="T13" s="118"/>
      <c r="U13" s="118"/>
      <c r="V13" s="118"/>
      <c r="W13" s="138"/>
      <c r="X13" s="139"/>
      <c r="Y13" s="139"/>
      <c r="Z13" s="140"/>
    </row>
    <row r="14" spans="1:27" ht="143.25" customHeight="1" x14ac:dyDescent="0.25">
      <c r="A14" s="142"/>
      <c r="B14" s="144"/>
      <c r="C14" s="5" t="s">
        <v>11</v>
      </c>
      <c r="D14" s="5" t="s">
        <v>12</v>
      </c>
      <c r="E14" s="6" t="s">
        <v>13</v>
      </c>
      <c r="F14" s="61" t="s">
        <v>14</v>
      </c>
      <c r="G14" s="62" t="s">
        <v>15</v>
      </c>
      <c r="H14" s="63" t="s">
        <v>16</v>
      </c>
      <c r="I14" s="64" t="s">
        <v>17</v>
      </c>
      <c r="J14" s="65" t="s">
        <v>18</v>
      </c>
      <c r="K14" s="62" t="s">
        <v>15</v>
      </c>
      <c r="L14" s="63" t="s">
        <v>16</v>
      </c>
      <c r="M14" s="64" t="s">
        <v>17</v>
      </c>
      <c r="N14" s="65" t="s">
        <v>18</v>
      </c>
      <c r="O14" s="66" t="s">
        <v>15</v>
      </c>
      <c r="P14" s="67" t="s">
        <v>16</v>
      </c>
      <c r="Q14" s="68" t="s">
        <v>17</v>
      </c>
      <c r="R14" s="69" t="s">
        <v>18</v>
      </c>
      <c r="S14" s="66" t="s">
        <v>15</v>
      </c>
      <c r="T14" s="67" t="s">
        <v>16</v>
      </c>
      <c r="U14" s="68" t="s">
        <v>17</v>
      </c>
      <c r="V14" s="69" t="s">
        <v>18</v>
      </c>
      <c r="W14" s="159" t="s">
        <v>16</v>
      </c>
      <c r="X14" s="160"/>
      <c r="Y14" s="160"/>
      <c r="Z14" s="161"/>
    </row>
    <row r="15" spans="1:27" ht="384.75" customHeight="1" x14ac:dyDescent="0.25">
      <c r="A15" s="14" t="s">
        <v>19</v>
      </c>
      <c r="B15" s="33" t="s">
        <v>86</v>
      </c>
      <c r="C15" s="9" t="s">
        <v>20</v>
      </c>
      <c r="D15" s="10" t="s">
        <v>21</v>
      </c>
      <c r="E15" s="11" t="s">
        <v>22</v>
      </c>
      <c r="F15" s="19">
        <v>54</v>
      </c>
      <c r="G15" s="20">
        <v>54</v>
      </c>
      <c r="H15" s="21">
        <v>54</v>
      </c>
      <c r="I15" s="22">
        <v>54</v>
      </c>
      <c r="J15" s="21">
        <v>54</v>
      </c>
      <c r="K15" s="20">
        <v>48</v>
      </c>
      <c r="L15" s="87">
        <v>47</v>
      </c>
      <c r="M15" s="12" t="s">
        <v>23</v>
      </c>
      <c r="N15" s="13" t="s">
        <v>23</v>
      </c>
      <c r="O15" s="88">
        <f>IFERROR(K15/G15,"ND")</f>
        <v>0.88888888888888884</v>
      </c>
      <c r="P15" s="89">
        <v>0.87037037037037035</v>
      </c>
      <c r="Q15" s="15" t="str">
        <f>IFERROR((G15+H15+I15)/B15,"NO APLICA")</f>
        <v>NO APLICA</v>
      </c>
      <c r="R15" s="16" t="str">
        <f>IFERROR((G15+H15+I15+J15)/B15,"NO APLICA")</f>
        <v>NO APLICA</v>
      </c>
      <c r="S15" s="92">
        <f>IFERROR(K15/F15,"NO APLICA")</f>
        <v>0.88888888888888884</v>
      </c>
      <c r="T15" s="93">
        <f>IFERROR((L15)/F15,"NO '[5. FID E3 2022 SIRESOL actualizado.xlsx]Proposito SIRESOL 1Trm 2022'!$B$52144APLICA")</f>
        <v>0.87037037037037035</v>
      </c>
      <c r="U15" s="15" t="str">
        <f>IFERROR((K15+L15+M15)/F15,"NO APLICA")</f>
        <v>NO APLICA</v>
      </c>
      <c r="V15" s="16" t="str">
        <f>IFERROR((K15+L15+M15+N15)/F15,"NO APLICA")</f>
        <v>NO APLICA</v>
      </c>
      <c r="W15" s="162" t="s">
        <v>112</v>
      </c>
      <c r="X15" s="163"/>
      <c r="Y15" s="163"/>
      <c r="Z15" s="164"/>
    </row>
    <row r="16" spans="1:27" ht="180" customHeight="1" x14ac:dyDescent="0.25">
      <c r="A16" s="30" t="s">
        <v>80</v>
      </c>
      <c r="B16" s="34" t="s">
        <v>88</v>
      </c>
      <c r="C16" s="23" t="s">
        <v>39</v>
      </c>
      <c r="D16" s="24" t="s">
        <v>40</v>
      </c>
      <c r="E16" s="25" t="s">
        <v>41</v>
      </c>
      <c r="F16" s="26">
        <v>544571.4</v>
      </c>
      <c r="G16" s="27">
        <v>109553.77</v>
      </c>
      <c r="H16" s="28">
        <v>149749.68</v>
      </c>
      <c r="I16" s="28">
        <v>132887.06</v>
      </c>
      <c r="J16" s="29">
        <v>152380.89000000001</v>
      </c>
      <c r="K16" s="31">
        <v>158241.29</v>
      </c>
      <c r="L16" s="85">
        <v>165190.73000000001</v>
      </c>
      <c r="M16" s="85" t="s">
        <v>78</v>
      </c>
      <c r="N16" s="86" t="s">
        <v>78</v>
      </c>
      <c r="O16" s="90">
        <f t="shared" ref="O16:Q16" si="0">IFERROR(K16/G16,"NO APLICA")</f>
        <v>1.4444166549448731</v>
      </c>
      <c r="P16" s="91">
        <f>IFERROR(L16/H16,"NO APLICA")</f>
        <v>1.1031124073186669</v>
      </c>
      <c r="Q16" s="17" t="str">
        <f t="shared" si="0"/>
        <v>NO APLICA</v>
      </c>
      <c r="R16" s="18" t="str">
        <f>V16</f>
        <v>NO APLICA</v>
      </c>
      <c r="S16" s="92">
        <f>IFERROR(K16/F16,"NO APLICA")</f>
        <v>0.29057950894960699</v>
      </c>
      <c r="T16" s="93">
        <f>IFERROR((K16+L16)/F16,"NO APLICA")</f>
        <v>0.59392031972299686</v>
      </c>
      <c r="U16" s="15" t="str">
        <f>IFERROR((K16+L16+M16)/F16,"NO APLICA")</f>
        <v>NO APLICA</v>
      </c>
      <c r="V16" s="16" t="str">
        <f>IFERROR((K16+L16+M16+N16)/F16,"NO APLICA")</f>
        <v>NO APLICA</v>
      </c>
      <c r="W16" s="165" t="s">
        <v>126</v>
      </c>
      <c r="X16" s="166"/>
      <c r="Y16" s="166"/>
      <c r="Z16" s="167"/>
    </row>
    <row r="17" spans="1:26" ht="141.75" customHeight="1" x14ac:dyDescent="0.25">
      <c r="A17" s="7" t="s">
        <v>81</v>
      </c>
      <c r="B17" s="35" t="s">
        <v>89</v>
      </c>
      <c r="C17" s="36" t="s">
        <v>90</v>
      </c>
      <c r="D17" s="37" t="s">
        <v>40</v>
      </c>
      <c r="E17" s="38" t="s">
        <v>91</v>
      </c>
      <c r="F17" s="39">
        <v>2200</v>
      </c>
      <c r="G17" s="40">
        <v>550</v>
      </c>
      <c r="H17" s="41">
        <v>550</v>
      </c>
      <c r="I17" s="41">
        <v>550</v>
      </c>
      <c r="J17" s="42">
        <v>550</v>
      </c>
      <c r="K17" s="43">
        <v>550</v>
      </c>
      <c r="L17" s="44">
        <v>550</v>
      </c>
      <c r="M17" s="44" t="s">
        <v>23</v>
      </c>
      <c r="N17" s="45" t="s">
        <v>23</v>
      </c>
      <c r="O17" s="90">
        <f t="shared" ref="O17" si="1">IFERROR(K17/G17,"NO APLICA")</f>
        <v>1</v>
      </c>
      <c r="P17" s="91">
        <f t="shared" ref="P17:P18" si="2">IFERROR(L17/H17,"NO APLICA")</f>
        <v>1</v>
      </c>
      <c r="Q17" s="17" t="str">
        <f t="shared" ref="Q17:Q18" si="3">IFERROR(M17/I17,"NO APLICA")</f>
        <v>NO APLICA</v>
      </c>
      <c r="R17" s="18" t="str">
        <f t="shared" ref="R17:R18" si="4">IFERROR(N17/J17,"NO APLICA")</f>
        <v>NO APLICA</v>
      </c>
      <c r="S17" s="94">
        <f t="shared" ref="S17" si="5">IFERROR(K17/F17,"NO APLICA")</f>
        <v>0.25</v>
      </c>
      <c r="T17" s="93">
        <f t="shared" ref="T17" si="6">IFERROR((K17+L17)/F17,"NO APLICA")</f>
        <v>0.5</v>
      </c>
      <c r="U17" s="15" t="str">
        <f t="shared" ref="U17" si="7">IFERROR((K17+L17+M17)/F17,"NO APLICA")</f>
        <v>NO APLICA</v>
      </c>
      <c r="V17" s="16" t="str">
        <f t="shared" ref="V17" si="8">IFERROR((K17+L17+M17+N17)/F17,"NO APLICA")</f>
        <v>NO APLICA</v>
      </c>
      <c r="W17" s="168" t="s">
        <v>127</v>
      </c>
      <c r="X17" s="169"/>
      <c r="Y17" s="169"/>
      <c r="Z17" s="170"/>
    </row>
    <row r="18" spans="1:26" ht="130.5" customHeight="1" x14ac:dyDescent="0.25">
      <c r="A18" s="8" t="s">
        <v>122</v>
      </c>
      <c r="B18" s="46" t="s">
        <v>42</v>
      </c>
      <c r="C18" s="47" t="s">
        <v>43</v>
      </c>
      <c r="D18" s="48" t="s">
        <v>40</v>
      </c>
      <c r="E18" s="49" t="s">
        <v>92</v>
      </c>
      <c r="F18" s="50">
        <v>29930</v>
      </c>
      <c r="G18" s="51">
        <v>7380</v>
      </c>
      <c r="H18" s="52">
        <v>7462</v>
      </c>
      <c r="I18" s="52">
        <v>7544</v>
      </c>
      <c r="J18" s="53">
        <v>7544</v>
      </c>
      <c r="K18" s="54">
        <v>7380</v>
      </c>
      <c r="L18" s="55">
        <v>7462</v>
      </c>
      <c r="M18" s="55" t="s">
        <v>23</v>
      </c>
      <c r="N18" s="56" t="s">
        <v>23</v>
      </c>
      <c r="O18" s="90">
        <f>IFERROR(K18/G18,"NO APLICA")</f>
        <v>1</v>
      </c>
      <c r="P18" s="91">
        <f t="shared" si="2"/>
        <v>1</v>
      </c>
      <c r="Q18" s="17" t="str">
        <f t="shared" si="3"/>
        <v>NO APLICA</v>
      </c>
      <c r="R18" s="17" t="str">
        <f t="shared" si="4"/>
        <v>NO APLICA</v>
      </c>
      <c r="S18" s="94">
        <f>IFERROR(K18/F18,"NO APLICA")</f>
        <v>0.24657534246575341</v>
      </c>
      <c r="T18" s="93">
        <f>IFERROR((K18+L18)/F18,"NO APLICA")</f>
        <v>0.49589041095890413</v>
      </c>
      <c r="U18" s="15" t="str">
        <f>IFERROR((K18+L18+M18)/F18,"NO APLICA")</f>
        <v>NO APLICA</v>
      </c>
      <c r="V18" s="16" t="str">
        <f>IFERROR((K18+L18+M18+N18)/F18,"NO APLICA")</f>
        <v>NO APLICA</v>
      </c>
      <c r="W18" s="171" t="s">
        <v>134</v>
      </c>
      <c r="X18" s="172"/>
      <c r="Y18" s="172"/>
      <c r="Z18" s="173"/>
    </row>
    <row r="19" spans="1:26" ht="185.25" customHeight="1" x14ac:dyDescent="0.25">
      <c r="A19" s="8" t="s">
        <v>122</v>
      </c>
      <c r="B19" s="46" t="s">
        <v>44</v>
      </c>
      <c r="C19" s="47" t="s">
        <v>45</v>
      </c>
      <c r="D19" s="48" t="s">
        <v>40</v>
      </c>
      <c r="E19" s="49" t="s">
        <v>93</v>
      </c>
      <c r="F19" s="50">
        <v>900</v>
      </c>
      <c r="G19" s="51">
        <v>300</v>
      </c>
      <c r="H19" s="52">
        <v>250</v>
      </c>
      <c r="I19" s="52">
        <v>200</v>
      </c>
      <c r="J19" s="53">
        <v>150</v>
      </c>
      <c r="K19" s="54">
        <v>167</v>
      </c>
      <c r="L19" s="55">
        <v>204</v>
      </c>
      <c r="M19" s="55" t="s">
        <v>23</v>
      </c>
      <c r="N19" s="56" t="s">
        <v>23</v>
      </c>
      <c r="O19" s="90">
        <f t="shared" ref="O19:O35" si="9">IFERROR(K19/G19,"NO APLICA")</f>
        <v>0.55666666666666664</v>
      </c>
      <c r="P19" s="91">
        <f>IFERROR(L19/H19,"NO APLICA")</f>
        <v>0.81599999999999995</v>
      </c>
      <c r="Q19" s="17" t="str">
        <f t="shared" ref="Q19:Q20" si="10">IFERROR(M19/I19,"NO APLICA")</f>
        <v>NO APLICA</v>
      </c>
      <c r="R19" s="17" t="str">
        <f t="shared" ref="R19:R20" si="11">IFERROR(N19/J19,"NO APLICA")</f>
        <v>NO APLICA</v>
      </c>
      <c r="S19" s="94">
        <f t="shared" ref="S19:S34" si="12">IFERROR(K19/F19,"NO APLICA")</f>
        <v>0.18555555555555556</v>
      </c>
      <c r="T19" s="93">
        <f t="shared" ref="T19:T35" si="13">IFERROR((K19+L19)/F19,"NO APLICA")</f>
        <v>0.41222222222222221</v>
      </c>
      <c r="U19" s="15" t="str">
        <f t="shared" ref="U19:U34" si="14">IFERROR((K19+L19+M19)/F19,"NO APLICA")</f>
        <v>NO APLICA</v>
      </c>
      <c r="V19" s="16" t="str">
        <f t="shared" ref="V19:V34" si="15">IFERROR((K19+L19+M19+N19)/F19,"NO APLICA")</f>
        <v>NO APLICA</v>
      </c>
      <c r="W19" s="171" t="s">
        <v>118</v>
      </c>
      <c r="X19" s="172"/>
      <c r="Y19" s="172"/>
      <c r="Z19" s="173"/>
    </row>
    <row r="20" spans="1:26" ht="131.25" customHeight="1" x14ac:dyDescent="0.25">
      <c r="A20" s="8" t="s">
        <v>122</v>
      </c>
      <c r="B20" s="46" t="s">
        <v>46</v>
      </c>
      <c r="C20" s="47" t="s">
        <v>47</v>
      </c>
      <c r="D20" s="48" t="s">
        <v>40</v>
      </c>
      <c r="E20" s="49" t="s">
        <v>94</v>
      </c>
      <c r="F20" s="50">
        <v>360</v>
      </c>
      <c r="G20" s="51">
        <v>90</v>
      </c>
      <c r="H20" s="52">
        <v>90</v>
      </c>
      <c r="I20" s="52">
        <v>90</v>
      </c>
      <c r="J20" s="53">
        <v>90</v>
      </c>
      <c r="K20" s="54">
        <v>99</v>
      </c>
      <c r="L20" s="55">
        <v>166</v>
      </c>
      <c r="M20" s="55" t="s">
        <v>23</v>
      </c>
      <c r="N20" s="56" t="s">
        <v>23</v>
      </c>
      <c r="O20" s="90">
        <f>IFERROR(K20/G20,"NO APLICA")</f>
        <v>1.1000000000000001</v>
      </c>
      <c r="P20" s="91">
        <f t="shared" ref="P20" si="16">IFERROR(L20/H20,"NO APLICA")</f>
        <v>1.8444444444444446</v>
      </c>
      <c r="Q20" s="17" t="str">
        <f t="shared" si="10"/>
        <v>NO APLICA</v>
      </c>
      <c r="R20" s="17" t="str">
        <f t="shared" si="11"/>
        <v>NO APLICA</v>
      </c>
      <c r="S20" s="94">
        <f>IFERROR(K20/F20,"NO APLICA")</f>
        <v>0.27500000000000002</v>
      </c>
      <c r="T20" s="93">
        <f t="shared" si="13"/>
        <v>0.73611111111111116</v>
      </c>
      <c r="U20" s="15" t="str">
        <f t="shared" si="14"/>
        <v>NO APLICA</v>
      </c>
      <c r="V20" s="16" t="str">
        <f t="shared" si="15"/>
        <v>NO APLICA</v>
      </c>
      <c r="W20" s="171" t="s">
        <v>117</v>
      </c>
      <c r="X20" s="172"/>
      <c r="Y20" s="172"/>
      <c r="Z20" s="173"/>
    </row>
    <row r="21" spans="1:26" ht="114" customHeight="1" x14ac:dyDescent="0.25">
      <c r="A21" s="7" t="s">
        <v>82</v>
      </c>
      <c r="B21" s="35" t="s">
        <v>48</v>
      </c>
      <c r="C21" s="36" t="s">
        <v>49</v>
      </c>
      <c r="D21" s="37" t="s">
        <v>40</v>
      </c>
      <c r="E21" s="38" t="s">
        <v>95</v>
      </c>
      <c r="F21" s="39">
        <v>2</v>
      </c>
      <c r="G21" s="40">
        <v>1</v>
      </c>
      <c r="H21" s="41">
        <v>0</v>
      </c>
      <c r="I21" s="41">
        <v>1</v>
      </c>
      <c r="J21" s="42">
        <v>2</v>
      </c>
      <c r="K21" s="43">
        <v>1</v>
      </c>
      <c r="L21" s="44">
        <v>0</v>
      </c>
      <c r="M21" s="44" t="s">
        <v>23</v>
      </c>
      <c r="N21" s="45" t="s">
        <v>23</v>
      </c>
      <c r="O21" s="90">
        <f t="shared" si="9"/>
        <v>1</v>
      </c>
      <c r="P21" s="91" t="str">
        <f t="shared" ref="P21:P34" si="17">IFERROR(L21/H21,"NO APLICA")</f>
        <v>NO APLICA</v>
      </c>
      <c r="Q21" s="17" t="str">
        <f t="shared" ref="Q21:Q35" si="18">IFERROR(M21/I21,"NO APLICA")</f>
        <v>NO APLICA</v>
      </c>
      <c r="R21" s="18" t="str">
        <f t="shared" ref="R21:R35" si="19">IFERROR(N21/J21,"NO APLICA")</f>
        <v>NO APLICA</v>
      </c>
      <c r="S21" s="94">
        <f t="shared" si="12"/>
        <v>0.5</v>
      </c>
      <c r="T21" s="93">
        <f t="shared" si="13"/>
        <v>0.5</v>
      </c>
      <c r="U21" s="15" t="str">
        <f t="shared" si="14"/>
        <v>NO APLICA</v>
      </c>
      <c r="V21" s="16" t="str">
        <f t="shared" si="15"/>
        <v>NO APLICA</v>
      </c>
      <c r="W21" s="180" t="s">
        <v>128</v>
      </c>
      <c r="X21" s="181"/>
      <c r="Y21" s="181"/>
      <c r="Z21" s="182"/>
    </row>
    <row r="22" spans="1:26" ht="114" customHeight="1" x14ac:dyDescent="0.25">
      <c r="A22" s="8" t="s">
        <v>122</v>
      </c>
      <c r="B22" s="46" t="s">
        <v>50</v>
      </c>
      <c r="C22" s="47" t="s">
        <v>51</v>
      </c>
      <c r="D22" s="48" t="s">
        <v>40</v>
      </c>
      <c r="E22" s="49" t="s">
        <v>96</v>
      </c>
      <c r="F22" s="50">
        <v>12</v>
      </c>
      <c r="G22" s="51">
        <v>3</v>
      </c>
      <c r="H22" s="52">
        <v>3</v>
      </c>
      <c r="I22" s="52">
        <v>3</v>
      </c>
      <c r="J22" s="53">
        <v>3</v>
      </c>
      <c r="K22" s="54">
        <v>3</v>
      </c>
      <c r="L22" s="55">
        <v>3</v>
      </c>
      <c r="M22" s="55" t="s">
        <v>23</v>
      </c>
      <c r="N22" s="56" t="s">
        <v>23</v>
      </c>
      <c r="O22" s="90">
        <f t="shared" si="9"/>
        <v>1</v>
      </c>
      <c r="P22" s="91">
        <f t="shared" si="17"/>
        <v>1</v>
      </c>
      <c r="Q22" s="17" t="str">
        <f t="shared" si="18"/>
        <v>NO APLICA</v>
      </c>
      <c r="R22" s="18" t="str">
        <f t="shared" si="19"/>
        <v>NO APLICA</v>
      </c>
      <c r="S22" s="94">
        <f t="shared" si="12"/>
        <v>0.25</v>
      </c>
      <c r="T22" s="93">
        <f t="shared" si="13"/>
        <v>0.5</v>
      </c>
      <c r="U22" s="15" t="str">
        <f t="shared" si="14"/>
        <v>NO APLICA</v>
      </c>
      <c r="V22" s="16" t="str">
        <f t="shared" si="15"/>
        <v>NO APLICA</v>
      </c>
      <c r="W22" s="171" t="s">
        <v>129</v>
      </c>
      <c r="X22" s="172"/>
      <c r="Y22" s="172"/>
      <c r="Z22" s="173"/>
    </row>
    <row r="23" spans="1:26" ht="168.75" customHeight="1" x14ac:dyDescent="0.25">
      <c r="A23" s="8" t="s">
        <v>122</v>
      </c>
      <c r="B23" s="46" t="s">
        <v>52</v>
      </c>
      <c r="C23" s="47" t="s">
        <v>53</v>
      </c>
      <c r="D23" s="48" t="s">
        <v>40</v>
      </c>
      <c r="E23" s="49" t="s">
        <v>97</v>
      </c>
      <c r="F23" s="50">
        <v>12</v>
      </c>
      <c r="G23" s="51">
        <v>3</v>
      </c>
      <c r="H23" s="52">
        <v>3</v>
      </c>
      <c r="I23" s="52">
        <v>3</v>
      </c>
      <c r="J23" s="53">
        <v>3</v>
      </c>
      <c r="K23" s="54">
        <v>3</v>
      </c>
      <c r="L23" s="55">
        <v>3</v>
      </c>
      <c r="M23" s="55" t="s">
        <v>23</v>
      </c>
      <c r="N23" s="56" t="s">
        <v>23</v>
      </c>
      <c r="O23" s="90">
        <f t="shared" si="9"/>
        <v>1</v>
      </c>
      <c r="P23" s="91">
        <f t="shared" si="17"/>
        <v>1</v>
      </c>
      <c r="Q23" s="17" t="str">
        <f t="shared" si="18"/>
        <v>NO APLICA</v>
      </c>
      <c r="R23" s="18" t="str">
        <f t="shared" si="19"/>
        <v>NO APLICA</v>
      </c>
      <c r="S23" s="94">
        <f t="shared" si="12"/>
        <v>0.25</v>
      </c>
      <c r="T23" s="93">
        <f t="shared" si="13"/>
        <v>0.5</v>
      </c>
      <c r="U23" s="15" t="str">
        <f t="shared" si="14"/>
        <v>NO APLICA</v>
      </c>
      <c r="V23" s="16" t="str">
        <f>IFERROR((K23+L23+M23+N23)/F23,"NO APLICA")</f>
        <v>NO APLICA</v>
      </c>
      <c r="W23" s="171" t="s">
        <v>116</v>
      </c>
      <c r="X23" s="172"/>
      <c r="Y23" s="172"/>
      <c r="Z23" s="173"/>
    </row>
    <row r="24" spans="1:26" ht="124.5" customHeight="1" x14ac:dyDescent="0.25">
      <c r="A24" s="7" t="s">
        <v>83</v>
      </c>
      <c r="B24" s="35" t="s">
        <v>54</v>
      </c>
      <c r="C24" s="36" t="s">
        <v>55</v>
      </c>
      <c r="D24" s="37" t="s">
        <v>40</v>
      </c>
      <c r="E24" s="38" t="s">
        <v>98</v>
      </c>
      <c r="F24" s="39">
        <v>1100</v>
      </c>
      <c r="G24" s="40">
        <v>500</v>
      </c>
      <c r="H24" s="41">
        <v>200</v>
      </c>
      <c r="I24" s="41">
        <v>200</v>
      </c>
      <c r="J24" s="42">
        <v>200</v>
      </c>
      <c r="K24" s="43">
        <v>890</v>
      </c>
      <c r="L24" s="44">
        <v>130</v>
      </c>
      <c r="M24" s="44" t="s">
        <v>23</v>
      </c>
      <c r="N24" s="45" t="s">
        <v>23</v>
      </c>
      <c r="O24" s="90">
        <f t="shared" si="9"/>
        <v>1.78</v>
      </c>
      <c r="P24" s="91">
        <f t="shared" si="17"/>
        <v>0.65</v>
      </c>
      <c r="Q24" s="17" t="str">
        <f t="shared" si="18"/>
        <v>NO APLICA</v>
      </c>
      <c r="R24" s="18" t="str">
        <f t="shared" si="19"/>
        <v>NO APLICA</v>
      </c>
      <c r="S24" s="94">
        <f t="shared" si="12"/>
        <v>0.80909090909090908</v>
      </c>
      <c r="T24" s="93">
        <f t="shared" si="13"/>
        <v>0.92727272727272725</v>
      </c>
      <c r="U24" s="15" t="str">
        <f t="shared" si="14"/>
        <v>NO APLICA</v>
      </c>
      <c r="V24" s="16" t="str">
        <f t="shared" si="15"/>
        <v>NO APLICA</v>
      </c>
      <c r="W24" s="186" t="s">
        <v>114</v>
      </c>
      <c r="X24" s="187"/>
      <c r="Y24" s="187"/>
      <c r="Z24" s="188"/>
    </row>
    <row r="25" spans="1:26" ht="143.25" customHeight="1" x14ac:dyDescent="0.25">
      <c r="A25" s="8" t="s">
        <v>122</v>
      </c>
      <c r="B25" s="46" t="s">
        <v>135</v>
      </c>
      <c r="C25" s="47" t="s">
        <v>56</v>
      </c>
      <c r="D25" s="48" t="s">
        <v>40</v>
      </c>
      <c r="E25" s="49" t="s">
        <v>99</v>
      </c>
      <c r="F25" s="50">
        <v>20000</v>
      </c>
      <c r="G25" s="51">
        <v>15000</v>
      </c>
      <c r="H25" s="52">
        <v>2500</v>
      </c>
      <c r="I25" s="52">
        <v>1500</v>
      </c>
      <c r="J25" s="53">
        <v>1000</v>
      </c>
      <c r="K25" s="54">
        <v>32702</v>
      </c>
      <c r="L25" s="55">
        <v>5648</v>
      </c>
      <c r="M25" s="55" t="s">
        <v>23</v>
      </c>
      <c r="N25" s="56" t="s">
        <v>23</v>
      </c>
      <c r="O25" s="90">
        <f t="shared" si="9"/>
        <v>2.1801333333333335</v>
      </c>
      <c r="P25" s="91">
        <f>IFERROR(L25/H25,"NO APLICA")</f>
        <v>2.2591999999999999</v>
      </c>
      <c r="Q25" s="17" t="str">
        <f t="shared" si="18"/>
        <v>NO APLICA</v>
      </c>
      <c r="R25" s="18" t="str">
        <f t="shared" si="19"/>
        <v>NO APLICA</v>
      </c>
      <c r="S25" s="95">
        <f t="shared" si="12"/>
        <v>1.6351</v>
      </c>
      <c r="T25" s="93">
        <f t="shared" si="13"/>
        <v>1.9175</v>
      </c>
      <c r="U25" s="15" t="str">
        <f t="shared" si="14"/>
        <v>NO APLICA</v>
      </c>
      <c r="V25" s="16" t="str">
        <f t="shared" si="15"/>
        <v>NO APLICA</v>
      </c>
      <c r="W25" s="183" t="s">
        <v>115</v>
      </c>
      <c r="X25" s="184"/>
      <c r="Y25" s="184"/>
      <c r="Z25" s="185"/>
    </row>
    <row r="26" spans="1:26" ht="127.5" customHeight="1" x14ac:dyDescent="0.25">
      <c r="A26" s="8" t="s">
        <v>122</v>
      </c>
      <c r="B26" s="46" t="s">
        <v>57</v>
      </c>
      <c r="C26" s="47" t="s">
        <v>58</v>
      </c>
      <c r="D26" s="48" t="s">
        <v>40</v>
      </c>
      <c r="E26" s="49" t="s">
        <v>100</v>
      </c>
      <c r="F26" s="50">
        <v>1100</v>
      </c>
      <c r="G26" s="51">
        <v>500</v>
      </c>
      <c r="H26" s="52">
        <v>200</v>
      </c>
      <c r="I26" s="52">
        <v>200</v>
      </c>
      <c r="J26" s="53">
        <v>200</v>
      </c>
      <c r="K26" s="54">
        <v>890</v>
      </c>
      <c r="L26" s="55">
        <v>130</v>
      </c>
      <c r="M26" s="55" t="s">
        <v>23</v>
      </c>
      <c r="N26" s="56" t="s">
        <v>23</v>
      </c>
      <c r="O26" s="90">
        <f t="shared" si="9"/>
        <v>1.78</v>
      </c>
      <c r="P26" s="91">
        <f t="shared" si="17"/>
        <v>0.65</v>
      </c>
      <c r="Q26" s="17" t="str">
        <f t="shared" si="18"/>
        <v>NO APLICA</v>
      </c>
      <c r="R26" s="18" t="str">
        <f t="shared" si="19"/>
        <v>NO APLICA</v>
      </c>
      <c r="S26" s="94">
        <f t="shared" si="12"/>
        <v>0.80909090909090908</v>
      </c>
      <c r="T26" s="93">
        <f>IFERROR((K26+L26)/F26,"NO APLICA")</f>
        <v>0.92727272727272725</v>
      </c>
      <c r="U26" s="15" t="str">
        <f t="shared" si="14"/>
        <v>NO APLICA</v>
      </c>
      <c r="V26" s="16" t="str">
        <f t="shared" si="15"/>
        <v>NO APLICA</v>
      </c>
      <c r="W26" s="183" t="s">
        <v>130</v>
      </c>
      <c r="X26" s="184"/>
      <c r="Y26" s="184"/>
      <c r="Z26" s="185"/>
    </row>
    <row r="27" spans="1:26" ht="170.25" customHeight="1" x14ac:dyDescent="0.25">
      <c r="A27" s="8" t="s">
        <v>122</v>
      </c>
      <c r="B27" s="46" t="s">
        <v>59</v>
      </c>
      <c r="C27" s="47" t="s">
        <v>60</v>
      </c>
      <c r="D27" s="48" t="s">
        <v>40</v>
      </c>
      <c r="E27" s="49" t="s">
        <v>101</v>
      </c>
      <c r="F27" s="50">
        <v>1040</v>
      </c>
      <c r="G27" s="51">
        <v>500</v>
      </c>
      <c r="H27" s="52">
        <v>180</v>
      </c>
      <c r="I27" s="52">
        <v>180</v>
      </c>
      <c r="J27" s="53">
        <v>180</v>
      </c>
      <c r="K27" s="54">
        <v>9</v>
      </c>
      <c r="L27" s="55">
        <v>41</v>
      </c>
      <c r="M27" s="55" t="s">
        <v>23</v>
      </c>
      <c r="N27" s="56" t="s">
        <v>23</v>
      </c>
      <c r="O27" s="90">
        <f t="shared" si="9"/>
        <v>1.7999999999999999E-2</v>
      </c>
      <c r="P27" s="91">
        <f t="shared" si="17"/>
        <v>0.22777777777777777</v>
      </c>
      <c r="Q27" s="17" t="str">
        <f t="shared" si="18"/>
        <v>NO APLICA</v>
      </c>
      <c r="R27" s="18" t="str">
        <f t="shared" si="19"/>
        <v>NO APLICA</v>
      </c>
      <c r="S27" s="94">
        <f t="shared" si="12"/>
        <v>8.6538461538461543E-3</v>
      </c>
      <c r="T27" s="93">
        <f t="shared" si="13"/>
        <v>4.807692307692308E-2</v>
      </c>
      <c r="U27" s="15" t="str">
        <f t="shared" si="14"/>
        <v>NO APLICA</v>
      </c>
      <c r="V27" s="16" t="str">
        <f t="shared" si="15"/>
        <v>NO APLICA</v>
      </c>
      <c r="W27" s="183" t="s">
        <v>124</v>
      </c>
      <c r="X27" s="184"/>
      <c r="Y27" s="184"/>
      <c r="Z27" s="185"/>
    </row>
    <row r="28" spans="1:26" ht="117" customHeight="1" x14ac:dyDescent="0.25">
      <c r="A28" s="7" t="s">
        <v>84</v>
      </c>
      <c r="B28" s="35" t="s">
        <v>61</v>
      </c>
      <c r="C28" s="36" t="s">
        <v>62</v>
      </c>
      <c r="D28" s="37" t="s">
        <v>40</v>
      </c>
      <c r="E28" s="38" t="s">
        <v>102</v>
      </c>
      <c r="F28" s="39">
        <v>56800</v>
      </c>
      <c r="G28" s="40">
        <v>14200</v>
      </c>
      <c r="H28" s="41">
        <v>17040</v>
      </c>
      <c r="I28" s="41">
        <v>17040</v>
      </c>
      <c r="J28" s="42">
        <v>8520</v>
      </c>
      <c r="K28" s="43">
        <v>12890</v>
      </c>
      <c r="L28" s="44">
        <v>17596</v>
      </c>
      <c r="M28" s="44" t="s">
        <v>23</v>
      </c>
      <c r="N28" s="45" t="s">
        <v>23</v>
      </c>
      <c r="O28" s="90">
        <f t="shared" si="9"/>
        <v>0.90774647887323945</v>
      </c>
      <c r="P28" s="91">
        <f t="shared" si="17"/>
        <v>1.0326291079812207</v>
      </c>
      <c r="Q28" s="17" t="str">
        <f t="shared" si="18"/>
        <v>NO APLICA</v>
      </c>
      <c r="R28" s="18" t="str">
        <f t="shared" si="19"/>
        <v>NO APLICA</v>
      </c>
      <c r="S28" s="94">
        <f t="shared" si="12"/>
        <v>0.22693661971830986</v>
      </c>
      <c r="T28" s="93">
        <f t="shared" si="13"/>
        <v>0.53672535211267602</v>
      </c>
      <c r="U28" s="15" t="str">
        <f t="shared" si="14"/>
        <v>NO APLICA</v>
      </c>
      <c r="V28" s="16" t="str">
        <f t="shared" si="15"/>
        <v>NO APLICA</v>
      </c>
      <c r="W28" s="174" t="s">
        <v>123</v>
      </c>
      <c r="X28" s="175"/>
      <c r="Y28" s="175"/>
      <c r="Z28" s="176"/>
    </row>
    <row r="29" spans="1:26" ht="184.5" customHeight="1" x14ac:dyDescent="0.25">
      <c r="A29" s="8" t="s">
        <v>122</v>
      </c>
      <c r="B29" s="46" t="s">
        <v>63</v>
      </c>
      <c r="C29" s="47" t="s">
        <v>64</v>
      </c>
      <c r="D29" s="48" t="s">
        <v>40</v>
      </c>
      <c r="E29" s="49" t="s">
        <v>103</v>
      </c>
      <c r="F29" s="50">
        <v>410</v>
      </c>
      <c r="G29" s="51">
        <v>123</v>
      </c>
      <c r="H29" s="52">
        <v>123</v>
      </c>
      <c r="I29" s="52">
        <v>102</v>
      </c>
      <c r="J29" s="53">
        <v>62</v>
      </c>
      <c r="K29" s="54">
        <v>154</v>
      </c>
      <c r="L29" s="55">
        <v>68</v>
      </c>
      <c r="M29" s="55" t="s">
        <v>23</v>
      </c>
      <c r="N29" s="56" t="s">
        <v>23</v>
      </c>
      <c r="O29" s="90">
        <f t="shared" si="9"/>
        <v>1.2520325203252032</v>
      </c>
      <c r="P29" s="91">
        <f t="shared" si="17"/>
        <v>0.55284552845528456</v>
      </c>
      <c r="Q29" s="17" t="str">
        <f t="shared" si="18"/>
        <v>NO APLICA</v>
      </c>
      <c r="R29" s="18" t="str">
        <f t="shared" si="19"/>
        <v>NO APLICA</v>
      </c>
      <c r="S29" s="94">
        <f t="shared" si="12"/>
        <v>0.37560975609756098</v>
      </c>
      <c r="T29" s="93">
        <f t="shared" si="13"/>
        <v>0.54146341463414638</v>
      </c>
      <c r="U29" s="15" t="str">
        <f t="shared" si="14"/>
        <v>NO APLICA</v>
      </c>
      <c r="V29" s="16" t="str">
        <f t="shared" si="15"/>
        <v>NO APLICA</v>
      </c>
      <c r="W29" s="183" t="s">
        <v>133</v>
      </c>
      <c r="X29" s="184"/>
      <c r="Y29" s="184"/>
      <c r="Z29" s="185"/>
    </row>
    <row r="30" spans="1:26" ht="134.25" customHeight="1" x14ac:dyDescent="0.25">
      <c r="A30" s="8" t="s">
        <v>122</v>
      </c>
      <c r="B30" s="46" t="s">
        <v>65</v>
      </c>
      <c r="C30" s="47" t="s">
        <v>66</v>
      </c>
      <c r="D30" s="48" t="s">
        <v>40</v>
      </c>
      <c r="E30" s="49" t="s">
        <v>110</v>
      </c>
      <c r="F30" s="50">
        <v>70</v>
      </c>
      <c r="G30" s="51">
        <v>18</v>
      </c>
      <c r="H30" s="52">
        <v>21</v>
      </c>
      <c r="I30" s="52">
        <v>21</v>
      </c>
      <c r="J30" s="53">
        <v>10</v>
      </c>
      <c r="K30" s="54">
        <v>21</v>
      </c>
      <c r="L30" s="55">
        <v>10</v>
      </c>
      <c r="M30" s="55" t="s">
        <v>23</v>
      </c>
      <c r="N30" s="56" t="s">
        <v>23</v>
      </c>
      <c r="O30" s="90">
        <f t="shared" si="9"/>
        <v>1.1666666666666667</v>
      </c>
      <c r="P30" s="91">
        <f t="shared" si="17"/>
        <v>0.47619047619047616</v>
      </c>
      <c r="Q30" s="17" t="str">
        <f t="shared" si="18"/>
        <v>NO APLICA</v>
      </c>
      <c r="R30" s="18" t="str">
        <f t="shared" si="19"/>
        <v>NO APLICA</v>
      </c>
      <c r="S30" s="92">
        <f t="shared" si="12"/>
        <v>0.3</v>
      </c>
      <c r="T30" s="93">
        <f t="shared" si="13"/>
        <v>0.44285714285714284</v>
      </c>
      <c r="U30" s="15" t="str">
        <f t="shared" si="14"/>
        <v>NO APLICA</v>
      </c>
      <c r="V30" s="16" t="str">
        <f t="shared" si="15"/>
        <v>NO APLICA</v>
      </c>
      <c r="W30" s="183" t="s">
        <v>119</v>
      </c>
      <c r="X30" s="184"/>
      <c r="Y30" s="184"/>
      <c r="Z30" s="185"/>
    </row>
    <row r="31" spans="1:26" ht="162" x14ac:dyDescent="0.25">
      <c r="A31" s="8" t="s">
        <v>122</v>
      </c>
      <c r="B31" s="46" t="s">
        <v>67</v>
      </c>
      <c r="C31" s="47" t="s">
        <v>68</v>
      </c>
      <c r="D31" s="48" t="s">
        <v>40</v>
      </c>
      <c r="E31" s="49" t="s">
        <v>104</v>
      </c>
      <c r="F31" s="50">
        <v>40</v>
      </c>
      <c r="G31" s="51">
        <v>6</v>
      </c>
      <c r="H31" s="52">
        <v>16</v>
      </c>
      <c r="I31" s="52">
        <v>10</v>
      </c>
      <c r="J31" s="53">
        <v>8</v>
      </c>
      <c r="K31" s="54">
        <v>30</v>
      </c>
      <c r="L31" s="55">
        <v>8</v>
      </c>
      <c r="M31" s="55" t="s">
        <v>23</v>
      </c>
      <c r="N31" s="56" t="s">
        <v>23</v>
      </c>
      <c r="O31" s="90">
        <f t="shared" si="9"/>
        <v>5</v>
      </c>
      <c r="P31" s="91">
        <f t="shared" si="17"/>
        <v>0.5</v>
      </c>
      <c r="Q31" s="17" t="str">
        <f t="shared" si="18"/>
        <v>NO APLICA</v>
      </c>
      <c r="R31" s="18" t="str">
        <f t="shared" si="19"/>
        <v>NO APLICA</v>
      </c>
      <c r="S31" s="92">
        <f t="shared" si="12"/>
        <v>0.75</v>
      </c>
      <c r="T31" s="93">
        <f t="shared" si="13"/>
        <v>0.95</v>
      </c>
      <c r="U31" s="15" t="str">
        <f t="shared" si="14"/>
        <v>NO APLICA</v>
      </c>
      <c r="V31" s="16" t="str">
        <f t="shared" si="15"/>
        <v>NO APLICA</v>
      </c>
      <c r="W31" s="183" t="s">
        <v>131</v>
      </c>
      <c r="X31" s="184"/>
      <c r="Y31" s="184"/>
      <c r="Z31" s="185"/>
    </row>
    <row r="32" spans="1:26" ht="156.75" customHeight="1" x14ac:dyDescent="0.25">
      <c r="A32" s="8" t="s">
        <v>122</v>
      </c>
      <c r="B32" s="46" t="s">
        <v>69</v>
      </c>
      <c r="C32" s="47" t="s">
        <v>70</v>
      </c>
      <c r="D32" s="48" t="s">
        <v>40</v>
      </c>
      <c r="E32" s="49" t="s">
        <v>105</v>
      </c>
      <c r="F32" s="50">
        <v>1200</v>
      </c>
      <c r="G32" s="51">
        <v>180</v>
      </c>
      <c r="H32" s="52">
        <v>420</v>
      </c>
      <c r="I32" s="52">
        <v>360</v>
      </c>
      <c r="J32" s="53">
        <v>240</v>
      </c>
      <c r="K32" s="54">
        <v>234</v>
      </c>
      <c r="L32" s="55">
        <v>226</v>
      </c>
      <c r="M32" s="55" t="s">
        <v>23</v>
      </c>
      <c r="N32" s="56" t="s">
        <v>23</v>
      </c>
      <c r="O32" s="90">
        <f>IFERROR(K32/G32,"NO APLICA")</f>
        <v>1.3</v>
      </c>
      <c r="P32" s="91">
        <f t="shared" si="17"/>
        <v>0.53809523809523807</v>
      </c>
      <c r="Q32" s="17" t="str">
        <f t="shared" si="18"/>
        <v>NO APLICA</v>
      </c>
      <c r="R32" s="18" t="str">
        <f t="shared" si="19"/>
        <v>NO APLICA</v>
      </c>
      <c r="S32" s="92">
        <f t="shared" si="12"/>
        <v>0.19500000000000001</v>
      </c>
      <c r="T32" s="93">
        <f>IFERROR((K32+L32)/F32,"NO APLICA")</f>
        <v>0.38333333333333336</v>
      </c>
      <c r="U32" s="15" t="str">
        <f t="shared" si="14"/>
        <v>NO APLICA</v>
      </c>
      <c r="V32" s="16" t="str">
        <f t="shared" si="15"/>
        <v>NO APLICA</v>
      </c>
      <c r="W32" s="183" t="s">
        <v>125</v>
      </c>
      <c r="X32" s="184"/>
      <c r="Y32" s="184"/>
      <c r="Z32" s="185"/>
    </row>
    <row r="33" spans="1:26" ht="186.75" customHeight="1" x14ac:dyDescent="0.25">
      <c r="A33" s="8" t="s">
        <v>122</v>
      </c>
      <c r="B33" s="46" t="s">
        <v>79</v>
      </c>
      <c r="C33" s="47" t="s">
        <v>71</v>
      </c>
      <c r="D33" s="48" t="s">
        <v>40</v>
      </c>
      <c r="E33" s="49" t="s">
        <v>106</v>
      </c>
      <c r="F33" s="50">
        <v>24</v>
      </c>
      <c r="G33" s="51">
        <v>4</v>
      </c>
      <c r="H33" s="52">
        <v>10</v>
      </c>
      <c r="I33" s="52">
        <v>6</v>
      </c>
      <c r="J33" s="53">
        <v>4</v>
      </c>
      <c r="K33" s="57">
        <v>0</v>
      </c>
      <c r="L33" s="55">
        <v>0</v>
      </c>
      <c r="M33" s="55" t="s">
        <v>23</v>
      </c>
      <c r="N33" s="56" t="s">
        <v>23</v>
      </c>
      <c r="O33" s="90">
        <f t="shared" si="9"/>
        <v>0</v>
      </c>
      <c r="P33" s="91">
        <f>IFERROR(L33/H33,"NO APLICA")</f>
        <v>0</v>
      </c>
      <c r="Q33" s="17" t="str">
        <f t="shared" si="18"/>
        <v>NO APLICA</v>
      </c>
      <c r="R33" s="18" t="str">
        <f t="shared" si="19"/>
        <v>NO APLICA</v>
      </c>
      <c r="S33" s="92">
        <f>IFERROR(K33/F33,"NO APLICA")</f>
        <v>0</v>
      </c>
      <c r="T33" s="93">
        <f t="shared" si="13"/>
        <v>0</v>
      </c>
      <c r="U33" s="15" t="str">
        <f t="shared" si="14"/>
        <v>NO APLICA</v>
      </c>
      <c r="V33" s="16" t="str">
        <f t="shared" si="15"/>
        <v>NO APLICA</v>
      </c>
      <c r="W33" s="183" t="s">
        <v>132</v>
      </c>
      <c r="X33" s="184"/>
      <c r="Y33" s="184"/>
      <c r="Z33" s="185"/>
    </row>
    <row r="34" spans="1:26" ht="123" customHeight="1" x14ac:dyDescent="0.25">
      <c r="A34" s="7" t="s">
        <v>85</v>
      </c>
      <c r="B34" s="36" t="s">
        <v>72</v>
      </c>
      <c r="C34" s="36" t="s">
        <v>73</v>
      </c>
      <c r="D34" s="37" t="s">
        <v>40</v>
      </c>
      <c r="E34" s="38" t="s">
        <v>107</v>
      </c>
      <c r="F34" s="39">
        <v>12</v>
      </c>
      <c r="G34" s="40">
        <v>3</v>
      </c>
      <c r="H34" s="41">
        <v>3</v>
      </c>
      <c r="I34" s="41">
        <v>3</v>
      </c>
      <c r="J34" s="42">
        <v>3</v>
      </c>
      <c r="K34" s="43">
        <v>3</v>
      </c>
      <c r="L34" s="44">
        <v>3</v>
      </c>
      <c r="M34" s="44" t="s">
        <v>23</v>
      </c>
      <c r="N34" s="45" t="s">
        <v>23</v>
      </c>
      <c r="O34" s="90">
        <f>IFERROR(K34/G34,"NO APLICA")</f>
        <v>1</v>
      </c>
      <c r="P34" s="91">
        <f t="shared" si="17"/>
        <v>1</v>
      </c>
      <c r="Q34" s="17" t="str">
        <f t="shared" si="18"/>
        <v>NO APLICA</v>
      </c>
      <c r="R34" s="18" t="str">
        <f t="shared" si="19"/>
        <v>NO APLICA</v>
      </c>
      <c r="S34" s="92">
        <f t="shared" si="12"/>
        <v>0.25</v>
      </c>
      <c r="T34" s="93">
        <f t="shared" si="13"/>
        <v>0.5</v>
      </c>
      <c r="U34" s="15" t="str">
        <f t="shared" si="14"/>
        <v>NO APLICA</v>
      </c>
      <c r="V34" s="16" t="str">
        <f t="shared" si="15"/>
        <v>NO APLICA</v>
      </c>
      <c r="W34" s="174" t="s">
        <v>111</v>
      </c>
      <c r="X34" s="175"/>
      <c r="Y34" s="175"/>
      <c r="Z34" s="176"/>
    </row>
    <row r="35" spans="1:26" ht="99.75" customHeight="1" x14ac:dyDescent="0.25">
      <c r="A35" s="8" t="s">
        <v>136</v>
      </c>
      <c r="B35" s="46" t="s">
        <v>74</v>
      </c>
      <c r="C35" s="47" t="s">
        <v>75</v>
      </c>
      <c r="D35" s="48" t="s">
        <v>40</v>
      </c>
      <c r="E35" s="49" t="s">
        <v>108</v>
      </c>
      <c r="F35" s="50">
        <v>4</v>
      </c>
      <c r="G35" s="51">
        <v>1</v>
      </c>
      <c r="H35" s="52">
        <v>1</v>
      </c>
      <c r="I35" s="52">
        <v>1</v>
      </c>
      <c r="J35" s="53">
        <v>1</v>
      </c>
      <c r="K35" s="58">
        <v>1</v>
      </c>
      <c r="L35" s="59">
        <v>1</v>
      </c>
      <c r="M35" s="59" t="s">
        <v>23</v>
      </c>
      <c r="N35" s="60" t="s">
        <v>23</v>
      </c>
      <c r="O35" s="90">
        <f t="shared" si="9"/>
        <v>1</v>
      </c>
      <c r="P35" s="91">
        <f t="shared" ref="P35" si="20">IFERROR(L35/H35,"NO APLICA")</f>
        <v>1</v>
      </c>
      <c r="Q35" s="17" t="str">
        <f t="shared" si="18"/>
        <v>NO APLICA</v>
      </c>
      <c r="R35" s="17" t="str">
        <f t="shared" si="19"/>
        <v>NO APLICA</v>
      </c>
      <c r="S35" s="94">
        <f>IFERROR(K35/F35,"NO APLICA")</f>
        <v>0.25</v>
      </c>
      <c r="T35" s="93">
        <f t="shared" si="13"/>
        <v>0.5</v>
      </c>
      <c r="U35" s="15" t="str">
        <f t="shared" ref="U35" si="21">IFERROR((L35+M35)/G35,"NO APLICA")</f>
        <v>NO APLICA</v>
      </c>
      <c r="V35" s="15" t="str">
        <f t="shared" ref="V35" si="22">IFERROR((M35+N35)/H35,"NO APLICA")</f>
        <v>NO APLICA</v>
      </c>
      <c r="W35" s="177" t="s">
        <v>120</v>
      </c>
      <c r="X35" s="178"/>
      <c r="Y35" s="178"/>
      <c r="Z35" s="179"/>
    </row>
    <row r="36" spans="1:26" x14ac:dyDescent="0.25">
      <c r="S36" s="32"/>
    </row>
    <row r="37" spans="1:26" ht="15.75" thickBot="1" x14ac:dyDescent="0.3"/>
    <row r="38" spans="1:26" ht="22.5" customHeight="1" thickBot="1" x14ac:dyDescent="0.3">
      <c r="F38" s="117" t="s">
        <v>24</v>
      </c>
      <c r="G38" s="118"/>
      <c r="H38" s="118"/>
      <c r="I38" s="118"/>
      <c r="J38" s="118"/>
      <c r="K38" s="118"/>
      <c r="L38" s="118"/>
      <c r="M38" s="118"/>
      <c r="N38" s="118"/>
      <c r="O38" s="118"/>
      <c r="P38" s="118"/>
      <c r="Q38" s="118"/>
      <c r="R38" s="118"/>
      <c r="S38" s="118"/>
      <c r="T38" s="118"/>
      <c r="U38" s="118"/>
      <c r="V38" s="119"/>
      <c r="W38" s="145" t="s">
        <v>25</v>
      </c>
      <c r="X38" s="146"/>
      <c r="Y38" s="146"/>
      <c r="Z38" s="147"/>
    </row>
    <row r="39" spans="1:26" ht="40.5" customHeight="1" thickBot="1" x14ac:dyDescent="0.3">
      <c r="F39" s="151" t="s">
        <v>26</v>
      </c>
      <c r="G39" s="153" t="s">
        <v>27</v>
      </c>
      <c r="H39" s="154"/>
      <c r="I39" s="154"/>
      <c r="J39" s="155"/>
      <c r="K39" s="153" t="s">
        <v>28</v>
      </c>
      <c r="L39" s="154"/>
      <c r="M39" s="154"/>
      <c r="N39" s="155"/>
      <c r="O39" s="156" t="s">
        <v>29</v>
      </c>
      <c r="P39" s="157"/>
      <c r="Q39" s="157"/>
      <c r="R39" s="158"/>
      <c r="S39" s="156" t="s">
        <v>30</v>
      </c>
      <c r="T39" s="157"/>
      <c r="U39" s="157"/>
      <c r="V39" s="158"/>
      <c r="W39" s="148"/>
      <c r="X39" s="149"/>
      <c r="Y39" s="149"/>
      <c r="Z39" s="150"/>
    </row>
    <row r="40" spans="1:26" ht="36.75" thickBot="1" x14ac:dyDescent="0.3">
      <c r="F40" s="152"/>
      <c r="G40" s="78" t="s">
        <v>31</v>
      </c>
      <c r="H40" s="79" t="s">
        <v>32</v>
      </c>
      <c r="I40" s="80" t="s">
        <v>33</v>
      </c>
      <c r="J40" s="79" t="s">
        <v>34</v>
      </c>
      <c r="K40" s="78" t="s">
        <v>31</v>
      </c>
      <c r="L40" s="79" t="s">
        <v>32</v>
      </c>
      <c r="M40" s="80" t="s">
        <v>33</v>
      </c>
      <c r="N40" s="79" t="s">
        <v>34</v>
      </c>
      <c r="O40" s="66" t="s">
        <v>15</v>
      </c>
      <c r="P40" s="67" t="s">
        <v>16</v>
      </c>
      <c r="Q40" s="68" t="s">
        <v>17</v>
      </c>
      <c r="R40" s="69" t="s">
        <v>18</v>
      </c>
      <c r="S40" s="66" t="s">
        <v>15</v>
      </c>
      <c r="T40" s="67" t="s">
        <v>16</v>
      </c>
      <c r="U40" s="68" t="s">
        <v>17</v>
      </c>
      <c r="V40" s="69" t="s">
        <v>18</v>
      </c>
      <c r="W40" s="132" t="s">
        <v>16</v>
      </c>
      <c r="X40" s="133"/>
      <c r="Y40" s="133"/>
      <c r="Z40" s="134"/>
    </row>
    <row r="41" spans="1:26" ht="150" customHeight="1" thickBot="1" x14ac:dyDescent="0.3">
      <c r="F41" s="70">
        <v>485000000</v>
      </c>
      <c r="G41" s="71">
        <v>122007662.33</v>
      </c>
      <c r="H41" s="72">
        <v>120598902</v>
      </c>
      <c r="I41" s="73">
        <v>120132303</v>
      </c>
      <c r="J41" s="72">
        <v>122261132.67</v>
      </c>
      <c r="K41" s="71">
        <v>117993526.58</v>
      </c>
      <c r="L41" s="72">
        <v>149154558.84999999</v>
      </c>
      <c r="M41" s="73" t="s">
        <v>35</v>
      </c>
      <c r="N41" s="72" t="s">
        <v>35</v>
      </c>
      <c r="O41" s="74">
        <f>IFERROR(K41/G41,"NO APLICA")</f>
        <v>0.96709931431074569</v>
      </c>
      <c r="P41" s="75">
        <f>IFERROR(L41/H41,"NO APLICA")</f>
        <v>1.2367820633225997</v>
      </c>
      <c r="Q41" s="75" t="str">
        <f>IFERROR(M41/I41,"NO APLICA")</f>
        <v>NO APLICA</v>
      </c>
      <c r="R41" s="76" t="str">
        <f>IFERROR(N41/J41,"NO APLICA")</f>
        <v>NO APLICA</v>
      </c>
      <c r="S41" s="77">
        <f>IFERROR(K41/F41,"NO APLICA")</f>
        <v>0.24328562181443297</v>
      </c>
      <c r="T41" s="75">
        <f>IFERROR((K41+L41)/F41,"NO APLICA")</f>
        <v>0.55082079470103096</v>
      </c>
      <c r="U41" s="75" t="str">
        <f>IFERROR((K41+L41+M41)/F41,"NO APLICA")</f>
        <v>NO APLICA</v>
      </c>
      <c r="V41" s="76" t="str">
        <f>IFERROR((K41+L41+M41+N41)/F41,"NO APLICA")</f>
        <v>NO APLICA</v>
      </c>
      <c r="W41" s="129" t="s">
        <v>113</v>
      </c>
      <c r="X41" s="130"/>
      <c r="Y41" s="130"/>
      <c r="Z41" s="131"/>
    </row>
    <row r="42" spans="1:26" x14ac:dyDescent="0.25">
      <c r="O42" s="1"/>
      <c r="P42" s="1"/>
      <c r="Q42" s="1"/>
      <c r="R42" s="1"/>
      <c r="S42" s="1"/>
      <c r="T42" s="1"/>
      <c r="U42" s="1"/>
      <c r="V42" s="1"/>
    </row>
    <row r="43" spans="1:26" x14ac:dyDescent="0.25">
      <c r="O43" s="1"/>
      <c r="P43" s="1"/>
      <c r="Q43" s="1"/>
      <c r="R43" s="1"/>
      <c r="S43" s="1"/>
      <c r="T43" s="1"/>
      <c r="U43" s="1"/>
      <c r="V43" s="1"/>
    </row>
    <row r="44" spans="1:26" x14ac:dyDescent="0.25">
      <c r="O44" s="1"/>
      <c r="P44" s="1"/>
      <c r="Q44" s="1"/>
      <c r="R44" s="1"/>
      <c r="S44" s="1"/>
      <c r="T44" s="1"/>
      <c r="U44" s="1"/>
      <c r="V44" s="1"/>
    </row>
    <row r="45" spans="1:26" x14ac:dyDescent="0.25">
      <c r="O45" s="1"/>
      <c r="P45" s="1"/>
      <c r="Q45" s="1"/>
      <c r="R45" s="1"/>
      <c r="S45" s="1"/>
      <c r="T45" s="1"/>
      <c r="U45" s="1"/>
      <c r="V45" s="1"/>
    </row>
    <row r="46" spans="1:26" x14ac:dyDescent="0.25">
      <c r="O46" s="1"/>
      <c r="P46" s="1"/>
      <c r="Q46" s="1"/>
      <c r="R46" s="1"/>
      <c r="S46" s="1"/>
      <c r="T46" s="1"/>
      <c r="U46" s="1"/>
      <c r="V46" s="1"/>
    </row>
    <row r="47" spans="1:26" x14ac:dyDescent="0.25">
      <c r="O47" s="1"/>
      <c r="P47" s="1"/>
      <c r="Q47" s="1"/>
      <c r="R47" s="1"/>
      <c r="S47" s="1"/>
      <c r="T47" s="1"/>
      <c r="U47" s="1"/>
      <c r="V47" s="1"/>
    </row>
    <row r="48" spans="1:26" x14ac:dyDescent="0.25">
      <c r="G48" s="4"/>
    </row>
    <row r="51" spans="1:26" x14ac:dyDescent="0.25">
      <c r="A51" s="2"/>
      <c r="F51" s="3"/>
      <c r="G51" s="3"/>
      <c r="H51" s="3"/>
      <c r="I51" s="3"/>
      <c r="J51" s="3"/>
      <c r="K51" s="3"/>
      <c r="P51" s="4"/>
      <c r="Z51" s="2"/>
    </row>
    <row r="52" spans="1:26" ht="18.75" x14ac:dyDescent="0.3">
      <c r="A52" s="99" t="s">
        <v>36</v>
      </c>
      <c r="B52" s="100"/>
      <c r="C52" s="100"/>
      <c r="D52" s="100"/>
      <c r="E52" s="81"/>
      <c r="F52" s="82"/>
      <c r="G52" s="82"/>
      <c r="H52" s="82"/>
      <c r="I52" s="97" t="s">
        <v>37</v>
      </c>
      <c r="J52" s="97"/>
      <c r="K52" s="97"/>
      <c r="L52" s="97"/>
      <c r="M52" s="97"/>
      <c r="N52" s="97"/>
      <c r="O52" s="83"/>
      <c r="P52" s="81"/>
      <c r="Q52" s="81"/>
      <c r="R52" s="81"/>
      <c r="S52" s="81"/>
      <c r="T52" s="81"/>
      <c r="U52" s="81"/>
      <c r="V52" s="100" t="s">
        <v>38</v>
      </c>
      <c r="W52" s="100"/>
      <c r="X52" s="100"/>
      <c r="Y52" s="100"/>
      <c r="Z52" s="100"/>
    </row>
    <row r="53" spans="1:26" ht="55.5" customHeight="1" x14ac:dyDescent="0.3">
      <c r="A53" s="101" t="s">
        <v>76</v>
      </c>
      <c r="B53" s="101"/>
      <c r="C53" s="101"/>
      <c r="D53" s="101"/>
      <c r="E53" s="81"/>
      <c r="F53" s="84"/>
      <c r="G53" s="84"/>
      <c r="H53" s="84"/>
      <c r="I53" s="96" t="s">
        <v>77</v>
      </c>
      <c r="J53" s="96"/>
      <c r="K53" s="96"/>
      <c r="L53" s="96"/>
      <c r="M53" s="96"/>
      <c r="N53" s="96"/>
      <c r="O53" s="84"/>
      <c r="P53" s="81"/>
      <c r="Q53" s="81"/>
      <c r="R53" s="81"/>
      <c r="S53" s="81"/>
      <c r="T53" s="81"/>
      <c r="U53" s="81"/>
      <c r="V53" s="98" t="s">
        <v>109</v>
      </c>
      <c r="W53" s="98"/>
      <c r="X53" s="98"/>
      <c r="Y53" s="98"/>
      <c r="Z53" s="98"/>
    </row>
  </sheetData>
  <mergeCells count="50">
    <mergeCell ref="W34:Z34"/>
    <mergeCell ref="W35:Z35"/>
    <mergeCell ref="W21:Z21"/>
    <mergeCell ref="W29:Z29"/>
    <mergeCell ref="W30:Z30"/>
    <mergeCell ref="W31:Z31"/>
    <mergeCell ref="W32:Z32"/>
    <mergeCell ref="W33:Z33"/>
    <mergeCell ref="W24:Z24"/>
    <mergeCell ref="W25:Z25"/>
    <mergeCell ref="W26:Z26"/>
    <mergeCell ref="W27:Z27"/>
    <mergeCell ref="W28:Z28"/>
    <mergeCell ref="W18:Z18"/>
    <mergeCell ref="W19:Z19"/>
    <mergeCell ref="W20:Z20"/>
    <mergeCell ref="W22:Z22"/>
    <mergeCell ref="W23:Z23"/>
    <mergeCell ref="W41:Z41"/>
    <mergeCell ref="W40:Z40"/>
    <mergeCell ref="W12:Z13"/>
    <mergeCell ref="A13:A14"/>
    <mergeCell ref="B13:B14"/>
    <mergeCell ref="W38:Z39"/>
    <mergeCell ref="F38:V38"/>
    <mergeCell ref="F39:F40"/>
    <mergeCell ref="G39:J39"/>
    <mergeCell ref="K39:N39"/>
    <mergeCell ref="O39:R39"/>
    <mergeCell ref="S39:V39"/>
    <mergeCell ref="W14:Z14"/>
    <mergeCell ref="W15:Z15"/>
    <mergeCell ref="W16:Z16"/>
    <mergeCell ref="W17:Z17"/>
    <mergeCell ref="D4:S4"/>
    <mergeCell ref="D5:S5"/>
    <mergeCell ref="C13:E13"/>
    <mergeCell ref="F12:V12"/>
    <mergeCell ref="F13:J13"/>
    <mergeCell ref="K13:N13"/>
    <mergeCell ref="O13:R13"/>
    <mergeCell ref="S13:V13"/>
    <mergeCell ref="D6:S7"/>
    <mergeCell ref="D8:S8"/>
    <mergeCell ref="I53:N53"/>
    <mergeCell ref="I52:N52"/>
    <mergeCell ref="V53:Z53"/>
    <mergeCell ref="A52:D52"/>
    <mergeCell ref="A53:D53"/>
    <mergeCell ref="V52:Z52"/>
  </mergeCells>
  <conditionalFormatting sqref="O15">
    <cfRule type="cellIs" dxfId="50" priority="98" operator="equal">
      <formula>"ND"</formula>
    </cfRule>
    <cfRule type="cellIs" dxfId="49" priority="99" operator="greaterThan">
      <formula>0.5</formula>
    </cfRule>
    <cfRule type="cellIs" dxfId="48" priority="100" operator="lessThanOrEqual">
      <formula>0</formula>
    </cfRule>
    <cfRule type="cellIs" dxfId="47" priority="101" operator="between">
      <formula>0</formula>
      <formula>0.5</formula>
    </cfRule>
  </conditionalFormatting>
  <conditionalFormatting sqref="O41:V41">
    <cfRule type="cellIs" dxfId="46" priority="75" operator="equal">
      <formula>"NO APLICA"</formula>
    </cfRule>
    <cfRule type="cellIs" dxfId="45" priority="77" operator="lessThanOrEqual">
      <formula>0.5</formula>
    </cfRule>
    <cfRule type="cellIs" dxfId="44" priority="78" operator="between">
      <formula>0.5</formula>
      <formula>0.7</formula>
    </cfRule>
    <cfRule type="cellIs" dxfId="43" priority="79" operator="between">
      <formula>0.7</formula>
      <formula>1.2</formula>
    </cfRule>
    <cfRule type="cellIs" dxfId="42" priority="80" operator="equal">
      <formula>0.7</formula>
    </cfRule>
    <cfRule type="cellIs" dxfId="41" priority="81" operator="greaterThan">
      <formula>0.7</formula>
    </cfRule>
  </conditionalFormatting>
  <conditionalFormatting sqref="O41:V41">
    <cfRule type="cellIs" dxfId="40" priority="76" operator="greaterThanOrEqual">
      <formula>1.2</formula>
    </cfRule>
  </conditionalFormatting>
  <conditionalFormatting sqref="S15:V15 O16:V17 O21:V34 O18:O20 S18:V20 O35 S35">
    <cfRule type="cellIs" dxfId="39" priority="60" operator="equal">
      <formula>"NO APLICA"</formula>
    </cfRule>
    <cfRule type="cellIs" dxfId="38" priority="61" operator="greaterThanOrEqual">
      <formula>1.2</formula>
    </cfRule>
    <cfRule type="cellIs" dxfId="37" priority="62" operator="lessThanOrEqual">
      <formula>0.5</formula>
    </cfRule>
    <cfRule type="cellIs" dxfId="36" priority="63" operator="between">
      <formula>0.5</formula>
      <formula>0.7</formula>
    </cfRule>
    <cfRule type="cellIs" dxfId="35" priority="64" operator="between">
      <formula>0.7</formula>
      <formula>1.2</formula>
    </cfRule>
  </conditionalFormatting>
  <conditionalFormatting sqref="P19:R20">
    <cfRule type="cellIs" dxfId="34" priority="31" operator="equal">
      <formula>"NO APLICA"</formula>
    </cfRule>
    <cfRule type="cellIs" dxfId="33" priority="32" operator="greaterThanOrEqual">
      <formula>1.2</formula>
    </cfRule>
    <cfRule type="cellIs" dxfId="32" priority="33" operator="lessThanOrEqual">
      <formula>0.5</formula>
    </cfRule>
    <cfRule type="cellIs" dxfId="31" priority="34" operator="between">
      <formula>0.5</formula>
      <formula>0.7</formula>
    </cfRule>
    <cfRule type="cellIs" dxfId="30" priority="35" operator="between">
      <formula>0.7</formula>
      <formula>1.2</formula>
    </cfRule>
  </conditionalFormatting>
  <conditionalFormatting sqref="P18:R18">
    <cfRule type="cellIs" dxfId="29" priority="26" operator="equal">
      <formula>"NO APLICA"</formula>
    </cfRule>
    <cfRule type="cellIs" dxfId="28" priority="27" operator="greaterThanOrEqual">
      <formula>1.2</formula>
    </cfRule>
    <cfRule type="cellIs" dxfId="27" priority="28" operator="lessThanOrEqual">
      <formula>0.5</formula>
    </cfRule>
    <cfRule type="cellIs" dxfId="26" priority="29" operator="between">
      <formula>0.5</formula>
      <formula>0.7</formula>
    </cfRule>
    <cfRule type="cellIs" dxfId="25" priority="30" operator="between">
      <formula>0.7</formula>
      <formula>1.2</formula>
    </cfRule>
  </conditionalFormatting>
  <conditionalFormatting sqref="P35:R35">
    <cfRule type="cellIs" dxfId="24" priority="21" operator="equal">
      <formula>"NO APLICA"</formula>
    </cfRule>
    <cfRule type="cellIs" dxfId="23" priority="22" operator="greaterThanOrEqual">
      <formula>1.2</formula>
    </cfRule>
    <cfRule type="cellIs" dxfId="22" priority="23" operator="lessThanOrEqual">
      <formula>0.5</formula>
    </cfRule>
    <cfRule type="cellIs" dxfId="21" priority="24" operator="between">
      <formula>0.5</formula>
      <formula>0.7</formula>
    </cfRule>
    <cfRule type="cellIs" dxfId="20" priority="25" operator="between">
      <formula>0.7</formula>
      <formula>1.2</formula>
    </cfRule>
  </conditionalFormatting>
  <conditionalFormatting sqref="Q15:R15">
    <cfRule type="cellIs" dxfId="19" priority="16" operator="equal">
      <formula>"NO APLICA"</formula>
    </cfRule>
    <cfRule type="cellIs" dxfId="18" priority="17" operator="greaterThanOrEqual">
      <formula>1.2</formula>
    </cfRule>
    <cfRule type="cellIs" dxfId="17" priority="18" operator="lessThanOrEqual">
      <formula>0.5</formula>
    </cfRule>
    <cfRule type="cellIs" dxfId="16" priority="19" operator="between">
      <formula>0.5</formula>
      <formula>0.7</formula>
    </cfRule>
    <cfRule type="cellIs" dxfId="15" priority="20" operator="between">
      <formula>0.7</formula>
      <formula>1.2</formula>
    </cfRule>
  </conditionalFormatting>
  <conditionalFormatting sqref="T35">
    <cfRule type="cellIs" dxfId="14" priority="11" operator="equal">
      <formula>"NO APLICA"</formula>
    </cfRule>
    <cfRule type="cellIs" dxfId="13" priority="12" operator="greaterThanOrEqual">
      <formula>1.2</formula>
    </cfRule>
    <cfRule type="cellIs" dxfId="12" priority="13" operator="lessThanOrEqual">
      <formula>0.5</formula>
    </cfRule>
    <cfRule type="cellIs" dxfId="11" priority="14" operator="between">
      <formula>0.5</formula>
      <formula>0.7</formula>
    </cfRule>
    <cfRule type="cellIs" dxfId="10" priority="15" operator="between">
      <formula>0.7</formula>
      <formula>1.2</formula>
    </cfRule>
  </conditionalFormatting>
  <conditionalFormatting sqref="U35:V35">
    <cfRule type="cellIs" dxfId="9" priority="6" operator="equal">
      <formula>"NO APLICA"</formula>
    </cfRule>
    <cfRule type="cellIs" dxfId="8" priority="7" operator="greaterThanOrEqual">
      <formula>1.2</formula>
    </cfRule>
    <cfRule type="cellIs" dxfId="7" priority="8" operator="lessThanOrEqual">
      <formula>0.5</formula>
    </cfRule>
    <cfRule type="cellIs" dxfId="6" priority="9" operator="between">
      <formula>0.5</formula>
      <formula>0.7</formula>
    </cfRule>
    <cfRule type="cellIs" dxfId="5" priority="10" operator="between">
      <formula>0.7</formula>
      <formula>1.2</formula>
    </cfRule>
  </conditionalFormatting>
  <conditionalFormatting sqref="P15">
    <cfRule type="cellIs" dxfId="4" priority="1" operator="equal">
      <formula>"NO APLICA"</formula>
    </cfRule>
    <cfRule type="cellIs" dxfId="3" priority="2" operator="greaterThanOrEqual">
      <formula>1.2</formula>
    </cfRule>
    <cfRule type="cellIs" dxfId="2" priority="3" operator="lessThanOrEqual">
      <formula>0.5</formula>
    </cfRule>
    <cfRule type="cellIs" dxfId="1" priority="4" operator="between">
      <formula>0.5</formula>
      <formula>0.7</formula>
    </cfRule>
    <cfRule type="cellIs" dxfId="0" priority="5" operator="between">
      <formula>0.7</formula>
      <formula>1.2</formula>
    </cfRule>
  </conditionalFormatting>
  <printOptions horizontalCentered="1" verticalCentered="1"/>
  <pageMargins left="0.43307086614173229" right="0.78740157480314965" top="0.39370078740157483" bottom="0.39370078740157483" header="0.31496062992125984" footer="0.31496062992125984"/>
  <pageSetup paperSize="5" scale="26" fitToHeight="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alma_arroyo74@hotmail.com</dc:creator>
  <cp:keywords/>
  <dc:description/>
  <cp:lastModifiedBy>HP</cp:lastModifiedBy>
  <cp:revision/>
  <cp:lastPrinted>2022-07-08T18:05:42Z</cp:lastPrinted>
  <dcterms:created xsi:type="dcterms:W3CDTF">2021-02-22T21:43:21Z</dcterms:created>
  <dcterms:modified xsi:type="dcterms:W3CDTF">2022-07-13T19:05:06Z</dcterms:modified>
  <cp:category/>
  <cp:contentStatus/>
</cp:coreProperties>
</file>