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716A442F-2684-4BA4-9A77-ADB2B1B916FE}"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5" i="1" l="1"/>
  <c r="Q15" i="1"/>
  <c r="G30" i="1" l="1"/>
  <c r="W21" i="1" l="1"/>
  <c r="V21" i="1"/>
  <c r="U21" i="1"/>
  <c r="T21" i="1"/>
  <c r="S21" i="1"/>
  <c r="R21" i="1"/>
  <c r="Q21" i="1"/>
  <c r="P21" i="1"/>
  <c r="W23" i="1"/>
  <c r="V23" i="1"/>
  <c r="U23" i="1"/>
  <c r="T23" i="1"/>
  <c r="S23" i="1"/>
  <c r="R23" i="1"/>
  <c r="Q23" i="1"/>
  <c r="P23" i="1"/>
  <c r="W20" i="1"/>
  <c r="V20" i="1"/>
  <c r="U20" i="1"/>
  <c r="T20" i="1"/>
  <c r="S20" i="1"/>
  <c r="R20" i="1"/>
  <c r="Q20" i="1"/>
  <c r="P20" i="1"/>
  <c r="W19" i="1"/>
  <c r="V19" i="1"/>
  <c r="U19" i="1"/>
  <c r="T19" i="1"/>
  <c r="S19" i="1"/>
  <c r="R19" i="1"/>
  <c r="Q19" i="1"/>
  <c r="P19" i="1"/>
  <c r="P17" i="1"/>
  <c r="Q17" i="1"/>
  <c r="R17" i="1"/>
  <c r="S17" i="1"/>
  <c r="T17" i="1"/>
  <c r="U17" i="1"/>
  <c r="V17" i="1"/>
  <c r="W17" i="1"/>
  <c r="P18" i="1"/>
  <c r="Q18" i="1"/>
  <c r="R18" i="1"/>
  <c r="S18" i="1"/>
  <c r="T18" i="1"/>
  <c r="U18" i="1"/>
  <c r="V18" i="1"/>
  <c r="W18" i="1"/>
  <c r="T15" i="1"/>
  <c r="V15" i="1"/>
  <c r="W15" i="1"/>
  <c r="W30" i="1" l="1"/>
  <c r="V30" i="1"/>
  <c r="U30" i="1"/>
  <c r="T30" i="1"/>
  <c r="S30" i="1"/>
  <c r="R30" i="1"/>
  <c r="Q30" i="1"/>
  <c r="P30" i="1"/>
  <c r="W22" i="1"/>
  <c r="V22" i="1"/>
  <c r="U22" i="1"/>
  <c r="T22" i="1"/>
  <c r="S22" i="1"/>
  <c r="R22" i="1"/>
  <c r="Q22" i="1"/>
  <c r="P22" i="1"/>
  <c r="W16" i="1"/>
  <c r="V16" i="1"/>
  <c r="U16" i="1"/>
  <c r="T16" i="1"/>
  <c r="S16" i="1"/>
  <c r="R16" i="1"/>
  <c r="Q16" i="1"/>
  <c r="P16" i="1"/>
  <c r="W24" i="1"/>
  <c r="V24" i="1"/>
  <c r="U24" i="1"/>
  <c r="T24" i="1"/>
  <c r="S24" i="1"/>
  <c r="R24" i="1"/>
  <c r="Q24" i="1"/>
  <c r="P24" i="1"/>
  <c r="R15" i="1"/>
  <c r="P15" i="1" l="1"/>
  <c r="S15" i="1" l="1"/>
</calcChain>
</file>

<file path=xl/sharedStrings.xml><?xml version="1.0" encoding="utf-8"?>
<sst xmlns="http://schemas.openxmlformats.org/spreadsheetml/2006/main" count="183" uniqueCount="97">
  <si>
    <t>SEGUIMIENTO DE AVANCE EN CUMPLIMIENTO DE METAS Y OBJETIVOS 2022</t>
  </si>
  <si>
    <t>EJE 3: MEDIO AMBIENTE SOSTENIBLE</t>
  </si>
  <si>
    <t xml:space="preserve">CLAVE Y NOMBRE DEL PPA: Programa para el Ordenamiento Territorial y Desarrollo Urbano Sostenible </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</si>
  <si>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</si>
  <si>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</si>
  <si>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</si>
  <si>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</si>
  <si>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</si>
  <si>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</si>
  <si>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</si>
  <si>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</si>
  <si>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</si>
  <si>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</si>
  <si>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</si>
  <si>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</si>
  <si>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 2022</t>
  </si>
  <si>
    <t>TRIMESTRE 1</t>
  </si>
  <si>
    <t>TRIMESTRE 2</t>
  </si>
  <si>
    <t>TRIMESTRE 3</t>
  </si>
  <si>
    <t>TRIMESTRE 4</t>
  </si>
  <si>
    <t xml:space="preserve">TRIMESTRE 1 </t>
  </si>
  <si>
    <t xml:space="preserve">TRIMESTRE 2 </t>
  </si>
  <si>
    <t xml:space="preserve">TRIMESTRE 3 </t>
  </si>
  <si>
    <t xml:space="preserve">TRIMESTRE 4 </t>
  </si>
  <si>
    <t>Fin
(DP de la DGPM)</t>
  </si>
  <si>
    <r>
      <rPr>
        <b/>
        <sz val="11"/>
        <color theme="1"/>
        <rFont val="Arial"/>
        <family val="2"/>
      </rPr>
      <t>IMSMA:</t>
    </r>
    <r>
      <rPr>
        <sz val="11"/>
        <color theme="1"/>
        <rFont val="Arial"/>
        <family val="2"/>
      </rPr>
      <t xml:space="preserve"> Índice del Manejo Sustentable del Medio Ambiente. </t>
    </r>
  </si>
  <si>
    <t>Bienal</t>
  </si>
  <si>
    <r>
      <rPr>
        <b/>
        <sz val="11"/>
        <color theme="1"/>
        <rFont val="Arial"/>
        <family val="2"/>
      </rPr>
      <t xml:space="preserve">Unidad de medida del indicador: </t>
    </r>
    <r>
      <rPr>
        <sz val="11"/>
        <color theme="1"/>
        <rFont val="Arial"/>
        <family val="2"/>
      </rPr>
      <t xml:space="preserve">
Índice
</t>
    </r>
    <r>
      <rPr>
        <b/>
        <sz val="11"/>
        <color theme="1"/>
        <rFont val="Arial"/>
        <family val="2"/>
      </rPr>
      <t xml:space="preserve">Unidad de medida: </t>
    </r>
    <r>
      <rPr>
        <sz val="11"/>
        <color theme="1"/>
        <rFont val="Arial"/>
        <family val="2"/>
      </rPr>
      <t xml:space="preserve">
Puntaje</t>
    </r>
  </si>
  <si>
    <t>ND</t>
  </si>
  <si>
    <r>
      <rPr>
        <b/>
        <sz val="11"/>
        <rFont val="Arial"/>
        <family val="2"/>
      </rPr>
      <t>Meta Trimestral:</t>
    </r>
    <r>
      <rPr>
        <sz val="11"/>
        <rFont val="Arial"/>
        <family val="2"/>
      </rPr>
      <t xml:space="preserve"> El Instituto Mexicano para la Competitividad A. C. IMCO actualiza y publica los índices y subíndices cada dos años. El índice obtuvo 48 puntos en 2020, aún no se actualiza el puntaje.
</t>
    </r>
    <r>
      <rPr>
        <b/>
        <sz val="11"/>
        <rFont val="Arial"/>
        <family val="2"/>
      </rPr>
      <t>Meta Anual:</t>
    </r>
    <r>
      <rPr>
        <sz val="11"/>
        <rFont val="Arial"/>
        <family val="2"/>
      </rPr>
      <t xml:space="preserve"> El avance anual se mantiene igual al avance trimestral ya que es un indicador ascendente regular y aun no se actualiza.</t>
    </r>
  </si>
  <si>
    <t>Propósito
IMPLAN</t>
  </si>
  <si>
    <t>PIPUE: Porcentaje de instrumentos de planeación urbana entregados.</t>
  </si>
  <si>
    <t>trimestral</t>
  </si>
  <si>
    <t>Unidad de medida del indicador: 
Porcentaje
Unidad de medida: 
Instrumentos</t>
  </si>
  <si>
    <r>
      <rPr>
        <b/>
        <sz val="11"/>
        <rFont val="Arial"/>
        <family val="2"/>
      </rPr>
      <t>Meta Trimestral</t>
    </r>
    <r>
      <rPr>
        <sz val="11"/>
        <rFont val="Arial"/>
        <family val="2"/>
      </rPr>
      <t xml:space="preserve">:  Se cumplió al 100% el avance correspondiente al trimestre, dentro de las acciones realzadas para el cumplimiento, estan las mesas de trabajo realizadas por instancias del gobierno estatal y municipal, asi como diversos colegios de profesionistas que coadyuban con la planeción urbana. Con referencia al Área Administrativa, se cumplio con las gestiones administrativas conforme a lo planeado.
</t>
    </r>
    <r>
      <rPr>
        <b/>
        <sz val="11"/>
        <rFont val="Arial"/>
        <family val="2"/>
      </rPr>
      <t xml:space="preserve">Meta Anual: </t>
    </r>
    <r>
      <rPr>
        <sz val="11"/>
        <rFont val="Arial"/>
        <family val="2"/>
      </rPr>
      <t>Se cumplio con el 25% del avance programado para el 2022.</t>
    </r>
  </si>
  <si>
    <t>Componente
Área Técnica</t>
  </si>
  <si>
    <r>
      <t xml:space="preserve">PPPPU: </t>
    </r>
    <r>
      <rPr>
        <sz val="11"/>
        <color theme="1"/>
        <rFont val="Arial"/>
        <family val="2"/>
      </rPr>
      <t>Porcentaje de Programas, Planes y Proyectos Urbanos implementados</t>
    </r>
  </si>
  <si>
    <r>
      <t xml:space="preserve">Meta Trimestral:  </t>
    </r>
    <r>
      <rPr>
        <sz val="11"/>
        <color theme="1"/>
        <rFont val="Arial"/>
        <family val="2"/>
      </rPr>
      <t xml:space="preserve">Se cumplió al 100% el avance correspondiente al trimestre, dentro de las acciones realzadas para el cumplimiento, estan las mesas de trabajo realizadas por instancias del gobierno estatal y municipal, asi como diversos colegios de profesionistas que coadyuban con la planeción urbana. Con referencia al Área Administrativa, se cumplio con las gestiones administrativas conforme a lo planeado.
</t>
    </r>
    <r>
      <rPr>
        <b/>
        <sz val="11"/>
        <color theme="1"/>
        <rFont val="Arial"/>
        <family val="2"/>
      </rPr>
      <t xml:space="preserve">
Meta Anual: </t>
    </r>
    <r>
      <rPr>
        <sz val="11"/>
        <color theme="1"/>
        <rFont val="Arial"/>
        <family val="2"/>
      </rPr>
      <t>Se cumplio con el 25% del avance programado para el 2022.</t>
    </r>
  </si>
  <si>
    <t>Actividad</t>
  </si>
  <si>
    <t>PINAVS: Porcentaje de instrumentos normativos actualizados con visión de sostenibilidad.</t>
  </si>
  <si>
    <r>
      <rPr>
        <b/>
        <sz val="11"/>
        <color theme="1"/>
        <rFont val="Arial"/>
        <family val="2"/>
      </rPr>
      <t>Meta Trimestral</t>
    </r>
    <r>
      <rPr>
        <sz val="11"/>
        <color theme="1"/>
        <rFont val="Arial"/>
        <family val="2"/>
      </rPr>
      <t xml:space="preserve">: Se reaalizaron reuniones con dependencias del gobierno estatal y municipal (Aguakan, CFE, las Direcciones de Desarrollo Urbano y Ecología del Municipio de Benito Juárez), asi como 2 reuniones con la ciudadania con el objetivo de escuchar e incorporar sus comentarios al Plan Municipal de Desarrollo Urbano, esto llevó a que se llegará al 25% de avance en el primer trimestre.
</t>
    </r>
    <r>
      <rPr>
        <b/>
        <sz val="11"/>
        <color theme="1"/>
        <rFont val="Arial"/>
        <family val="2"/>
      </rPr>
      <t>Meta Anua</t>
    </r>
    <r>
      <rPr>
        <sz val="11"/>
        <color theme="1"/>
        <rFont val="Arial"/>
        <family val="2"/>
      </rPr>
      <t xml:space="preserve">l: Debido a la serie de reuniones y mesas de trabajo realizadas con el sector gubernamental y la ciudadania, se obtuvo el 25% de avance de la elaboración del Programa Municipal de Desarrollo Urbano, previendo la conclusión del mismo en el segundo trimestre del 2022 </t>
    </r>
  </si>
  <si>
    <t>PIDPCPC: Porcentaje de Incremento de Densidad de Población (hab/ha) en el Centro de Población de Cancún.</t>
  </si>
  <si>
    <t>PPTAR: Porcentaje de Proyectos de Transporte Alternativo Realizados.</t>
  </si>
  <si>
    <t>Unidad de medida del indicador: 
Porcentaje
Unidad de medida: 
Proyectos</t>
  </si>
  <si>
    <t>PSICPC: Porcentaje de Superficie Integrada al Centro de Población Cancún.</t>
  </si>
  <si>
    <t>Unidad de medida del indicador: 
Porcentaje
Unidad de medida: 
Superficie</t>
  </si>
  <si>
    <t>PSAICJ: Porcentaje de Superficie con Propuestas de Usos y Destino de Suelo en Asentamientos Irregulares.</t>
  </si>
  <si>
    <t>Unidad de medida del indicador: 
Porcentaje
Unidad de medida: 
Asentamiento irregulares</t>
  </si>
  <si>
    <r>
      <rPr>
        <b/>
        <sz val="11"/>
        <color theme="1"/>
        <rFont val="Arial"/>
        <family val="2"/>
      </rPr>
      <t>Meta Trimestral</t>
    </r>
    <r>
      <rPr>
        <sz val="11"/>
        <color theme="1"/>
        <rFont val="Arial"/>
        <family val="2"/>
      </rPr>
      <t xml:space="preserve">:  Se ha cumplido con la meta programada (25%), toda vez que la incorporación de los asentamiento humanos irregulares se han considerados en el Programa Municipal de Desarrollo Urbano del Municipio de Benito Juárez, documento donde se cuenta con el diagnostico y las estrategias las cuales servirán para dar la serteza juridica necesaria a través de este instrumento normativo de desarrollo urbano municipal.
</t>
    </r>
    <r>
      <rPr>
        <b/>
        <sz val="11"/>
        <color theme="1"/>
        <rFont val="Arial"/>
        <family val="2"/>
      </rPr>
      <t>Meta Anua</t>
    </r>
    <r>
      <rPr>
        <sz val="11"/>
        <color theme="1"/>
        <rFont val="Arial"/>
        <family val="2"/>
      </rPr>
      <t>l: Se cumpe con la meta establecida para el primer trimestre</t>
    </r>
  </si>
  <si>
    <t>Componente
Área Administrativa</t>
  </si>
  <si>
    <t>PIGFPA: Porcentaje de Informes de Gestión Financiera del presupuesto asignado</t>
  </si>
  <si>
    <t>UNIDAD DE MEDIDA DEL INDICADOR: 
Porcentaje
UNIDAD DE MEDIDA DE LAS VARIABLES: 
Informes</t>
  </si>
  <si>
    <r>
      <rPr>
        <b/>
        <sz val="11"/>
        <color theme="1"/>
        <rFont val="Arial"/>
        <family val="2"/>
      </rPr>
      <t>Meta Trimestral</t>
    </r>
    <r>
      <rPr>
        <sz val="11"/>
        <color theme="1"/>
        <rFont val="Arial"/>
        <family val="2"/>
      </rPr>
      <t xml:space="preserve">: 1. - Se entregó el Avance de Gestión Financiera correspondiente al cuarto trimestre de 2021; 2.- Se empezaron a realizar los trabajos para la elaboración del documento ejecutivo de la Cuenta Pública 2021; 3.- Se cuenta con la información para la entrega del informe de Avance de Gestion Financiera correspondiente al primer trimestre 2022. 4.- Se emitierón los Estados Finacieros correspondiente al 1er. trimestre 2022                                                                                                                   </t>
    </r>
    <r>
      <rPr>
        <b/>
        <sz val="11"/>
        <color theme="1"/>
        <rFont val="Arial"/>
        <family val="2"/>
      </rPr>
      <t>Meta Anual</t>
    </r>
    <r>
      <rPr>
        <sz val="11"/>
        <color theme="1"/>
        <rFont val="Arial"/>
        <family val="2"/>
      </rPr>
      <t>: Se cumplieron con las metas estableciadas para el primer trimestre 2022</t>
    </r>
  </si>
  <si>
    <t>PGRHMyS: Porcentaje de gestión de los recursos humanos y adquisiciones de bienes y servicios realizadas</t>
  </si>
  <si>
    <t>UNIDAD DE MEDIDA DEL INDICADOR: 
Porcentaje
UNIDAD DE MEDIDA DE LAS VARIABLES: 
Gestiones</t>
  </si>
  <si>
    <t>Se llevaron a cabo las siguientes acciones administrativas: 1.- Control y seguimiento del manejo de personal del Instituto; 2.- Se colocó la señalética a las oficinas del Instituto a recomendacion de la Contraloría Municipal como parte del Programa de Transparencia; 3.- Se empezaron los trabajos de Control Interno relacionados con la operatividad institucional, el cual es coordinado por la Contraloría Municipal; 4.- Se ha dado contestación al Instituto Municipal de Transparecia y Acceso a la Información Municipal de las solicitudes de información requeridas a este Instituto; 5.- Se realizó la tramitología de las ministraciones del primer trimestre de 2020 ante la Tesorería Municipal; 6.- Se realizó el pago de servicios básicos como son arrendamiento de las oficinas, servicio de energía eléctrica, agua potable, servicio telefónico e internet.</t>
  </si>
  <si>
    <t>SEGUIMIENTO A LA EJECUCIÓN DEL PRESUPUESTO AUTORIZADO 2022</t>
  </si>
  <si>
    <t>JUSTIFICACIÓN DE AVANCE DE EJECUCIÓN DEL PRESUPUESTO 2022</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</si>
  <si>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</si>
  <si>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</si>
  <si>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</si>
  <si>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</si>
  <si>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</si>
  <si>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</si>
  <si>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</si>
  <si>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</si>
  <si>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</si>
  <si>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NA</t>
  </si>
  <si>
    <t>ELABORÓ</t>
  </si>
  <si>
    <t>REVISÓ</t>
  </si>
  <si>
    <t>AUTORIZÓ</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</si>
  <si>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48 puntos en 2020, aún no se actualiza el puntaje.
</t>
    </r>
    <r>
      <rPr>
        <b/>
        <sz val="11"/>
        <color theme="1"/>
        <rFont val="Arial"/>
        <family val="2"/>
      </rPr>
      <t>Meta Anual</t>
    </r>
    <r>
      <rPr>
        <sz val="11"/>
        <color theme="1"/>
        <rFont val="Arial"/>
        <family val="2"/>
      </rPr>
      <t>: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 programada.</t>
    </r>
  </si>
  <si>
    <r>
      <rPr>
        <b/>
        <sz val="11"/>
        <rFont val="Arial"/>
        <family val="2"/>
      </rPr>
      <t xml:space="preserve">Meta Trimestral:  </t>
    </r>
    <r>
      <rPr>
        <sz val="11"/>
        <rFont val="Arial"/>
        <family val="2"/>
      </rPr>
      <t xml:space="preserve">Se cumplió al 100% el avance correspondiente al trimestre, dentro de las acciones realzadas para el cumplimiento, están las mesas de trabajo donde participaron instancias del gobierno estatal y municipal, así como diversos colegios de profesionistas que coadyuvan con la planeción urbana. Se cvuenta con el anteproyecto del Programa de Desarrollo Urbano del Centro de Población de Cancún del cual en el mes de julio se realizará la consulta pública en terminos de la lesy en materia de planeación urbana.  Con referencia al Área Administrativa, se cumplió con las gestiones administrativas conforme a lo planeado.
</t>
    </r>
    <r>
      <rPr>
        <b/>
        <sz val="11"/>
        <rFont val="Arial"/>
        <family val="2"/>
      </rPr>
      <t xml:space="preserve">
Meta Anual: </t>
    </r>
    <r>
      <rPr>
        <sz val="11"/>
        <rFont val="Arial"/>
        <family val="2"/>
      </rPr>
      <t>Se cumplió con el 50% del avance programado para el 2022.</t>
    </r>
  </si>
  <si>
    <r>
      <rPr>
        <b/>
        <sz val="11"/>
        <color theme="1"/>
        <rFont val="Arial"/>
        <family val="2"/>
      </rPr>
      <t>Meta Trimestral:</t>
    </r>
    <r>
      <rPr>
        <sz val="11"/>
        <color theme="1"/>
        <rFont val="Arial"/>
        <family val="2"/>
      </rPr>
      <t xml:space="preserve">  Se cumplió al 100% el avance correspondiente al trimestre, dentro de las acciones realzadas para el cumplimiento, se llevaron a cabo mesas de trabajo, las cuales se efectuaron con participación de instancias del gobierno estatal y municipal, así como diversos colegios de profesionistas que coadyuban con la planeación urbana.  Teniendo un avance del 15% de las siguientes actividades denominadas: "3.3.1.1 Actualizar instrumentos de planeación en materia de ordenamiento territorial, ecológico y de desarrollo urbano" y el 25% de avance en la actividad "3.3.1.5: Coadyuvar en la incorporación de los asentamientos humanos irregulares para lograr su certeza jurídica".
</t>
    </r>
    <r>
      <rPr>
        <b/>
        <sz val="11"/>
        <color theme="1"/>
        <rFont val="Arial"/>
        <family val="2"/>
      </rPr>
      <t>Meta Anual:</t>
    </r>
    <r>
      <rPr>
        <sz val="11"/>
        <color theme="1"/>
        <rFont val="Arial"/>
        <family val="2"/>
      </rPr>
      <t xml:space="preserve"> Se cumplió con el 50% del avance programado para el 2022. es importante mencionar que, con base a la normatividad vigente, se realiza el Programa de Desarrollo Urbano del Centro de Población de Cancún, remplazo del Programa Municipal de Desarrollo Urbano contemplado en la actividad "3.3.1.1 Actualizar instrumentos de planeación en materia de ordenamiento territorial, ecológico y de desarrollo urbano". misma que se concluirá en el tercer trimestre 2022.</t>
    </r>
  </si>
  <si>
    <r>
      <rPr>
        <b/>
        <sz val="11"/>
        <color theme="1"/>
        <rFont val="Arial"/>
        <family val="2"/>
      </rPr>
      <t>Meta Trimestral:</t>
    </r>
    <r>
      <rPr>
        <sz val="11"/>
        <color theme="1"/>
        <rFont val="Arial"/>
        <family val="2"/>
      </rPr>
      <t xml:space="preserve"> Se realizaron reuniones con dependencias del gobierno estatal y municipal (Aguakan, CFE, las Direcciones de Desarrollo Urbano y Ecología del Municipio de Benito Juárez, Secretaria de Turismo, SEDETUS, IMPLAN de Puerto Morelos, Secretaria de Desarrollo Urbano de Puerto Morelos y la AGEPRO), así como una serie de reuniones con el sector empresarial como son CANADEVI, CCE, AMPI, Colegio de ARquitectos Cancún A.C.,Colegio de Igenieros Civiles de Cacún A.C. Barra de Abogados de Quintana Roo, CONTURMEX.
</t>
    </r>
    <r>
      <rPr>
        <b/>
        <sz val="11"/>
        <color theme="1"/>
        <rFont val="Arial"/>
        <family val="2"/>
      </rPr>
      <t xml:space="preserve">
Meta Anual: </t>
    </r>
    <r>
      <rPr>
        <sz val="11"/>
        <color theme="1"/>
        <rFont val="Arial"/>
        <family val="2"/>
      </rPr>
      <t>Debido a la serie de reuniones y mesas de trabajo realizadas con el sector gubernamental y la ciudadanía, se obtuvo el 67% de avance de la elaboración del Programa de Desarrollo Urbano del Centro de Población de Cancún. Ya que se cuenta con anteproyecto completo de este documento, se realizará en el mes de julio la consulta pública de acuerdo a los términos legales para la elaboración del los programas de desarrollo urbano de la entidad.</t>
    </r>
  </si>
  <si>
    <r>
      <rPr>
        <b/>
        <sz val="11"/>
        <color theme="1"/>
        <rFont val="Arial"/>
        <family val="2"/>
      </rPr>
      <t xml:space="preserve">Meta Trimestral: </t>
    </r>
    <r>
      <rPr>
        <sz val="11"/>
        <color theme="1"/>
        <rFont val="Arial"/>
        <family val="2"/>
      </rPr>
      <t xml:space="preserve">Esta actividad se realizará hasta el año 2023
</t>
    </r>
    <r>
      <rPr>
        <b/>
        <sz val="11"/>
        <color theme="1"/>
        <rFont val="Arial"/>
        <family val="2"/>
      </rPr>
      <t>Meta Anual:</t>
    </r>
    <r>
      <rPr>
        <sz val="11"/>
        <color theme="1"/>
        <rFont val="Arial"/>
        <family val="2"/>
      </rPr>
      <t xml:space="preserve"> Esta actividad se realizará hasta el año 2023</t>
    </r>
  </si>
  <si>
    <r>
      <rPr>
        <b/>
        <sz val="11"/>
        <color theme="1"/>
        <rFont val="Arial"/>
        <family val="2"/>
      </rPr>
      <t>Meta Trimestral:</t>
    </r>
    <r>
      <rPr>
        <sz val="11"/>
        <color theme="1"/>
        <rFont val="Arial"/>
        <family val="2"/>
      </rPr>
      <t xml:space="preserve"> Esta actividad se realizará hasta en segundo semetre 2022
</t>
    </r>
    <r>
      <rPr>
        <b/>
        <sz val="11"/>
        <color theme="1"/>
        <rFont val="Arial"/>
        <family val="2"/>
      </rPr>
      <t>Meta Anual</t>
    </r>
    <r>
      <rPr>
        <sz val="11"/>
        <color theme="1"/>
        <rFont val="Arial"/>
        <family val="2"/>
      </rPr>
      <t>: Esta actividad se realizará hasta el segundo semestre 2022</t>
    </r>
  </si>
  <si>
    <r>
      <rPr>
        <b/>
        <sz val="11"/>
        <color theme="1"/>
        <rFont val="Arial"/>
        <family val="2"/>
      </rPr>
      <t xml:space="preserve">Meta Trimestral: </t>
    </r>
    <r>
      <rPr>
        <sz val="11"/>
        <color theme="1"/>
        <rFont val="Arial"/>
        <family val="2"/>
      </rPr>
      <t xml:space="preserve"> Se ha cumplido con la meta programada (25%), toda vez que la incorporación de los asentamientos humanos irregulares se ha considerados en el proyecto del  Programa de Desarrollo Urbano del Centro de Población Cancún del Municipio de Benito Juárez, documento que cuenta con la información necesaria para la realización de la consulta pública en los términos legales en materia de planeación urbana, las cuales servirán para dar la certeza jurídica necesaria a través de este instrumento normativo de desarrollo urbano municipal.
</t>
    </r>
    <r>
      <rPr>
        <b/>
        <sz val="11"/>
        <color theme="1"/>
        <rFont val="Arial"/>
        <family val="2"/>
      </rPr>
      <t xml:space="preserve">Meta Anual: </t>
    </r>
    <r>
      <rPr>
        <sz val="11"/>
        <color theme="1"/>
        <rFont val="Arial"/>
        <family val="2"/>
      </rPr>
      <t>Se cumplió con la meta establecida para el primer trimestre 2022</t>
    </r>
  </si>
  <si>
    <r>
      <rPr>
        <b/>
        <sz val="11"/>
        <color theme="1"/>
        <rFont val="Arial"/>
        <family val="2"/>
      </rPr>
      <t>Meta Trimestral:</t>
    </r>
    <r>
      <rPr>
        <sz val="11"/>
        <color theme="1"/>
        <rFont val="Arial"/>
        <family val="2"/>
      </rPr>
      <t xml:space="preserve"> 1. - Se entregó la Cuenta Pública del ejercicio fiscal 2021 en tiempo y forma a la Auditoria Superior del Estado de Quintana Roo; 2.- Se empezó la auditoria a los estados financieros del ejercicio fiscal 2021 del periodo octubre - diciembre 2021; 3.- Se entregó el avance de gestión financiera correspondiente al primer trimestre 2022.  4.- Se emitierón los Estados Finacieros correspondiente al 2o. trimestre 2022  5. Se cuenta con la información correspondiene para la elaboración del avance de gestión financiera del segundo trimestre 2022; 6.- Se elaboró la evaluación del SEVAC correspondiente al curato trimestre 2021.                                                                                                                          </t>
    </r>
    <r>
      <rPr>
        <b/>
        <sz val="11"/>
        <color theme="1"/>
        <rFont val="Arial"/>
        <family val="2"/>
      </rPr>
      <t xml:space="preserve">Meta Anual: </t>
    </r>
    <r>
      <rPr>
        <sz val="11"/>
        <color theme="1"/>
        <rFont val="Arial"/>
        <family val="2"/>
      </rPr>
      <t xml:space="preserve"> Se cumplió con la meta del 50% establecida al segundo trimestre 2022          </t>
    </r>
  </si>
  <si>
    <r>
      <rPr>
        <b/>
        <sz val="11"/>
        <color theme="1"/>
        <rFont val="Arial"/>
        <family val="2"/>
      </rPr>
      <t xml:space="preserve">Meta Trimestral: </t>
    </r>
    <r>
      <rPr>
        <sz val="11"/>
        <color theme="1"/>
        <rFont val="Arial"/>
        <family val="2"/>
      </rPr>
      <t xml:space="preserve">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segundo trimestre de 2022 ante la Tesorería Municipal; 4.- Se realizó el pago de suministros y servicios básicos como son, tintas, toners, papelería, combustible, arrendamiento de las oficinas, servicio de energía eléctrica, agua potable, servicio telefónico e internet, capacitación del personal                                                                                                                                  </t>
    </r>
    <r>
      <rPr>
        <b/>
        <sz val="11"/>
        <color theme="1"/>
        <rFont val="Arial"/>
        <family val="2"/>
      </rPr>
      <t xml:space="preserve">Meta Anual:  </t>
    </r>
    <r>
      <rPr>
        <sz val="11"/>
        <color theme="1"/>
        <rFont val="Arial"/>
        <family val="2"/>
      </rPr>
      <t xml:space="preserve">  Se cumplieron con la meta estbleciada del 50% estableciada al segundo trimestre 2022</t>
    </r>
  </si>
  <si>
    <t>C. Federico Saul Tovar Rodríguez</t>
  </si>
  <si>
    <t>Arq. Carlos Antonio Diaz Carvajal</t>
  </si>
  <si>
    <t>Mtro. Enrique Eduardo Encalada Sánchez</t>
  </si>
  <si>
    <t>Jefe del Departamento Contable</t>
  </si>
  <si>
    <t>Director General</t>
  </si>
  <si>
    <t>Director de Planeación de la DGPM</t>
  </si>
  <si>
    <r>
      <rPr>
        <b/>
        <sz val="11"/>
        <color theme="1"/>
        <rFont val="Arial"/>
        <family val="2"/>
      </rPr>
      <t xml:space="preserve">3.14.1 </t>
    </r>
    <r>
      <rPr>
        <sz val="11"/>
        <color theme="1"/>
        <rFont val="Arial"/>
        <family val="2"/>
      </rPr>
      <t xml:space="preserve">Contribuir a garantizar la preservación de la riqueza natural única que tiene nuestro municipio mediante un crecimiento ordenado, sostenible y con responsabilidad compartida </t>
    </r>
    <r>
      <rPr>
        <b/>
        <sz val="11"/>
        <color theme="1"/>
        <rFont val="Arial"/>
        <family val="2"/>
      </rPr>
      <t>mediante la implementación de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r>
  </si>
  <si>
    <t>3.14.1.1.:Implementar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</si>
  <si>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3.14.1.1.1 Documentos denominados "Programas de Desarrollo Urbano" y "Proyectos Urbanos Estratégicos"implementados</t>
  </si>
  <si>
    <t>3.14.1.1.1.1 Actualizar instrumentos de planeación en materia de ordenamiento territorial, ecológico y de desarrollo urbano.</t>
  </si>
  <si>
    <t>3.14.1.1.1.2 Impulsar en Programas de Desarrollo Urbano (PDU) el paradigma de ciudad compacta.</t>
  </si>
  <si>
    <t>3.14.1.1.1.3 Elaborar proyectos de transporte alternativo para la mejora de la movilidad urbana.</t>
  </si>
  <si>
    <t>3.14.1.1.1.4  Integrar al Centro de Población Cancún</t>
  </si>
  <si>
    <t>3.14.1.1.1.5: Coadyuvar en la incorporación de los asentamientos humanos irregulares para lograr su certeza jurídica.</t>
  </si>
  <si>
    <t>3.14.1.1.2 Acciones de  gestión y  administración del presupuesto para la rendición de cuentas ante los entes fiscalizadores realizadas</t>
  </si>
  <si>
    <t>3.14.1.1.1.1 Gestión de los recursos humanos, materiales y servicios.</t>
  </si>
  <si>
    <t>INSTITUTO DE PLANEACIÓN DE DESARROLLO URBANO DEL MUNICIPIO DE 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</si>
</sst>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
  </numFmts>
  <fonts count="13"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24"/>
      <color theme="0"/>
      <name val="Arial"/>
      <family val="2"/>
    </font>
    <font>
      <sz val="11"/>
      <name val="Arial"/>
      <family val="2"/>
    </font>
    <font>
      <sz val="11"/>
      <color theme="1"/>
      <name val="Calibri"/>
      <family val="2"/>
      <scheme val="minor"/>
    </font>
    <font>
      <sz val="14"/>
      <color theme="0"/>
      <name val="Arial"/>
      <family val="2"/>
    </font>
    <font>
      <b/>
      <sz val="14"/>
      <name val="Arial"/>
      <family val="2"/>
    </font>
    <font>
      <b/>
      <sz val="12"/>
      <color theme="1"/>
      <name val="Calibri"/>
      <family val="2"/>
      <scheme val="minor"/>
    </font>
    <font>
      <sz val="14"/>
      <name val="Arial"/>
      <family val="2"/>
    </font>
    <font>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s>
  <borders count="77">
    <border>
      <left/>
      <right/>
      <top/>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rgb="FF000000"/>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tted">
        <color theme="1"/>
      </top>
      <bottom style="dotted">
        <color theme="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style="medium">
        <color indexed="64"/>
      </left>
      <right style="dotted">
        <color indexed="64"/>
      </right>
      <top style="dotted">
        <color theme="1"/>
      </top>
      <bottom/>
      <diagonal/>
    </border>
    <border>
      <left style="dotted">
        <color indexed="64"/>
      </left>
      <right style="dotted">
        <color indexed="64"/>
      </right>
      <top style="dotted">
        <color theme="1"/>
      </top>
      <bottom/>
      <diagonal/>
    </border>
    <border>
      <left style="dotted">
        <color indexed="64"/>
      </left>
      <right style="medium">
        <color indexed="64"/>
      </right>
      <top style="dotted">
        <color theme="1"/>
      </top>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medium">
        <color indexed="64"/>
      </right>
      <top style="thin">
        <color indexed="64"/>
      </top>
      <bottom style="dott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dashed">
        <color theme="1"/>
      </right>
      <top style="dotted">
        <color indexed="64"/>
      </top>
      <bottom style="medium">
        <color indexed="64"/>
      </bottom>
      <diagonal/>
    </border>
    <border>
      <left style="dashed">
        <color theme="1"/>
      </left>
      <right style="dashed">
        <color theme="1"/>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theme="1"/>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94">
    <xf numFmtId="0" fontId="0" fillId="0" borderId="0" xfId="0"/>
    <xf numFmtId="10" fontId="0" fillId="0" borderId="0" xfId="0" applyNumberFormat="1" applyAlignment="1">
      <alignment horizontal="center" vertical="center" wrapText="1"/>
    </xf>
    <xf numFmtId="10" fontId="0" fillId="4" borderId="2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10" fontId="0" fillId="4" borderId="21" xfId="0" applyNumberFormat="1" applyFill="1" applyBorder="1" applyAlignment="1">
      <alignment horizontal="center" vertical="center" wrapText="1"/>
    </xf>
    <xf numFmtId="10" fontId="6" fillId="6" borderId="39" xfId="0" applyNumberFormat="1" applyFont="1" applyFill="1" applyBorder="1" applyAlignment="1">
      <alignment horizontal="center" vertical="center" wrapText="1"/>
    </xf>
    <xf numFmtId="10" fontId="6" fillId="6" borderId="33" xfId="0" applyNumberFormat="1" applyFont="1" applyFill="1" applyBorder="1" applyAlignment="1">
      <alignment horizontal="center" vertical="center" wrapText="1"/>
    </xf>
    <xf numFmtId="10" fontId="6" fillId="6" borderId="40"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6" fillId="5" borderId="26" xfId="0" applyNumberFormat="1" applyFont="1" applyFill="1" applyBorder="1" applyAlignment="1">
      <alignment horizontal="center" vertical="center" wrapText="1"/>
    </xf>
    <xf numFmtId="0" fontId="0" fillId="0" borderId="49" xfId="0" applyBorder="1"/>
    <xf numFmtId="0" fontId="0" fillId="0" borderId="0" xfId="0" applyAlignment="1">
      <alignment vertical="top" wrapText="1"/>
    </xf>
    <xf numFmtId="0" fontId="0" fillId="0" borderId="0" xfId="0" applyAlignment="1">
      <alignment vertical="top"/>
    </xf>
    <xf numFmtId="0" fontId="10" fillId="0" borderId="0" xfId="0" applyFont="1" applyAlignment="1">
      <alignment vertical="top"/>
    </xf>
    <xf numFmtId="0" fontId="10" fillId="0" borderId="0" xfId="0" applyFont="1" applyAlignment="1">
      <alignment vertical="center"/>
    </xf>
    <xf numFmtId="2" fontId="0" fillId="0" borderId="0" xfId="0" applyNumberFormat="1"/>
    <xf numFmtId="0" fontId="3" fillId="3" borderId="17" xfId="0" applyFont="1" applyFill="1" applyBorder="1" applyAlignment="1">
      <alignment horizontal="left" vertical="center" wrapText="1"/>
    </xf>
    <xf numFmtId="0" fontId="4" fillId="10" borderId="5" xfId="0" applyFont="1" applyFill="1" applyBorder="1" applyAlignment="1">
      <alignment horizontal="justify" vertical="center" wrapText="1"/>
    </xf>
    <xf numFmtId="0" fontId="4" fillId="10" borderId="5" xfId="0" applyFont="1" applyFill="1" applyBorder="1" applyAlignment="1">
      <alignment horizontal="left" vertical="center" wrapText="1"/>
    </xf>
    <xf numFmtId="0" fontId="4" fillId="10" borderId="5" xfId="0" applyFont="1" applyFill="1" applyBorder="1" applyAlignment="1">
      <alignment horizontal="center" vertical="center" wrapText="1"/>
    </xf>
    <xf numFmtId="0" fontId="4" fillId="10" borderId="17" xfId="0" applyFont="1" applyFill="1" applyBorder="1" applyAlignment="1">
      <alignment horizontal="justify" vertical="center" wrapText="1"/>
    </xf>
    <xf numFmtId="2" fontId="3" fillId="10" borderId="18" xfId="0" applyNumberFormat="1" applyFont="1" applyFill="1" applyBorder="1" applyAlignment="1">
      <alignment horizontal="center" vertical="center" wrapText="1"/>
    </xf>
    <xf numFmtId="2" fontId="3" fillId="10" borderId="21" xfId="0" applyNumberFormat="1" applyFont="1" applyFill="1" applyBorder="1" applyAlignment="1">
      <alignment horizontal="center" vertical="center" wrapText="1"/>
    </xf>
    <xf numFmtId="0" fontId="4" fillId="3" borderId="5"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4" fillId="3" borderId="5" xfId="0" applyFont="1" applyFill="1" applyBorder="1" applyAlignment="1">
      <alignment horizontal="center" vertical="center" wrapText="1"/>
    </xf>
    <xf numFmtId="2" fontId="3" fillId="3" borderId="18" xfId="0" applyNumberFormat="1" applyFont="1" applyFill="1" applyBorder="1" applyAlignment="1">
      <alignment horizontal="center" vertical="center" wrapText="1"/>
    </xf>
    <xf numFmtId="2" fontId="3" fillId="3" borderId="21"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3" fillId="10" borderId="20" xfId="0" applyFont="1" applyFill="1" applyBorder="1" applyAlignment="1">
      <alignment horizontal="left" vertical="center" wrapText="1"/>
    </xf>
    <xf numFmtId="0" fontId="3" fillId="10" borderId="18" xfId="0" applyFont="1" applyFill="1" applyBorder="1" applyAlignment="1">
      <alignment horizontal="left" vertical="center" wrapText="1"/>
    </xf>
    <xf numFmtId="0" fontId="3" fillId="10" borderId="21"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10" borderId="32" xfId="0" applyFont="1" applyFill="1" applyBorder="1" applyAlignment="1">
      <alignment horizontal="center" vertical="center" wrapText="1"/>
    </xf>
    <xf numFmtId="44" fontId="3" fillId="10" borderId="33" xfId="2" applyFont="1" applyFill="1" applyBorder="1" applyAlignment="1">
      <alignment horizontal="center" vertical="center" wrapText="1"/>
    </xf>
    <xf numFmtId="0" fontId="3" fillId="10" borderId="11" xfId="0" applyFont="1" applyFill="1" applyBorder="1" applyAlignment="1">
      <alignment horizontal="justify" vertical="center" wrapText="1"/>
    </xf>
    <xf numFmtId="0" fontId="3" fillId="10" borderId="33" xfId="0" applyFont="1" applyFill="1" applyBorder="1" applyAlignment="1">
      <alignment horizontal="justify" vertical="center" wrapText="1"/>
    </xf>
    <xf numFmtId="0" fontId="3" fillId="10" borderId="12" xfId="0" applyFont="1" applyFill="1" applyBorder="1" applyAlignment="1">
      <alignment horizontal="center" vertical="center" wrapText="1"/>
    </xf>
    <xf numFmtId="0" fontId="3" fillId="10" borderId="40" xfId="0" applyFont="1" applyFill="1" applyBorder="1" applyAlignment="1">
      <alignment horizontal="justify" vertical="center" wrapText="1"/>
    </xf>
    <xf numFmtId="0" fontId="6" fillId="3" borderId="24" xfId="0" applyFont="1" applyFill="1" applyBorder="1" applyAlignment="1">
      <alignment horizontal="center" vertical="center" wrapText="1"/>
    </xf>
    <xf numFmtId="44" fontId="6" fillId="3" borderId="27" xfId="2" applyFont="1" applyFill="1" applyBorder="1" applyAlignment="1">
      <alignment horizontal="center" vertical="center" wrapText="1"/>
    </xf>
    <xf numFmtId="0" fontId="6" fillId="3" borderId="25" xfId="0" applyFont="1" applyFill="1" applyBorder="1" applyAlignment="1">
      <alignment horizontal="center" vertical="center" wrapText="1"/>
    </xf>
    <xf numFmtId="44" fontId="6" fillId="3" borderId="28" xfId="2" applyFont="1" applyFill="1" applyBorder="1" applyAlignment="1">
      <alignment horizontal="center" vertical="center" wrapText="1"/>
    </xf>
    <xf numFmtId="0" fontId="11" fillId="8" borderId="4" xfId="0" applyFont="1" applyFill="1" applyBorder="1" applyAlignment="1">
      <alignment horizontal="center" vertical="top" wrapText="1"/>
    </xf>
    <xf numFmtId="0" fontId="11" fillId="8" borderId="7" xfId="0" applyFont="1" applyFill="1" applyBorder="1" applyAlignment="1">
      <alignment horizontal="center" vertical="top" wrapText="1"/>
    </xf>
    <xf numFmtId="0" fontId="4" fillId="10"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3" borderId="53" xfId="0" applyFont="1" applyFill="1" applyBorder="1" applyAlignment="1">
      <alignment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left" vertical="center" wrapText="1"/>
    </xf>
    <xf numFmtId="165" fontId="6" fillId="3" borderId="58" xfId="0" applyNumberFormat="1" applyFont="1" applyFill="1" applyBorder="1" applyAlignment="1">
      <alignment horizontal="center" vertical="center" wrapText="1"/>
    </xf>
    <xf numFmtId="165" fontId="3" fillId="10" borderId="59" xfId="0" applyNumberFormat="1" applyFont="1" applyFill="1" applyBorder="1" applyAlignment="1">
      <alignment horizontal="center" vertical="center" wrapText="1"/>
    </xf>
    <xf numFmtId="10" fontId="0" fillId="7" borderId="60" xfId="0" applyNumberFormat="1" applyFill="1" applyBorder="1" applyAlignment="1">
      <alignment horizontal="center" vertical="center" wrapText="1"/>
    </xf>
    <xf numFmtId="10" fontId="0" fillId="7" borderId="61" xfId="0" applyNumberFormat="1" applyFill="1" applyBorder="1" applyAlignment="1">
      <alignment horizontal="center" vertical="center" wrapText="1"/>
    </xf>
    <xf numFmtId="10" fontId="0" fillId="7" borderId="62" xfId="0" applyNumberFormat="1" applyFill="1" applyBorder="1" applyAlignment="1">
      <alignment horizontal="center" vertical="center" wrapText="1"/>
    </xf>
    <xf numFmtId="0" fontId="3" fillId="10" borderId="58" xfId="0" applyFont="1" applyFill="1" applyBorder="1" applyAlignment="1">
      <alignment horizontal="justify" vertical="center" wrapText="1"/>
    </xf>
    <xf numFmtId="0" fontId="1" fillId="3" borderId="58" xfId="0" applyFont="1" applyFill="1" applyBorder="1" applyAlignment="1">
      <alignment horizontal="center" vertical="center" wrapText="1"/>
    </xf>
    <xf numFmtId="0" fontId="3" fillId="10" borderId="59" xfId="0" applyFont="1" applyFill="1" applyBorder="1" applyAlignment="1">
      <alignment horizontal="justify" vertical="center" wrapText="1"/>
    </xf>
    <xf numFmtId="10" fontId="0" fillId="4" borderId="63" xfId="0" applyNumberFormat="1" applyFill="1" applyBorder="1" applyAlignment="1">
      <alignment horizontal="center" vertical="center" wrapText="1"/>
    </xf>
    <xf numFmtId="10" fontId="0" fillId="4" borderId="64" xfId="0" applyNumberFormat="1" applyFill="1" applyBorder="1" applyAlignment="1">
      <alignment horizontal="center" vertical="center" wrapText="1"/>
    </xf>
    <xf numFmtId="10" fontId="0" fillId="4" borderId="65" xfId="0" applyNumberFormat="1" applyFill="1" applyBorder="1" applyAlignment="1">
      <alignment horizontal="center" vertical="center" wrapText="1"/>
    </xf>
    <xf numFmtId="0" fontId="3" fillId="3" borderId="63"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1" fillId="12" borderId="11" xfId="0" applyFont="1" applyFill="1" applyBorder="1" applyAlignment="1">
      <alignment horizontal="center" vertical="center" wrapText="1"/>
    </xf>
    <xf numFmtId="0" fontId="1" fillId="12" borderId="12" xfId="0" applyFont="1" applyFill="1" applyBorder="1" applyAlignment="1">
      <alignment horizontal="center" vertical="center" wrapText="1"/>
    </xf>
    <xf numFmtId="0" fontId="4" fillId="3" borderId="66" xfId="0" applyFont="1" applyFill="1" applyBorder="1" applyAlignment="1">
      <alignment horizontal="left" vertical="center" wrapText="1"/>
    </xf>
    <xf numFmtId="0" fontId="4" fillId="3" borderId="67" xfId="0" applyFont="1" applyFill="1" applyBorder="1" applyAlignment="1">
      <alignment horizontal="justify" vertical="center" wrapText="1"/>
    </xf>
    <xf numFmtId="0" fontId="3" fillId="3" borderId="67" xfId="0" applyFont="1" applyFill="1" applyBorder="1" applyAlignment="1">
      <alignment horizontal="justify" vertical="center" wrapText="1"/>
    </xf>
    <xf numFmtId="0" fontId="4" fillId="3" borderId="67" xfId="0" applyFont="1" applyFill="1" applyBorder="1" applyAlignment="1">
      <alignment horizontal="center" vertical="center" wrapText="1"/>
    </xf>
    <xf numFmtId="0" fontId="3" fillId="3" borderId="68" xfId="0" applyFont="1" applyFill="1" applyBorder="1" applyAlignment="1">
      <alignment horizontal="left" vertical="center" wrapText="1"/>
    </xf>
    <xf numFmtId="2" fontId="3" fillId="3" borderId="64" xfId="0" applyNumberFormat="1" applyFont="1" applyFill="1" applyBorder="1" applyAlignment="1">
      <alignment horizontal="center" vertical="center" wrapText="1"/>
    </xf>
    <xf numFmtId="2" fontId="3" fillId="3" borderId="65" xfId="0"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3" fillId="3" borderId="37" xfId="0" applyFont="1" applyFill="1" applyBorder="1" applyAlignment="1">
      <alignment horizontal="left" vertical="center" wrapText="1"/>
    </xf>
    <xf numFmtId="10" fontId="0" fillId="4" borderId="50" xfId="0" applyNumberFormat="1" applyFill="1" applyBorder="1" applyAlignment="1">
      <alignment horizontal="center" vertical="center" wrapText="1"/>
    </xf>
    <xf numFmtId="10" fontId="0" fillId="4" borderId="51" xfId="0" applyNumberFormat="1" applyFill="1" applyBorder="1" applyAlignment="1">
      <alignment horizontal="center" vertical="center" wrapText="1"/>
    </xf>
    <xf numFmtId="10" fontId="0" fillId="4" borderId="52"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1" fontId="3" fillId="10" borderId="55" xfId="1" applyNumberFormat="1" applyFont="1" applyFill="1" applyBorder="1" applyAlignment="1">
      <alignment horizontal="center" vertical="center" wrapText="1"/>
    </xf>
    <xf numFmtId="1" fontId="6" fillId="3" borderId="56" xfId="1" applyNumberFormat="1" applyFont="1" applyFill="1" applyBorder="1" applyAlignment="1">
      <alignment horizontal="center" vertical="center" wrapText="1"/>
    </xf>
    <xf numFmtId="1" fontId="3" fillId="10" borderId="57" xfId="1" applyNumberFormat="1" applyFont="1" applyFill="1" applyBorder="1" applyAlignment="1">
      <alignment horizontal="center" vertical="center" wrapText="1"/>
    </xf>
    <xf numFmtId="1" fontId="3" fillId="3" borderId="58" xfId="1" applyNumberFormat="1" applyFont="1" applyFill="1" applyBorder="1" applyAlignment="1">
      <alignment horizontal="center" vertical="center" wrapText="1"/>
    </xf>
    <xf numFmtId="0" fontId="4" fillId="10" borderId="72" xfId="0" applyFont="1" applyFill="1" applyBorder="1" applyAlignment="1">
      <alignment horizontal="center" vertical="center" wrapText="1"/>
    </xf>
    <xf numFmtId="0" fontId="6" fillId="3" borderId="56" xfId="0" applyFont="1" applyFill="1" applyBorder="1" applyAlignment="1">
      <alignment horizontal="justify" vertical="center" wrapText="1"/>
    </xf>
    <xf numFmtId="1" fontId="3" fillId="10" borderId="45" xfId="1" applyNumberFormat="1" applyFont="1" applyFill="1" applyBorder="1" applyAlignment="1">
      <alignment horizontal="center" vertical="center" wrapText="1"/>
    </xf>
    <xf numFmtId="1" fontId="3" fillId="10" borderId="46" xfId="1" applyNumberFormat="1" applyFont="1" applyFill="1" applyBorder="1" applyAlignment="1">
      <alignment horizontal="center" vertical="center" wrapText="1"/>
    </xf>
    <xf numFmtId="1" fontId="3" fillId="10" borderId="47" xfId="1" applyNumberFormat="1" applyFont="1" applyFill="1" applyBorder="1" applyAlignment="1">
      <alignment horizontal="center" vertical="center" wrapText="1"/>
    </xf>
    <xf numFmtId="1" fontId="3" fillId="3" borderId="69" xfId="1" applyNumberFormat="1" applyFont="1" applyFill="1" applyBorder="1" applyAlignment="1">
      <alignment horizontal="center" vertical="center" wrapText="1"/>
    </xf>
    <xf numFmtId="1" fontId="3" fillId="3" borderId="70" xfId="1" applyNumberFormat="1" applyFont="1" applyFill="1" applyBorder="1" applyAlignment="1">
      <alignment horizontal="center" vertical="center" wrapText="1"/>
    </xf>
    <xf numFmtId="1" fontId="3" fillId="3" borderId="71" xfId="1" applyNumberFormat="1" applyFont="1" applyFill="1" applyBorder="1" applyAlignment="1">
      <alignment horizontal="center" vertical="center" wrapText="1"/>
    </xf>
    <xf numFmtId="1" fontId="3" fillId="10" borderId="20" xfId="0" applyNumberFormat="1" applyFont="1" applyFill="1" applyBorder="1" applyAlignment="1">
      <alignment horizontal="center" vertical="center" wrapText="1"/>
    </xf>
    <xf numFmtId="1" fontId="3" fillId="3" borderId="63" xfId="0" applyNumberFormat="1" applyFont="1" applyFill="1" applyBorder="1" applyAlignment="1">
      <alignment horizontal="center" vertical="center" wrapText="1"/>
    </xf>
    <xf numFmtId="0" fontId="3" fillId="3" borderId="46" xfId="1" applyNumberFormat="1" applyFont="1" applyFill="1" applyBorder="1" applyAlignment="1">
      <alignment horizontal="center" vertical="center" wrapText="1"/>
    </xf>
    <xf numFmtId="0" fontId="3" fillId="3" borderId="47" xfId="1" applyNumberFormat="1" applyFont="1" applyFill="1" applyBorder="1" applyAlignment="1">
      <alignment horizontal="center" vertical="center" wrapText="1"/>
    </xf>
    <xf numFmtId="0" fontId="3" fillId="3" borderId="20" xfId="1" applyNumberFormat="1"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1" xfId="1" applyNumberFormat="1" applyFont="1" applyFill="1" applyBorder="1" applyAlignment="1">
      <alignment horizontal="center" vertical="center" wrapText="1"/>
    </xf>
    <xf numFmtId="0" fontId="3" fillId="3" borderId="45" xfId="1" applyNumberFormat="1" applyFont="1" applyFill="1" applyBorder="1" applyAlignment="1">
      <alignment horizontal="center" vertical="center" wrapText="1"/>
    </xf>
    <xf numFmtId="1" fontId="3" fillId="10" borderId="41" xfId="0" applyNumberFormat="1" applyFont="1" applyFill="1" applyBorder="1" applyAlignment="1">
      <alignment horizontal="center" vertical="center" wrapText="1"/>
    </xf>
    <xf numFmtId="1" fontId="3" fillId="3" borderId="74" xfId="0" applyNumberFormat="1"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10" borderId="46" xfId="0" applyFont="1" applyFill="1" applyBorder="1" applyAlignment="1">
      <alignment horizontal="center" vertical="center" wrapText="1"/>
    </xf>
    <xf numFmtId="0" fontId="3" fillId="10" borderId="47"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5" xfId="0" applyFont="1" applyFill="1" applyBorder="1" applyAlignment="1">
      <alignment horizontal="center" vertical="center" wrapText="1"/>
    </xf>
    <xf numFmtId="0" fontId="1" fillId="9" borderId="17" xfId="0" applyFont="1" applyFill="1" applyBorder="1" applyAlignment="1">
      <alignment horizontal="left" vertical="center" wrapText="1"/>
    </xf>
    <xf numFmtId="0" fontId="6" fillId="9" borderId="73" xfId="0" applyFont="1" applyFill="1" applyBorder="1" applyAlignment="1">
      <alignment horizontal="center" vertical="center" wrapText="1"/>
    </xf>
    <xf numFmtId="0" fontId="6" fillId="9" borderId="45"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47" xfId="0" applyFont="1" applyFill="1" applyBorder="1" applyAlignment="1">
      <alignment horizontal="center" vertical="center" wrapText="1"/>
    </xf>
    <xf numFmtId="0" fontId="6" fillId="9" borderId="20" xfId="0" applyFont="1" applyFill="1" applyBorder="1" applyAlignment="1">
      <alignment horizontal="center" vertical="center" wrapText="1"/>
    </xf>
    <xf numFmtId="2" fontId="6" fillId="9" borderId="18" xfId="0" applyNumberFormat="1" applyFont="1" applyFill="1" applyBorder="1" applyAlignment="1">
      <alignment horizontal="center" vertical="center" wrapText="1"/>
    </xf>
    <xf numFmtId="2" fontId="6" fillId="9" borderId="21" xfId="0" applyNumberFormat="1" applyFont="1" applyFill="1" applyBorder="1" applyAlignment="1">
      <alignment horizontal="center" vertical="center" wrapText="1"/>
    </xf>
    <xf numFmtId="10" fontId="12" fillId="4" borderId="42" xfId="0" applyNumberFormat="1" applyFont="1" applyFill="1" applyBorder="1" applyAlignment="1">
      <alignment horizontal="center" vertical="center" wrapText="1"/>
    </xf>
    <xf numFmtId="10" fontId="12" fillId="4" borderId="43" xfId="0" applyNumberFormat="1" applyFont="1" applyFill="1" applyBorder="1" applyAlignment="1">
      <alignment horizontal="center" vertical="center" wrapText="1"/>
    </xf>
    <xf numFmtId="10" fontId="12" fillId="4" borderId="44" xfId="0" applyNumberFormat="1" applyFont="1" applyFill="1" applyBorder="1" applyAlignment="1">
      <alignment horizontal="center" vertical="center" wrapText="1"/>
    </xf>
    <xf numFmtId="10" fontId="12" fillId="4" borderId="50" xfId="0" applyNumberFormat="1" applyFont="1" applyFill="1" applyBorder="1" applyAlignment="1">
      <alignment horizontal="center" vertical="center" wrapText="1"/>
    </xf>
    <xf numFmtId="10" fontId="12" fillId="4" borderId="51" xfId="0" applyNumberFormat="1" applyFont="1" applyFill="1" applyBorder="1" applyAlignment="1">
      <alignment horizontal="center" vertical="center" wrapText="1"/>
    </xf>
    <xf numFmtId="10" fontId="12" fillId="4" borderId="52" xfId="0" applyNumberFormat="1" applyFont="1" applyFill="1" applyBorder="1" applyAlignment="1">
      <alignment horizontal="center" vertical="center" wrapText="1"/>
    </xf>
    <xf numFmtId="0" fontId="6" fillId="11" borderId="20" xfId="0" applyFont="1" applyFill="1" applyBorder="1" applyAlignment="1">
      <alignment horizontal="left" vertical="center" wrapText="1"/>
    </xf>
    <xf numFmtId="0" fontId="6" fillId="11" borderId="18" xfId="0" applyFont="1" applyFill="1" applyBorder="1" applyAlignment="1">
      <alignment horizontal="left" vertical="center" wrapText="1"/>
    </xf>
    <xf numFmtId="0" fontId="6" fillId="11" borderId="21" xfId="0" applyFont="1" applyFill="1" applyBorder="1" applyAlignment="1">
      <alignment horizontal="left" vertical="center" wrapText="1"/>
    </xf>
    <xf numFmtId="0" fontId="12" fillId="0" borderId="0" xfId="0" applyFont="1"/>
    <xf numFmtId="0" fontId="6" fillId="5" borderId="39" xfId="0" applyFont="1" applyFill="1" applyBorder="1" applyAlignment="1">
      <alignment horizontal="left" vertical="center" wrapText="1"/>
    </xf>
    <xf numFmtId="1" fontId="3" fillId="10" borderId="58" xfId="1" applyNumberFormat="1" applyFont="1" applyFill="1" applyBorder="1" applyAlignment="1">
      <alignment horizontal="center" vertical="center" wrapText="1"/>
    </xf>
    <xf numFmtId="44" fontId="0" fillId="0" borderId="0" xfId="0" applyNumberFormat="1"/>
    <xf numFmtId="0" fontId="0" fillId="0" borderId="0" xfId="0" applyAlignment="1">
      <alignment vertical="center"/>
    </xf>
    <xf numFmtId="0" fontId="0" fillId="0" borderId="0" xfId="0" applyAlignment="1"/>
    <xf numFmtId="0" fontId="0" fillId="0" borderId="0" xfId="0" applyAlignment="1">
      <alignment horizontal="center" vertical="top" wrapText="1"/>
    </xf>
    <xf numFmtId="0" fontId="10" fillId="0" borderId="48" xfId="0" applyFont="1" applyBorder="1" applyAlignment="1">
      <alignment horizontal="center" vertical="top"/>
    </xf>
    <xf numFmtId="0" fontId="10" fillId="0" borderId="48"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2" fontId="5" fillId="9" borderId="23" xfId="0" applyNumberFormat="1" applyFont="1" applyFill="1" applyBorder="1" applyAlignment="1">
      <alignment horizontal="center" vertical="center" wrapText="1"/>
    </xf>
    <xf numFmtId="2" fontId="5" fillId="9" borderId="8" xfId="0" applyNumberFormat="1" applyFont="1" applyFill="1" applyBorder="1" applyAlignment="1">
      <alignment horizontal="center" vertical="center" wrapText="1"/>
    </xf>
    <xf numFmtId="2" fontId="5" fillId="9" borderId="9" xfId="0" applyNumberFormat="1" applyFont="1" applyFill="1" applyBorder="1" applyAlignment="1">
      <alignment horizontal="center" vertical="center" wrapText="1"/>
    </xf>
    <xf numFmtId="2" fontId="5" fillId="9" borderId="75" xfId="0" applyNumberFormat="1" applyFont="1" applyFill="1" applyBorder="1" applyAlignment="1">
      <alignment horizontal="center" vertical="center" wrapText="1"/>
    </xf>
    <xf numFmtId="2" fontId="5" fillId="9" borderId="0" xfId="0" applyNumberFormat="1" applyFont="1" applyFill="1" applyBorder="1" applyAlignment="1">
      <alignment horizontal="center" vertical="center" wrapText="1"/>
    </xf>
    <xf numFmtId="2" fontId="5" fillId="9" borderId="76" xfId="0" applyNumberFormat="1"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19"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5" xfId="0" applyFont="1" applyFill="1" applyBorder="1" applyAlignment="1">
      <alignment horizontal="center" vertical="center" wrapText="1"/>
    </xf>
    <xf numFmtId="2" fontId="5" fillId="9" borderId="35" xfId="0" applyNumberFormat="1" applyFont="1" applyFill="1" applyBorder="1" applyAlignment="1">
      <alignment horizontal="center" vertical="center" wrapText="1"/>
    </xf>
    <xf numFmtId="2" fontId="5" fillId="9" borderId="36" xfId="0" applyNumberFormat="1" applyFont="1" applyFill="1" applyBorder="1" applyAlignment="1">
      <alignment horizontal="center" vertical="center" wrapText="1"/>
    </xf>
    <xf numFmtId="2" fontId="5" fillId="9" borderId="34" xfId="0" applyNumberFormat="1"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11" fillId="8" borderId="1" xfId="0" applyFont="1" applyFill="1" applyBorder="1" applyAlignment="1">
      <alignment horizontal="center" vertical="top" wrapText="1"/>
    </xf>
    <xf numFmtId="0" fontId="11" fillId="8" borderId="3" xfId="0" applyFont="1" applyFill="1" applyBorder="1" applyAlignment="1">
      <alignment horizontal="center" vertical="top" wrapText="1"/>
    </xf>
    <xf numFmtId="0" fontId="11" fillId="8" borderId="2" xfId="0" applyFont="1" applyFill="1" applyBorder="1" applyAlignment="1">
      <alignment horizontal="center" vertical="top" wrapText="1"/>
    </xf>
    <xf numFmtId="0" fontId="11" fillId="8" borderId="4" xfId="0" applyFont="1" applyFill="1" applyBorder="1" applyAlignment="1">
      <alignment horizontal="center" vertical="top" wrapText="1"/>
    </xf>
    <xf numFmtId="0" fontId="8" fillId="9" borderId="23"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9"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cellXfs>
  <cellStyles count="3">
    <cellStyle name="Moneda" xfId="2" builtinId="4"/>
    <cellStyle name="Normal" xfId="0" builtinId="0"/>
    <cellStyle name="Porcentaje" xfId="1" builtinId="5"/>
  </cellStyles>
  <dxfs count="16">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rgb="FF00B050"/>
        </patternFill>
      </fill>
    </dxf>
    <dxf>
      <fill>
        <patternFill>
          <bgColor theme="0"/>
        </patternFill>
      </fill>
    </dxf>
  </dxfs>
  <tableStyles count="0" defaultTableStyle="TableStyleMedium2" defaultPivotStyle="PivotStyleLight16"/>
  <colors>
    <mruColors>
      <color rgb="FFEAB91F"/>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147983</xdr:rowOff>
    </xdr:from>
    <xdr:to>
      <xdr:col>2</xdr:col>
      <xdr:colOff>1231758</xdr:colOff>
      <xdr:row>7</xdr:row>
      <xdr:rowOff>126693</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19483"/>
          <a:ext cx="2667000" cy="1678868"/>
        </a:xfrm>
        <a:prstGeom prst="rect">
          <a:avLst/>
        </a:prstGeom>
      </xdr:spPr>
    </xdr:pic>
    <xdr:clientData/>
  </xdr:twoCellAnchor>
  <xdr:twoCellAnchor editAs="oneCell">
    <xdr:from>
      <xdr:col>2</xdr:col>
      <xdr:colOff>1714501</xdr:colOff>
      <xdr:row>3</xdr:row>
      <xdr:rowOff>61392</xdr:rowOff>
    </xdr:from>
    <xdr:to>
      <xdr:col>3</xdr:col>
      <xdr:colOff>540968</xdr:colOff>
      <xdr:row>7</xdr:row>
      <xdr:rowOff>374020</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21</xdr:col>
      <xdr:colOff>610195</xdr:colOff>
      <xdr:row>3</xdr:row>
      <xdr:rowOff>357187</xdr:rowOff>
    </xdr:from>
    <xdr:to>
      <xdr:col>23</xdr:col>
      <xdr:colOff>3638992</xdr:colOff>
      <xdr:row>7</xdr:row>
      <xdr:rowOff>104179</xdr:rowOff>
    </xdr:to>
    <xdr:pic>
      <xdr:nvPicPr>
        <xdr:cNvPr id="6" name="Imagen 5">
          <a:extLst>
            <a:ext uri="{FF2B5EF4-FFF2-40B4-BE49-F238E27FC236}">
              <a16:creationId xmlns:a16="http://schemas.microsoft.com/office/drawing/2014/main" id="{AEB0262F-9C4D-441A-A06C-18A1C2ADC774}"/>
            </a:ext>
          </a:extLst>
        </xdr:cNvPr>
        <xdr:cNvPicPr>
          <a:picLocks noChangeAspect="1"/>
        </xdr:cNvPicPr>
      </xdr:nvPicPr>
      <xdr:blipFill>
        <a:blip xmlns:r="http://schemas.openxmlformats.org/officeDocument/2006/relationships" r:embed="rId3"/>
        <a:stretch>
          <a:fillRect/>
        </a:stretch>
      </xdr:blipFill>
      <xdr:spPr>
        <a:xfrm>
          <a:off x="29750742" y="937617"/>
          <a:ext cx="5439813" cy="14585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43"/>
  <sheetViews>
    <sheetView tabSelected="1" topLeftCell="J1" zoomScale="64" zoomScaleNormal="55" workbookViewId="0">
      <selection activeCell="Y6" sqref="Y6"/>
    </sheetView>
  </sheetViews>
  <sheetFormatPr baseColWidth="10" defaultColWidth="11.42578125" defaultRowHeight="15" x14ac:dyDescent="0.25"/>
  <cols>
    <col min="2" max="2" width="19.28515625" customWidth="1"/>
    <col min="3" max="3" width="47.7109375" customWidth="1"/>
    <col min="4" max="6" width="31.42578125" customWidth="1"/>
    <col min="7" max="7" width="20" customWidth="1"/>
    <col min="8" max="15" width="16.85546875" customWidth="1"/>
    <col min="16" max="23" width="18.140625" customWidth="1"/>
    <col min="24" max="25" width="61.85546875" customWidth="1"/>
    <col min="26" max="27" width="19" customWidth="1"/>
  </cols>
  <sheetData>
    <row r="3" spans="2:27" ht="15.75" thickBot="1" x14ac:dyDescent="0.3"/>
    <row r="4" spans="2:27" ht="63" customHeight="1" x14ac:dyDescent="0.25">
      <c r="E4" s="149" t="s">
        <v>0</v>
      </c>
      <c r="F4" s="150"/>
      <c r="G4" s="150"/>
      <c r="H4" s="150"/>
      <c r="I4" s="150"/>
      <c r="J4" s="150"/>
      <c r="K4" s="150"/>
      <c r="L4" s="150"/>
      <c r="M4" s="150"/>
      <c r="N4" s="150"/>
      <c r="O4" s="150"/>
      <c r="P4" s="150"/>
      <c r="Q4" s="150"/>
      <c r="R4" s="150"/>
      <c r="S4" s="150"/>
      <c r="T4" s="151"/>
    </row>
    <row r="5" spans="2:27" ht="30" customHeight="1" x14ac:dyDescent="0.25">
      <c r="E5" s="152" t="s">
        <v>1</v>
      </c>
      <c r="F5" s="153"/>
      <c r="G5" s="153"/>
      <c r="H5" s="153"/>
      <c r="I5" s="153"/>
      <c r="J5" s="153"/>
      <c r="K5" s="153"/>
      <c r="L5" s="153"/>
      <c r="M5" s="153"/>
      <c r="N5" s="153"/>
      <c r="O5" s="153"/>
      <c r="P5" s="153"/>
      <c r="Q5" s="153"/>
      <c r="R5" s="153"/>
      <c r="S5" s="153"/>
      <c r="T5" s="154"/>
    </row>
    <row r="6" spans="2:27" ht="26.25" customHeight="1" x14ac:dyDescent="0.25">
      <c r="E6" s="152" t="s">
        <v>2</v>
      </c>
      <c r="F6" s="153"/>
      <c r="G6" s="153"/>
      <c r="H6" s="153"/>
      <c r="I6" s="153"/>
      <c r="J6" s="153"/>
      <c r="K6" s="153"/>
      <c r="L6" s="153"/>
      <c r="M6" s="153"/>
      <c r="N6" s="153"/>
      <c r="O6" s="153"/>
      <c r="P6" s="153"/>
      <c r="Q6" s="153"/>
      <c r="R6" s="153"/>
      <c r="S6" s="153"/>
      <c r="T6" s="154"/>
    </row>
    <row r="7" spans="2:27" x14ac:dyDescent="0.25">
      <c r="E7" s="152"/>
      <c r="F7" s="153"/>
      <c r="G7" s="153"/>
      <c r="H7" s="153"/>
      <c r="I7" s="153"/>
      <c r="J7" s="153"/>
      <c r="K7" s="153"/>
      <c r="L7" s="153"/>
      <c r="M7" s="153"/>
      <c r="N7" s="153"/>
      <c r="O7" s="153"/>
      <c r="P7" s="153"/>
      <c r="Q7" s="153"/>
      <c r="R7" s="153"/>
      <c r="S7" s="153"/>
      <c r="T7" s="154"/>
    </row>
    <row r="8" spans="2:27" ht="48" customHeight="1" thickBot="1" x14ac:dyDescent="0.3">
      <c r="E8" s="167" t="s">
        <v>96</v>
      </c>
      <c r="F8" s="168"/>
      <c r="G8" s="168"/>
      <c r="H8" s="168"/>
      <c r="I8" s="168"/>
      <c r="J8" s="168"/>
      <c r="K8" s="168"/>
      <c r="L8" s="168"/>
      <c r="M8" s="168"/>
      <c r="N8" s="168"/>
      <c r="O8" s="168"/>
      <c r="P8" s="168"/>
      <c r="Q8" s="168"/>
      <c r="R8" s="168"/>
      <c r="S8" s="168"/>
      <c r="T8" s="169"/>
    </row>
    <row r="11" spans="2:27" ht="4.5" customHeight="1" thickBot="1" x14ac:dyDescent="0.3"/>
    <row r="12" spans="2:27" ht="24" customHeight="1" thickBot="1" x14ac:dyDescent="0.3">
      <c r="G12" s="156" t="s">
        <v>3</v>
      </c>
      <c r="H12" s="157"/>
      <c r="I12" s="157"/>
      <c r="J12" s="157"/>
      <c r="K12" s="157"/>
      <c r="L12" s="157"/>
      <c r="M12" s="157"/>
      <c r="N12" s="157"/>
      <c r="O12" s="157"/>
      <c r="P12" s="157"/>
      <c r="Q12" s="157"/>
      <c r="R12" s="157"/>
      <c r="S12" s="157"/>
      <c r="T12" s="157"/>
      <c r="U12" s="157"/>
      <c r="V12" s="157"/>
      <c r="W12" s="158"/>
      <c r="X12" s="170" t="s">
        <v>4</v>
      </c>
      <c r="Y12" s="171"/>
      <c r="Z12" s="171"/>
      <c r="AA12" s="172"/>
    </row>
    <row r="13" spans="2:27" ht="28.5" customHeight="1" thickTop="1" thickBot="1" x14ac:dyDescent="0.3">
      <c r="B13" s="176" t="s">
        <v>5</v>
      </c>
      <c r="C13" s="178" t="s">
        <v>6</v>
      </c>
      <c r="D13" s="155" t="s">
        <v>7</v>
      </c>
      <c r="E13" s="155"/>
      <c r="F13" s="155"/>
      <c r="G13" s="159" t="s">
        <v>8</v>
      </c>
      <c r="H13" s="159"/>
      <c r="I13" s="159"/>
      <c r="J13" s="159"/>
      <c r="K13" s="160"/>
      <c r="L13" s="161" t="s">
        <v>9</v>
      </c>
      <c r="M13" s="162"/>
      <c r="N13" s="162"/>
      <c r="O13" s="163"/>
      <c r="P13" s="164" t="s">
        <v>10</v>
      </c>
      <c r="Q13" s="165"/>
      <c r="R13" s="165"/>
      <c r="S13" s="166"/>
      <c r="T13" s="164" t="s">
        <v>11</v>
      </c>
      <c r="U13" s="165"/>
      <c r="V13" s="165"/>
      <c r="W13" s="165"/>
      <c r="X13" s="173"/>
      <c r="Y13" s="174"/>
      <c r="Z13" s="174"/>
      <c r="AA13" s="175"/>
    </row>
    <row r="14" spans="2:27" ht="108" x14ac:dyDescent="0.25">
      <c r="B14" s="177"/>
      <c r="C14" s="179"/>
      <c r="D14" s="52" t="s">
        <v>12</v>
      </c>
      <c r="E14" s="52" t="s">
        <v>13</v>
      </c>
      <c r="F14" s="53" t="s">
        <v>14</v>
      </c>
      <c r="G14" s="94" t="s">
        <v>15</v>
      </c>
      <c r="H14" s="33" t="s">
        <v>16</v>
      </c>
      <c r="I14" s="34" t="s">
        <v>17</v>
      </c>
      <c r="J14" s="12" t="s">
        <v>18</v>
      </c>
      <c r="K14" s="35" t="s">
        <v>19</v>
      </c>
      <c r="L14" s="33" t="s">
        <v>16</v>
      </c>
      <c r="M14" s="34" t="s">
        <v>17</v>
      </c>
      <c r="N14" s="12" t="s">
        <v>18</v>
      </c>
      <c r="O14" s="35" t="s">
        <v>19</v>
      </c>
      <c r="P14" s="11" t="s">
        <v>16</v>
      </c>
      <c r="Q14" s="73" t="s">
        <v>17</v>
      </c>
      <c r="R14" s="13" t="s">
        <v>18</v>
      </c>
      <c r="S14" s="74" t="s">
        <v>19</v>
      </c>
      <c r="T14" s="11" t="s">
        <v>16</v>
      </c>
      <c r="U14" s="73" t="s">
        <v>17</v>
      </c>
      <c r="V14" s="13" t="s">
        <v>18</v>
      </c>
      <c r="W14" s="74" t="s">
        <v>19</v>
      </c>
      <c r="X14" s="33" t="s">
        <v>20</v>
      </c>
      <c r="Y14" s="34" t="s">
        <v>21</v>
      </c>
      <c r="Z14" s="12" t="s">
        <v>22</v>
      </c>
      <c r="AA14" s="35" t="s">
        <v>23</v>
      </c>
    </row>
    <row r="15" spans="2:27" ht="222" customHeight="1" x14ac:dyDescent="0.25">
      <c r="B15" s="82" t="s">
        <v>24</v>
      </c>
      <c r="C15" s="83" t="s">
        <v>86</v>
      </c>
      <c r="D15" s="56" t="s">
        <v>25</v>
      </c>
      <c r="E15" s="57" t="s">
        <v>26</v>
      </c>
      <c r="F15" s="58" t="s">
        <v>27</v>
      </c>
      <c r="G15" s="90">
        <v>54</v>
      </c>
      <c r="H15" s="91">
        <v>54</v>
      </c>
      <c r="I15" s="92">
        <v>54</v>
      </c>
      <c r="J15" s="93">
        <v>54</v>
      </c>
      <c r="K15" s="92">
        <v>54</v>
      </c>
      <c r="L15" s="91">
        <v>48</v>
      </c>
      <c r="M15" s="140">
        <v>47</v>
      </c>
      <c r="N15" s="59" t="s">
        <v>28</v>
      </c>
      <c r="O15" s="60" t="s">
        <v>28</v>
      </c>
      <c r="P15" s="61">
        <f>IFERROR(L15/H15,"ND")</f>
        <v>0.88888888888888884</v>
      </c>
      <c r="Q15" s="61">
        <f>IFERROR(M15/I15,"ND")</f>
        <v>0.87037037037037035</v>
      </c>
      <c r="R15" s="62" t="str">
        <f>IFERROR((N15-J15)/J15,"ND")</f>
        <v>ND</v>
      </c>
      <c r="S15" s="63" t="str">
        <f t="shared" ref="S15" si="0">IFERROR((O15-K15)/K15,"ND")</f>
        <v>ND</v>
      </c>
      <c r="T15" s="84">
        <f>IFERROR(L15/G15,"NO APLICA")</f>
        <v>0.88888888888888884</v>
      </c>
      <c r="U15" s="84">
        <f>IFERROR(M15/H15,"NO APLICA")</f>
        <v>0.87037037037037035</v>
      </c>
      <c r="V15" s="85" t="str">
        <f>IFERROR((L15+M15+N15)/G15,"NO APLICA")</f>
        <v>NO APLICA</v>
      </c>
      <c r="W15" s="86" t="str">
        <f>IFERROR((L15+M15+N15+O15)/G15,"NO APLICA")</f>
        <v>NO APLICA</v>
      </c>
      <c r="X15" s="95" t="s">
        <v>29</v>
      </c>
      <c r="Y15" s="64" t="s">
        <v>71</v>
      </c>
      <c r="Z15" s="65"/>
      <c r="AA15" s="66"/>
    </row>
    <row r="16" spans="2:27" s="138" customFormat="1" ht="201.75" x14ac:dyDescent="0.25">
      <c r="B16" s="118" t="s">
        <v>30</v>
      </c>
      <c r="C16" s="119" t="s">
        <v>87</v>
      </c>
      <c r="D16" s="119" t="s">
        <v>31</v>
      </c>
      <c r="E16" s="120" t="s">
        <v>32</v>
      </c>
      <c r="F16" s="121" t="s">
        <v>33</v>
      </c>
      <c r="G16" s="122">
        <v>100</v>
      </c>
      <c r="H16" s="123">
        <v>25</v>
      </c>
      <c r="I16" s="124">
        <v>25</v>
      </c>
      <c r="J16" s="124">
        <v>25</v>
      </c>
      <c r="K16" s="125">
        <v>25</v>
      </c>
      <c r="L16" s="126">
        <v>25</v>
      </c>
      <c r="M16" s="127">
        <v>25</v>
      </c>
      <c r="N16" s="127" t="s">
        <v>28</v>
      </c>
      <c r="O16" s="128" t="s">
        <v>28</v>
      </c>
      <c r="P16" s="129">
        <f t="shared" ref="P16:S23" si="1">IFERROR(L16/H16,"NO APLICA")</f>
        <v>1</v>
      </c>
      <c r="Q16" s="130">
        <f t="shared" si="1"/>
        <v>1</v>
      </c>
      <c r="R16" s="130" t="str">
        <f t="shared" si="1"/>
        <v>NO APLICA</v>
      </c>
      <c r="S16" s="131" t="str">
        <f t="shared" si="1"/>
        <v>NO APLICA</v>
      </c>
      <c r="T16" s="132">
        <f>IFERROR(L16/G16,"NO APLICA")</f>
        <v>0.25</v>
      </c>
      <c r="U16" s="133">
        <f>IFERROR((L16+M16)/G16,"NO APLICA")</f>
        <v>0.5</v>
      </c>
      <c r="V16" s="133" t="str">
        <f>IFERROR((L16+M16+N16)/G16,"NO APLICA")</f>
        <v>NO APLICA</v>
      </c>
      <c r="W16" s="134" t="str">
        <f>IFERROR((L16+M16+N16+O16)/G16,"NO APLICA")</f>
        <v>NO APLICA</v>
      </c>
      <c r="X16" s="135" t="s">
        <v>34</v>
      </c>
      <c r="Y16" s="136" t="s">
        <v>72</v>
      </c>
      <c r="Z16" s="136"/>
      <c r="AA16" s="137"/>
    </row>
    <row r="17" spans="2:27" ht="300.75" x14ac:dyDescent="0.25">
      <c r="B17" s="54" t="s">
        <v>35</v>
      </c>
      <c r="C17" s="22" t="s">
        <v>88</v>
      </c>
      <c r="D17" s="23" t="s">
        <v>36</v>
      </c>
      <c r="E17" s="24" t="s">
        <v>32</v>
      </c>
      <c r="F17" s="25" t="s">
        <v>33</v>
      </c>
      <c r="G17" s="112">
        <v>100</v>
      </c>
      <c r="H17" s="113">
        <v>25</v>
      </c>
      <c r="I17" s="114">
        <v>25</v>
      </c>
      <c r="J17" s="114">
        <v>25</v>
      </c>
      <c r="K17" s="115">
        <v>25</v>
      </c>
      <c r="L17" s="116">
        <v>25</v>
      </c>
      <c r="M17" s="26">
        <v>25</v>
      </c>
      <c r="N17" s="26" t="s">
        <v>28</v>
      </c>
      <c r="O17" s="27" t="s">
        <v>28</v>
      </c>
      <c r="P17" s="87">
        <f t="shared" ref="P17:P20" si="2">IFERROR(L17/H17,"NO APLICA")</f>
        <v>1</v>
      </c>
      <c r="Q17" s="88">
        <f t="shared" ref="Q17:Q20" si="3">IFERROR(M17/I17,"NO APLICA")</f>
        <v>1</v>
      </c>
      <c r="R17" s="88" t="str">
        <f t="shared" ref="R17:R20" si="4">IFERROR(N17/J17,"NO APLICA")</f>
        <v>NO APLICA</v>
      </c>
      <c r="S17" s="89" t="str">
        <f t="shared" ref="S17:S20" si="5">IFERROR(O17/K17,"NO APLICA")</f>
        <v>NO APLICA</v>
      </c>
      <c r="T17" s="84">
        <f t="shared" ref="T17:T20" si="6">IFERROR(L17/G17,"NO APLICA")</f>
        <v>0.25</v>
      </c>
      <c r="U17" s="85">
        <f t="shared" ref="U17:U20" si="7">IFERROR((L17+M17)/G17,"NO APLICA")</f>
        <v>0.5</v>
      </c>
      <c r="V17" s="85" t="str">
        <f t="shared" ref="V17:V20" si="8">IFERROR((L17+M17+N17)/G17,"NO APLICA")</f>
        <v>NO APLICA</v>
      </c>
      <c r="W17" s="86" t="str">
        <f t="shared" ref="W17:W20" si="9">IFERROR((L17+M17+N17+O17)/G17,"NO APLICA")</f>
        <v>NO APLICA</v>
      </c>
      <c r="X17" s="117" t="s">
        <v>37</v>
      </c>
      <c r="Y17" s="37" t="s">
        <v>73</v>
      </c>
      <c r="Z17" s="37"/>
      <c r="AA17" s="38"/>
    </row>
    <row r="18" spans="2:27" ht="258.75" x14ac:dyDescent="0.25">
      <c r="B18" s="55" t="s">
        <v>38</v>
      </c>
      <c r="C18" s="28" t="s">
        <v>89</v>
      </c>
      <c r="D18" s="29" t="s">
        <v>39</v>
      </c>
      <c r="E18" s="30" t="s">
        <v>32</v>
      </c>
      <c r="F18" s="21" t="s">
        <v>33</v>
      </c>
      <c r="G18" s="107">
        <v>60</v>
      </c>
      <c r="H18" s="109">
        <v>15</v>
      </c>
      <c r="I18" s="104">
        <v>15</v>
      </c>
      <c r="J18" s="104">
        <v>15</v>
      </c>
      <c r="K18" s="105">
        <v>15</v>
      </c>
      <c r="L18" s="106">
        <v>25</v>
      </c>
      <c r="M18" s="31">
        <v>15</v>
      </c>
      <c r="N18" s="31" t="s">
        <v>28</v>
      </c>
      <c r="O18" s="32" t="s">
        <v>28</v>
      </c>
      <c r="P18" s="87">
        <f t="shared" si="2"/>
        <v>1.6666666666666667</v>
      </c>
      <c r="Q18" s="88">
        <f t="shared" si="3"/>
        <v>1</v>
      </c>
      <c r="R18" s="88" t="str">
        <f t="shared" si="4"/>
        <v>NO APLICA</v>
      </c>
      <c r="S18" s="89" t="str">
        <f t="shared" si="5"/>
        <v>NO APLICA</v>
      </c>
      <c r="T18" s="84">
        <f t="shared" si="6"/>
        <v>0.41666666666666669</v>
      </c>
      <c r="U18" s="85">
        <f t="shared" si="7"/>
        <v>0.66666666666666663</v>
      </c>
      <c r="V18" s="85" t="str">
        <f t="shared" si="8"/>
        <v>NO APLICA</v>
      </c>
      <c r="W18" s="86" t="str">
        <f t="shared" si="9"/>
        <v>NO APLICA</v>
      </c>
      <c r="X18" s="39" t="s">
        <v>40</v>
      </c>
      <c r="Y18" s="40" t="s">
        <v>74</v>
      </c>
      <c r="Z18" s="40"/>
      <c r="AA18" s="41"/>
    </row>
    <row r="19" spans="2:27" ht="71.25" x14ac:dyDescent="0.25">
      <c r="B19" s="55" t="s">
        <v>38</v>
      </c>
      <c r="C19" s="28" t="s">
        <v>90</v>
      </c>
      <c r="D19" s="29" t="s">
        <v>41</v>
      </c>
      <c r="E19" s="30" t="s">
        <v>32</v>
      </c>
      <c r="F19" s="21" t="s">
        <v>33</v>
      </c>
      <c r="G19" s="107" t="s">
        <v>28</v>
      </c>
      <c r="H19" s="109" t="s">
        <v>28</v>
      </c>
      <c r="I19" s="104" t="s">
        <v>28</v>
      </c>
      <c r="J19" s="104" t="s">
        <v>28</v>
      </c>
      <c r="K19" s="105" t="s">
        <v>28</v>
      </c>
      <c r="L19" s="106" t="s">
        <v>28</v>
      </c>
      <c r="M19" s="31" t="s">
        <v>28</v>
      </c>
      <c r="N19" s="31" t="s">
        <v>28</v>
      </c>
      <c r="O19" s="32" t="s">
        <v>28</v>
      </c>
      <c r="P19" s="2" t="str">
        <f t="shared" si="2"/>
        <v>NO APLICA</v>
      </c>
      <c r="Q19" s="3" t="str">
        <f t="shared" si="3"/>
        <v>NO APLICA</v>
      </c>
      <c r="R19" s="3" t="str">
        <f t="shared" si="4"/>
        <v>NO APLICA</v>
      </c>
      <c r="S19" s="4" t="str">
        <f t="shared" si="5"/>
        <v>NO APLICA</v>
      </c>
      <c r="T19" s="2" t="str">
        <f t="shared" si="6"/>
        <v>NO APLICA</v>
      </c>
      <c r="U19" s="3" t="str">
        <f t="shared" si="7"/>
        <v>NO APLICA</v>
      </c>
      <c r="V19" s="3" t="str">
        <f t="shared" si="8"/>
        <v>NO APLICA</v>
      </c>
      <c r="W19" s="4" t="str">
        <f t="shared" si="9"/>
        <v>NO APLICA</v>
      </c>
      <c r="X19" s="40" t="s">
        <v>75</v>
      </c>
      <c r="Y19" s="40" t="s">
        <v>75</v>
      </c>
      <c r="Z19" s="40"/>
      <c r="AA19" s="41"/>
    </row>
    <row r="20" spans="2:27" ht="71.25" x14ac:dyDescent="0.25">
      <c r="B20" s="55" t="s">
        <v>38</v>
      </c>
      <c r="C20" s="28" t="s">
        <v>91</v>
      </c>
      <c r="D20" s="29" t="s">
        <v>42</v>
      </c>
      <c r="E20" s="30" t="s">
        <v>32</v>
      </c>
      <c r="F20" s="21" t="s">
        <v>43</v>
      </c>
      <c r="G20" s="107" t="s">
        <v>28</v>
      </c>
      <c r="H20" s="109" t="s">
        <v>28</v>
      </c>
      <c r="I20" s="104" t="s">
        <v>28</v>
      </c>
      <c r="J20" s="104" t="s">
        <v>28</v>
      </c>
      <c r="K20" s="105" t="s">
        <v>28</v>
      </c>
      <c r="L20" s="106" t="s">
        <v>28</v>
      </c>
      <c r="M20" s="31" t="s">
        <v>28</v>
      </c>
      <c r="N20" s="31" t="s">
        <v>28</v>
      </c>
      <c r="O20" s="32" t="s">
        <v>28</v>
      </c>
      <c r="P20" s="2" t="str">
        <f t="shared" si="2"/>
        <v>NO APLICA</v>
      </c>
      <c r="Q20" s="3" t="str">
        <f t="shared" si="3"/>
        <v>NO APLICA</v>
      </c>
      <c r="R20" s="3" t="str">
        <f t="shared" si="4"/>
        <v>NO APLICA</v>
      </c>
      <c r="S20" s="4" t="str">
        <f t="shared" si="5"/>
        <v>NO APLICA</v>
      </c>
      <c r="T20" s="2" t="str">
        <f t="shared" si="6"/>
        <v>NO APLICA</v>
      </c>
      <c r="U20" s="3" t="str">
        <f t="shared" si="7"/>
        <v>NO APLICA</v>
      </c>
      <c r="V20" s="3" t="str">
        <f t="shared" si="8"/>
        <v>NO APLICA</v>
      </c>
      <c r="W20" s="4" t="str">
        <f t="shared" si="9"/>
        <v>NO APLICA</v>
      </c>
      <c r="X20" s="40" t="s">
        <v>75</v>
      </c>
      <c r="Y20" s="40" t="s">
        <v>75</v>
      </c>
      <c r="Z20" s="40"/>
      <c r="AA20" s="41"/>
    </row>
    <row r="21" spans="2:27" ht="72.75" x14ac:dyDescent="0.25">
      <c r="B21" s="55" t="s">
        <v>38</v>
      </c>
      <c r="C21" s="28" t="s">
        <v>92</v>
      </c>
      <c r="D21" s="29" t="s">
        <v>44</v>
      </c>
      <c r="E21" s="30" t="s">
        <v>32</v>
      </c>
      <c r="F21" s="21" t="s">
        <v>45</v>
      </c>
      <c r="G21" s="108">
        <v>40</v>
      </c>
      <c r="H21" s="109" t="s">
        <v>28</v>
      </c>
      <c r="I21" s="104" t="s">
        <v>28</v>
      </c>
      <c r="J21" s="104">
        <v>20</v>
      </c>
      <c r="K21" s="105">
        <v>20</v>
      </c>
      <c r="L21" s="106" t="s">
        <v>28</v>
      </c>
      <c r="M21" s="31" t="s">
        <v>28</v>
      </c>
      <c r="N21" s="31" t="s">
        <v>28</v>
      </c>
      <c r="O21" s="32" t="s">
        <v>28</v>
      </c>
      <c r="P21" s="2" t="str">
        <f t="shared" ref="P21" si="10">IFERROR(L21/H21,"NO APLICA")</f>
        <v>NO APLICA</v>
      </c>
      <c r="Q21" s="3" t="str">
        <f t="shared" ref="Q21" si="11">IFERROR(M21/I21,"NO APLICA")</f>
        <v>NO APLICA</v>
      </c>
      <c r="R21" s="3" t="str">
        <f t="shared" ref="R21" si="12">IFERROR(N21/J21,"NO APLICA")</f>
        <v>NO APLICA</v>
      </c>
      <c r="S21" s="4" t="str">
        <f t="shared" ref="S21" si="13">IFERROR(O21/K21,"NO APLICA")</f>
        <v>NO APLICA</v>
      </c>
      <c r="T21" s="2" t="str">
        <f t="shared" ref="T21" si="14">IFERROR(L21/G21,"NO APLICA")</f>
        <v>NO APLICA</v>
      </c>
      <c r="U21" s="3" t="str">
        <f t="shared" ref="U21" si="15">IFERROR((L21+M21)/G21,"NO APLICA")</f>
        <v>NO APLICA</v>
      </c>
      <c r="V21" s="3" t="str">
        <f t="shared" ref="V21" si="16">IFERROR((L21+M21+N21)/G21,"NO APLICA")</f>
        <v>NO APLICA</v>
      </c>
      <c r="W21" s="4" t="str">
        <f t="shared" ref="W21" si="17">IFERROR((L21+M21+N21+O21)/G21,"NO APLICA")</f>
        <v>NO APLICA</v>
      </c>
      <c r="X21" s="40" t="s">
        <v>76</v>
      </c>
      <c r="Y21" s="40" t="s">
        <v>76</v>
      </c>
      <c r="Z21" s="40"/>
      <c r="AA21" s="41"/>
    </row>
    <row r="22" spans="2:27" ht="186.75" x14ac:dyDescent="0.25">
      <c r="B22" s="55" t="s">
        <v>38</v>
      </c>
      <c r="C22" s="28" t="s">
        <v>93</v>
      </c>
      <c r="D22" s="29" t="s">
        <v>46</v>
      </c>
      <c r="E22" s="30" t="s">
        <v>32</v>
      </c>
      <c r="F22" s="21" t="s">
        <v>47</v>
      </c>
      <c r="G22" s="108">
        <v>100</v>
      </c>
      <c r="H22" s="109">
        <v>25</v>
      </c>
      <c r="I22" s="104">
        <v>25</v>
      </c>
      <c r="J22" s="104">
        <v>25</v>
      </c>
      <c r="K22" s="105">
        <v>25</v>
      </c>
      <c r="L22" s="106">
        <v>25</v>
      </c>
      <c r="M22" s="31">
        <v>25</v>
      </c>
      <c r="N22" s="31" t="s">
        <v>28</v>
      </c>
      <c r="O22" s="32" t="s">
        <v>28</v>
      </c>
      <c r="P22" s="2">
        <f t="shared" si="1"/>
        <v>1</v>
      </c>
      <c r="Q22" s="3">
        <f t="shared" si="1"/>
        <v>1</v>
      </c>
      <c r="R22" s="3" t="str">
        <f t="shared" si="1"/>
        <v>NO APLICA</v>
      </c>
      <c r="S22" s="4" t="str">
        <f t="shared" si="1"/>
        <v>NO APLICA</v>
      </c>
      <c r="T22" s="2">
        <f>IFERROR(L22/G22,"NO APLICA")</f>
        <v>0.25</v>
      </c>
      <c r="U22" s="3">
        <f>IFERROR((L22+M22)/G22,"NO APLICA")</f>
        <v>0.5</v>
      </c>
      <c r="V22" s="3" t="str">
        <f>IFERROR((L22+M22+N22)/G22,"NO APLICA")</f>
        <v>NO APLICA</v>
      </c>
      <c r="W22" s="4" t="str">
        <f>IFERROR((L22+M22+N22+O22)/G22,"NO APLICA")</f>
        <v>NO APLICA</v>
      </c>
      <c r="X22" s="39" t="s">
        <v>48</v>
      </c>
      <c r="Y22" s="40" t="s">
        <v>77</v>
      </c>
      <c r="Z22" s="40"/>
      <c r="AA22" s="41"/>
    </row>
    <row r="23" spans="2:27" ht="186.75" x14ac:dyDescent="0.25">
      <c r="B23" s="54" t="s">
        <v>49</v>
      </c>
      <c r="C23" s="22" t="s">
        <v>94</v>
      </c>
      <c r="D23" s="23" t="s">
        <v>50</v>
      </c>
      <c r="E23" s="24" t="s">
        <v>32</v>
      </c>
      <c r="F23" s="25" t="s">
        <v>51</v>
      </c>
      <c r="G23" s="110">
        <v>4</v>
      </c>
      <c r="H23" s="96">
        <v>1</v>
      </c>
      <c r="I23" s="97">
        <v>1</v>
      </c>
      <c r="J23" s="97">
        <v>1</v>
      </c>
      <c r="K23" s="98">
        <v>1</v>
      </c>
      <c r="L23" s="102">
        <v>1</v>
      </c>
      <c r="M23" s="26">
        <v>1</v>
      </c>
      <c r="N23" s="26" t="s">
        <v>28</v>
      </c>
      <c r="O23" s="27" t="s">
        <v>28</v>
      </c>
      <c r="P23" s="87">
        <f t="shared" si="1"/>
        <v>1</v>
      </c>
      <c r="Q23" s="88">
        <f t="shared" si="1"/>
        <v>1</v>
      </c>
      <c r="R23" s="88" t="str">
        <f t="shared" si="1"/>
        <v>NO APLICA</v>
      </c>
      <c r="S23" s="89" t="str">
        <f t="shared" si="1"/>
        <v>NO APLICA</v>
      </c>
      <c r="T23" s="84">
        <f t="shared" ref="T23" si="18">IFERROR(L23/G23,"NO APLICA")</f>
        <v>0.25</v>
      </c>
      <c r="U23" s="85">
        <f t="shared" ref="U23" si="19">IFERROR((L23+M23)/G23,"NO APLICA")</f>
        <v>0.5</v>
      </c>
      <c r="V23" s="85" t="str">
        <f t="shared" ref="V23" si="20">IFERROR((L23+M23+N23)/G23,"NO APLICA")</f>
        <v>NO APLICA</v>
      </c>
      <c r="W23" s="86" t="str">
        <f t="shared" ref="W23" si="21">IFERROR((L23+M23+N23+O23)/G23,"NO APLICA")</f>
        <v>NO APLICA</v>
      </c>
      <c r="X23" s="36" t="s">
        <v>52</v>
      </c>
      <c r="Y23" s="37" t="s">
        <v>78</v>
      </c>
      <c r="Z23" s="37"/>
      <c r="AA23" s="38"/>
    </row>
    <row r="24" spans="2:27" ht="200.25" thickBot="1" x14ac:dyDescent="0.3">
      <c r="B24" s="75" t="s">
        <v>38</v>
      </c>
      <c r="C24" s="76" t="s">
        <v>95</v>
      </c>
      <c r="D24" s="77" t="s">
        <v>53</v>
      </c>
      <c r="E24" s="78" t="s">
        <v>32</v>
      </c>
      <c r="F24" s="79" t="s">
        <v>54</v>
      </c>
      <c r="G24" s="111">
        <v>72</v>
      </c>
      <c r="H24" s="99">
        <v>18</v>
      </c>
      <c r="I24" s="100">
        <v>18</v>
      </c>
      <c r="J24" s="100">
        <v>18</v>
      </c>
      <c r="K24" s="101">
        <v>18</v>
      </c>
      <c r="L24" s="103">
        <v>18</v>
      </c>
      <c r="M24" s="80">
        <v>18</v>
      </c>
      <c r="N24" s="80" t="s">
        <v>28</v>
      </c>
      <c r="O24" s="81" t="s">
        <v>28</v>
      </c>
      <c r="P24" s="67">
        <f t="shared" ref="P24:S24" si="22">IFERROR(L24/H24,"NO APLICA")</f>
        <v>1</v>
      </c>
      <c r="Q24" s="68">
        <f t="shared" si="22"/>
        <v>1</v>
      </c>
      <c r="R24" s="68" t="str">
        <f t="shared" si="22"/>
        <v>NO APLICA</v>
      </c>
      <c r="S24" s="69" t="str">
        <f t="shared" si="22"/>
        <v>NO APLICA</v>
      </c>
      <c r="T24" s="67">
        <f t="shared" ref="T24" si="23">IFERROR(L24/G24,"NO APLICA")</f>
        <v>0.25</v>
      </c>
      <c r="U24" s="68">
        <f t="shared" ref="U24" si="24">IFERROR((L24+M24)/G24,"NO APLICA")</f>
        <v>0.5</v>
      </c>
      <c r="V24" s="68" t="str">
        <f t="shared" ref="V24" si="25">IFERROR((L24+M24+N24)/G24,"NO APLICA")</f>
        <v>NO APLICA</v>
      </c>
      <c r="W24" s="69" t="str">
        <f t="shared" ref="W24" si="26">IFERROR((L24+M24+N24+O24)/G24,"NO APLICA")</f>
        <v>NO APLICA</v>
      </c>
      <c r="X24" s="70" t="s">
        <v>55</v>
      </c>
      <c r="Y24" s="71" t="s">
        <v>79</v>
      </c>
      <c r="Z24" s="71"/>
      <c r="AA24" s="72"/>
    </row>
    <row r="26" spans="2:27" ht="15.75" thickBot="1" x14ac:dyDescent="0.3"/>
    <row r="27" spans="2:27" ht="24" customHeight="1" thickBot="1" x14ac:dyDescent="0.3">
      <c r="G27" s="164" t="s">
        <v>56</v>
      </c>
      <c r="H27" s="165"/>
      <c r="I27" s="165"/>
      <c r="J27" s="165"/>
      <c r="K27" s="165"/>
      <c r="L27" s="165"/>
      <c r="M27" s="165"/>
      <c r="N27" s="165"/>
      <c r="O27" s="165"/>
      <c r="P27" s="165"/>
      <c r="Q27" s="165"/>
      <c r="R27" s="165"/>
      <c r="S27" s="165"/>
      <c r="T27" s="165"/>
      <c r="U27" s="165"/>
      <c r="V27" s="165"/>
      <c r="W27" s="166"/>
      <c r="X27" s="180" t="s">
        <v>57</v>
      </c>
      <c r="Y27" s="181"/>
      <c r="Z27" s="181"/>
      <c r="AA27" s="182"/>
    </row>
    <row r="28" spans="2:27" ht="31.5" customHeight="1" thickBot="1" x14ac:dyDescent="0.3">
      <c r="G28" s="186" t="s">
        <v>58</v>
      </c>
      <c r="H28" s="188" t="s">
        <v>59</v>
      </c>
      <c r="I28" s="189"/>
      <c r="J28" s="189"/>
      <c r="K28" s="190"/>
      <c r="L28" s="188" t="s">
        <v>60</v>
      </c>
      <c r="M28" s="189"/>
      <c r="N28" s="189"/>
      <c r="O28" s="190"/>
      <c r="P28" s="191" t="s">
        <v>61</v>
      </c>
      <c r="Q28" s="192"/>
      <c r="R28" s="192"/>
      <c r="S28" s="193"/>
      <c r="T28" s="191" t="s">
        <v>62</v>
      </c>
      <c r="U28" s="192"/>
      <c r="V28" s="192"/>
      <c r="W28" s="193"/>
      <c r="X28" s="183"/>
      <c r="Y28" s="184"/>
      <c r="Z28" s="184"/>
      <c r="AA28" s="185"/>
    </row>
    <row r="29" spans="2:27" ht="29.25" thickBot="1" x14ac:dyDescent="0.3">
      <c r="G29" s="187"/>
      <c r="H29" s="48" t="s">
        <v>63</v>
      </c>
      <c r="I29" s="42" t="s">
        <v>64</v>
      </c>
      <c r="J29" s="50" t="s">
        <v>65</v>
      </c>
      <c r="K29" s="42" t="s">
        <v>66</v>
      </c>
      <c r="L29" s="48" t="s">
        <v>63</v>
      </c>
      <c r="M29" s="42" t="s">
        <v>64</v>
      </c>
      <c r="N29" s="50" t="s">
        <v>65</v>
      </c>
      <c r="O29" s="42" t="s">
        <v>66</v>
      </c>
      <c r="P29" s="11" t="s">
        <v>16</v>
      </c>
      <c r="Q29" s="73" t="s">
        <v>17</v>
      </c>
      <c r="R29" s="13" t="s">
        <v>18</v>
      </c>
      <c r="S29" s="74" t="s">
        <v>19</v>
      </c>
      <c r="T29" s="11" t="s">
        <v>16</v>
      </c>
      <c r="U29" s="73" t="s">
        <v>17</v>
      </c>
      <c r="V29" s="13" t="s">
        <v>18</v>
      </c>
      <c r="W29" s="74" t="s">
        <v>19</v>
      </c>
      <c r="X29" s="8" t="s">
        <v>16</v>
      </c>
      <c r="Y29" s="44" t="s">
        <v>17</v>
      </c>
      <c r="Z29" s="9" t="s">
        <v>18</v>
      </c>
      <c r="AA29" s="46" t="s">
        <v>19</v>
      </c>
    </row>
    <row r="30" spans="2:27" ht="15.75" thickBot="1" x14ac:dyDescent="0.3">
      <c r="G30" s="14">
        <f>SUM(H30:K30)</f>
        <v>2072572.5500000003</v>
      </c>
      <c r="H30" s="49">
        <v>746403.47000000009</v>
      </c>
      <c r="I30" s="43">
        <v>741730.92</v>
      </c>
      <c r="J30" s="51">
        <v>449411.24</v>
      </c>
      <c r="K30" s="43">
        <v>135026.92000000004</v>
      </c>
      <c r="L30" s="49">
        <v>380316.8</v>
      </c>
      <c r="M30" s="43">
        <v>639936.97</v>
      </c>
      <c r="N30" s="51" t="s">
        <v>67</v>
      </c>
      <c r="O30" s="43" t="s">
        <v>67</v>
      </c>
      <c r="P30" s="5">
        <f>IFERROR(L30/H30,"NO APLICA")</f>
        <v>0.50953246506209293</v>
      </c>
      <c r="Q30" s="6">
        <f>IFERROR(M30/I30,"NO APLICA")</f>
        <v>0.86276161980681609</v>
      </c>
      <c r="R30" s="6" t="str">
        <f>IFERROR(N30/J30,"NO APLICA")</f>
        <v>NO APLICA</v>
      </c>
      <c r="S30" s="7" t="str">
        <f>IFERROR(O30/K30,"NO APLICA")</f>
        <v>NO APLICA</v>
      </c>
      <c r="T30" s="5">
        <f>IFERROR(L30/G30,"NO APLICA")</f>
        <v>0.18349987314074961</v>
      </c>
      <c r="U30" s="6">
        <f>IFERROR((L30+M30)/G30,"NO APLICA")</f>
        <v>0.49226444208189474</v>
      </c>
      <c r="V30" s="6" t="str">
        <f>IFERROR((L30+M30+N30)/G30,"NO APLICA")</f>
        <v>NO APLICA</v>
      </c>
      <c r="W30" s="7" t="str">
        <f>IFERROR((L30+M30+N30+O30)/G30,"NO APLICA")</f>
        <v>NO APLICA</v>
      </c>
      <c r="X30" s="139"/>
      <c r="Y30" s="45"/>
      <c r="Z30" s="10"/>
      <c r="AA30" s="47"/>
    </row>
    <row r="31" spans="2:27" x14ac:dyDescent="0.25">
      <c r="P31" s="1"/>
      <c r="Q31" s="1"/>
      <c r="R31" s="1"/>
      <c r="S31" s="1"/>
      <c r="T31" s="1"/>
      <c r="U31" s="1"/>
      <c r="V31" s="1"/>
      <c r="W31" s="1"/>
    </row>
    <row r="32" spans="2:27" x14ac:dyDescent="0.25">
      <c r="I32" s="141"/>
      <c r="K32" s="141"/>
      <c r="P32" s="1"/>
      <c r="Q32" s="1"/>
      <c r="R32" s="1"/>
      <c r="S32" s="1"/>
      <c r="T32" s="1"/>
      <c r="U32" s="1"/>
      <c r="V32" s="1"/>
      <c r="W32" s="1"/>
    </row>
    <row r="33" spans="2:27" x14ac:dyDescent="0.25">
      <c r="M33" s="141"/>
      <c r="P33" s="1"/>
      <c r="Q33" s="1"/>
      <c r="R33" s="1"/>
      <c r="S33" s="1"/>
      <c r="T33" s="1"/>
      <c r="U33" s="1"/>
      <c r="V33" s="1"/>
      <c r="W33" s="1"/>
    </row>
    <row r="34" spans="2:27" x14ac:dyDescent="0.25">
      <c r="H34" s="20"/>
    </row>
    <row r="37" spans="2:27" x14ac:dyDescent="0.25">
      <c r="B37" s="15"/>
      <c r="G37" s="17"/>
      <c r="H37" s="17"/>
      <c r="I37" s="17"/>
      <c r="J37" s="17"/>
      <c r="K37" s="17"/>
      <c r="L37" s="17"/>
      <c r="Q37" s="20"/>
      <c r="AA37" s="15"/>
    </row>
    <row r="38" spans="2:27" ht="15.75" x14ac:dyDescent="0.25">
      <c r="B38" s="147" t="s">
        <v>68</v>
      </c>
      <c r="C38" s="146"/>
      <c r="D38" s="146"/>
      <c r="E38" s="146"/>
      <c r="G38" s="18"/>
      <c r="H38" s="18"/>
      <c r="I38" s="18"/>
      <c r="J38" s="145" t="s">
        <v>69</v>
      </c>
      <c r="K38" s="145"/>
      <c r="L38" s="145"/>
      <c r="M38" s="145"/>
      <c r="N38" s="145"/>
      <c r="O38" s="145"/>
      <c r="P38" s="19"/>
      <c r="W38" s="146" t="s">
        <v>70</v>
      </c>
      <c r="X38" s="146"/>
      <c r="Y38" s="146"/>
      <c r="Z38" s="146"/>
    </row>
    <row r="40" spans="2:27" ht="15" customHeight="1" x14ac:dyDescent="0.25">
      <c r="B40" s="147" t="s">
        <v>80</v>
      </c>
      <c r="C40" s="146"/>
      <c r="D40" s="146"/>
      <c r="E40" s="146"/>
      <c r="F40" s="142"/>
      <c r="G40" s="148"/>
      <c r="H40" s="148"/>
      <c r="I40" s="148"/>
      <c r="J40" s="145" t="s">
        <v>81</v>
      </c>
      <c r="K40" s="145"/>
      <c r="L40" s="145"/>
      <c r="M40" s="145"/>
      <c r="N40" s="145"/>
      <c r="O40" s="145"/>
      <c r="P40" s="142"/>
      <c r="Q40" s="142"/>
      <c r="R40" s="142"/>
      <c r="W40" s="146" t="s">
        <v>82</v>
      </c>
      <c r="X40" s="146"/>
      <c r="Y40" s="146"/>
      <c r="Z40" s="146"/>
    </row>
    <row r="41" spans="2:27" ht="15.75" customHeight="1" x14ac:dyDescent="0.25">
      <c r="B41" s="147" t="s">
        <v>83</v>
      </c>
      <c r="C41" s="146"/>
      <c r="D41" s="146"/>
      <c r="E41" s="146"/>
      <c r="F41" s="142"/>
      <c r="J41" s="145" t="s">
        <v>84</v>
      </c>
      <c r="K41" s="145"/>
      <c r="L41" s="145"/>
      <c r="M41" s="145"/>
      <c r="N41" s="145"/>
      <c r="O41" s="145"/>
      <c r="R41" s="142"/>
      <c r="W41" s="146" t="s">
        <v>85</v>
      </c>
      <c r="X41" s="146"/>
      <c r="Y41" s="146"/>
      <c r="Z41" s="146"/>
    </row>
    <row r="42" spans="2:27" x14ac:dyDescent="0.25">
      <c r="E42" s="143"/>
    </row>
    <row r="43" spans="2:27" ht="55.5" customHeight="1" x14ac:dyDescent="0.25">
      <c r="B43" s="144"/>
      <c r="C43" s="144"/>
      <c r="D43" s="144"/>
      <c r="E43" s="144"/>
      <c r="G43" s="16"/>
      <c r="H43" s="16"/>
      <c r="I43" s="16"/>
      <c r="J43" s="144"/>
      <c r="K43" s="144"/>
      <c r="L43" s="144"/>
      <c r="M43" s="144"/>
      <c r="N43" s="144"/>
      <c r="O43" s="144"/>
      <c r="P43" s="16"/>
      <c r="W43" s="144"/>
      <c r="X43" s="144"/>
      <c r="Y43" s="144"/>
      <c r="Z43" s="144"/>
      <c r="AA43" s="144"/>
    </row>
  </sheetData>
  <mergeCells count="34">
    <mergeCell ref="X12:AA13"/>
    <mergeCell ref="B13:B14"/>
    <mergeCell ref="C13:C14"/>
    <mergeCell ref="X27:AA28"/>
    <mergeCell ref="G27:W27"/>
    <mergeCell ref="G28:G29"/>
    <mergeCell ref="H28:K28"/>
    <mergeCell ref="L28:O28"/>
    <mergeCell ref="P28:S28"/>
    <mergeCell ref="T28:W28"/>
    <mergeCell ref="E4:T4"/>
    <mergeCell ref="E5:T5"/>
    <mergeCell ref="D13:F13"/>
    <mergeCell ref="G12:W12"/>
    <mergeCell ref="G13:K13"/>
    <mergeCell ref="L13:O13"/>
    <mergeCell ref="P13:S13"/>
    <mergeCell ref="T13:W13"/>
    <mergeCell ref="E6:T7"/>
    <mergeCell ref="E8:T8"/>
    <mergeCell ref="J43:O43"/>
    <mergeCell ref="J38:O38"/>
    <mergeCell ref="W38:Z38"/>
    <mergeCell ref="W43:AA43"/>
    <mergeCell ref="B38:E38"/>
    <mergeCell ref="B43:C43"/>
    <mergeCell ref="D43:E43"/>
    <mergeCell ref="G40:I40"/>
    <mergeCell ref="B40:E40"/>
    <mergeCell ref="B41:E41"/>
    <mergeCell ref="W40:Z40"/>
    <mergeCell ref="W41:Z41"/>
    <mergeCell ref="J40:O40"/>
    <mergeCell ref="J41:O41"/>
  </mergeCells>
  <conditionalFormatting sqref="P15:S15">
    <cfRule type="cellIs" dxfId="15" priority="39" operator="equal">
      <formula>"ND"</formula>
    </cfRule>
    <cfRule type="cellIs" dxfId="14" priority="40" operator="greaterThan">
      <formula>0.5</formula>
    </cfRule>
    <cfRule type="cellIs" dxfId="13" priority="41" operator="lessThanOrEqual">
      <formula>0</formula>
    </cfRule>
    <cfRule type="cellIs" dxfId="12" priority="42" operator="between">
      <formula>0</formula>
      <formula>0.5</formula>
    </cfRule>
  </conditionalFormatting>
  <conditionalFormatting sqref="P30:W30">
    <cfRule type="cellIs" dxfId="11" priority="16" operator="equal">
      <formula>"NO APLICA"</formula>
    </cfRule>
    <cfRule type="cellIs" dxfId="10" priority="18" operator="lessThanOrEqual">
      <formula>0.5</formula>
    </cfRule>
    <cfRule type="cellIs" dxfId="9" priority="19" operator="between">
      <formula>0.5</formula>
      <formula>0.7</formula>
    </cfRule>
    <cfRule type="cellIs" dxfId="8" priority="20" operator="between">
      <formula>0.7</formula>
      <formula>1.2</formula>
    </cfRule>
    <cfRule type="cellIs" dxfId="7" priority="21" operator="equal">
      <formula>0.7</formula>
    </cfRule>
    <cfRule type="cellIs" dxfId="6" priority="22" operator="greaterThan">
      <formula>0.7</formula>
    </cfRule>
  </conditionalFormatting>
  <conditionalFormatting sqref="P30:W30">
    <cfRule type="cellIs" dxfId="5" priority="17" operator="greaterThanOrEqual">
      <formula>1.2</formula>
    </cfRule>
  </conditionalFormatting>
  <conditionalFormatting sqref="P16:W24 T15:W15">
    <cfRule type="cellIs" dxfId="4" priority="1" operator="equal">
      <formula>"NO APLICA"</formula>
    </cfRule>
    <cfRule type="cellIs" dxfId="3" priority="2" operator="greaterThanOrEqual">
      <formula>1.2</formula>
    </cfRule>
    <cfRule type="cellIs" dxfId="2" priority="3" operator="lessThanOrEqual">
      <formula>0.5</formula>
    </cfRule>
    <cfRule type="cellIs" dxfId="1" priority="4" operator="between">
      <formula>0.5</formula>
      <formula>0.7</formula>
    </cfRule>
    <cfRule type="cellIs" dxfId="0" priority="5" operator="between">
      <formula>0.7</formula>
      <formula>1.2</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alma_arroyo74@hotmail.com</dc:creator>
  <cp:keywords/>
  <dc:description/>
  <cp:lastModifiedBy>Propietario</cp:lastModifiedBy>
  <cp:revision/>
  <dcterms:created xsi:type="dcterms:W3CDTF">2021-02-22T21:43:21Z</dcterms:created>
  <dcterms:modified xsi:type="dcterms:W3CDTF">2022-07-20T15:51:35Z</dcterms:modified>
  <cp:category/>
  <cp:contentStatus/>
</cp:coreProperties>
</file>