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ocuments\IMM 2021-2024\MIR\SEGUIMIENTO MIR 2022\3ER TRIMESTRE\"/>
    </mc:Choice>
  </mc:AlternateContent>
  <bookViews>
    <workbookView xWindow="0" yWindow="0" windowWidth="20490" windowHeight="7650"/>
  </bookViews>
  <sheets>
    <sheet name="SEGUIMIENTO EJE 2"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54" i="1" l="1"/>
  <c r="R59" i="1" l="1"/>
  <c r="V51" i="1"/>
  <c r="Q51" i="1"/>
  <c r="R51"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2" i="1"/>
  <c r="V53"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2" i="1"/>
  <c r="R53" i="1"/>
  <c r="R5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2" i="1"/>
  <c r="Q53" i="1"/>
  <c r="Q5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S14" i="1"/>
  <c r="Q14" i="1"/>
  <c r="R14" i="1"/>
  <c r="P14" i="1"/>
  <c r="U13" i="1"/>
  <c r="V13" i="1"/>
  <c r="Q13" i="1"/>
  <c r="R13" i="1"/>
  <c r="T13" i="1"/>
  <c r="S13" i="1"/>
  <c r="P13" i="1"/>
  <c r="U12" i="1"/>
  <c r="V12" i="1"/>
  <c r="Q12" i="1"/>
  <c r="R12" i="1"/>
  <c r="N23" i="1" l="1"/>
  <c r="N19" i="1"/>
  <c r="N16" i="1"/>
  <c r="M14" i="1"/>
  <c r="L14" i="1"/>
  <c r="H44" i="1"/>
  <c r="I14" i="1"/>
  <c r="K44" i="1"/>
  <c r="J44" i="1"/>
  <c r="I44" i="1"/>
  <c r="H14" i="1"/>
  <c r="G31" i="1"/>
  <c r="G16" i="1"/>
  <c r="G17" i="1"/>
  <c r="G18" i="1"/>
  <c r="G19" i="1"/>
  <c r="G20" i="1"/>
  <c r="G21" i="1"/>
  <c r="G22" i="1"/>
  <c r="G23" i="1"/>
  <c r="G24" i="1"/>
  <c r="G25" i="1"/>
  <c r="G26" i="1"/>
  <c r="G27" i="1"/>
  <c r="G28" i="1"/>
  <c r="G29" i="1"/>
  <c r="G30" i="1"/>
  <c r="G32" i="1"/>
  <c r="G33" i="1"/>
  <c r="G34" i="1"/>
  <c r="G35" i="1"/>
  <c r="G36" i="1"/>
  <c r="G37" i="1"/>
  <c r="G38" i="1"/>
  <c r="G39" i="1"/>
  <c r="G40" i="1"/>
  <c r="G41" i="1"/>
  <c r="G42" i="1"/>
  <c r="G43" i="1"/>
  <c r="G44" i="1"/>
  <c r="G14" i="1" s="1"/>
  <c r="G45" i="1"/>
  <c r="G46" i="1"/>
  <c r="G47" i="1"/>
  <c r="G48" i="1"/>
  <c r="G49" i="1"/>
  <c r="G50" i="1"/>
  <c r="G51" i="1"/>
  <c r="G52" i="1"/>
  <c r="G53" i="1"/>
  <c r="G54" i="1"/>
  <c r="G15" i="1"/>
  <c r="J14" i="1"/>
  <c r="K14" i="1"/>
  <c r="N14" i="1" l="1"/>
  <c r="U59" i="1" l="1"/>
  <c r="Q59" i="1"/>
  <c r="T12" i="1" l="1"/>
  <c r="G59" i="1" l="1"/>
  <c r="I59" i="1"/>
  <c r="U14" i="1" l="1"/>
  <c r="T14" i="1"/>
  <c r="W15" i="1" l="1"/>
  <c r="W17" i="1"/>
  <c r="W18"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V14" i="1"/>
  <c r="W13" i="1"/>
  <c r="P12" i="1"/>
  <c r="W12" i="1"/>
  <c r="S54" i="1" l="1"/>
  <c r="S15" i="1"/>
  <c r="L16" i="1" l="1"/>
  <c r="L19" i="1"/>
  <c r="S16" i="1"/>
  <c r="S53" i="1"/>
  <c r="S52" i="1"/>
  <c r="S51" i="1"/>
  <c r="S50" i="1"/>
  <c r="S49" i="1"/>
  <c r="S48" i="1"/>
  <c r="S47" i="1"/>
  <c r="S46" i="1"/>
  <c r="S45" i="1"/>
  <c r="S44" i="1"/>
  <c r="S43" i="1"/>
  <c r="S42" i="1"/>
  <c r="S41" i="1"/>
  <c r="S40" i="1"/>
  <c r="S39" i="1"/>
  <c r="S38" i="1"/>
  <c r="S37" i="1"/>
  <c r="S36" i="1"/>
  <c r="S35" i="1"/>
  <c r="S34" i="1"/>
  <c r="S33" i="1"/>
  <c r="S32" i="1"/>
  <c r="S31" i="1"/>
  <c r="S30" i="1"/>
  <c r="S29" i="1"/>
  <c r="S28" i="1"/>
  <c r="S27" i="1"/>
  <c r="S26" i="1"/>
  <c r="S25" i="1"/>
  <c r="S24" i="1"/>
  <c r="S23" i="1"/>
  <c r="S22" i="1"/>
  <c r="S21" i="1"/>
  <c r="S20" i="1"/>
  <c r="S19" i="1"/>
  <c r="S18" i="1"/>
  <c r="W19" i="1" l="1"/>
  <c r="W16" i="1"/>
  <c r="S12" i="1" l="1"/>
  <c r="W14" i="1" l="1"/>
  <c r="S17" i="1"/>
  <c r="P59" i="1"/>
  <c r="W59" i="1" l="1"/>
  <c r="V59" i="1"/>
  <c r="T59" i="1"/>
  <c r="S59" i="1"/>
</calcChain>
</file>

<file path=xl/sharedStrings.xml><?xml version="1.0" encoding="utf-8"?>
<sst xmlns="http://schemas.openxmlformats.org/spreadsheetml/2006/main" count="371" uniqueCount="220">
  <si>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</si>
  <si>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</si>
  <si>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</si>
  <si>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</si>
  <si>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</si>
  <si>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</si>
  <si>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</si>
  <si>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</si>
  <si>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</si>
  <si>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</si>
  <si>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PRESUPUESTO ANUAL AUTORIZADO</t>
  </si>
  <si>
    <t>PLANEACIÓN TRIMESTRAL DE EJECUCIÓN DEL PRESUPUESTO</t>
  </si>
  <si>
    <t>EJECUCIÓN  DEL PRESUPUESTO AUTORIZADO</t>
  </si>
  <si>
    <t>AVANCE TRIMESTRAL EN LA EJECUCIÓN DEL PRESUPUESTO</t>
  </si>
  <si>
    <t>AVANCE ACUMULADO ANUAL DE LA  EJECUCIÓN DEL PRESUPUESTO</t>
  </si>
  <si>
    <t>ANUAL</t>
  </si>
  <si>
    <t>ND</t>
  </si>
  <si>
    <t>Fin
( DGPM )</t>
  </si>
  <si>
    <t>EJE 2: PROSPERIDAD COMPARTIDA</t>
  </si>
  <si>
    <t>SEGUIMIENTO DE AVANCE EN CUMPLIMIENTO DE METAS Y OBJETIVOS 2022</t>
  </si>
  <si>
    <t>AVANCE EN CUMPLIMIENTO DE METAS TRIMESTRAL Y ANUAL ACUMULADO 2022</t>
  </si>
  <si>
    <t>META PLANEADA 2022</t>
  </si>
  <si>
    <t>META ALCANZADA 2022</t>
  </si>
  <si>
    <t>PORCENTAJE DE AVANCE TRIMESTRAL 2022</t>
  </si>
  <si>
    <t>PORCENTAJE DE AVANCE ACUMULADO ANUAL 2022</t>
  </si>
  <si>
    <t>JUSTIFICACION DE AVANCE DE RESULTADOS 2022</t>
  </si>
  <si>
    <t>JUSTIFICACIÓN DE AVANCE DE EJECUCIÓN DEL PRESUPUESTO 2022</t>
  </si>
  <si>
    <t>SEGUIMIENTO A LA EJECUCIÓN DEL PRESUPUESTO AUTORIZADO 2022</t>
  </si>
  <si>
    <t>Bienal</t>
  </si>
  <si>
    <r>
      <rPr>
        <b/>
        <sz val="11"/>
        <color theme="1"/>
        <rFont val="Arial"/>
        <family val="2"/>
      </rPr>
      <t xml:space="preserve">IEE: </t>
    </r>
    <r>
      <rPr>
        <sz val="11"/>
        <color theme="1"/>
        <rFont val="Arial"/>
        <family val="2"/>
      </rPr>
      <t xml:space="preserve">Índice de Economía Estable. </t>
    </r>
  </si>
  <si>
    <r>
      <rPr>
        <b/>
        <sz val="11"/>
        <color theme="1"/>
        <rFont val="Arial"/>
        <family val="2"/>
      </rPr>
      <t xml:space="preserve">CdG: </t>
    </r>
    <r>
      <rPr>
        <sz val="11"/>
        <color theme="1"/>
        <rFont val="Arial"/>
        <family val="2"/>
      </rPr>
      <t xml:space="preserve">Coeficiente de Gini. </t>
    </r>
  </si>
  <si>
    <t>Anual</t>
  </si>
  <si>
    <t>TRIMESTRE 1 2022</t>
  </si>
  <si>
    <t>TRIMESTRE 2 2022</t>
  </si>
  <si>
    <t>TRIMESTRE 3 2022</t>
  </si>
  <si>
    <t>TRIMESTRE 4 2022</t>
  </si>
  <si>
    <t>Actividad</t>
  </si>
  <si>
    <t>Propósito
(DIRECCIÓN GENERAL IMM)</t>
  </si>
  <si>
    <t>2.10.1.1. Las mujeres del Municipio de Benito Juárez reciben atención y  acceden a su derecho de una vida libre de violencia  al institucionalizar y transversalizarse la perspectiva de género en la administración pública.</t>
  </si>
  <si>
    <t>PMAIMM: Porcentaje de Mujeres Atendidas por el Instituto Municipal de la Mujer.</t>
  </si>
  <si>
    <t>Trimestral</t>
  </si>
  <si>
    <t>UNIDAD DE MEDIDA DEL INDICADOR: Porcentaje
UNIDAD DE MEDIDA DE LAS VARIABLES: Mujeres</t>
  </si>
  <si>
    <t>Componente
(Dirección General)</t>
  </si>
  <si>
    <t xml:space="preserve">2.10.1.1.1.   Representación, Coordinación y Dirección del Instituto Municipal de la Mujer.
</t>
  </si>
  <si>
    <r>
      <t xml:space="preserve">PRPRIAIMM: </t>
    </r>
    <r>
      <rPr>
        <sz val="11"/>
        <color theme="1"/>
        <rFont val="Arial"/>
        <family val="2"/>
      </rPr>
      <t xml:space="preserve"> Porcentaje de Reuniones para Planeación y/o Rendición de Informes de actividades del Instituto Municipal de la Mujer.</t>
    </r>
  </si>
  <si>
    <r>
      <t xml:space="preserve">UNIDAD DE MEDIDA DEL INDICADOR:
</t>
    </r>
    <r>
      <rPr>
        <sz val="11"/>
        <color theme="1"/>
        <rFont val="Arial"/>
        <family val="2"/>
      </rPr>
      <t>Porcentaje.</t>
    </r>
    <r>
      <rPr>
        <b/>
        <sz val="11"/>
        <color theme="1"/>
        <rFont val="Arial"/>
        <family val="2"/>
      </rPr>
      <t xml:space="preserve">
UNIDAD DE MEDIDA DE LAS VARIABLES:
Reuniones</t>
    </r>
  </si>
  <si>
    <t>2.10.1.1.1.1 Realizar reuniones Ordinarias con Consejos y Junta Directiva.</t>
  </si>
  <si>
    <r>
      <rPr>
        <b/>
        <sz val="11"/>
        <color theme="1"/>
        <rFont val="Arial"/>
        <family val="2"/>
      </rPr>
      <t xml:space="preserve">PROCJD: </t>
    </r>
    <r>
      <rPr>
        <sz val="11"/>
        <color theme="1"/>
        <rFont val="Arial"/>
        <family val="2"/>
      </rPr>
      <t>Porcentaje de Reuniones Ordinarias con Consejos y Junta Directiva.</t>
    </r>
  </si>
  <si>
    <t>2.10.1.1.1.2 Realizar reuniones  con  Coordinadores.</t>
  </si>
  <si>
    <r>
      <rPr>
        <b/>
        <sz val="11"/>
        <color theme="1"/>
        <rFont val="Arial"/>
        <family val="2"/>
      </rPr>
      <t xml:space="preserve">PRC: </t>
    </r>
    <r>
      <rPr>
        <sz val="11"/>
        <color theme="1"/>
        <rFont val="Arial"/>
        <family val="2"/>
      </rPr>
      <t xml:space="preserve">Porcentaje de Reuniones con  Coordinadores. </t>
    </r>
  </si>
  <si>
    <t xml:space="preserve">Actividad </t>
  </si>
  <si>
    <r>
      <rPr>
        <b/>
        <sz val="11"/>
        <color theme="1"/>
        <rFont val="Arial"/>
        <family val="2"/>
      </rPr>
      <t xml:space="preserve">PIAR: </t>
    </r>
    <r>
      <rPr>
        <sz val="11"/>
        <color theme="1"/>
        <rFont val="Arial"/>
        <family val="2"/>
      </rPr>
      <t>Porcentaje de  Informes de actividades Realizados.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</si>
  <si>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Reuniones.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</si>
  <si>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Actas de sesiones.</t>
    </r>
  </si>
  <si>
    <t>Componente
(Coordinación Administrativa y de Gestión de Recursos)</t>
  </si>
  <si>
    <t xml:space="preserve">2.10.1.1.2.  Acciones de  gestión y  administración del presupuesto y  rendición de cuentas ante los entes fiscalizadores realizadas.
</t>
  </si>
  <si>
    <r>
      <t xml:space="preserve">PGPRCAEF: </t>
    </r>
    <r>
      <rPr>
        <sz val="11"/>
        <color theme="1"/>
        <rFont val="Arial"/>
        <family val="2"/>
      </rPr>
      <t>Porcentaje de gestiones del presupuesto y  rendición de cuentas ante los entes fiscalizadores</t>
    </r>
  </si>
  <si>
    <t>2.10.1.1.2.1. Administración del sistema informático que permite el seguimiento del cumplimiento de metas y ejercicio del presupuesto con base en las Matrices de Indicadores para Resultados y el Presupuesto basado en resultados  con perspectiva de género</t>
  </si>
  <si>
    <r>
      <rPr>
        <b/>
        <sz val="11"/>
        <color theme="1"/>
        <rFont val="Arial"/>
        <family val="2"/>
      </rPr>
      <t>PIACMEPBMPPG:</t>
    </r>
    <r>
      <rPr>
        <sz val="11"/>
        <color theme="1"/>
        <rFont val="Arial"/>
        <family val="2"/>
      </rPr>
      <t xml:space="preserve"> Porcentaje de informes administrativos  de cumplimiento de metas y ejercicio del presupuesto con base en la MIR y el PBR  con perspectiva de género.</t>
    </r>
  </si>
  <si>
    <t>2.10.1.1.2.2.  Realización de mantenimiento de los equipos de cómputo, líneas telefónicas y la red informática de voz y datos.</t>
  </si>
  <si>
    <r>
      <rPr>
        <b/>
        <sz val="11"/>
        <color theme="1"/>
        <rFont val="Arial"/>
        <family val="2"/>
      </rPr>
      <t xml:space="preserve">PMECLTRIVDR: </t>
    </r>
    <r>
      <rPr>
        <sz val="11"/>
        <color theme="1"/>
        <rFont val="Arial"/>
        <family val="2"/>
      </rPr>
      <t>Porcentaje de mantenimientos de los equipos de cómputo, líneas telefónicas y la red informática de voz y datos realizado.</t>
    </r>
  </si>
  <si>
    <t>2.10.1.1.2.3. Implementación de un programa de sustitución de mobiliario, equipo de oficina y parque vehicular obsoleto.</t>
  </si>
  <si>
    <r>
      <rPr>
        <b/>
        <sz val="11"/>
        <color theme="1"/>
        <rFont val="Arial"/>
        <family val="2"/>
      </rPr>
      <t xml:space="preserve">PMEOPVOS: </t>
    </r>
    <r>
      <rPr>
        <sz val="11"/>
        <color theme="1"/>
        <rFont val="Arial"/>
        <family val="2"/>
      </rPr>
      <t>Porcentaje de  mobiliario, equipo de oficina y parque vehicular obsoleto sustituido.</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</si>
  <si>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Gestiones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</si>
  <si>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Informes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</si>
  <si>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Reportes.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</si>
  <si>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mobiliario, equipo de oficina y parque vehicular</t>
    </r>
  </si>
  <si>
    <t>Componente
(Coordinación Institucional de la Perspectiva de Género)</t>
  </si>
  <si>
    <t>2.10.1.1.3. Capacitaciones en temas de sensibilización y difusión de la transversalización de la perspectiva género realizadas.</t>
  </si>
  <si>
    <r>
      <t xml:space="preserve">PCACATSTPG: </t>
    </r>
    <r>
      <rPr>
        <sz val="11"/>
        <color theme="1"/>
        <rFont val="Arial"/>
        <family val="2"/>
      </rPr>
      <t>Porcentaje de capacitaciones, acompañamientos y canalizaciones atendidas en temas de sensibilizacion y transverzalización de perspectiva de género.</t>
    </r>
  </si>
  <si>
    <t xml:space="preserve">2.10.1.1.3.1. Servicios de seguimiento y acompañamiento a víctimas indirectas de feminicidios. </t>
  </si>
  <si>
    <t>2.10.1.1.3.2. Procurar y evaluar la aplicación de la NOM 046-SSA2-2005 en los casos violencia familiar, sexual y contra las mujeres, a través de difusión y capacitación.</t>
  </si>
  <si>
    <r>
      <rPr>
        <b/>
        <sz val="11"/>
        <color theme="1"/>
        <rFont val="Arial"/>
        <family val="2"/>
      </rPr>
      <t>PCDEIIN:</t>
    </r>
    <r>
      <rPr>
        <sz val="11"/>
        <color theme="1"/>
        <rFont val="Arial"/>
        <family val="2"/>
      </rPr>
      <t xml:space="preserve"> Porcentaje de Capacitaciones a Dependencias y Entidades con la información de la implementación de la  NOM 046-SSA2-2005.</t>
    </r>
  </si>
  <si>
    <r>
      <t xml:space="preserve">2.10.1.1.3.3. </t>
    </r>
    <r>
      <rPr>
        <sz val="11"/>
        <color theme="1"/>
        <rFont val="Arial"/>
        <family val="2"/>
      </rPr>
      <t>Promoción de la erradicación de las diferentes violencias a través de campañas virtuales.</t>
    </r>
  </si>
  <si>
    <r>
      <rPr>
        <b/>
        <sz val="11"/>
        <color theme="1"/>
        <rFont val="Arial"/>
        <family val="2"/>
      </rPr>
      <t>PPPPSDTCPAVGRS:</t>
    </r>
    <r>
      <rPr>
        <sz val="11"/>
        <color theme="1"/>
        <rFont val="Arial"/>
        <family val="2"/>
      </rPr>
      <t xml:space="preserve"> Porcentaje de publicaciones promocionales a la población  sobre diferentes tematicas que coadyuven en la prevención y atención de la violencia de género en redes sociales.</t>
    </r>
  </si>
  <si>
    <t>2.10.1.1.3.4. Realizar capacitaciones en torno a estrategias de prevención primaria, secundaria y terciaria en atención a mujeres, adolescencias y niñez en situación de vulnerabilidad, así como sensibilización en materia de violencia de género a servidoras y servidores públicos.</t>
  </si>
  <si>
    <r>
      <rPr>
        <b/>
        <sz val="11"/>
        <rFont val="Arial"/>
        <family val="2"/>
      </rPr>
      <t>PCSPEPPSYSMVG:</t>
    </r>
    <r>
      <rPr>
        <sz val="11"/>
        <rFont val="Arial"/>
        <family val="2"/>
      </rPr>
      <t xml:space="preserve"> Porcentaje de capacitaciones  a servidores públicos sobre estrategias de prevención primaria, secundaria y terciaria , así como sensibilización en materia de violencia de género.</t>
    </r>
  </si>
  <si>
    <t xml:space="preserve">2.10.1.1.3.5. Realización de  eventos  academicos dirigidos a estudiantes  en temas de: Feminismo, Perspectiva de Género, Violencia de Género y Cultura de Paz. </t>
  </si>
  <si>
    <r>
      <rPr>
        <b/>
        <sz val="11"/>
        <rFont val="Arial"/>
        <family val="2"/>
      </rPr>
      <t>PEADAETFPGVGCP</t>
    </r>
    <r>
      <rPr>
        <sz val="11"/>
        <rFont val="Arial"/>
        <family val="2"/>
      </rPr>
      <t xml:space="preserve">: Porcentaje de  eventos  academicos dirigidos a estudiantes  en temas de: Feminismo, Perspectiva de Género, Violencia de Género y Cultura de Paz. </t>
    </r>
  </si>
  <si>
    <t>2.10.1.1.3.6. Realizar capacitaciones en temas de sensibilización, orientación intersectorial en materia de violencia de género, empoderamiento y derechos sexuales y reproductivos, por medio de distintos medios y canales de difusión e información a diversos sectores tanto público como privado de la ciudadanía en general.</t>
  </si>
  <si>
    <r>
      <rPr>
        <b/>
        <sz val="11"/>
        <rFont val="Arial"/>
        <family val="2"/>
      </rPr>
      <t>PCTSOIMVGEDSR:</t>
    </r>
    <r>
      <rPr>
        <sz val="11"/>
        <rFont val="Arial"/>
        <family val="2"/>
      </rPr>
      <t xml:space="preserve"> Porcentaje de capacitaciones en temas de sensibilización, orientación intersectorial en materia de violencia de género, empoderamiento y derechos sexuales y reproductivos</t>
    </r>
  </si>
  <si>
    <r>
      <t>2.10.1.1.3.7.</t>
    </r>
    <r>
      <rPr>
        <sz val="11"/>
        <color theme="1"/>
        <rFont val="Arial"/>
        <family val="2"/>
      </rPr>
      <t xml:space="preserve"> Servicios de atención en la Casa de Asistencia Temporal para Mujeres “Christine de Pizán”  (CAT)</t>
    </r>
  </si>
  <si>
    <r>
      <rPr>
        <b/>
        <sz val="11"/>
        <color theme="1"/>
        <rFont val="Arial"/>
        <family val="2"/>
      </rPr>
      <t>PACAT</t>
    </r>
    <r>
      <rPr>
        <sz val="11"/>
        <color theme="1"/>
        <rFont val="Arial"/>
        <family val="2"/>
      </rPr>
      <t>: Porcentaje de atenciones en la Casa de Asistencia Temporal</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</si>
  <si>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</si>
  <si>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Servicios  de Seguimiento y Acompañamiento </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</si>
  <si>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Capacitaciones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</si>
  <si>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Publicaciones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</si>
  <si>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Capacitaciones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</si>
  <si>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Eventos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</si>
  <si>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Capacitaciones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</si>
  <si>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Atenciones</t>
    </r>
  </si>
  <si>
    <t>Componente
(Unidad de Atención Psicológica)</t>
  </si>
  <si>
    <t xml:space="preserve">2.10.1.1.4. Servicios de salud integral desde la Perspectiva de Género, especialmente en los Derechos Sexuales y Reproductivos, con trato diferenciado para mujeres, mujeres adolescentes y niñez, desde una perspectiva de género, victimológica y basado en el enfoque de los Derechos Humanos de las Mujeres benitojuarenses realizados. </t>
  </si>
  <si>
    <r>
      <t xml:space="preserve">PSISPM: </t>
    </r>
    <r>
      <rPr>
        <sz val="11"/>
        <color theme="1"/>
        <rFont val="Arial"/>
        <family val="2"/>
      </rPr>
      <t>Porcentaje deServicios Integrales de Salud  para la mujer.</t>
    </r>
  </si>
  <si>
    <t>2.10.1.1.4.1. Brindar atención médica de primer nivel, orientación y consultas a mujeres,  brindándolos con trato digno, calidad y calidez en la atención.</t>
  </si>
  <si>
    <r>
      <rPr>
        <b/>
        <sz val="11"/>
        <color theme="1"/>
        <rFont val="Arial"/>
        <family val="2"/>
      </rPr>
      <t>PASM:</t>
    </r>
    <r>
      <rPr>
        <sz val="11"/>
        <color theme="1"/>
        <rFont val="Arial"/>
        <family val="2"/>
      </rPr>
      <t xml:space="preserve"> Porcentaje de Atenciones en Servicios Médicos </t>
    </r>
  </si>
  <si>
    <t>2.10.1.1.4.2. Brindar atención médica de primer nivel, orientación y consultas a Mujeres Adolescentes y Niñas,  brindándolos con trato digno, calidad y calidez en la atención.</t>
  </si>
  <si>
    <r>
      <rPr>
        <b/>
        <sz val="11"/>
        <color theme="1"/>
        <rFont val="Arial"/>
        <family val="2"/>
      </rPr>
      <t>PAMANSM:</t>
    </r>
    <r>
      <rPr>
        <sz val="11"/>
        <color theme="1"/>
        <rFont val="Arial"/>
        <family val="2"/>
      </rPr>
      <t xml:space="preserve"> Porcentaje de Atenciones a Mujeres Adolescentes y niñas  en Servicios Médicos </t>
    </r>
  </si>
  <si>
    <t>2.10.1.1.4.3. Brindar servicios de intervención en crisis, orientación, terapia psicológica individual, grupal y seguimiento a mujeres, brindándolos con trato digno, calidad y calidez en la atención</t>
  </si>
  <si>
    <r>
      <rPr>
        <b/>
        <sz val="11"/>
        <color theme="1"/>
        <rFont val="Arial"/>
        <family val="2"/>
      </rPr>
      <t>PAMSICOTP:</t>
    </r>
    <r>
      <rPr>
        <sz val="11"/>
        <color theme="1"/>
        <rFont val="Arial"/>
        <family val="2"/>
      </rPr>
      <t xml:space="preserve"> Porcentaje de Atenciones a  mujeres en servicios de intervención en crisis, orientación, terapia psicológica </t>
    </r>
  </si>
  <si>
    <t>2.10.1.1.4.4. Brindar servicios de intervención en crisis, orientación, terapia psicológica individual, grupal y seguimiento a mujeres, con trato diferenciado para adolescentes y niñez brindándolos con trato digno, calidad y calidez en la atención</t>
  </si>
  <si>
    <r>
      <rPr>
        <b/>
        <sz val="11"/>
        <color theme="1"/>
        <rFont val="Arial"/>
        <family val="2"/>
      </rPr>
      <t>PAMANASIOTP:</t>
    </r>
    <r>
      <rPr>
        <sz val="11"/>
        <color theme="1"/>
        <rFont val="Arial"/>
        <family val="2"/>
      </rPr>
      <t xml:space="preserve"> Porcentaje de Atenciones a mujeres adolescentes y niñas atendidas en servicios de intervención en crisis, orientación, terapia psicológica</t>
    </r>
  </si>
  <si>
    <t>2.10.1.1.4.5. Brindar servicios de capacitación y sensibilización para fomentar la autonomía y empoderamiento a las mujeres, mujeres adolescentes y niñas para que puedan afrontar y planear su proyecto de vida a corto, mediano y largo plazo promoviendo una vida libre de violencia.</t>
  </si>
  <si>
    <r>
      <rPr>
        <b/>
        <sz val="11"/>
        <color theme="1"/>
        <rFont val="Arial"/>
        <family val="2"/>
      </rPr>
      <t>PCMANPFAE:</t>
    </r>
    <r>
      <rPr>
        <sz val="11"/>
        <color theme="1"/>
        <rFont val="Arial"/>
        <family val="2"/>
      </rPr>
      <t xml:space="preserve"> Porcentaje de Capacitaciones a Mujeres, Mujeres Adolescentes y Niñas  para fomentar la autonomía y empoderamiento.</t>
    </r>
  </si>
  <si>
    <t>2.10.1.1.4.6. Coordinar y en su caso canalizar a las dependencias gubernamentales y organizaciones de la sociedad civil, que convergen con los objetivos del mismo para cumplir con las necesidades y demandas de las mujeres en situación de vulnerabilidad, con el fin de otorgarles atención integral, duradera y efectiva en todos los ámbitos de su vida.</t>
  </si>
  <si>
    <r>
      <rPr>
        <b/>
        <sz val="11"/>
        <color theme="1"/>
        <rFont val="Arial"/>
        <family val="2"/>
      </rPr>
      <t>PCMDGOSC:</t>
    </r>
    <r>
      <rPr>
        <sz val="11"/>
        <color theme="1"/>
        <rFont val="Arial"/>
        <family val="2"/>
      </rPr>
      <t xml:space="preserve"> Porcentaje de canalizaciones de mujeres a dependencias gubernamentales y/u organizaciones de la sociedad civil.</t>
    </r>
  </si>
  <si>
    <t>2.10.1.1.4.7. Crear convenios y acuerdos de coordinación interinstitucional (e interdisciplinaria) para apoyar el trabajo de las demás áreas (salud, legal, psicológica y social).</t>
  </si>
  <si>
    <r>
      <rPr>
        <b/>
        <sz val="11"/>
        <color theme="1"/>
        <rFont val="Arial"/>
        <family val="2"/>
      </rPr>
      <t>PCACOPATASLPS:</t>
    </r>
    <r>
      <rPr>
        <sz val="11"/>
        <color theme="1"/>
        <rFont val="Arial"/>
        <family val="2"/>
      </rPr>
      <t xml:space="preserve"> Porcentaje de convenios y acuerdos de coordinación interinstitucional para apoyar el trabajo de las áreas de salud, legal, psicológica y social.</t>
    </r>
  </si>
  <si>
    <t xml:space="preserve">2.10.1.1.4.8 Realización de  Brigadas de Salud Comunitaria y Desarrollo Integral de las Mujeres. </t>
  </si>
  <si>
    <r>
      <rPr>
        <b/>
        <sz val="11"/>
        <color theme="1"/>
        <rFont val="Arial"/>
        <family val="2"/>
      </rPr>
      <t>PBSCDI:</t>
    </r>
    <r>
      <rPr>
        <sz val="11"/>
        <color theme="1"/>
        <rFont val="Arial"/>
        <family val="2"/>
      </rPr>
      <t xml:space="preserve"> Porcentaje de Brigadas de Salud Comunitaria y Desarrollo Integral</t>
    </r>
  </si>
  <si>
    <t xml:space="preserve">2.10.1.1.4.9. Emisión del Programa de Radio como espacio colectivo auditivo feminista y comunitario dirigido a las mujeres. </t>
  </si>
  <si>
    <r>
      <rPr>
        <b/>
        <sz val="11"/>
        <color theme="1"/>
        <rFont val="Arial"/>
        <family val="2"/>
      </rPr>
      <t>PPE:</t>
    </r>
    <r>
      <rPr>
        <sz val="11"/>
        <color theme="1"/>
        <rFont val="Arial"/>
        <family val="2"/>
      </rPr>
      <t xml:space="preserve"> Porcentaje de programas emitidos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</si>
  <si>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Atenciones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</si>
  <si>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Capacitaciones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</si>
  <si>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Canalizaciones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</si>
  <si>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Convenios de coordinación interinstitucional.</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</si>
  <si>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Brigadas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</si>
  <si>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Programas de radio emitidos </t>
    </r>
  </si>
  <si>
    <t>Componente
(Unidad de Asistencia y Apoyo Jurídico)</t>
  </si>
  <si>
    <t xml:space="preserve">2.10.1.1.5. Servicios para facilitar  el acceso a la justicia, desde una perspectiva de género, victimológica y basado en el enfoque de los Derechos Humanos, a su vez fomentar el fortalecimiento de la capacidad de las mujeres para acceder a recursos y mecanismos institucionales en la defensa de sus Derechos Humanos. </t>
  </si>
  <si>
    <t>2.10.1.1.5.1. Brindar atención jurídica, asesoramiento, orientación y seguimiento a mujeres,  brindándolos con trato digno, calidad y calidez en la atención.</t>
  </si>
  <si>
    <t>2.10.1.1.5.2. Brindar atención jurídica, asesoramiento, orientación y seguimiento a mujeres, con trato diferenciado para adolescentes y niñez brindándolos con trato digno, calidad y calidez en la atención.</t>
  </si>
  <si>
    <t>Componente
(Unidad de Capacitación y Actividades Productivas)</t>
  </si>
  <si>
    <t>Componente
(Coordinación de Mantenimiento e Infraestructura a las Instalaciones)</t>
  </si>
  <si>
    <t>2.10.1.1.7. Servicios de mantenimiento, rehabilitación u obra y mejoras necesarias a la infraestructura del Instituto Municipal de la Mujer, que sencuentren bajo la custodia o resguardo del mismo.</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</si>
  <si>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Mujeres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</si>
  <si>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Servicios de asesoramiento y orientación jurídica a mujeres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</si>
  <si>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Servicios de asesoramiento y orientación jurídica a Mujeres Adolescentes y Niñas </t>
    </r>
  </si>
  <si>
    <r>
      <t>UNIDAD DE MEDIDA DEL INDICADOR: Porcentaje</t>
    </r>
    <r>
      <rPr>
        <b/>
        <sz val="11"/>
        <color theme="1"/>
        <rFont val="Arial"/>
        <family val="2"/>
      </rPr>
      <t xml:space="preserve">
UNIDAD DE MEDIDA DE LAS VARIABLES: </t>
    </r>
    <r>
      <rPr>
        <sz val="11"/>
        <color theme="1"/>
        <rFont val="Arial"/>
        <family val="2"/>
      </rPr>
      <t>Talleres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</si>
  <si>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Talleres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</si>
  <si>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Talleres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</si>
  <si>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Talleres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</si>
  <si>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canalizaciones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</si>
  <si>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 xml:space="preserve"> Bazares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</si>
  <si>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tarjetas entregadas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</si>
  <si>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Eventos</t>
    </r>
  </si>
  <si>
    <r>
      <t>UNIDAD DE MEDIDA DEL INDICADOR: Porcentaje</t>
    </r>
    <r>
      <rPr>
        <b/>
        <sz val="11"/>
        <color theme="1"/>
        <rFont val="Arial"/>
        <family val="2"/>
      </rPr>
      <t xml:space="preserve">
UNIDAD DE MEDIDA DE LAS VARIABLES: </t>
    </r>
    <r>
      <rPr>
        <sz val="11"/>
        <color theme="1"/>
        <rFont val="Arial"/>
        <family val="2"/>
      </rPr>
      <t>total de Actividades programadas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</si>
  <si>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Mantenimientos</t>
    </r>
  </si>
  <si>
    <t>UNIDAD DE MEDIDA DEL INDICADOR: Porcentaje
UNIDAD DE MEDIDA DE LAS VARIABLES: rehabilitaciones</t>
  </si>
  <si>
    <r>
      <rPr>
        <b/>
        <sz val="11"/>
        <color theme="1"/>
        <rFont val="Arial"/>
        <family val="2"/>
      </rPr>
      <t xml:space="preserve"> 2.10.1 </t>
    </r>
    <r>
      <rPr>
        <sz val="11"/>
        <color theme="1"/>
        <rFont val="Arial"/>
        <family val="2"/>
      </rPr>
      <t>Contribuir a cerrar las brechas de desigualdad reactivando y diversificando la economía y poner fin a la exclusión social para fortalecer a las familias y mejorar la calidad de vida de la población mediante la atención y  el acceso alderecho de una vida libre de violencia  al institucionalizar y transversalizarse la perspectiva de género en la administración pública.</t>
    </r>
  </si>
  <si>
    <r>
      <t xml:space="preserve">PSMPFAJ: </t>
    </r>
    <r>
      <rPr>
        <sz val="11"/>
        <color theme="1"/>
        <rFont val="Arial"/>
        <family val="2"/>
      </rPr>
      <t>Porcentaje de Servicios a la Mujer Para Facilitar el Acceso a la Justicia</t>
    </r>
  </si>
  <si>
    <r>
      <rPr>
        <b/>
        <sz val="11"/>
        <color theme="1"/>
        <rFont val="Arial"/>
        <family val="2"/>
      </rPr>
      <t>PSMAOJ:</t>
    </r>
    <r>
      <rPr>
        <sz val="11"/>
        <color theme="1"/>
        <rFont val="Arial"/>
        <family val="2"/>
      </rPr>
      <t xml:space="preserve"> Porcentaje de  Servicios a mujeres  de asesoramiento y orientación Jurídica.</t>
    </r>
  </si>
  <si>
    <r>
      <rPr>
        <b/>
        <sz val="11"/>
        <color theme="1"/>
        <rFont val="Arial"/>
        <family val="2"/>
      </rPr>
      <t xml:space="preserve">PSMANAOJ: </t>
    </r>
    <r>
      <rPr>
        <sz val="11"/>
        <color theme="1"/>
        <rFont val="Arial"/>
        <family val="2"/>
      </rPr>
      <t>Porcentaje de  Servicios a mujeres Adolescentes y Niñas en asesoramiento y orientación Jurídica.</t>
    </r>
  </si>
  <si>
    <r>
      <rPr>
        <b/>
        <sz val="11"/>
        <color theme="1"/>
        <rFont val="Arial"/>
        <family val="2"/>
      </rPr>
      <t xml:space="preserve">PTCCA: </t>
    </r>
    <r>
      <rPr>
        <sz val="11"/>
        <color theme="1"/>
        <rFont val="Arial"/>
        <family val="2"/>
      </rPr>
      <t>Porcentaje de Talleres de capacitación, cursos y actividades.</t>
    </r>
  </si>
  <si>
    <r>
      <rPr>
        <b/>
        <sz val="11"/>
        <color theme="1"/>
        <rFont val="Arial"/>
        <family val="2"/>
      </rPr>
      <t xml:space="preserve">PTEEHPVMA: </t>
    </r>
    <r>
      <rPr>
        <sz val="11"/>
        <color theme="1"/>
        <rFont val="Arial"/>
        <family val="2"/>
      </rPr>
      <t>Porcentaje de Talleres  de empoderamiento económico y habilidades para la vida de las mujeres y adolescencias.</t>
    </r>
  </si>
  <si>
    <r>
      <rPr>
        <b/>
        <sz val="11"/>
        <color theme="1"/>
        <rFont val="Arial"/>
        <family val="2"/>
      </rPr>
      <t xml:space="preserve">PTPENEF: </t>
    </r>
    <r>
      <rPr>
        <sz val="11"/>
        <color theme="1"/>
        <rFont val="Arial"/>
        <family val="2"/>
      </rPr>
      <t>Porcentaje de  talleres de Capacitacion en Planes y Estrategias de Negocios y Educación Financiera.</t>
    </r>
  </si>
  <si>
    <r>
      <rPr>
        <b/>
        <sz val="11"/>
        <color theme="1"/>
        <rFont val="Arial"/>
        <family val="2"/>
      </rPr>
      <t xml:space="preserve">PTTENT: </t>
    </r>
    <r>
      <rPr>
        <sz val="11"/>
        <color theme="1"/>
        <rFont val="Arial"/>
        <family val="2"/>
      </rPr>
      <t>Porcentaje de Talleres en temas de empleos no tradicionales.</t>
    </r>
  </si>
  <si>
    <r>
      <rPr>
        <b/>
        <sz val="11"/>
        <color theme="1"/>
        <rFont val="Arial"/>
        <family val="2"/>
      </rPr>
      <t>PCMIBA:</t>
    </r>
    <r>
      <rPr>
        <sz val="11"/>
        <color theme="1"/>
        <rFont val="Arial"/>
        <family val="2"/>
      </rPr>
      <t xml:space="preserve"> Porcentaje de  canalizaciones de mujeres a instituciones con beneficios académicos</t>
    </r>
  </si>
  <si>
    <r>
      <rPr>
        <b/>
        <sz val="11"/>
        <color theme="1"/>
        <rFont val="Arial"/>
        <family val="2"/>
      </rPr>
      <t>PEBMC:</t>
    </r>
    <r>
      <rPr>
        <sz val="11"/>
        <color theme="1"/>
        <rFont val="Arial"/>
        <family val="2"/>
      </rPr>
      <t xml:space="preserve"> Porcentaje de Emisiones del Bazar "Mujeres que Crean"</t>
    </r>
  </si>
  <si>
    <r>
      <rPr>
        <b/>
        <sz val="11"/>
        <color theme="1"/>
        <rFont val="Arial"/>
        <family val="2"/>
      </rPr>
      <t>PTBEM:</t>
    </r>
    <r>
      <rPr>
        <sz val="11"/>
        <color theme="1"/>
        <rFont val="Arial"/>
        <family val="2"/>
      </rPr>
      <t xml:space="preserve"> Porcentaje de Tarjeta BIMM entregadas a mujeres.</t>
    </r>
  </si>
  <si>
    <r>
      <rPr>
        <b/>
        <sz val="11"/>
        <color theme="1"/>
        <rFont val="Arial"/>
        <family val="2"/>
      </rPr>
      <t>PEUBPR:</t>
    </r>
    <r>
      <rPr>
        <sz val="11"/>
        <color theme="1"/>
        <rFont val="Arial"/>
        <family val="2"/>
      </rPr>
      <t xml:space="preserve"> Porcentaje de eventos  “Un Billón de Pie” realizados</t>
    </r>
  </si>
  <si>
    <r>
      <rPr>
        <b/>
        <sz val="11"/>
        <color theme="1"/>
        <rFont val="Arial"/>
        <family val="2"/>
      </rPr>
      <t>PASMROMNIIMM:</t>
    </r>
    <r>
      <rPr>
        <sz val="11"/>
        <color theme="1"/>
        <rFont val="Arial"/>
        <family val="2"/>
      </rPr>
      <t xml:space="preserve"> Porcentaje de avance de los servicios de mantenimiento, rehabilitación u obra y mejoras necesarias a la infraestructura del Instituto Municipal de la Mujer. </t>
    </r>
  </si>
  <si>
    <t>2.10.1.1.7.1 Supervisión del mantenimiento a la infraestructura  del Instituto Municipal de la Mujer, que se ncuentren bajo la custodia o resguardo del mismo.</t>
  </si>
  <si>
    <r>
      <t xml:space="preserve">PManIIMM: </t>
    </r>
    <r>
      <rPr>
        <sz val="11"/>
        <color theme="1"/>
        <rFont val="Arial"/>
        <family val="2"/>
      </rPr>
      <t>Porcentaje de mantenimientos a la infraestructura  del Instituto Municipal de la Mujer, que sencuentren bajo la custodia o resguardo del mismo.</t>
    </r>
  </si>
  <si>
    <t>2.10.1.1.7.1 supervisión de la rehabilitación a la infraestructura  del Instituto Municipal de la Mujer, que sencuentren bajo la custodia o resguardo del mismo.</t>
  </si>
  <si>
    <r>
      <t xml:space="preserve">PRIIMM: </t>
    </r>
    <r>
      <rPr>
        <sz val="11"/>
        <color theme="1"/>
        <rFont val="Arial"/>
        <family val="2"/>
      </rPr>
      <t>Porcentaje de rehabilitaciones a la infraestructura  del Instituto Municipal de la Mujer, que sencuentren bajo la custodia o resguardo del mismo.</t>
    </r>
  </si>
  <si>
    <t>CLAVE Y NOMBRE DEL PPA: E-PPA PROGRAMA DE PREVENCIÓN Y ATENCIÓN MULTIDISCIPLINARIA DE LAS VIOLENCIAS CONTRA LAS MUJERES</t>
  </si>
  <si>
    <t>ELABORÓ</t>
  </si>
  <si>
    <t>REVISÓ</t>
  </si>
  <si>
    <t>AUTORIZÓ</t>
  </si>
  <si>
    <t>C. MIGUEL ANGEL CHE POOT
COORDINADOR ADMINISTRATIVO Y DE GESTIÓN DE RECURSOS DEL INSTITUTO MUNICIPAL DE LA MUJER</t>
  </si>
  <si>
    <t>M.C. ENRIQUE EDUARDO ENCALADA SÁNCHEZ
DIRECTOR DE PLANEACIÓN DE LA DGPM</t>
  </si>
  <si>
    <t>LCDA. MIROSLAVA ANDREA REGUERA MARTÍNEZ
DIRECTORA GENERAL DEL INSTITUTO MUNICIPAL DE LA MUJER</t>
  </si>
  <si>
    <t>INSTITUTO MUNICIPAL DE LA MUJER</t>
  </si>
  <si>
    <t>2.10.1.1.6.7. Realización del Evento internacional “Un Billón de Pie”</t>
  </si>
  <si>
    <r>
      <t xml:space="preserve">2.10.1.1.6.6. Distribucion de Tarjetas BIMM  
</t>
    </r>
    <r>
      <rPr>
        <b/>
        <sz val="11"/>
        <color theme="1"/>
        <rFont val="Arial"/>
        <family val="2"/>
      </rPr>
      <t>BIMM:</t>
    </r>
    <r>
      <rPr>
        <sz val="11"/>
        <color theme="1"/>
        <rFont val="Arial"/>
        <family val="2"/>
      </rPr>
      <t xml:space="preserve">  Beneficios Instituto Municipal de la Mujer</t>
    </r>
  </si>
  <si>
    <t xml:space="preserve">2.10.1.1.6.5. Realización del bazar "Mujeres que Crean" </t>
  </si>
  <si>
    <t xml:space="preserve">2.10.1.1.6.4 Canalización a instituciones, con la finalidad de otorgar becas que favorezcan la profesionalización academica y laboral a favor de las mujeres. </t>
  </si>
  <si>
    <t xml:space="preserve">2.10.1.1.6.3 Impartición de Talleres en temas de Empleos no tradicionales. </t>
  </si>
  <si>
    <t>2.10.1.1.6.2. Impartición de talleres de Capacitacion en Planes y Estrategias de Negocios y Educación Financiera.</t>
  </si>
  <si>
    <t>2.10.1.1.6.1. Realizar talleres de empoderamiento económico y habilidades para la vida de las mujeres y adolescencias del Municipio de Benito Juárez.</t>
  </si>
  <si>
    <t xml:space="preserve">2.10.1.1.6. Talleres de capacitación, cursos y actividades que fortalecen e impulsan el empoderamiento económico, social, formación para el trabajo y la profesionalización de las mujeres. </t>
  </si>
  <si>
    <t>2.10.1.1.1.3. Presentación de Informes de actividades.</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</si>
  <si>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Puntaje</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</si>
  <si>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Puntuación entre 0 y 1</t>
    </r>
  </si>
  <si>
    <r>
      <t>El Instituto Mexicano para la Competitividad A. C. IMCO actualiza y publica los índices y subíndices de manera bienal.</t>
    </r>
    <r>
      <rPr>
        <b/>
        <sz val="11"/>
        <rFont val="Arial"/>
        <family val="2"/>
      </rPr>
      <t xml:space="preserve"> En 2022 se obtuvo un puntaje de 57</t>
    </r>
  </si>
  <si>
    <r>
      <t xml:space="preserve">Según datos de la Secretaría Técnica HacenDaria de la SEFIPLAN  sitúa al </t>
    </r>
    <r>
      <rPr>
        <b/>
        <sz val="11"/>
        <rFont val="Arial"/>
        <family val="2"/>
      </rPr>
      <t>Coeficiente Gini para el Municipio de Benito Juárez en 0.397 con la última actualización en Agosto 2021.</t>
    </r>
    <r>
      <rPr>
        <sz val="11"/>
        <rFont val="Arial"/>
        <family val="2"/>
      </rPr>
      <t xml:space="preserve"> El calculo se hace mediante una tasa de variación. El coeficiente de Gini toma valores entre 0 y 1; un valor que tiende a 1 refleja mayor desigualdad en la distribución del ingreso.</t>
    </r>
  </si>
  <si>
    <r>
      <rPr>
        <b/>
        <sz val="11"/>
        <color theme="0"/>
        <rFont val="Arial"/>
        <family val="2"/>
      </rPr>
      <t>Meta Trimestral:</t>
    </r>
    <r>
      <rPr>
        <sz val="11"/>
        <color theme="0"/>
        <rFont val="Arial"/>
        <family val="2"/>
      </rPr>
      <t xml:space="preserve"> Se tuvo un avance del 151.56% de atenciones a mujeres con 2910 atenciones de las 1930 programadas.
</t>
    </r>
    <r>
      <rPr>
        <b/>
        <sz val="11"/>
        <color theme="0"/>
        <rFont val="Arial"/>
        <family val="2"/>
      </rPr>
      <t xml:space="preserve">Meta Anual: </t>
    </r>
    <r>
      <rPr>
        <sz val="11"/>
        <color theme="0"/>
        <rFont val="Arial"/>
        <family val="2"/>
      </rPr>
      <t xml:space="preserve">Se logró un avance anual del 61.84% de atenciones del 100% con lo programado que es de 7724 </t>
    </r>
  </si>
  <si>
    <r>
      <rPr>
        <b/>
        <sz val="11"/>
        <color theme="1"/>
        <rFont val="Arial"/>
        <family val="2"/>
      </rPr>
      <t xml:space="preserve">Meta Trimestral: </t>
    </r>
    <r>
      <rPr>
        <sz val="11"/>
        <color theme="1"/>
        <rFont val="Arial"/>
        <family val="2"/>
      </rPr>
      <t xml:space="preserve">Se tuvo un avance del 100% de reuniones para planeación con 12 de las 12 programadas.
</t>
    </r>
    <r>
      <rPr>
        <b/>
        <sz val="11"/>
        <color theme="1"/>
        <rFont val="Arial"/>
        <family val="2"/>
      </rPr>
      <t xml:space="preserve">Meta Anual: </t>
    </r>
    <r>
      <rPr>
        <sz val="11"/>
        <color theme="1"/>
        <rFont val="Arial"/>
        <family val="2"/>
      </rPr>
      <t xml:space="preserve">Se logró un avance anual del 75 % de reuniones para planeación del 100% con lo programado que es de 48. </t>
    </r>
  </si>
  <si>
    <r>
      <rPr>
        <b/>
        <sz val="11"/>
        <color theme="1"/>
        <rFont val="Arial"/>
        <family val="2"/>
      </rPr>
      <t xml:space="preserve">Meta Trimestral: </t>
    </r>
    <r>
      <rPr>
        <sz val="11"/>
        <color theme="1"/>
        <rFont val="Arial"/>
        <family val="2"/>
      </rPr>
      <t xml:space="preserve">Se tuvo un avance del 100% de Reuniones Ordinarias con Consejos y Junta Directiva.con 6 de las 6 programadas.
</t>
    </r>
    <r>
      <rPr>
        <b/>
        <sz val="11"/>
        <color theme="1"/>
        <rFont val="Arial"/>
        <family val="2"/>
      </rPr>
      <t xml:space="preserve">Meta Anual: </t>
    </r>
    <r>
      <rPr>
        <sz val="11"/>
        <color theme="1"/>
        <rFont val="Arial"/>
        <family val="2"/>
      </rPr>
      <t xml:space="preserve">Se logró un avance anual del 75 % de reuniones para planeación del 100% con lo programado que es de 24. </t>
    </r>
  </si>
  <si>
    <r>
      <rPr>
        <b/>
        <sz val="11"/>
        <color theme="1"/>
        <rFont val="Arial"/>
        <family val="2"/>
      </rPr>
      <t>Meta Trimestral:</t>
    </r>
    <r>
      <rPr>
        <sz val="11"/>
        <color theme="1"/>
        <rFont val="Arial"/>
        <family val="2"/>
      </rPr>
      <t xml:space="preserve"> Se tuvo un avance del 100% de Reuniones con  Coordinadores con 3 de las 3 programadas.
</t>
    </r>
    <r>
      <rPr>
        <b/>
        <sz val="11"/>
        <color theme="1"/>
        <rFont val="Arial"/>
        <family val="2"/>
      </rPr>
      <t>Meta Anual:</t>
    </r>
    <r>
      <rPr>
        <sz val="11"/>
        <color theme="1"/>
        <rFont val="Arial"/>
        <family val="2"/>
      </rPr>
      <t xml:space="preserve"> Se logró un avance anual del 75 % de reuniones para planeación del 100% con lo programado que es de 12. </t>
    </r>
  </si>
  <si>
    <r>
      <rPr>
        <b/>
        <sz val="11"/>
        <color theme="1"/>
        <rFont val="Arial"/>
        <family val="2"/>
      </rPr>
      <t>Meta Trimestral:</t>
    </r>
    <r>
      <rPr>
        <sz val="11"/>
        <color theme="1"/>
        <rFont val="Arial"/>
        <family val="2"/>
      </rPr>
      <t xml:space="preserve"> Se tuvo un avance del 100% de Informes de actividades Realizados con 3 de las 3 programadas.
</t>
    </r>
    <r>
      <rPr>
        <b/>
        <sz val="11"/>
        <color theme="1"/>
        <rFont val="Arial"/>
        <family val="2"/>
      </rPr>
      <t>Meta Anual:</t>
    </r>
    <r>
      <rPr>
        <sz val="11"/>
        <color theme="1"/>
        <rFont val="Arial"/>
        <family val="2"/>
      </rPr>
      <t xml:space="preserve"> Se logró un avance anual del 75 % de reuniones con  Coordinadores del 100% con lo programado que es de 12. </t>
    </r>
  </si>
  <si>
    <r>
      <rPr>
        <b/>
        <sz val="11"/>
        <color theme="1"/>
        <rFont val="Arial"/>
        <family val="2"/>
      </rPr>
      <t xml:space="preserve">Meta Trimestral: </t>
    </r>
    <r>
      <rPr>
        <sz val="11"/>
        <color theme="1"/>
        <rFont val="Arial"/>
        <family val="2"/>
      </rPr>
      <t xml:space="preserve">Se tuvo un avance del 100% de gestiones del presupuesto y  rendición de cuentas ante los entes fiscalizadores Realizados con 5 de las 5 programadas.
</t>
    </r>
    <r>
      <rPr>
        <b/>
        <sz val="11"/>
        <color theme="1"/>
        <rFont val="Arial"/>
        <family val="2"/>
      </rPr>
      <t xml:space="preserve">
Meta Anual: </t>
    </r>
    <r>
      <rPr>
        <sz val="11"/>
        <color theme="1"/>
        <rFont val="Arial"/>
        <family val="2"/>
      </rPr>
      <t xml:space="preserve">Se logró un avance anual del 75 % de  gestiones del presupuesto y  rendición de cuentas del 100% con lo programado que es de 20. </t>
    </r>
  </si>
  <si>
    <r>
      <rPr>
        <b/>
        <sz val="11"/>
        <color theme="1"/>
        <rFont val="Arial"/>
        <family val="2"/>
      </rPr>
      <t>Meta Trimestral:</t>
    </r>
    <r>
      <rPr>
        <sz val="11"/>
        <color theme="1"/>
        <rFont val="Arial"/>
        <family val="2"/>
      </rPr>
      <t xml:space="preserve"> Se tuvo un avance del 100% de informes administrativos  de cumplimiento de metas y ejercicio del presupuesto con base en la MIR y el PBR  con perspectiva de género Realizados con 3 de las 3 programadas.
</t>
    </r>
    <r>
      <rPr>
        <b/>
        <sz val="11"/>
        <color theme="1"/>
        <rFont val="Arial"/>
        <family val="2"/>
      </rPr>
      <t xml:space="preserve">Meta Anual: </t>
    </r>
    <r>
      <rPr>
        <sz val="11"/>
        <color theme="1"/>
        <rFont val="Arial"/>
        <family val="2"/>
      </rPr>
      <t xml:space="preserve">Se logró un avance anual del 75 % de informes administrativos del 100% con lo programado que es de 12. </t>
    </r>
  </si>
  <si>
    <r>
      <rPr>
        <b/>
        <sz val="11"/>
        <color theme="1"/>
        <rFont val="Arial"/>
        <family val="2"/>
      </rPr>
      <t>Meta Trimestral:</t>
    </r>
    <r>
      <rPr>
        <sz val="11"/>
        <color theme="1"/>
        <rFont val="Arial"/>
        <family val="2"/>
      </rPr>
      <t xml:space="preserve"> Se tuvo un avance del 100% de mantenimientos de los equipos de cómputo, líneas telefónicas y la red informática de voz y datos  Realizados con 1 de las 1 programadas.
</t>
    </r>
    <r>
      <rPr>
        <b/>
        <sz val="11"/>
        <color theme="1"/>
        <rFont val="Arial"/>
        <family val="2"/>
      </rPr>
      <t>Meta Anual:</t>
    </r>
    <r>
      <rPr>
        <sz val="11"/>
        <color theme="1"/>
        <rFont val="Arial"/>
        <family val="2"/>
      </rPr>
      <t xml:space="preserve"> Se logró un avance anual del 75 % de mantenimientos de los equipos de cómputo del 100% con lo programado que es de 4. </t>
    </r>
  </si>
  <si>
    <r>
      <rPr>
        <b/>
        <sz val="11"/>
        <color theme="1"/>
        <rFont val="Arial"/>
        <family val="2"/>
      </rPr>
      <t>Meta Trimestral:</t>
    </r>
    <r>
      <rPr>
        <sz val="11"/>
        <color theme="1"/>
        <rFont val="Arial"/>
        <family val="2"/>
      </rPr>
      <t xml:space="preserve"> Se tuvo un avance del 100% de mobiliario, equipo de oficina y parque vehicular obsoleto sustituido Realizados con 1 de las 1 programadas.
</t>
    </r>
    <r>
      <rPr>
        <b/>
        <sz val="11"/>
        <color theme="1"/>
        <rFont val="Arial"/>
        <family val="2"/>
      </rPr>
      <t xml:space="preserve">Meta Anual: </t>
    </r>
    <r>
      <rPr>
        <sz val="11"/>
        <color theme="1"/>
        <rFont val="Arial"/>
        <family val="2"/>
      </rPr>
      <t xml:space="preserve">Se logró un avance anual del 75 %  de obiliario, equipo de oficina y parque vehicular obsoleto sustituido del 100% con lo programado que es de 4. </t>
    </r>
  </si>
  <si>
    <r>
      <rPr>
        <b/>
        <sz val="11"/>
        <color theme="1"/>
        <rFont val="Arial"/>
        <family val="2"/>
      </rPr>
      <t>Meta Trimestral:</t>
    </r>
    <r>
      <rPr>
        <sz val="11"/>
        <color theme="1"/>
        <rFont val="Arial"/>
        <family val="2"/>
      </rPr>
      <t xml:space="preserve"> Se tuvo un avance del 85.15 % de capacitaciones, acompañamientos y canalizaciones atendidas en temas de sensibilizacion y transverzalización de perspectiva de género Realizados con 172 de las 202 programadas. La Coordinación de Perspectiva de Género del IMM se encuentra realizando las gestiones pertinentes para conseguir los objetivos planteados.
</t>
    </r>
    <r>
      <rPr>
        <b/>
        <sz val="11"/>
        <color theme="1"/>
        <rFont val="Arial"/>
        <family val="2"/>
      </rPr>
      <t>Meta Anual:</t>
    </r>
    <r>
      <rPr>
        <sz val="11"/>
        <color theme="1"/>
        <rFont val="Arial"/>
        <family val="2"/>
      </rPr>
      <t xml:space="preserve"> Se logró un avance anual del 43.81 % de capacitaciones, acompañamientos y canalizaciones atendidas  del 100% con lo programado que es de 808. </t>
    </r>
  </si>
  <si>
    <r>
      <rPr>
        <b/>
        <sz val="11"/>
        <color theme="1"/>
        <rFont val="Arial"/>
        <family val="2"/>
      </rPr>
      <t xml:space="preserve">Meta Trimestral: </t>
    </r>
    <r>
      <rPr>
        <sz val="11"/>
        <color theme="1"/>
        <rFont val="Arial"/>
        <family val="2"/>
      </rPr>
      <t xml:space="preserve">Se tuvo un avance del 0% de servicios de Seguimiento y Acompañamiento a Víctimas indirectas de Feminicidios  Realizados con 0 de las 2 programadas. Es importante mencionar que esta actividad depende de que las usuarias lo soliciten, hasta este momento no ha sido así.
</t>
    </r>
    <r>
      <rPr>
        <b/>
        <sz val="11"/>
        <color theme="1"/>
        <rFont val="Arial"/>
        <family val="2"/>
      </rPr>
      <t>Meta Anual:</t>
    </r>
    <r>
      <rPr>
        <sz val="11"/>
        <color theme="1"/>
        <rFont val="Arial"/>
        <family val="2"/>
      </rPr>
      <t xml:space="preserve"> Se logró un avance anual del 0% de reuniones para planeación del 100% con lo programado que es de 8. </t>
    </r>
  </si>
  <si>
    <r>
      <rPr>
        <b/>
        <sz val="11"/>
        <color theme="1"/>
        <rFont val="Arial"/>
        <family val="2"/>
      </rPr>
      <t>Meta Trimestral:</t>
    </r>
    <r>
      <rPr>
        <sz val="11"/>
        <color theme="1"/>
        <rFont val="Arial"/>
        <family val="2"/>
      </rPr>
      <t xml:space="preserve"> Se tuvo un avance del 0% de Capacitaciones a Dependencias y Entidades con la información de la implementación de la  NOM 046-SSA2-2005  Realizados con 0 de las 6 programadas. Durante el periodo,  esto derivado de el incremento de actividades por parte de las diferentes dependencias del H. Ayuntamiento de Benito Juárez, lo que ha llevado a que no cuenten con disponibilidad para realizar los cursos y/o evaluaciones.
</t>
    </r>
    <r>
      <rPr>
        <b/>
        <sz val="11"/>
        <color theme="1"/>
        <rFont val="Arial"/>
        <family val="2"/>
      </rPr>
      <t xml:space="preserve">
Meta Anual:</t>
    </r>
    <r>
      <rPr>
        <sz val="11"/>
        <color theme="1"/>
        <rFont val="Arial"/>
        <family val="2"/>
      </rPr>
      <t xml:space="preserve"> Se logró un avance anual del 12.50% de Capacitaciones a Dependencias y Entidadesdel 100% con lo programado que es de 24. </t>
    </r>
  </si>
  <si>
    <r>
      <rPr>
        <b/>
        <sz val="11"/>
        <color theme="1"/>
        <rFont val="Arial"/>
        <family val="2"/>
      </rPr>
      <t xml:space="preserve">Meta Trimestral: </t>
    </r>
    <r>
      <rPr>
        <sz val="11"/>
        <color theme="1"/>
        <rFont val="Arial"/>
        <family val="2"/>
      </rPr>
      <t xml:space="preserve">Se tuvo un avance del 92.86 % de publicaciones promocionales a la población  sobre diferentes tematicas que coadyuven en la prevención y atención de la violencia de género en redes sociales  Realizados con 156 de las 168 programadas. Esta actividad se  vio afectada por intermitencias que se tuvieron en la pagina del Instituto, pero se soluciono lo más rápido posible.
</t>
    </r>
    <r>
      <rPr>
        <b/>
        <sz val="11"/>
        <color theme="1"/>
        <rFont val="Arial"/>
        <family val="2"/>
      </rPr>
      <t xml:space="preserve">Meta Anual: </t>
    </r>
    <r>
      <rPr>
        <sz val="11"/>
        <color theme="1"/>
        <rFont val="Arial"/>
        <family val="2"/>
      </rPr>
      <t xml:space="preserve">Se logró un avance anual del 43.90 % de publicaciones promocionales del 100% con lo programado que es de 672. </t>
    </r>
  </si>
  <si>
    <r>
      <rPr>
        <b/>
        <sz val="11"/>
        <color theme="1"/>
        <rFont val="Arial"/>
        <family val="2"/>
      </rPr>
      <t xml:space="preserve">Meta Trimestral: </t>
    </r>
    <r>
      <rPr>
        <sz val="11"/>
        <color theme="1"/>
        <rFont val="Arial"/>
        <family val="2"/>
      </rPr>
      <t xml:space="preserve">Se tuvo un avance del 0 % de capacitaciones  a servidores públicos sobre estrategias de prevención primaria, secundaria y terciaria , así como sensibilización en materia de violencia de género Realizados con 0 de las 6 programadas. Esto derivado de el incremento de actividades por parte de las diferentes dependencias del H. Ayuntamiento de Benito Juárez, lo que ha llevado a que no cuenten con disponibilidad para realizar los cursos y/o evaluaciones.
</t>
    </r>
    <r>
      <rPr>
        <b/>
        <sz val="11"/>
        <color theme="1"/>
        <rFont val="Arial"/>
        <family val="2"/>
      </rPr>
      <t>Meta Anual:</t>
    </r>
    <r>
      <rPr>
        <sz val="11"/>
        <color theme="1"/>
        <rFont val="Arial"/>
        <family val="2"/>
      </rPr>
      <t xml:space="preserve"> Se logró un avance anual del 50% de capacitaciones  a servidores públicos del 100% con lo programado que es de 24. </t>
    </r>
  </si>
  <si>
    <r>
      <rPr>
        <b/>
        <sz val="11"/>
        <color theme="1"/>
        <rFont val="Arial"/>
        <family val="2"/>
      </rPr>
      <t xml:space="preserve">Meta Trimestral: </t>
    </r>
    <r>
      <rPr>
        <sz val="11"/>
        <color theme="1"/>
        <rFont val="Arial"/>
        <family val="2"/>
      </rPr>
      <t xml:space="preserve">Se tuvo un avance del 100% de eventos  academicos dirigidos a estudiantes  en temas de: Feminismo, Perspectiva de Género, Violencia de Género y Cultura de Paz Realizados con 3 de las 3 programadas.
</t>
    </r>
    <r>
      <rPr>
        <b/>
        <sz val="11"/>
        <color theme="1"/>
        <rFont val="Arial"/>
        <family val="2"/>
      </rPr>
      <t>Meta Anual:</t>
    </r>
    <r>
      <rPr>
        <sz val="11"/>
        <color theme="1"/>
        <rFont val="Arial"/>
        <family val="2"/>
      </rPr>
      <t xml:space="preserve"> Se logró un avance anual del 75% de  eventos  academicos  del 100% con lo programado que es de 12. </t>
    </r>
  </si>
  <si>
    <r>
      <rPr>
        <b/>
        <sz val="11"/>
        <color theme="1"/>
        <rFont val="Arial"/>
        <family val="2"/>
      </rPr>
      <t xml:space="preserve">Meta Trimestral: </t>
    </r>
    <r>
      <rPr>
        <sz val="11"/>
        <color theme="1"/>
        <rFont val="Arial"/>
        <family val="2"/>
      </rPr>
      <t xml:space="preserve">Se tuvo un avance del 100 % de capacitaciones en temas de sensibilización, orientación intersectorial en materia de violencia de género, empoderamiento y derechos sexuales y reproductivos Realizados con 12 de las 12 programadas.
</t>
    </r>
    <r>
      <rPr>
        <b/>
        <sz val="11"/>
        <color theme="1"/>
        <rFont val="Arial"/>
        <family val="2"/>
      </rPr>
      <t>Meta Anual:</t>
    </r>
    <r>
      <rPr>
        <sz val="11"/>
        <color theme="1"/>
        <rFont val="Arial"/>
        <family val="2"/>
      </rPr>
      <t xml:space="preserve"> Se logró un avance anual del 62.50% de rcapacitaciones en temas de sensibilización del 100% con lo programado que es de 48. </t>
    </r>
  </si>
  <si>
    <r>
      <rPr>
        <b/>
        <sz val="11"/>
        <color theme="1"/>
        <rFont val="Arial"/>
        <family val="2"/>
      </rPr>
      <t xml:space="preserve">Meta Trimestral: </t>
    </r>
    <r>
      <rPr>
        <sz val="11"/>
        <color theme="1"/>
        <rFont val="Arial"/>
        <family val="2"/>
      </rPr>
      <t xml:space="preserve">Se tuvo un avance del 100 % de   servicios de mantenimiento, rehabilitación u obra y mejoras necesarias a la infraestructura del Instituto Municipal de la Mujer  Realizados con 8 de las 8  programadas. 
</t>
    </r>
    <r>
      <rPr>
        <b/>
        <sz val="11"/>
        <color theme="1"/>
        <rFont val="Arial"/>
        <family val="2"/>
      </rPr>
      <t>Meta Anual:</t>
    </r>
    <r>
      <rPr>
        <sz val="11"/>
        <color theme="1"/>
        <rFont val="Arial"/>
        <family val="2"/>
      </rPr>
      <t xml:space="preserve"> Se logró un avance anual del 72.73 % de servicios de mantenimiento, rehabilitación u obra y mejoras necesarias a la infraestructura del Instituto Municipal de la Mujer del 100% con lo programado que es de 33. </t>
    </r>
  </si>
  <si>
    <r>
      <rPr>
        <b/>
        <sz val="11"/>
        <color theme="1"/>
        <rFont val="Arial"/>
        <family val="2"/>
      </rPr>
      <t xml:space="preserve">Meta Trimestral: </t>
    </r>
    <r>
      <rPr>
        <sz val="11"/>
        <color theme="1"/>
        <rFont val="Arial"/>
        <family val="2"/>
      </rPr>
      <t xml:space="preserve">Se tuvo un avance del 100 % de   mantenimientos a la infraestructura  del Instituto Municipal de la Mujer, que sencuentren bajo la custodia o resguardo del mismo Realizados con 8 de las 8  programadas.
</t>
    </r>
    <r>
      <rPr>
        <b/>
        <sz val="11"/>
        <color theme="1"/>
        <rFont val="Arial"/>
        <family val="2"/>
      </rPr>
      <t>Meta Anual:</t>
    </r>
    <r>
      <rPr>
        <sz val="11"/>
        <color theme="1"/>
        <rFont val="Arial"/>
        <family val="2"/>
      </rPr>
      <t xml:space="preserve"> Se logró un avance anual del 75% demantenimientos a la infraestructura del 100% con lo programado que es de 32. </t>
    </r>
  </si>
  <si>
    <r>
      <rPr>
        <b/>
        <sz val="11"/>
        <color theme="1"/>
        <rFont val="Arial"/>
        <family val="2"/>
      </rPr>
      <t>Meta Trimestral:</t>
    </r>
    <r>
      <rPr>
        <sz val="11"/>
        <color theme="1"/>
        <rFont val="Arial"/>
        <family val="2"/>
      </rPr>
      <t xml:space="preserve"> Se tuvo un avance del 0 % de   rehabilitaciones a la infraestructura  del Instituto Municipal de la Mujer, que sencuentren bajo la custodia o resguardo del mismo Realizados con 1 de las 1  programadas. Aún se encuentra pendiente la remodelación de uno de los módulos del IMM.
</t>
    </r>
    <r>
      <rPr>
        <b/>
        <sz val="11"/>
        <color theme="1"/>
        <rFont val="Arial"/>
        <family val="2"/>
      </rPr>
      <t xml:space="preserve">
Meta Anual: </t>
    </r>
    <r>
      <rPr>
        <sz val="11"/>
        <color theme="1"/>
        <rFont val="Arial"/>
        <family val="2"/>
      </rPr>
      <t xml:space="preserve">Se logró un avance anual del 0% de rehabilitaciones a la infraestructura  del Instituto Municipal de la Mujer del 100% con lo programado que es de 1. </t>
    </r>
  </si>
  <si>
    <r>
      <rPr>
        <b/>
        <sz val="11"/>
        <color theme="1"/>
        <rFont val="Arial"/>
        <family val="2"/>
      </rPr>
      <t xml:space="preserve">Meta Trimestral: </t>
    </r>
    <r>
      <rPr>
        <sz val="11"/>
        <color theme="1"/>
        <rFont val="Arial"/>
        <family val="2"/>
      </rPr>
      <t xml:space="preserve">Se tuvo un avance del 100 % de   Talleres en temas de empleos no tradicionales Realizados con 1 de las 1  programadas. 
</t>
    </r>
    <r>
      <rPr>
        <b/>
        <sz val="11"/>
        <color theme="1"/>
        <rFont val="Arial"/>
        <family val="2"/>
      </rPr>
      <t>Meta Anual:</t>
    </r>
    <r>
      <rPr>
        <sz val="11"/>
        <color theme="1"/>
        <rFont val="Arial"/>
        <family val="2"/>
      </rPr>
      <t xml:space="preserve"> Se logró un avance anual del 75 % de   Talleres en temas de empleos no tradicionales del 100% con lo programado que es de 4. </t>
    </r>
  </si>
  <si>
    <r>
      <rPr>
        <b/>
        <sz val="11"/>
        <color theme="1"/>
        <rFont val="Arial"/>
        <family val="2"/>
      </rPr>
      <t xml:space="preserve">Meta Trimestral: </t>
    </r>
    <r>
      <rPr>
        <sz val="11"/>
        <color theme="1"/>
        <rFont val="Arial"/>
        <family val="2"/>
      </rPr>
      <t xml:space="preserve">Se tuvo un avance del 166.67 % de   canalizaciones de mujeres a instituciones con beneficios académicos Realizados con 5 de las 3  programadas. hubo un incremento por el ingreso a las escuelas. 
</t>
    </r>
    <r>
      <rPr>
        <b/>
        <sz val="11"/>
        <color theme="1"/>
        <rFont val="Arial"/>
        <family val="2"/>
      </rPr>
      <t xml:space="preserve">Meta Anual: </t>
    </r>
    <r>
      <rPr>
        <sz val="11"/>
        <color theme="1"/>
        <rFont val="Arial"/>
        <family val="2"/>
      </rPr>
      <t xml:space="preserve">Se logró un avance anual del 100 % de canalizaciones de mujeres a instituciones con beneficios académicos del 100% con lo programado que es de 12. </t>
    </r>
  </si>
  <si>
    <r>
      <rPr>
        <b/>
        <sz val="11"/>
        <color theme="1"/>
        <rFont val="Arial"/>
        <family val="2"/>
      </rPr>
      <t>Meta Trimestral:</t>
    </r>
    <r>
      <rPr>
        <sz val="11"/>
        <color theme="1"/>
        <rFont val="Arial"/>
        <family val="2"/>
      </rPr>
      <t xml:space="preserve"> Se tuvo un avance del 100  % de   Emisiones del Bazar "Mujeres que Crean" Realizados con 3 de las 3  programadas. 
</t>
    </r>
    <r>
      <rPr>
        <b/>
        <sz val="11"/>
        <color theme="1"/>
        <rFont val="Arial"/>
        <family val="2"/>
      </rPr>
      <t>Meta Anual:</t>
    </r>
    <r>
      <rPr>
        <sz val="11"/>
        <color theme="1"/>
        <rFont val="Arial"/>
        <family val="2"/>
      </rPr>
      <t xml:space="preserve"> Se logró un avance anual del 50 % de reuniones para planeación del 100% con lo programado que es de 12. </t>
    </r>
  </si>
  <si>
    <r>
      <rPr>
        <b/>
        <sz val="11"/>
        <color theme="1"/>
        <rFont val="Arial"/>
        <family val="2"/>
      </rPr>
      <t xml:space="preserve">Meta Trimestral: </t>
    </r>
    <r>
      <rPr>
        <sz val="11"/>
        <color theme="1"/>
        <rFont val="Arial"/>
        <family val="2"/>
      </rPr>
      <t xml:space="preserve">Se tuvo un avance del 101.50 % de   Tarjeta BIMM entregadas a mujeres Realizados con 203 de las 200  programadas. 
</t>
    </r>
    <r>
      <rPr>
        <b/>
        <sz val="11"/>
        <color theme="1"/>
        <rFont val="Arial"/>
        <family val="2"/>
      </rPr>
      <t xml:space="preserve">Meta Anual: </t>
    </r>
    <r>
      <rPr>
        <sz val="11"/>
        <color theme="1"/>
        <rFont val="Arial"/>
        <family val="2"/>
      </rPr>
      <t xml:space="preserve">Se logró un avance anual del 74.75 % de Emisiones del Bazar "Mujeres que Crean"  del 100% con lo programado que es de 800. </t>
    </r>
  </si>
  <si>
    <r>
      <rPr>
        <b/>
        <sz val="11"/>
        <color theme="1"/>
        <rFont val="Arial"/>
        <family val="2"/>
      </rPr>
      <t xml:space="preserve">Meta Trimestral: </t>
    </r>
    <r>
      <rPr>
        <sz val="11"/>
        <color theme="1"/>
        <rFont val="Arial"/>
        <family val="2"/>
      </rPr>
      <t xml:space="preserve">Esta actividad solo se realiza 1 vez al año
</t>
    </r>
    <r>
      <rPr>
        <b/>
        <sz val="11"/>
        <color theme="1"/>
        <rFont val="Arial"/>
        <family val="2"/>
      </rPr>
      <t xml:space="preserve">Meta Anual: </t>
    </r>
    <r>
      <rPr>
        <sz val="11"/>
        <color theme="1"/>
        <rFont val="Arial"/>
        <family val="2"/>
      </rPr>
      <t xml:space="preserve">Se logró un avance anual del 100% de reuniones para planeación del 100% con lo programado que es de 1. </t>
    </r>
  </si>
  <si>
    <r>
      <rPr>
        <b/>
        <sz val="11"/>
        <color theme="1"/>
        <rFont val="Arial"/>
        <family val="2"/>
      </rPr>
      <t>Meta Trimestral:</t>
    </r>
    <r>
      <rPr>
        <sz val="11"/>
        <color theme="1"/>
        <rFont val="Arial"/>
        <family val="2"/>
      </rPr>
      <t xml:space="preserve"> Se tuvo un avance del 141.70 % de  Servicios a mujeres  de asesoramiento y orientación Jurídica. Realizados con 333 de las 235  programadas. Derivado de la contratación de más abogados para atender en elos diferentes módulos del IMM se ha visto un incrementeo en el número de atenciones de carácter jurídico.
</t>
    </r>
    <r>
      <rPr>
        <b/>
        <sz val="11"/>
        <color theme="1"/>
        <rFont val="Arial"/>
        <family val="2"/>
      </rPr>
      <t xml:space="preserve">Meta Anual: </t>
    </r>
    <r>
      <rPr>
        <sz val="11"/>
        <color theme="1"/>
        <rFont val="Arial"/>
        <family val="2"/>
      </rPr>
      <t xml:space="preserve">Se logró un avance anual del 106.17 % de rServicios a mujeres  de asesoramiento y orientación Jurídica del 100% con lo programado que es de 940. </t>
    </r>
  </si>
  <si>
    <r>
      <rPr>
        <b/>
        <sz val="11"/>
        <color theme="1"/>
        <rFont val="Arial"/>
        <family val="2"/>
      </rPr>
      <t xml:space="preserve">Meta Trimestral: </t>
    </r>
    <r>
      <rPr>
        <sz val="11"/>
        <color theme="1"/>
        <rFont val="Arial"/>
        <family val="2"/>
      </rPr>
      <t xml:space="preserve">Se tuvo un avance del 0 % de  Servicios a mujeres Adolescentes y Niñas en asesoramiento y orientación Jurídica.. Realizados con 0 de las 14  programadas. Durante este trimestre no se tuvieron solicitudes de asesorías a mujeres adolescentes o niñas, el IMM se encuentra haciendo difusión de este servicio.
</t>
    </r>
    <r>
      <rPr>
        <b/>
        <sz val="11"/>
        <color theme="1"/>
        <rFont val="Arial"/>
        <family val="2"/>
      </rPr>
      <t>Meta Anual:</t>
    </r>
    <r>
      <rPr>
        <sz val="11"/>
        <color theme="1"/>
        <rFont val="Arial"/>
        <family val="2"/>
      </rPr>
      <t xml:space="preserve"> Se logró un avance anual del 0% de Servicios a mujeres Adolescentes y Niñas en asesoramiento y orientación Jurídica. del 100% con lo programado que es de 50. </t>
    </r>
  </si>
  <si>
    <r>
      <rPr>
        <b/>
        <sz val="11"/>
        <color theme="1"/>
        <rFont val="Arial"/>
        <family val="2"/>
      </rPr>
      <t xml:space="preserve">Meta Trimestral: </t>
    </r>
    <r>
      <rPr>
        <sz val="11"/>
        <color theme="1"/>
        <rFont val="Arial"/>
        <family val="2"/>
      </rPr>
      <t xml:space="preserve">Se tuvo un avance del 102.35 % de   Talleres de capacitación, cursos y actividades. Realizados con 218 de las 213  programadas. 
</t>
    </r>
    <r>
      <rPr>
        <b/>
        <sz val="11"/>
        <color theme="1"/>
        <rFont val="Arial"/>
        <family val="2"/>
      </rPr>
      <t xml:space="preserve">Meta Anual: </t>
    </r>
    <r>
      <rPr>
        <sz val="11"/>
        <color theme="1"/>
        <rFont val="Arial"/>
        <family val="2"/>
      </rPr>
      <t xml:space="preserve">Se logró un avance anual del 74.79 % de Talleres de capacitación, cursos y actividades del 100% con lo programado que es de 853. </t>
    </r>
  </si>
  <si>
    <r>
      <rPr>
        <b/>
        <sz val="11"/>
        <color theme="1"/>
        <rFont val="Arial"/>
        <family val="2"/>
      </rPr>
      <t>Meta Trimestral:</t>
    </r>
    <r>
      <rPr>
        <sz val="11"/>
        <color theme="1"/>
        <rFont val="Arial"/>
        <family val="2"/>
      </rPr>
      <t xml:space="preserve"> Se tuvo un avance del 100 % de   talleres de Capacitacion en Planes y Estrategias de Negocios y Educación Financiera Realizados con 3 de las 3  programadas. 
</t>
    </r>
    <r>
      <rPr>
        <b/>
        <sz val="11"/>
        <color theme="1"/>
        <rFont val="Arial"/>
        <family val="2"/>
      </rPr>
      <t>Meta Anual:</t>
    </r>
    <r>
      <rPr>
        <sz val="11"/>
        <color theme="1"/>
        <rFont val="Arial"/>
        <family val="2"/>
      </rPr>
      <t xml:space="preserve"> Se logró un avance anual del 75 % de talleres de Capacitacion en Planes y Estrategias de Negocios y Educación Financiera del 100% con lo programado que es de 12. </t>
    </r>
  </si>
  <si>
    <r>
      <rPr>
        <b/>
        <sz val="11"/>
        <color theme="1"/>
        <rFont val="Arial"/>
        <family val="2"/>
      </rPr>
      <t>Meta Trimestral:</t>
    </r>
    <r>
      <rPr>
        <sz val="11"/>
        <color theme="1"/>
        <rFont val="Arial"/>
        <family val="2"/>
      </rPr>
      <t xml:space="preserve"> Se tuvo un avance del 100 % de   Talleres  de empoderamiento económico y habilidades para la vida de las mujeres y adolescencias Realizados con 3 de las 3  programadas. 
</t>
    </r>
    <r>
      <rPr>
        <b/>
        <sz val="11"/>
        <color theme="1"/>
        <rFont val="Arial"/>
        <family val="2"/>
      </rPr>
      <t xml:space="preserve">Meta Anual: </t>
    </r>
    <r>
      <rPr>
        <sz val="11"/>
        <color theme="1"/>
        <rFont val="Arial"/>
        <family val="2"/>
      </rPr>
      <t xml:space="preserve">Se logró un avance anual del  75 % deTalleres  de empoderamiento económico y habilidades para la vida de las mujeres y adolescencias del 100% con lo programado que es de 12. </t>
    </r>
  </si>
  <si>
    <r>
      <rPr>
        <b/>
        <sz val="11"/>
        <color theme="1"/>
        <rFont val="Arial"/>
        <family val="2"/>
      </rPr>
      <t>Meta Trimestral:</t>
    </r>
    <r>
      <rPr>
        <sz val="11"/>
        <color theme="1"/>
        <rFont val="Arial"/>
        <family val="2"/>
      </rPr>
      <t xml:space="preserve"> Se tuvo un avance del 134.82 % de  Servicios a la Mujer Para Facilitar el Acceso a la Justicia Realizados con 333 de las 249  programadas. Derivado de la contratación de más abogados para atender en elos diferentes módulos del IMM se ha visto un incrementeo en el número de atenciones de carácter jurídico.
</t>
    </r>
    <r>
      <rPr>
        <b/>
        <sz val="11"/>
        <color theme="1"/>
        <rFont val="Arial"/>
        <family val="2"/>
      </rPr>
      <t xml:space="preserve">
Meta Anual:</t>
    </r>
    <r>
      <rPr>
        <sz val="11"/>
        <color theme="1"/>
        <rFont val="Arial"/>
        <family val="2"/>
      </rPr>
      <t xml:space="preserve"> Se logró un avance anual del 100.81 % de Servicios a la Mujer Para Facilitar el Acceso a la Justicia  del 100% con lo programado que es de 990. </t>
    </r>
  </si>
  <si>
    <r>
      <rPr>
        <b/>
        <sz val="11"/>
        <color theme="1"/>
        <rFont val="Arial"/>
        <family val="2"/>
      </rPr>
      <t xml:space="preserve">Meta Trimestral: </t>
    </r>
    <r>
      <rPr>
        <sz val="11"/>
        <color theme="1"/>
        <rFont val="Arial"/>
        <family val="2"/>
      </rPr>
      <t xml:space="preserve">Se tuvo un avance del 120 % de  programas emitidos Realizados con 36 de las 30  programadas. 
</t>
    </r>
    <r>
      <rPr>
        <b/>
        <sz val="11"/>
        <color theme="1"/>
        <rFont val="Arial"/>
        <family val="2"/>
      </rPr>
      <t xml:space="preserve">
Meta Anual: </t>
    </r>
    <r>
      <rPr>
        <sz val="11"/>
        <color theme="1"/>
        <rFont val="Arial"/>
        <family val="2"/>
      </rPr>
      <t xml:space="preserve">Se logró un avance anual del  92.50 % de programas emitidos del 100% con lo programado que es de 120. </t>
    </r>
  </si>
  <si>
    <r>
      <rPr>
        <b/>
        <sz val="11"/>
        <color theme="1"/>
        <rFont val="Arial"/>
        <family val="2"/>
      </rPr>
      <t xml:space="preserve">Meta Trimestral: </t>
    </r>
    <r>
      <rPr>
        <sz val="11"/>
        <color theme="1"/>
        <rFont val="Arial"/>
        <family val="2"/>
      </rPr>
      <t xml:space="preserve">Se tuvo un avance del 200 % de Brigadas de Salud Comunitaria y Desarrollo Integral Realizados con 4 de las 2  programadas. Se tuvo la oportunidad de realizar más brigadas de las planeadas, esto derivado de los trabajos por el día internacional de la mujer. como parte de la firma de convenios se establece que el IMM pueda realizar brigadas para hacer llegar los servicios a los prestadores de servicios hoteleres, al incrementarse el número de convenios se sincremento el número de brigadas.
</t>
    </r>
    <r>
      <rPr>
        <b/>
        <sz val="11"/>
        <color theme="1"/>
        <rFont val="Arial"/>
        <family val="2"/>
      </rPr>
      <t xml:space="preserve">Meta Anual: </t>
    </r>
    <r>
      <rPr>
        <sz val="11"/>
        <color theme="1"/>
        <rFont val="Arial"/>
        <family val="2"/>
      </rPr>
      <t xml:space="preserve">Se logró un avance anual del 137.50 % de  Brigadas de Salud Comunitaria del 100% con lo programado que es de 8. </t>
    </r>
  </si>
  <si>
    <r>
      <rPr>
        <b/>
        <sz val="11"/>
        <color theme="1"/>
        <rFont val="Arial"/>
        <family val="2"/>
      </rPr>
      <t xml:space="preserve">Meta Trimestral: </t>
    </r>
    <r>
      <rPr>
        <sz val="11"/>
        <color theme="1"/>
        <rFont val="Arial"/>
        <family val="2"/>
      </rPr>
      <t xml:space="preserve">Se tuvo un avance del 150 % de Capacitaciones a Mujeres, Mujeres Adolescentes y Niñas  para fomentar la autonomía y empoderamiento.Realizados con 6 de las 4  programadas. En este trimestre se tivo un incremento en las solicitudes de capacitaciones.
</t>
    </r>
    <r>
      <rPr>
        <b/>
        <sz val="11"/>
        <color theme="1"/>
        <rFont val="Arial"/>
        <family val="2"/>
      </rPr>
      <t xml:space="preserve">Meta Anual: </t>
    </r>
    <r>
      <rPr>
        <sz val="11"/>
        <color theme="1"/>
        <rFont val="Arial"/>
        <family val="2"/>
      </rPr>
      <t>Se logró un avance anual del 143.75 % de Capacitaciones a Mujeres, Mujeres Adolescentes y Niñas  para fomentar la autonomía y empoderamiento del 100% con lo programado que es de 16. Se  han dado más capacitaciones de las programadas por una alza en la demanda de las mismas por parte de las usuarias.</t>
    </r>
  </si>
  <si>
    <r>
      <rPr>
        <b/>
        <sz val="11"/>
        <color theme="1"/>
        <rFont val="Arial"/>
        <family val="2"/>
      </rPr>
      <t xml:space="preserve">Meta Trimestral: </t>
    </r>
    <r>
      <rPr>
        <sz val="11"/>
        <color theme="1"/>
        <rFont val="Arial"/>
        <family val="2"/>
      </rPr>
      <t xml:space="preserve">Se tuvo un avance del 108.33 % de canalizaciones de mujeres a dependencias gubernamentales y/u organizaciones de la sociedad civil Realizados con 13 de las 12  programadas. De las atenciones médicas en este trimestre, fue necesario canalizar a varias de las pacientes por diferentes temas de salud.
</t>
    </r>
    <r>
      <rPr>
        <b/>
        <sz val="11"/>
        <color theme="1"/>
        <rFont val="Arial"/>
        <family val="2"/>
      </rPr>
      <t xml:space="preserve">Meta Anual: </t>
    </r>
    <r>
      <rPr>
        <sz val="11"/>
        <color theme="1"/>
        <rFont val="Arial"/>
        <family val="2"/>
      </rPr>
      <t xml:space="preserve">Se logró un avance anual del 127.08 % de canalizaciones de mujeres del 100% con lo programado que es de 46. </t>
    </r>
  </si>
  <si>
    <r>
      <rPr>
        <b/>
        <sz val="11"/>
        <color theme="1"/>
        <rFont val="Arial"/>
        <family val="2"/>
      </rPr>
      <t xml:space="preserve">Meta Trimestral: </t>
    </r>
    <r>
      <rPr>
        <sz val="11"/>
        <color theme="1"/>
        <rFont val="Arial"/>
        <family val="2"/>
      </rPr>
      <t xml:space="preserve">Se tuvo un avance del  200 % de convenios y acuerdos de coordinación interinstitucional para apoyar el trabajo de las áreas de salud, legal, psicológica y social Realizados con 4 de las 2  programadas. Se han acercado principalmente hoteles buscando convenios para capacitación.
</t>
    </r>
    <r>
      <rPr>
        <b/>
        <sz val="11"/>
        <color theme="1"/>
        <rFont val="Arial"/>
        <family val="2"/>
      </rPr>
      <t>Meta Anual:</t>
    </r>
    <r>
      <rPr>
        <sz val="11"/>
        <color theme="1"/>
        <rFont val="Arial"/>
        <family val="2"/>
      </rPr>
      <t xml:space="preserve"> Se logró un avance anual del 100 % de convenios y acuerdos de coordinación interinstitucional del 100% con lo programado que es de 8. </t>
    </r>
  </si>
  <si>
    <r>
      <rPr>
        <b/>
        <sz val="11"/>
        <color theme="1"/>
        <rFont val="Arial"/>
        <family val="2"/>
      </rPr>
      <t>Meta Trimestral:</t>
    </r>
    <r>
      <rPr>
        <sz val="11"/>
        <color theme="1"/>
        <rFont val="Arial"/>
        <family val="2"/>
      </rPr>
      <t xml:space="preserve"> Se tuvo un avance del 175.43 % de Atenciones a  mujeres en servicios de intervención en crisis, orientación, terapia psicológica  Realizados con 921 de las 525 programadas.
</t>
    </r>
    <r>
      <rPr>
        <b/>
        <sz val="11"/>
        <color theme="1"/>
        <rFont val="Arial"/>
        <family val="2"/>
      </rPr>
      <t xml:space="preserve">
Meta Anual: </t>
    </r>
    <r>
      <rPr>
        <sz val="11"/>
        <color theme="1"/>
        <rFont val="Arial"/>
        <family val="2"/>
      </rPr>
      <t xml:space="preserve">Se logró un avance anual del 107.90 % de Atenciones a  mujeres en servicios de intervención en crisis, orientación, terapia psicológica  del 100% con lo programado que es de 2100. </t>
    </r>
  </si>
  <si>
    <r>
      <rPr>
        <b/>
        <sz val="11"/>
        <color theme="1"/>
        <rFont val="Arial"/>
        <family val="2"/>
      </rPr>
      <t xml:space="preserve">Meta Trimestral: </t>
    </r>
    <r>
      <rPr>
        <sz val="11"/>
        <color theme="1"/>
        <rFont val="Arial"/>
        <family val="2"/>
      </rPr>
      <t xml:space="preserve">Se tuvo un avance del 78.29 % de Atenciones a mujeres adolescentes y niñas atendidas en servicios de intervención en crisis, orientación, terapia psicológica Realizados con 274 de las 350 programadas. Se ha rebasado la meta planeada ya que se realizó la contratación de más psicologas y eso disparo el número de atenciones.
</t>
    </r>
    <r>
      <rPr>
        <b/>
        <sz val="11"/>
        <color theme="1"/>
        <rFont val="Arial"/>
        <family val="2"/>
      </rPr>
      <t xml:space="preserve">Meta Anual: </t>
    </r>
    <r>
      <rPr>
        <sz val="11"/>
        <color theme="1"/>
        <rFont val="Arial"/>
        <family val="2"/>
      </rPr>
      <t xml:space="preserve">Se logró un avance anual del 67.14 % de tenciones a mujeres adolescentes y niñas atendidas en servicios de intervención en crisis, orientación, terapia psicológica del 100% con lo programado que es de 1400. Se ha rebasado la meta planeada ya que se realizó la contratación de más psicologas y eso disparo el número de atenciones. </t>
    </r>
  </si>
  <si>
    <r>
      <rPr>
        <b/>
        <sz val="11"/>
        <color theme="1"/>
        <rFont val="Arial"/>
        <family val="2"/>
      </rPr>
      <t xml:space="preserve">Meta Trimestral: </t>
    </r>
    <r>
      <rPr>
        <sz val="11"/>
        <color theme="1"/>
        <rFont val="Arial"/>
        <family val="2"/>
      </rPr>
      <t xml:space="preserve">Se tuvo un avance del 350.94 % de Atenciones a Mujeres Adolescentes y niñas  en Servicios Médicos  Realizados con 372 de las 106 programadas. Se ha rebasado la meta planeada ya que se realizó la contratación de más medicas y eso disparo el número de atenciones.
</t>
    </r>
    <r>
      <rPr>
        <b/>
        <sz val="11"/>
        <color theme="1"/>
        <rFont val="Arial"/>
        <family val="2"/>
      </rPr>
      <t xml:space="preserve">Meta Anual: </t>
    </r>
    <r>
      <rPr>
        <sz val="11"/>
        <color theme="1"/>
        <rFont val="Arial"/>
        <family val="2"/>
      </rPr>
      <t>Se logró un avance anual del 134.43 % de Atenciones a Mujeres Adolescentes y niñas  en Servicios Médicos   del 100% con lo programado que es de 424. Se ha rebasado la meta planeada ya que se realizó la contratación de más medicas y eso disparo el número de atenciones.</t>
    </r>
  </si>
  <si>
    <r>
      <rPr>
        <b/>
        <sz val="11"/>
        <color theme="1"/>
        <rFont val="Arial"/>
        <family val="2"/>
      </rPr>
      <t>Meta Trimestral:</t>
    </r>
    <r>
      <rPr>
        <sz val="11"/>
        <color theme="1"/>
        <rFont val="Arial"/>
        <family val="2"/>
      </rPr>
      <t xml:space="preserve"> Se tuvo un avance del 391.51% de Atenciones en Servicios Médicos Realizados con 830 de las 212 programadas. Se ha rebasado la meta planeada ya que se realizó la contratación de más medicas y eso disparo el número de atenciones.
</t>
    </r>
    <r>
      <rPr>
        <b/>
        <sz val="11"/>
        <color theme="1"/>
        <rFont val="Arial"/>
        <family val="2"/>
      </rPr>
      <t xml:space="preserve">Meta Anual: </t>
    </r>
    <r>
      <rPr>
        <sz val="11"/>
        <color theme="1"/>
        <rFont val="Arial"/>
        <family val="2"/>
      </rPr>
      <t xml:space="preserve">Se logró un avance anual del 230.54 % deservicios Integrales de Salud del 100% con lo programado que es de 848. Se ha rebasado la meta planeada ya que se realizó la contratación de más medicas y eso disparo el número de atenciones. </t>
    </r>
  </si>
  <si>
    <r>
      <rPr>
        <b/>
        <sz val="11"/>
        <color theme="1"/>
        <rFont val="Arial"/>
        <family val="2"/>
      </rPr>
      <t xml:space="preserve">Meta Trimestral: </t>
    </r>
    <r>
      <rPr>
        <sz val="11"/>
        <color theme="1"/>
        <rFont val="Arial"/>
        <family val="2"/>
      </rPr>
      <t xml:space="preserve">Se tuvo un avance del 20 % de capacitaciones en Servicios de atención en la Casa de Asistencia Temporal para Mujeres “Christine de Pizán”  (CAT)  Realizados con 2 de las 5 programadas. Esta actividad depende de que una mujer se encuentre en riesgo para ser llevada a la casa de asistencia temporal. 
</t>
    </r>
    <r>
      <rPr>
        <b/>
        <sz val="11"/>
        <color theme="1"/>
        <rFont val="Arial"/>
        <family val="2"/>
      </rPr>
      <t>Meta Anual:</t>
    </r>
    <r>
      <rPr>
        <sz val="11"/>
        <color theme="1"/>
        <rFont val="Arial"/>
        <family val="2"/>
      </rPr>
      <t xml:space="preserve"> Se logró un avance anual del 25 % de reuniones para planeación del 100% con lo programado que es de 20. </t>
    </r>
  </si>
  <si>
    <r>
      <rPr>
        <b/>
        <sz val="11"/>
        <color theme="1"/>
        <rFont val="Arial"/>
        <family val="2"/>
      </rPr>
      <t>Meta Trimestral:</t>
    </r>
    <r>
      <rPr>
        <sz val="11"/>
        <color theme="1"/>
        <rFont val="Arial"/>
        <family val="2"/>
      </rPr>
      <t xml:space="preserve"> Se tuvo un avance del 197.91 % de servicios Integrales de Salud  para la mujer Realizados con 2460 de las 1243 programadas.
</t>
    </r>
    <r>
      <rPr>
        <b/>
        <sz val="11"/>
        <color theme="1"/>
        <rFont val="Arial"/>
        <family val="2"/>
      </rPr>
      <t xml:space="preserve">
Meta Anual: </t>
    </r>
    <r>
      <rPr>
        <sz val="11"/>
        <color theme="1"/>
        <rFont val="Arial"/>
        <family val="2"/>
      </rPr>
      <t xml:space="preserve">Se logró un avance anual del 119.57 % de servicios Integrales de Salud del 100% con lo programado que es de 4972. </t>
    </r>
  </si>
  <si>
    <r>
      <rPr>
        <b/>
        <sz val="11"/>
        <color theme="1"/>
        <rFont val="Arial"/>
        <family val="2"/>
      </rPr>
      <t>PSSAVF:</t>
    </r>
    <r>
      <rPr>
        <sz val="11"/>
        <color theme="1"/>
        <rFont val="Arial"/>
        <family val="2"/>
      </rPr>
      <t xml:space="preserve"> Porcentaje de Servicios de Seguimiento y Acompañamiento a Víctimas indirectas de Feminicidios.</t>
    </r>
  </si>
  <si>
    <t xml:space="preserve">Meta Trimestral: Se tuvo un avance del 143.71 %
Meta Anual: Se logró un avance anual del 75.06%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</si>
</sst>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quot;$&quot;#,##0.00;\-&quot;$&quot;#,##0.00"/>
    <numFmt numFmtId="44" formatCode="_-&quot;$&quot;* #,##0.00_-;\-&quot;$&quot;* #,##0.00_-;_-&quot;$&quot;* &quot;-&quot;??_-;_-@_-"/>
    <numFmt numFmtId="164" formatCode="&quot;$&quot;#,##0.00"/>
    <numFmt numFmtId="165" formatCode="0.000"/>
    <numFmt numFmtId="166" formatCode="0.0000"/>
  </numFmts>
  <fonts count="16" x14ac:knownFonts="1">
    <font>
      <sz val="11"/>
      <color theme="1"/>
      <name val="Calibri"/>
      <family val="2"/>
      <scheme val="minor"/>
    </font>
    <font>
      <sz val="14"/>
      <color rgb="FFFFFFFF"/>
      <name val="Arial"/>
      <family val="2"/>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sz val="11"/>
      <color theme="0"/>
      <name val="Arial"/>
      <family val="2"/>
    </font>
    <font>
      <sz val="11"/>
      <name val="Arial"/>
      <family val="2"/>
    </font>
    <font>
      <sz val="11"/>
      <color theme="1"/>
      <name val="Calibri"/>
      <family val="2"/>
      <scheme val="minor"/>
    </font>
    <font>
      <sz val="14"/>
      <color theme="0"/>
      <name val="Arial"/>
      <family val="2"/>
    </font>
    <font>
      <sz val="9"/>
      <name val="Arial"/>
      <family val="2"/>
    </font>
    <font>
      <b/>
      <sz val="14"/>
      <color theme="0"/>
      <name val="Arial"/>
      <family val="2"/>
    </font>
    <font>
      <b/>
      <sz val="14"/>
      <color rgb="FFFFFFFF"/>
      <name val="Arial"/>
      <family val="2"/>
    </font>
    <font>
      <b/>
      <sz val="24"/>
      <color rgb="FFFFFFFF"/>
      <name val="Arial"/>
      <family val="2"/>
    </font>
    <font>
      <sz val="11"/>
      <color theme="1"/>
      <name val="Arial Nova Cond"/>
      <family val="2"/>
    </font>
  </fonts>
  <fills count="14">
    <fill>
      <patternFill patternType="none"/>
    </fill>
    <fill>
      <patternFill patternType="gray125"/>
    </fill>
    <fill>
      <patternFill patternType="solid">
        <fgColor theme="2" tint="-9.9978637043366805E-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theme="9" tint="0.79998168889431442"/>
        <bgColor indexed="64"/>
      </patternFill>
    </fill>
    <fill>
      <patternFill patternType="solid">
        <fgColor theme="0"/>
        <bgColor indexed="64"/>
      </patternFill>
    </fill>
    <fill>
      <patternFill patternType="solid">
        <fgColor rgb="FFBD2452"/>
        <bgColor rgb="FF000000"/>
      </patternFill>
    </fill>
    <fill>
      <patternFill patternType="solid">
        <fgColor rgb="FFBD2452"/>
        <bgColor indexed="64"/>
      </patternFill>
    </fill>
    <fill>
      <patternFill patternType="solid">
        <fgColor rgb="FFFDE9EB"/>
        <bgColor indexed="64"/>
      </patternFill>
    </fill>
    <fill>
      <patternFill patternType="solid">
        <fgColor rgb="FFFFFF00"/>
        <bgColor rgb="FFF2F2F2"/>
      </patternFill>
    </fill>
    <fill>
      <patternFill patternType="solid">
        <fgColor rgb="FFFFEFF3"/>
        <bgColor indexed="64"/>
      </patternFill>
    </fill>
  </fills>
  <borders count="88">
    <border>
      <left/>
      <right/>
      <top/>
      <bottom/>
      <diagonal/>
    </border>
    <border>
      <left style="thin">
        <color rgb="FF000000"/>
      </left>
      <right style="thin">
        <color rgb="FF000000"/>
      </right>
      <top style="thin">
        <color rgb="FF000000"/>
      </top>
      <bottom style="thin">
        <color indexed="64"/>
      </bottom>
      <diagonal/>
    </border>
    <border>
      <left style="dashed">
        <color theme="1"/>
      </left>
      <right style="dashed">
        <color theme="1"/>
      </right>
      <top/>
      <bottom/>
      <diagonal/>
    </border>
    <border>
      <left style="thin">
        <color rgb="FF000000"/>
      </left>
      <right/>
      <top style="thin">
        <color rgb="FF000000"/>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rgb="FF000000"/>
      </left>
      <right/>
      <top style="medium">
        <color indexed="64"/>
      </top>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bottom style="dotted">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medium">
        <color indexed="64"/>
      </top>
      <bottom/>
      <diagonal/>
    </border>
    <border>
      <left style="thin">
        <color indexed="64"/>
      </left>
      <right style="thin">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indexed="64"/>
      </left>
      <right style="dotted">
        <color indexed="64"/>
      </right>
      <top style="dashed">
        <color indexed="64"/>
      </top>
      <bottom/>
      <diagonal/>
    </border>
    <border>
      <left style="dotted">
        <color indexed="64"/>
      </left>
      <right style="dotted">
        <color indexed="64"/>
      </right>
      <top style="dashed">
        <color indexed="64"/>
      </top>
      <bottom/>
      <diagonal/>
    </border>
    <border>
      <left style="dotted">
        <color indexed="64"/>
      </left>
      <right style="medium">
        <color indexed="64"/>
      </right>
      <top style="dashed">
        <color indexed="64"/>
      </top>
      <bottom/>
      <diagonal/>
    </border>
    <border>
      <left style="dotted">
        <color indexed="64"/>
      </left>
      <right style="medium">
        <color indexed="64"/>
      </right>
      <top style="dotted">
        <color theme="1"/>
      </top>
      <bottom/>
      <diagonal/>
    </border>
    <border>
      <left style="medium">
        <color indexed="64"/>
      </left>
      <right style="thin">
        <color rgb="FF000000"/>
      </right>
      <top style="thick">
        <color rgb="FF000000"/>
      </top>
      <bottom/>
      <diagonal/>
    </border>
    <border>
      <left style="medium">
        <color indexed="64"/>
      </left>
      <right style="thin">
        <color rgb="FF000000"/>
      </right>
      <top/>
      <bottom style="thin">
        <color indexed="64"/>
      </bottom>
      <diagonal/>
    </border>
    <border>
      <left style="thin">
        <color rgb="FF000000"/>
      </left>
      <right/>
      <top style="thick">
        <color rgb="FF000000"/>
      </top>
      <bottom style="thin">
        <color rgb="FF000000"/>
      </bottom>
      <diagonal/>
    </border>
    <border>
      <left/>
      <right/>
      <top style="thick">
        <color rgb="FF000000"/>
      </top>
      <bottom style="thin">
        <color rgb="FF000000"/>
      </bottom>
      <diagonal/>
    </border>
    <border>
      <left/>
      <right style="thin">
        <color rgb="FF000000"/>
      </right>
      <top style="thick">
        <color rgb="FF000000"/>
      </top>
      <bottom style="thin">
        <color rgb="FF000000"/>
      </bottom>
      <diagonal/>
    </border>
    <border>
      <left style="thin">
        <color rgb="FF000000"/>
      </left>
      <right style="thin">
        <color rgb="FF000000"/>
      </right>
      <top style="thick">
        <color rgb="FF000000"/>
      </top>
      <bottom/>
      <diagonal/>
    </border>
    <border>
      <left style="thin">
        <color rgb="FF000000"/>
      </left>
      <right style="thin">
        <color rgb="FF000000"/>
      </right>
      <top/>
      <bottom style="thin">
        <color indexed="64"/>
      </bottom>
      <diagonal/>
    </border>
    <border>
      <left style="dashed">
        <color theme="1"/>
      </left>
      <right style="dashed">
        <color theme="1"/>
      </right>
      <top style="thin">
        <color indexed="64"/>
      </top>
      <bottom style="dashed">
        <color theme="1"/>
      </bottom>
      <diagonal/>
    </border>
    <border>
      <left style="dashed">
        <color theme="1"/>
      </left>
      <right/>
      <top style="thin">
        <color indexed="64"/>
      </top>
      <bottom style="dashed">
        <color theme="1"/>
      </bottom>
      <diagonal/>
    </border>
    <border>
      <left style="medium">
        <color indexed="64"/>
      </left>
      <right style="medium">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medium">
        <color indexed="64"/>
      </right>
      <top/>
      <bottom/>
      <diagonal/>
    </border>
    <border>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diagonal/>
    </border>
    <border>
      <left style="medium">
        <color indexed="64"/>
      </left>
      <right style="dotted">
        <color indexed="64"/>
      </right>
      <top style="thin">
        <color indexed="64"/>
      </top>
      <bottom/>
      <diagonal/>
    </border>
    <border>
      <left style="dotted">
        <color indexed="64"/>
      </left>
      <right style="dashed">
        <color theme="1"/>
      </right>
      <top style="thin">
        <color indexed="64"/>
      </top>
      <bottom/>
      <diagonal/>
    </border>
    <border>
      <left style="dotted">
        <color indexed="64"/>
      </left>
      <right style="dashed">
        <color theme="1"/>
      </right>
      <top/>
      <bottom style="dotted">
        <color indexed="64"/>
      </bottom>
      <diagonal/>
    </border>
    <border>
      <left style="medium">
        <color indexed="64"/>
      </left>
      <right/>
      <top/>
      <bottom/>
      <diagonal/>
    </border>
    <border>
      <left style="dotted">
        <color indexed="64"/>
      </left>
      <right style="medium">
        <color indexed="64"/>
      </right>
      <top style="dotted">
        <color indexed="64"/>
      </top>
      <bottom style="dotted">
        <color theme="1"/>
      </bottom>
      <diagonal/>
    </border>
    <border>
      <left/>
      <right style="dotted">
        <color indexed="64"/>
      </right>
      <top style="dotted">
        <color indexed="64"/>
      </top>
      <bottom/>
      <diagonal/>
    </border>
    <border>
      <left/>
      <right style="dotted">
        <color indexed="64"/>
      </right>
      <top style="dotted">
        <color indexed="64"/>
      </top>
      <bottom style="medium">
        <color indexed="64"/>
      </bottom>
      <diagonal/>
    </border>
    <border>
      <left style="dotted">
        <color indexed="64"/>
      </left>
      <right style="medium">
        <color indexed="64"/>
      </right>
      <top style="dotted">
        <color theme="1"/>
      </top>
      <bottom style="medium">
        <color indexed="64"/>
      </bottom>
      <diagonal/>
    </border>
    <border>
      <left/>
      <right/>
      <top style="dotted">
        <color indexed="64"/>
      </top>
      <bottom/>
      <diagonal/>
    </border>
    <border>
      <left style="thin">
        <color rgb="FF000000"/>
      </left>
      <right/>
      <top style="medium">
        <color indexed="64"/>
      </top>
      <bottom style="medium">
        <color indexed="64"/>
      </bottom>
      <diagonal/>
    </border>
    <border>
      <left/>
      <right style="thin">
        <color rgb="FF000000"/>
      </right>
      <top style="medium">
        <color indexed="64"/>
      </top>
      <bottom style="medium">
        <color indexed="64"/>
      </bottom>
      <diagonal/>
    </border>
    <border>
      <left style="medium">
        <color indexed="64"/>
      </left>
      <right style="dotted">
        <color indexed="64"/>
      </right>
      <top style="dotted">
        <color indexed="64"/>
      </top>
      <bottom style="dotted">
        <color theme="1"/>
      </bottom>
      <diagonal/>
    </border>
    <border>
      <left style="medium">
        <color indexed="64"/>
      </left>
      <right style="medium">
        <color indexed="64"/>
      </right>
      <top style="dotted">
        <color indexed="64"/>
      </top>
      <bottom style="medium">
        <color indexed="64"/>
      </bottom>
      <diagonal/>
    </border>
    <border>
      <left/>
      <right style="dotted">
        <color indexed="64"/>
      </right>
      <top style="dotted">
        <color indexed="64"/>
      </top>
      <bottom style="dotted">
        <color indexed="64"/>
      </bottom>
      <diagonal/>
    </border>
  </borders>
  <cellStyleXfs count="3">
    <xf numFmtId="0" fontId="0" fillId="0" borderId="0"/>
    <xf numFmtId="9" fontId="9" fillId="0" borderId="0" applyFont="0" applyFill="0" applyBorder="0" applyAlignment="0" applyProtection="0"/>
    <xf numFmtId="44" fontId="9" fillId="0" borderId="0" applyFont="0" applyFill="0" applyBorder="0" applyAlignment="0" applyProtection="0"/>
  </cellStyleXfs>
  <cellXfs count="198">
    <xf numFmtId="0" fontId="0" fillId="0" borderId="0" xfId="0"/>
    <xf numFmtId="10" fontId="0" fillId="6" borderId="15" xfId="0" applyNumberFormat="1" applyFill="1" applyBorder="1" applyAlignment="1">
      <alignment horizontal="center" vertical="center" wrapText="1"/>
    </xf>
    <xf numFmtId="10" fontId="0" fillId="6" borderId="13" xfId="0" applyNumberFormat="1" applyFill="1" applyBorder="1" applyAlignment="1">
      <alignment horizontal="center" vertical="center" wrapText="1"/>
    </xf>
    <xf numFmtId="10" fontId="0" fillId="6" borderId="16" xfId="0" applyNumberFormat="1" applyFill="1" applyBorder="1" applyAlignment="1">
      <alignment horizontal="center" vertical="center" wrapText="1"/>
    </xf>
    <xf numFmtId="10" fontId="8" fillId="7" borderId="36" xfId="0" applyNumberFormat="1" applyFont="1" applyFill="1" applyBorder="1" applyAlignment="1">
      <alignment horizontal="center" vertical="center" wrapText="1"/>
    </xf>
    <xf numFmtId="10" fontId="8" fillId="7" borderId="28" xfId="0" applyNumberFormat="1" applyFont="1" applyFill="1" applyBorder="1" applyAlignment="1">
      <alignment horizontal="center" vertical="center" wrapText="1"/>
    </xf>
    <xf numFmtId="10" fontId="8" fillId="7" borderId="39" xfId="0" applyNumberFormat="1"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5" borderId="4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0" fillId="8" borderId="0" xfId="0" applyFill="1"/>
    <xf numFmtId="0" fontId="5" fillId="5" borderId="15"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2" fillId="5" borderId="41"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5" fillId="11" borderId="15" xfId="0" applyFont="1" applyFill="1" applyBorder="1" applyAlignment="1">
      <alignment horizontal="center" vertical="center" wrapText="1"/>
    </xf>
    <xf numFmtId="3" fontId="4" fillId="11" borderId="43" xfId="0" applyNumberFormat="1" applyFont="1" applyFill="1" applyBorder="1" applyAlignment="1">
      <alignment horizontal="center" vertical="center" wrapText="1"/>
    </xf>
    <xf numFmtId="3" fontId="4" fillId="11" borderId="13" xfId="0" applyNumberFormat="1" applyFont="1" applyFill="1" applyBorder="1" applyAlignment="1">
      <alignment horizontal="center" vertical="center" wrapText="1"/>
    </xf>
    <xf numFmtId="3" fontId="4" fillId="11" borderId="16" xfId="0" applyNumberFormat="1" applyFont="1" applyFill="1" applyBorder="1" applyAlignment="1">
      <alignment horizontal="center" vertical="center" wrapText="1"/>
    </xf>
    <xf numFmtId="0" fontId="5" fillId="11" borderId="42"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1" borderId="8" xfId="0" applyFont="1" applyFill="1" applyBorder="1" applyAlignment="1">
      <alignment horizontal="center" vertical="center" wrapText="1"/>
    </xf>
    <xf numFmtId="0" fontId="2" fillId="11" borderId="6"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8" fillId="11" borderId="19" xfId="0" applyFont="1" applyFill="1" applyBorder="1" applyAlignment="1">
      <alignment horizontal="center" vertical="center" wrapText="1"/>
    </xf>
    <xf numFmtId="7" fontId="8" fillId="11" borderId="22" xfId="2" applyNumberFormat="1" applyFont="1" applyFill="1" applyBorder="1" applyAlignment="1">
      <alignment horizontal="center" vertical="center" wrapText="1"/>
    </xf>
    <xf numFmtId="164" fontId="8" fillId="11" borderId="21" xfId="0" applyNumberFormat="1" applyFont="1" applyFill="1" applyBorder="1" applyAlignment="1">
      <alignment horizontal="center" vertical="center" wrapText="1"/>
    </xf>
    <xf numFmtId="0" fontId="8" fillId="11" borderId="20" xfId="0" applyFont="1" applyFill="1" applyBorder="1" applyAlignment="1">
      <alignment horizontal="center" vertical="center" wrapText="1"/>
    </xf>
    <xf numFmtId="7" fontId="8" fillId="11" borderId="23" xfId="2" applyNumberFormat="1" applyFont="1" applyFill="1" applyBorder="1" applyAlignment="1">
      <alignment horizontal="center" vertical="center" wrapText="1"/>
    </xf>
    <xf numFmtId="0" fontId="8" fillId="11" borderId="6" xfId="0" applyFont="1" applyFill="1" applyBorder="1" applyAlignment="1">
      <alignment horizontal="center" vertical="center" wrapText="1"/>
    </xf>
    <xf numFmtId="0" fontId="8" fillId="11" borderId="7" xfId="0" applyFont="1" applyFill="1" applyBorder="1" applyAlignment="1">
      <alignment horizontal="center" vertical="center" wrapText="1"/>
    </xf>
    <xf numFmtId="0" fontId="4" fillId="5" borderId="16" xfId="0" applyFont="1" applyFill="1" applyBorder="1" applyAlignment="1">
      <alignment horizontal="left" vertical="center" wrapText="1"/>
    </xf>
    <xf numFmtId="0" fontId="4" fillId="5" borderId="27" xfId="0" applyNumberFormat="1" applyFont="1" applyFill="1" applyBorder="1" applyAlignment="1">
      <alignment horizontal="center" vertical="center" wrapText="1"/>
    </xf>
    <xf numFmtId="7" fontId="4" fillId="5" borderId="28" xfId="2" applyNumberFormat="1"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33" xfId="0" applyFont="1" applyFill="1" applyBorder="1" applyAlignment="1">
      <alignment horizontal="center" vertical="center" wrapText="1"/>
    </xf>
    <xf numFmtId="0" fontId="4" fillId="5" borderId="35" xfId="0" applyFont="1" applyFill="1" applyBorder="1" applyAlignment="1">
      <alignment horizontal="center" vertical="center" wrapText="1"/>
    </xf>
    <xf numFmtId="0" fontId="4" fillId="5" borderId="38" xfId="0" applyFont="1" applyFill="1" applyBorder="1" applyAlignment="1">
      <alignment horizontal="left" vertical="center" wrapText="1"/>
    </xf>
    <xf numFmtId="0" fontId="8" fillId="11" borderId="32" xfId="0" applyFont="1" applyFill="1" applyBorder="1" applyAlignment="1">
      <alignment horizontal="center" vertical="center" wrapText="1"/>
    </xf>
    <xf numFmtId="0" fontId="8" fillId="11" borderId="34" xfId="0" applyFont="1" applyFill="1" applyBorder="1" applyAlignment="1">
      <alignment horizontal="center" vertical="center" wrapText="1"/>
    </xf>
    <xf numFmtId="0" fontId="8" fillId="11" borderId="2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4" fillId="11" borderId="15" xfId="0" applyFont="1" applyFill="1" applyBorder="1" applyAlignment="1">
      <alignment horizontal="left" vertical="center" wrapText="1"/>
    </xf>
    <xf numFmtId="0" fontId="4" fillId="11" borderId="13" xfId="0" applyFont="1" applyFill="1" applyBorder="1" applyAlignment="1">
      <alignment horizontal="center" vertical="center" wrapText="1"/>
    </xf>
    <xf numFmtId="0" fontId="4" fillId="11" borderId="16" xfId="0" applyFont="1" applyFill="1" applyBorder="1" applyAlignment="1">
      <alignment horizontal="center" vertical="center" wrapText="1"/>
    </xf>
    <xf numFmtId="0" fontId="4" fillId="5" borderId="59" xfId="0" applyFont="1" applyFill="1" applyBorder="1" applyAlignment="1">
      <alignment horizontal="left" vertical="center" wrapText="1"/>
    </xf>
    <xf numFmtId="0" fontId="4" fillId="5" borderId="59" xfId="0" applyFont="1" applyFill="1" applyBorder="1" applyAlignment="1">
      <alignment horizontal="center" vertical="center" wrapText="1"/>
    </xf>
    <xf numFmtId="0" fontId="4" fillId="5" borderId="60" xfId="0" applyFont="1" applyFill="1" applyBorder="1" applyAlignment="1">
      <alignment horizontal="left" vertical="center" wrapText="1"/>
    </xf>
    <xf numFmtId="0" fontId="4" fillId="11" borderId="63" xfId="0" applyNumberFormat="1" applyFont="1" applyFill="1" applyBorder="1" applyAlignment="1">
      <alignment horizontal="center" vertical="center" wrapText="1"/>
    </xf>
    <xf numFmtId="0" fontId="8" fillId="5" borderId="63" xfId="0" applyNumberFormat="1" applyFont="1" applyFill="1" applyBorder="1" applyAlignment="1">
      <alignment horizontal="center" vertical="center" wrapText="1"/>
    </xf>
    <xf numFmtId="0" fontId="4" fillId="11" borderId="64" xfId="0" applyNumberFormat="1" applyFont="1" applyFill="1" applyBorder="1" applyAlignment="1">
      <alignment horizontal="center" vertical="center" wrapText="1"/>
    </xf>
    <xf numFmtId="0" fontId="4" fillId="5" borderId="63" xfId="0" applyNumberFormat="1" applyFont="1" applyFill="1" applyBorder="1" applyAlignment="1">
      <alignment horizontal="justify" vertical="center" wrapText="1"/>
    </xf>
    <xf numFmtId="0" fontId="4" fillId="5" borderId="64" xfId="0" applyNumberFormat="1" applyFont="1" applyFill="1" applyBorder="1" applyAlignment="1">
      <alignment horizontal="justify" vertical="center" wrapText="1"/>
    </xf>
    <xf numFmtId="0" fontId="5" fillId="5" borderId="66" xfId="0" applyFont="1" applyFill="1" applyBorder="1" applyAlignment="1">
      <alignment horizontal="center" vertical="center" wrapText="1"/>
    </xf>
    <xf numFmtId="0" fontId="4" fillId="5" borderId="66" xfId="0" applyFont="1" applyFill="1" applyBorder="1" applyAlignment="1">
      <alignment horizontal="center" vertical="center" wrapText="1"/>
    </xf>
    <xf numFmtId="0" fontId="4" fillId="11" borderId="67" xfId="0" applyFont="1" applyFill="1" applyBorder="1" applyAlignment="1">
      <alignment horizontal="center" vertical="center" wrapText="1"/>
    </xf>
    <xf numFmtId="0" fontId="4" fillId="5" borderId="67" xfId="0" applyFont="1" applyFill="1" applyBorder="1" applyAlignment="1">
      <alignment horizontal="center" vertical="center" wrapText="1"/>
    </xf>
    <xf numFmtId="0" fontId="4" fillId="11" borderId="68" xfId="0" applyFont="1" applyFill="1" applyBorder="1" applyAlignment="1">
      <alignment horizontal="center" vertical="center" wrapText="1"/>
    </xf>
    <xf numFmtId="10" fontId="0" fillId="6" borderId="68" xfId="0" applyNumberFormat="1" applyFill="1" applyBorder="1" applyAlignment="1">
      <alignment horizontal="center" vertical="center" wrapText="1"/>
    </xf>
    <xf numFmtId="0" fontId="4" fillId="5" borderId="68"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2" xfId="0" applyFont="1" applyFill="1" applyBorder="1" applyAlignment="1">
      <alignment horizontal="center" vertical="center" wrapText="1"/>
    </xf>
    <xf numFmtId="0" fontId="4" fillId="11" borderId="71" xfId="0" applyNumberFormat="1" applyFont="1" applyFill="1" applyBorder="1" applyAlignment="1">
      <alignment horizontal="center" vertical="center" wrapText="1"/>
    </xf>
    <xf numFmtId="0" fontId="8" fillId="5" borderId="71" xfId="0" applyNumberFormat="1" applyFont="1" applyFill="1" applyBorder="1" applyAlignment="1">
      <alignment horizontal="center" vertical="center" wrapText="1"/>
    </xf>
    <xf numFmtId="0" fontId="4" fillId="11" borderId="72" xfId="0" applyNumberFormat="1" applyFont="1" applyFill="1" applyBorder="1" applyAlignment="1">
      <alignment horizontal="center" vertical="center" wrapText="1"/>
    </xf>
    <xf numFmtId="3" fontId="7" fillId="10" borderId="50" xfId="0" applyNumberFormat="1" applyFont="1" applyFill="1" applyBorder="1" applyAlignment="1">
      <alignment horizontal="center" vertical="center" wrapText="1"/>
    </xf>
    <xf numFmtId="3" fontId="7" fillId="10" borderId="48" xfId="0" applyNumberFormat="1" applyFont="1" applyFill="1" applyBorder="1" applyAlignment="1">
      <alignment horizontal="center" vertical="center" wrapText="1"/>
    </xf>
    <xf numFmtId="3" fontId="7" fillId="10" borderId="49" xfId="0" applyNumberFormat="1" applyFont="1" applyFill="1" applyBorder="1" applyAlignment="1">
      <alignment horizontal="center" vertical="center" wrapText="1"/>
    </xf>
    <xf numFmtId="10" fontId="0" fillId="6" borderId="46" xfId="0" applyNumberFormat="1" applyFill="1" applyBorder="1" applyAlignment="1">
      <alignment horizontal="center" vertical="center" wrapText="1"/>
    </xf>
    <xf numFmtId="0" fontId="7" fillId="10" borderId="47" xfId="0" applyFont="1" applyFill="1" applyBorder="1" applyAlignment="1">
      <alignment horizontal="center" vertical="center" wrapText="1"/>
    </xf>
    <xf numFmtId="10" fontId="0" fillId="6" borderId="51" xfId="0" applyNumberFormat="1" applyFill="1" applyBorder="1" applyAlignment="1">
      <alignment horizontal="center" vertical="center" wrapText="1"/>
    </xf>
    <xf numFmtId="3" fontId="7" fillId="10" borderId="44" xfId="0" applyNumberFormat="1" applyFont="1" applyFill="1" applyBorder="1" applyAlignment="1">
      <alignment horizontal="center" vertical="center" wrapText="1"/>
    </xf>
    <xf numFmtId="1" fontId="4" fillId="11" borderId="61" xfId="1" applyNumberFormat="1" applyFont="1" applyFill="1" applyBorder="1" applyAlignment="1">
      <alignment horizontal="center" vertical="center" wrapText="1"/>
    </xf>
    <xf numFmtId="1" fontId="8" fillId="5" borderId="62" xfId="1" applyNumberFormat="1" applyFont="1" applyFill="1" applyBorder="1" applyAlignment="1">
      <alignment horizontal="center" vertical="center" wrapText="1"/>
    </xf>
    <xf numFmtId="1" fontId="4" fillId="11" borderId="63" xfId="1" applyNumberFormat="1" applyFont="1" applyFill="1" applyBorder="1" applyAlignment="1">
      <alignment horizontal="center" vertical="center" wrapText="1"/>
    </xf>
    <xf numFmtId="1" fontId="4" fillId="5" borderId="63" xfId="1" applyNumberFormat="1" applyFont="1" applyFill="1" applyBorder="1" applyAlignment="1">
      <alignment horizontal="center" vertical="center" wrapText="1"/>
    </xf>
    <xf numFmtId="1" fontId="4" fillId="11" borderId="64" xfId="1" applyNumberFormat="1" applyFont="1" applyFill="1" applyBorder="1" applyAlignment="1">
      <alignment horizontal="center" vertical="center" wrapText="1"/>
    </xf>
    <xf numFmtId="1" fontId="8" fillId="5" borderId="65" xfId="0" applyNumberFormat="1" applyFont="1" applyFill="1" applyBorder="1" applyAlignment="1">
      <alignment horizontal="center" vertical="center" wrapText="1"/>
    </xf>
    <xf numFmtId="165" fontId="8" fillId="5" borderId="73" xfId="0" applyNumberFormat="1" applyFont="1" applyFill="1" applyBorder="1" applyAlignment="1">
      <alignment horizontal="center" vertical="center" wrapText="1"/>
    </xf>
    <xf numFmtId="166" fontId="4" fillId="11" borderId="69" xfId="1" applyNumberFormat="1" applyFont="1" applyFill="1" applyBorder="1" applyAlignment="1">
      <alignment horizontal="center" vertical="center" wrapText="1"/>
    </xf>
    <xf numFmtId="165" fontId="8" fillId="5" borderId="70" xfId="1" applyNumberFormat="1" applyFont="1" applyFill="1" applyBorder="1" applyAlignment="1">
      <alignment horizontal="center" vertical="center" wrapText="1"/>
    </xf>
    <xf numFmtId="165" fontId="4" fillId="11" borderId="71" xfId="1" applyNumberFormat="1" applyFont="1" applyFill="1" applyBorder="1" applyAlignment="1">
      <alignment horizontal="center" vertical="center" wrapText="1"/>
    </xf>
    <xf numFmtId="165" fontId="4" fillId="5" borderId="71" xfId="1" applyNumberFormat="1" applyFont="1" applyFill="1" applyBorder="1" applyAlignment="1">
      <alignment horizontal="center" vertical="center" wrapText="1"/>
    </xf>
    <xf numFmtId="165" fontId="4" fillId="11" borderId="72" xfId="1" applyNumberFormat="1" applyFont="1" applyFill="1" applyBorder="1" applyAlignment="1">
      <alignment horizontal="center" vertical="center" wrapText="1"/>
    </xf>
    <xf numFmtId="0" fontId="8" fillId="11" borderId="65" xfId="0" applyNumberFormat="1" applyFont="1" applyFill="1" applyBorder="1" applyAlignment="1">
      <alignment horizontal="justify" vertical="center" wrapText="1"/>
    </xf>
    <xf numFmtId="10" fontId="0" fillId="6" borderId="78" xfId="0" applyNumberFormat="1" applyFill="1" applyBorder="1" applyAlignment="1">
      <alignment horizontal="center" vertical="center" wrapText="1"/>
    </xf>
    <xf numFmtId="0" fontId="8" fillId="11" borderId="15" xfId="0" applyNumberFormat="1" applyFont="1" applyFill="1" applyBorder="1" applyAlignment="1">
      <alignment horizontal="justify" vertical="center" wrapText="1"/>
    </xf>
    <xf numFmtId="0" fontId="4" fillId="5" borderId="13" xfId="0" applyNumberFormat="1" applyFont="1" applyFill="1" applyBorder="1" applyAlignment="1">
      <alignment horizontal="justify" vertical="center" wrapText="1"/>
    </xf>
    <xf numFmtId="0" fontId="4" fillId="5" borderId="16" xfId="0" applyNumberFormat="1" applyFont="1" applyFill="1" applyBorder="1" applyAlignment="1">
      <alignment horizontal="justify" vertical="center" wrapText="1"/>
    </xf>
    <xf numFmtId="0" fontId="1" fillId="9" borderId="1" xfId="0" applyFont="1" applyFill="1" applyBorder="1" applyAlignment="1">
      <alignment horizontal="center" vertical="center" wrapText="1"/>
    </xf>
    <xf numFmtId="0" fontId="1" fillId="9" borderId="3" xfId="0" applyFont="1" applyFill="1" applyBorder="1" applyAlignment="1">
      <alignment horizontal="center" vertical="center" wrapText="1"/>
    </xf>
    <xf numFmtId="10" fontId="0" fillId="12" borderId="13" xfId="0" applyNumberFormat="1" applyFill="1" applyBorder="1" applyAlignment="1">
      <alignment horizontal="center" vertical="center" wrapText="1"/>
    </xf>
    <xf numFmtId="0" fontId="6" fillId="10" borderId="15" xfId="0" applyFont="1" applyFill="1" applyBorder="1" applyAlignment="1">
      <alignment horizontal="center" vertical="center" wrapText="1"/>
    </xf>
    <xf numFmtId="0" fontId="6" fillId="10" borderId="13" xfId="0" applyFont="1" applyFill="1" applyBorder="1" applyAlignment="1">
      <alignment horizontal="left" vertical="center" wrapText="1"/>
    </xf>
    <xf numFmtId="0" fontId="6" fillId="10" borderId="13" xfId="0" applyFont="1" applyFill="1" applyBorder="1" applyAlignment="1">
      <alignment horizontal="center" vertical="center" wrapText="1"/>
    </xf>
    <xf numFmtId="0" fontId="4" fillId="5" borderId="45" xfId="0" applyFont="1" applyFill="1" applyBorder="1" applyAlignment="1">
      <alignment horizontal="center" vertical="center" wrapText="1"/>
    </xf>
    <xf numFmtId="0" fontId="4" fillId="11" borderId="46" xfId="0" applyFont="1" applyFill="1" applyBorder="1" applyAlignment="1">
      <alignment horizontal="center" vertical="center" wrapText="1"/>
    </xf>
    <xf numFmtId="0" fontId="4" fillId="5" borderId="46" xfId="0" applyFont="1" applyFill="1" applyBorder="1" applyAlignment="1">
      <alignment horizontal="center" vertical="center" wrapText="1"/>
    </xf>
    <xf numFmtId="0" fontId="4" fillId="11" borderId="47" xfId="0" applyFont="1" applyFill="1" applyBorder="1" applyAlignment="1">
      <alignment horizontal="center" vertical="center" wrapText="1"/>
    </xf>
    <xf numFmtId="0" fontId="4" fillId="5" borderId="47" xfId="0" applyFont="1" applyFill="1" applyBorder="1" applyAlignment="1">
      <alignment horizontal="left" vertical="center" wrapText="1"/>
    </xf>
    <xf numFmtId="0" fontId="4" fillId="13" borderId="13" xfId="0" applyFont="1" applyFill="1" applyBorder="1" applyAlignment="1">
      <alignment horizontal="justify" vertical="center" wrapText="1"/>
    </xf>
    <xf numFmtId="0" fontId="5" fillId="13" borderId="13" xfId="0" applyFont="1" applyFill="1" applyBorder="1" applyAlignment="1">
      <alignment horizontal="justify" vertical="center" wrapText="1"/>
    </xf>
    <xf numFmtId="0" fontId="4" fillId="13" borderId="13" xfId="0" applyFont="1" applyFill="1" applyBorder="1" applyAlignment="1">
      <alignment horizontal="center" vertical="center" wrapText="1"/>
    </xf>
    <xf numFmtId="0" fontId="4" fillId="5" borderId="13" xfId="0" applyFont="1" applyFill="1" applyBorder="1" applyAlignment="1">
      <alignment horizontal="justify" vertical="center" wrapText="1"/>
    </xf>
    <xf numFmtId="0" fontId="5" fillId="13" borderId="15" xfId="0" applyFont="1" applyFill="1" applyBorder="1" applyAlignment="1">
      <alignment horizontal="center" vertical="center" wrapText="1"/>
    </xf>
    <xf numFmtId="0" fontId="8" fillId="5" borderId="46" xfId="0" applyFont="1" applyFill="1" applyBorder="1" applyAlignment="1">
      <alignment horizontal="center" vertical="center" wrapText="1"/>
    </xf>
    <xf numFmtId="0" fontId="8" fillId="5" borderId="13" xfId="0" applyFont="1" applyFill="1" applyBorder="1" applyAlignment="1">
      <alignment horizontal="left" vertical="center" wrapText="1"/>
    </xf>
    <xf numFmtId="0" fontId="4" fillId="5" borderId="46" xfId="0" applyFont="1" applyFill="1" applyBorder="1" applyAlignment="1">
      <alignment horizontal="justify" vertical="center" wrapText="1"/>
    </xf>
    <xf numFmtId="0" fontId="8" fillId="5" borderId="46" xfId="0" applyFont="1" applyFill="1" applyBorder="1" applyAlignment="1">
      <alignment horizontal="justify" vertical="center" wrapText="1"/>
    </xf>
    <xf numFmtId="0" fontId="8" fillId="5" borderId="46" xfId="0" applyFont="1" applyFill="1" applyBorder="1" applyAlignment="1">
      <alignment horizontal="left" vertical="center" wrapText="1"/>
    </xf>
    <xf numFmtId="0" fontId="4" fillId="5" borderId="67" xfId="0" applyFont="1" applyFill="1" applyBorder="1" applyAlignment="1">
      <alignment horizontal="justify" vertical="center" wrapText="1"/>
    </xf>
    <xf numFmtId="0" fontId="4" fillId="13" borderId="13" xfId="0" applyFont="1" applyFill="1" applyBorder="1" applyAlignment="1">
      <alignment horizontal="left" vertical="center" wrapText="1"/>
    </xf>
    <xf numFmtId="0" fontId="5" fillId="5" borderId="46" xfId="0" applyFont="1" applyFill="1" applyBorder="1" applyAlignment="1">
      <alignment horizontal="justify" vertical="center" wrapText="1"/>
    </xf>
    <xf numFmtId="0" fontId="5" fillId="5" borderId="67" xfId="0" applyFont="1" applyFill="1" applyBorder="1" applyAlignment="1">
      <alignment horizontal="justify" vertical="center" wrapText="1"/>
    </xf>
    <xf numFmtId="0" fontId="6" fillId="10" borderId="45" xfId="0" applyFont="1" applyFill="1" applyBorder="1" applyAlignment="1">
      <alignment horizontal="left" vertical="center" wrapText="1"/>
    </xf>
    <xf numFmtId="10" fontId="0" fillId="6" borderId="80" xfId="0" applyNumberFormat="1" applyFill="1" applyBorder="1" applyAlignment="1">
      <alignment horizontal="center" vertical="center" wrapText="1"/>
    </xf>
    <xf numFmtId="0" fontId="4" fillId="11" borderId="66" xfId="0" applyFont="1" applyFill="1" applyBorder="1" applyAlignment="1">
      <alignment horizontal="left" vertical="center" wrapText="1"/>
    </xf>
    <xf numFmtId="10" fontId="0" fillId="6" borderId="81" xfId="0" applyNumberFormat="1" applyFill="1" applyBorder="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horizontal="center" vertical="top" wrapText="1"/>
    </xf>
    <xf numFmtId="0" fontId="15" fillId="0" borderId="0" xfId="0" applyFont="1" applyAlignment="1">
      <alignment vertical="center" wrapText="1"/>
    </xf>
    <xf numFmtId="0" fontId="15" fillId="8" borderId="0" xfId="0" applyFont="1" applyFill="1" applyAlignment="1">
      <alignment horizontal="left" vertical="center" wrapText="1"/>
    </xf>
    <xf numFmtId="0" fontId="15" fillId="0" borderId="0" xfId="0" applyFont="1" applyAlignment="1">
      <alignment horizontal="left" vertical="center" wrapText="1"/>
    </xf>
    <xf numFmtId="10" fontId="0" fillId="12" borderId="85" xfId="0" applyNumberFormat="1" applyFill="1" applyBorder="1" applyAlignment="1">
      <alignment horizontal="center" vertical="center" wrapText="1"/>
    </xf>
    <xf numFmtId="10" fontId="0" fillId="6" borderId="66" xfId="0" applyNumberFormat="1" applyFill="1" applyBorder="1" applyAlignment="1">
      <alignment horizontal="center" vertical="center" wrapText="1"/>
    </xf>
    <xf numFmtId="0" fontId="0" fillId="0" borderId="0" xfId="0" applyFill="1" applyBorder="1"/>
    <xf numFmtId="0" fontId="11" fillId="11" borderId="36" xfId="0" applyFont="1" applyFill="1" applyBorder="1" applyAlignment="1">
      <alignment horizontal="justify" vertical="center" wrapText="1"/>
    </xf>
    <xf numFmtId="0" fontId="4" fillId="5" borderId="37" xfId="0" applyFont="1" applyFill="1" applyBorder="1" applyAlignment="1">
      <alignment horizontal="justify" vertical="center" wrapText="1"/>
    </xf>
    <xf numFmtId="0" fontId="7" fillId="10" borderId="46" xfId="0" applyFont="1" applyFill="1" applyBorder="1" applyAlignment="1">
      <alignment horizontal="justify" vertical="center" wrapText="1"/>
    </xf>
    <xf numFmtId="0" fontId="6" fillId="10" borderId="13" xfId="0" applyFont="1" applyFill="1" applyBorder="1" applyAlignment="1">
      <alignment horizontal="justify" vertical="center" wrapText="1"/>
    </xf>
    <xf numFmtId="0" fontId="8" fillId="11" borderId="63" xfId="0" applyNumberFormat="1" applyFont="1" applyFill="1" applyBorder="1" applyAlignment="1">
      <alignment horizontal="justify" vertical="center" wrapText="1"/>
    </xf>
    <xf numFmtId="0" fontId="8" fillId="11" borderId="13" xfId="0" applyNumberFormat="1" applyFont="1" applyFill="1" applyBorder="1" applyAlignment="1">
      <alignment horizontal="justify" vertical="center" wrapText="1"/>
    </xf>
    <xf numFmtId="0" fontId="4" fillId="11" borderId="13" xfId="0" applyFont="1" applyFill="1" applyBorder="1" applyAlignment="1">
      <alignment horizontal="justify" vertical="center" wrapText="1"/>
    </xf>
    <xf numFmtId="0" fontId="4" fillId="11" borderId="46" xfId="0" applyFont="1" applyFill="1" applyBorder="1" applyAlignment="1">
      <alignment horizontal="justify" vertical="center" wrapText="1"/>
    </xf>
    <xf numFmtId="0" fontId="4" fillId="11" borderId="67" xfId="0" applyFont="1" applyFill="1" applyBorder="1" applyAlignment="1">
      <alignment horizontal="justify" vertical="center" wrapText="1"/>
    </xf>
    <xf numFmtId="10" fontId="0" fillId="12" borderId="82" xfId="0" applyNumberFormat="1" applyFill="1" applyBorder="1" applyAlignment="1">
      <alignment horizontal="center" vertical="center" wrapText="1"/>
    </xf>
    <xf numFmtId="10" fontId="0" fillId="12" borderId="15" xfId="0" applyNumberFormat="1" applyFill="1" applyBorder="1" applyAlignment="1">
      <alignment horizontal="center" vertical="center" wrapText="1"/>
    </xf>
    <xf numFmtId="3" fontId="4" fillId="11" borderId="86" xfId="0" applyNumberFormat="1" applyFont="1" applyFill="1" applyBorder="1" applyAlignment="1">
      <alignment horizontal="center" vertical="center" wrapText="1"/>
    </xf>
    <xf numFmtId="10" fontId="0" fillId="6" borderId="87" xfId="0" applyNumberFormat="1" applyFill="1" applyBorder="1" applyAlignment="1">
      <alignment horizontal="center" vertical="center" wrapText="1"/>
    </xf>
    <xf numFmtId="10" fontId="0" fillId="6" borderId="67" xfId="0" applyNumberFormat="1" applyFill="1" applyBorder="1" applyAlignment="1">
      <alignment horizontal="center" vertical="center" wrapText="1"/>
    </xf>
    <xf numFmtId="0" fontId="4" fillId="5" borderId="87" xfId="0" applyFont="1" applyFill="1" applyBorder="1" applyAlignment="1">
      <alignment horizontal="center" vertical="center" wrapText="1"/>
    </xf>
    <xf numFmtId="0" fontId="4" fillId="5" borderId="79" xfId="0" applyFont="1" applyFill="1" applyBorder="1" applyAlignment="1">
      <alignment horizontal="center" vertical="center" wrapText="1"/>
    </xf>
    <xf numFmtId="0" fontId="0" fillId="0" borderId="82" xfId="0"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1" fillId="9" borderId="52" xfId="0" applyFont="1" applyFill="1" applyBorder="1" applyAlignment="1">
      <alignment horizontal="center" vertical="center" wrapText="1"/>
    </xf>
    <xf numFmtId="0" fontId="1" fillId="9" borderId="53" xfId="0" applyFont="1" applyFill="1" applyBorder="1" applyAlignment="1">
      <alignment horizontal="center" vertical="center" wrapText="1"/>
    </xf>
    <xf numFmtId="0" fontId="1" fillId="9" borderId="57" xfId="0" applyFont="1" applyFill="1" applyBorder="1" applyAlignment="1">
      <alignment horizontal="center" vertical="center" wrapText="1"/>
    </xf>
    <xf numFmtId="0" fontId="1" fillId="9" borderId="58" xfId="0" applyFont="1" applyFill="1" applyBorder="1" applyAlignment="1">
      <alignment horizontal="center" vertical="center" wrapText="1"/>
    </xf>
    <xf numFmtId="0" fontId="3" fillId="5" borderId="74"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4" fillId="5" borderId="75" xfId="0" applyFont="1" applyFill="1" applyBorder="1" applyAlignment="1">
      <alignment horizontal="justify" vertical="center" wrapText="1"/>
    </xf>
    <xf numFmtId="0" fontId="4" fillId="5" borderId="76" xfId="0" applyFont="1" applyFill="1" applyBorder="1" applyAlignment="1">
      <alignment horizontal="justify" vertical="center" wrapText="1"/>
    </xf>
    <xf numFmtId="0" fontId="1" fillId="9" borderId="54" xfId="0" applyFont="1" applyFill="1" applyBorder="1" applyAlignment="1">
      <alignment horizontal="center" vertical="center" wrapText="1"/>
    </xf>
    <xf numFmtId="0" fontId="1" fillId="9" borderId="55" xfId="0" applyFont="1" applyFill="1" applyBorder="1" applyAlignment="1">
      <alignment horizontal="center" vertical="center" wrapText="1"/>
    </xf>
    <xf numFmtId="0" fontId="1" fillId="9" borderId="56" xfId="0" applyFont="1" applyFill="1" applyBorder="1" applyAlignment="1">
      <alignment horizontal="center" vertical="center" wrapText="1"/>
    </xf>
    <xf numFmtId="0" fontId="10" fillId="10" borderId="18"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10" fillId="10" borderId="30" xfId="0" applyFont="1" applyFill="1" applyBorder="1" applyAlignment="1">
      <alignment horizontal="center" vertical="center" wrapText="1"/>
    </xf>
    <xf numFmtId="0" fontId="10" fillId="10" borderId="31" xfId="0" applyFont="1" applyFill="1" applyBorder="1" applyAlignment="1">
      <alignment horizontal="center" vertical="center" wrapText="1"/>
    </xf>
    <xf numFmtId="0" fontId="10" fillId="10" borderId="29" xfId="0" applyFont="1" applyFill="1" applyBorder="1" applyAlignment="1">
      <alignment horizontal="center" vertical="center" wrapText="1"/>
    </xf>
    <xf numFmtId="0" fontId="12" fillId="10" borderId="18" xfId="0" applyFont="1" applyFill="1" applyBorder="1" applyAlignment="1">
      <alignment horizontal="center" vertical="center" wrapText="1"/>
    </xf>
    <xf numFmtId="0" fontId="12" fillId="10" borderId="4" xfId="0" applyFont="1" applyFill="1" applyBorder="1" applyAlignment="1">
      <alignment horizontal="center" vertical="center" wrapText="1"/>
    </xf>
    <xf numFmtId="0" fontId="12" fillId="10" borderId="5" xfId="0" applyFont="1" applyFill="1" applyBorder="1" applyAlignment="1">
      <alignment horizontal="center" vertical="center" wrapText="1"/>
    </xf>
    <xf numFmtId="0" fontId="12" fillId="10" borderId="30" xfId="0" applyFont="1" applyFill="1" applyBorder="1" applyAlignment="1">
      <alignment horizontal="center" vertical="center" wrapText="1"/>
    </xf>
    <xf numFmtId="0" fontId="12" fillId="10" borderId="31" xfId="0" applyFont="1" applyFill="1" applyBorder="1" applyAlignment="1">
      <alignment horizontal="center" vertical="center" wrapText="1"/>
    </xf>
    <xf numFmtId="0" fontId="12" fillId="10" borderId="29" xfId="0" applyFont="1" applyFill="1" applyBorder="1" applyAlignment="1">
      <alignment horizontal="center" vertical="center" wrapText="1"/>
    </xf>
    <xf numFmtId="0" fontId="12" fillId="10" borderId="9" xfId="0" applyFont="1" applyFill="1" applyBorder="1" applyAlignment="1">
      <alignment horizontal="center" vertical="center" wrapText="1"/>
    </xf>
    <xf numFmtId="0" fontId="12" fillId="10" borderId="10" xfId="0" applyFont="1" applyFill="1" applyBorder="1" applyAlignment="1">
      <alignment horizontal="center" vertical="center" wrapText="1"/>
    </xf>
    <xf numFmtId="0" fontId="12" fillId="10" borderId="11" xfId="0" applyFont="1" applyFill="1" applyBorder="1" applyAlignment="1">
      <alignment horizontal="center" vertical="center" wrapText="1"/>
    </xf>
    <xf numFmtId="0" fontId="6" fillId="10" borderId="26" xfId="0" applyNumberFormat="1" applyFont="1" applyFill="1" applyBorder="1" applyAlignment="1">
      <alignment horizontal="center" vertical="center" wrapText="1"/>
    </xf>
    <xf numFmtId="0" fontId="6" fillId="10" borderId="21" xfId="0" applyNumberFormat="1" applyFont="1" applyFill="1" applyBorder="1" applyAlignment="1">
      <alignment horizontal="center" vertical="center" wrapText="1"/>
    </xf>
    <xf numFmtId="0" fontId="6" fillId="10" borderId="12" xfId="0" applyNumberFormat="1" applyFont="1" applyFill="1" applyBorder="1" applyAlignment="1">
      <alignment horizontal="center" vertical="center" wrapText="1"/>
    </xf>
    <xf numFmtId="0" fontId="6" fillId="10" borderId="24" xfId="0" applyNumberFormat="1" applyFont="1" applyFill="1" applyBorder="1" applyAlignment="1">
      <alignment horizontal="center" vertical="center" wrapText="1"/>
    </xf>
    <xf numFmtId="0" fontId="6" fillId="10" borderId="25" xfId="0" applyNumberFormat="1" applyFont="1" applyFill="1" applyBorder="1" applyAlignment="1">
      <alignment horizontal="center" vertical="center" wrapText="1"/>
    </xf>
    <xf numFmtId="0" fontId="13" fillId="9" borderId="9" xfId="0" applyFont="1" applyFill="1" applyBorder="1" applyAlignment="1">
      <alignment horizontal="center" vertical="center" wrapText="1"/>
    </xf>
    <xf numFmtId="0" fontId="13" fillId="9" borderId="10" xfId="0" applyFont="1" applyFill="1" applyBorder="1" applyAlignment="1">
      <alignment horizontal="center" vertical="center" wrapText="1"/>
    </xf>
    <xf numFmtId="0" fontId="13" fillId="9" borderId="11" xfId="0" applyFont="1" applyFill="1" applyBorder="1" applyAlignment="1">
      <alignment horizontal="center" vertical="center" wrapText="1"/>
    </xf>
    <xf numFmtId="0" fontId="13" fillId="9" borderId="83" xfId="0" applyFont="1" applyFill="1" applyBorder="1" applyAlignment="1">
      <alignment horizontal="center" vertical="center"/>
    </xf>
    <xf numFmtId="0" fontId="13" fillId="9" borderId="10" xfId="0" applyFont="1" applyFill="1" applyBorder="1" applyAlignment="1">
      <alignment horizontal="center" vertical="center"/>
    </xf>
    <xf numFmtId="0" fontId="13" fillId="9" borderId="84" xfId="0" applyFont="1" applyFill="1" applyBorder="1" applyAlignment="1">
      <alignment horizontal="center" vertical="center"/>
    </xf>
    <xf numFmtId="0" fontId="13" fillId="9" borderId="14" xfId="0" applyFont="1" applyFill="1" applyBorder="1" applyAlignment="1">
      <alignment horizontal="center" vertical="center" wrapText="1"/>
    </xf>
    <xf numFmtId="0" fontId="13" fillId="9" borderId="4" xfId="0" applyFont="1" applyFill="1" applyBorder="1" applyAlignment="1">
      <alignment horizontal="center" vertical="center" wrapText="1"/>
    </xf>
    <xf numFmtId="0" fontId="13" fillId="9" borderId="5" xfId="0" applyFont="1" applyFill="1" applyBorder="1" applyAlignment="1">
      <alignment horizontal="center" vertical="center" wrapText="1"/>
    </xf>
    <xf numFmtId="0" fontId="14" fillId="9" borderId="77" xfId="0" applyFont="1" applyFill="1" applyBorder="1" applyAlignment="1">
      <alignment horizontal="center" vertical="center" wrapText="1"/>
    </xf>
    <xf numFmtId="0" fontId="14" fillId="9" borderId="0" xfId="0" applyFont="1" applyFill="1" applyBorder="1" applyAlignment="1">
      <alignment horizontal="center" vertical="center" wrapText="1"/>
    </xf>
    <xf numFmtId="0" fontId="6" fillId="10" borderId="18" xfId="0" applyNumberFormat="1" applyFont="1" applyFill="1" applyBorder="1" applyAlignment="1">
      <alignment horizontal="center" vertical="center" wrapText="1"/>
    </xf>
    <xf numFmtId="0" fontId="6" fillId="10" borderId="4" xfId="0" applyNumberFormat="1" applyFont="1" applyFill="1" applyBorder="1" applyAlignment="1">
      <alignment horizontal="center" vertical="center" wrapText="1"/>
    </xf>
    <xf numFmtId="0" fontId="6" fillId="10" borderId="5" xfId="0" applyNumberFormat="1" applyFont="1" applyFill="1" applyBorder="1" applyAlignment="1">
      <alignment horizontal="center" vertical="center" wrapText="1"/>
    </xf>
  </cellXfs>
  <cellStyles count="3">
    <cellStyle name="Moneda" xfId="2" builtinId="4"/>
    <cellStyle name="Normal" xfId="0" builtinId="0"/>
    <cellStyle name="Porcentaje" xfId="1" builtinId="5"/>
  </cellStyles>
  <dxfs count="35">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theme="0"/>
        </patternFill>
      </fill>
    </dxf>
    <dxf>
      <font>
        <color theme="1"/>
      </font>
      <numFmt numFmtId="14" formatCode="0.00%"/>
      <fill>
        <patternFill>
          <bgColor rgb="FFFF0000"/>
        </patternFill>
      </fill>
    </dxf>
    <dxf>
      <font>
        <color theme="1"/>
      </font>
      <numFmt numFmtId="14" formatCode="0.00%"/>
      <fill>
        <patternFill>
          <bgColor rgb="FFFFFF00"/>
        </patternFill>
      </fill>
    </dxf>
    <dxf>
      <font>
        <color theme="1"/>
      </font>
      <numFmt numFmtId="14" formatCode="0.00%"/>
      <fill>
        <patternFill>
          <bgColor rgb="FF00B050"/>
        </patternFill>
      </fill>
    </dxf>
    <dxf>
      <fill>
        <patternFill>
          <bgColor theme="0"/>
        </patternFill>
      </fill>
    </dxf>
    <dxf>
      <font>
        <color theme="1"/>
      </font>
      <numFmt numFmtId="14" formatCode="0.00%"/>
      <fill>
        <patternFill>
          <bgColor rgb="FFFF0000"/>
        </patternFill>
      </fill>
    </dxf>
    <dxf>
      <font>
        <color theme="1"/>
      </font>
      <numFmt numFmtId="14" formatCode="0.00%"/>
      <fill>
        <patternFill>
          <bgColor rgb="FFFFFF00"/>
        </patternFill>
      </fill>
    </dxf>
    <dxf>
      <font>
        <color theme="1"/>
      </font>
      <numFmt numFmtId="14" formatCode="0.00%"/>
      <fill>
        <patternFill>
          <bgColor rgb="FF00B05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theme="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theme="0"/>
        </patternFill>
      </fill>
    </dxf>
  </dxfs>
  <tableStyles count="0" defaultTableStyle="TableStyleMedium2" defaultPivotStyle="PivotStyleLight16"/>
  <colors>
    <mruColors>
      <color rgb="FFFDE9EB"/>
      <color rgb="FF611D1D"/>
      <color rgb="FFBD2452"/>
      <color rgb="FFFEF4F5"/>
      <color rgb="FFF9D3D8"/>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2344614</xdr:colOff>
      <xdr:row>1</xdr:row>
      <xdr:rowOff>86591</xdr:rowOff>
    </xdr:from>
    <xdr:to>
      <xdr:col>3</xdr:col>
      <xdr:colOff>1968529</xdr:colOff>
      <xdr:row>5</xdr:row>
      <xdr:rowOff>216133</xdr:rowOff>
    </xdr:to>
    <xdr:pic>
      <xdr:nvPicPr>
        <xdr:cNvPr id="6" name="Imagen 5">
          <a:extLst>
            <a:ext uri="{FF2B5EF4-FFF2-40B4-BE49-F238E27FC236}">
              <a16:creationId xmlns:a16="http://schemas.microsoft.com/office/drawing/2014/main" id="{4D2433F1-B09D-4236-B727-7362F0C80EB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57432" y="277091"/>
          <a:ext cx="2013824" cy="1989515"/>
        </a:xfrm>
        <a:prstGeom prst="rect">
          <a:avLst/>
        </a:prstGeom>
      </xdr:spPr>
    </xdr:pic>
    <xdr:clientData/>
  </xdr:twoCellAnchor>
  <xdr:twoCellAnchor editAs="oneCell">
    <xdr:from>
      <xdr:col>1</xdr:col>
      <xdr:colOff>317500</xdr:colOff>
      <xdr:row>1</xdr:row>
      <xdr:rowOff>61057</xdr:rowOff>
    </xdr:from>
    <xdr:to>
      <xdr:col>2</xdr:col>
      <xdr:colOff>1887185</xdr:colOff>
      <xdr:row>5</xdr:row>
      <xdr:rowOff>65310</xdr:rowOff>
    </xdr:to>
    <xdr:pic>
      <xdr:nvPicPr>
        <xdr:cNvPr id="8" name="Imagen 7">
          <a:extLst>
            <a:ext uri="{FF2B5EF4-FFF2-40B4-BE49-F238E27FC236}">
              <a16:creationId xmlns:a16="http://schemas.microsoft.com/office/drawing/2014/main" id="{6B51F8BE-2DE5-41BF-8EB3-C30ACA8CDC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74615" y="256442"/>
          <a:ext cx="2912955" cy="1869332"/>
        </a:xfrm>
        <a:prstGeom prst="rect">
          <a:avLst/>
        </a:prstGeom>
      </xdr:spPr>
    </xdr:pic>
    <xdr:clientData/>
  </xdr:twoCellAnchor>
  <xdr:twoCellAnchor editAs="oneCell">
    <xdr:from>
      <xdr:col>23</xdr:col>
      <xdr:colOff>928255</xdr:colOff>
      <xdr:row>1</xdr:row>
      <xdr:rowOff>124691</xdr:rowOff>
    </xdr:from>
    <xdr:to>
      <xdr:col>25</xdr:col>
      <xdr:colOff>1750970</xdr:colOff>
      <xdr:row>5</xdr:row>
      <xdr:rowOff>189227</xdr:rowOff>
    </xdr:to>
    <xdr:pic>
      <xdr:nvPicPr>
        <xdr:cNvPr id="4" name="Imagen 3">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2738291" y="304800"/>
          <a:ext cx="3366654" cy="194875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AA70"/>
  <sheetViews>
    <sheetView tabSelected="1" topLeftCell="V57" zoomScale="80" zoomScaleNormal="80" workbookViewId="0">
      <selection activeCell="Y59" sqref="Y59"/>
    </sheetView>
  </sheetViews>
  <sheetFormatPr baseColWidth="10" defaultRowHeight="15" x14ac:dyDescent="0.25"/>
  <cols>
    <col min="2" max="2" width="20.140625" customWidth="1"/>
    <col min="3" max="3" width="35.85546875" customWidth="1"/>
    <col min="4" max="4" width="33.85546875" customWidth="1"/>
    <col min="5" max="6" width="31.42578125" customWidth="1"/>
    <col min="7" max="7" width="22" customWidth="1"/>
    <col min="8" max="19" width="16.85546875" customWidth="1"/>
    <col min="20" max="23" width="18.42578125" customWidth="1"/>
    <col min="24" max="25" width="18.7109375" customWidth="1"/>
    <col min="26" max="26" width="49.28515625" customWidth="1"/>
    <col min="27" max="27" width="18.7109375" customWidth="1"/>
  </cols>
  <sheetData>
    <row r="2" spans="1:27" ht="37.15" customHeight="1" x14ac:dyDescent="0.25">
      <c r="A2" s="15"/>
      <c r="B2" s="15"/>
      <c r="C2" s="15"/>
      <c r="D2" s="15"/>
      <c r="E2" s="193" t="s">
        <v>19</v>
      </c>
      <c r="F2" s="194"/>
      <c r="G2" s="194"/>
      <c r="H2" s="194"/>
      <c r="I2" s="194"/>
      <c r="J2" s="194"/>
      <c r="K2" s="194"/>
      <c r="L2" s="194"/>
      <c r="M2" s="194"/>
      <c r="N2" s="194"/>
      <c r="O2" s="194"/>
      <c r="P2" s="194"/>
      <c r="Q2" s="194"/>
      <c r="R2" s="194"/>
      <c r="S2" s="194"/>
      <c r="T2" s="194"/>
      <c r="U2" s="194"/>
      <c r="V2" s="194"/>
    </row>
    <row r="3" spans="1:27" ht="37.15" customHeight="1" x14ac:dyDescent="0.25">
      <c r="A3" s="15"/>
      <c r="B3" s="15"/>
      <c r="C3" s="15"/>
      <c r="D3" s="15"/>
      <c r="E3" s="193" t="s">
        <v>18</v>
      </c>
      <c r="F3" s="194"/>
      <c r="G3" s="194"/>
      <c r="H3" s="194"/>
      <c r="I3" s="194"/>
      <c r="J3" s="194"/>
      <c r="K3" s="194"/>
      <c r="L3" s="194"/>
      <c r="M3" s="194"/>
      <c r="N3" s="194"/>
      <c r="O3" s="194"/>
      <c r="P3" s="194"/>
      <c r="Q3" s="194"/>
      <c r="R3" s="194"/>
      <c r="S3" s="194"/>
      <c r="T3" s="194"/>
      <c r="U3" s="194"/>
      <c r="V3" s="194"/>
    </row>
    <row r="4" spans="1:27" ht="37.15" customHeight="1" x14ac:dyDescent="0.25">
      <c r="A4" s="15"/>
      <c r="B4" s="15"/>
      <c r="C4" s="15"/>
      <c r="D4" s="15"/>
      <c r="E4" s="193" t="s">
        <v>156</v>
      </c>
      <c r="F4" s="194"/>
      <c r="G4" s="194"/>
      <c r="H4" s="194"/>
      <c r="I4" s="194"/>
      <c r="J4" s="194"/>
      <c r="K4" s="194"/>
      <c r="L4" s="194"/>
      <c r="M4" s="194"/>
      <c r="N4" s="194"/>
      <c r="O4" s="194"/>
      <c r="P4" s="194"/>
      <c r="Q4" s="194"/>
      <c r="R4" s="194"/>
      <c r="S4" s="194"/>
      <c r="T4" s="194"/>
      <c r="U4" s="194"/>
      <c r="V4" s="194"/>
    </row>
    <row r="5" spans="1:27" ht="37.15" customHeight="1" x14ac:dyDescent="0.25">
      <c r="A5" s="15"/>
      <c r="B5" s="15"/>
      <c r="C5" s="15"/>
      <c r="D5" s="15"/>
      <c r="E5" s="193" t="s">
        <v>163</v>
      </c>
      <c r="F5" s="194"/>
      <c r="G5" s="194"/>
      <c r="H5" s="194"/>
      <c r="I5" s="194"/>
      <c r="J5" s="194"/>
      <c r="K5" s="194"/>
      <c r="L5" s="194"/>
      <c r="M5" s="194"/>
      <c r="N5" s="194"/>
      <c r="O5" s="194"/>
      <c r="P5" s="194"/>
      <c r="Q5" s="194"/>
      <c r="R5" s="194"/>
      <c r="S5" s="194"/>
      <c r="T5" s="194"/>
      <c r="U5" s="194"/>
      <c r="V5" s="194"/>
    </row>
    <row r="6" spans="1:27" ht="19.899999999999999" customHeight="1" x14ac:dyDescent="0.25">
      <c r="A6" s="15"/>
      <c r="B6" s="15"/>
      <c r="C6" s="15"/>
      <c r="D6" s="15"/>
      <c r="E6" s="133"/>
      <c r="F6" s="133"/>
      <c r="G6" s="133"/>
      <c r="H6" s="133"/>
      <c r="I6" s="133"/>
      <c r="J6" s="133"/>
      <c r="K6" s="133"/>
      <c r="L6" s="133"/>
      <c r="M6" s="133"/>
      <c r="N6" s="133"/>
      <c r="O6" s="133"/>
      <c r="P6" s="133"/>
      <c r="Q6" s="133"/>
      <c r="R6" s="133"/>
      <c r="S6" s="133"/>
      <c r="T6" s="133"/>
    </row>
    <row r="7" spans="1:27" ht="19.899999999999999" customHeight="1" x14ac:dyDescent="0.25"/>
    <row r="8" spans="1:27" ht="19.899999999999999" customHeight="1" thickBot="1" x14ac:dyDescent="0.3"/>
    <row r="9" spans="1:27" ht="33.75" customHeight="1" thickBot="1" x14ac:dyDescent="0.3">
      <c r="G9" s="184" t="s">
        <v>20</v>
      </c>
      <c r="H9" s="185"/>
      <c r="I9" s="185"/>
      <c r="J9" s="185"/>
      <c r="K9" s="185"/>
      <c r="L9" s="185"/>
      <c r="M9" s="185"/>
      <c r="N9" s="185"/>
      <c r="O9" s="185"/>
      <c r="P9" s="185"/>
      <c r="Q9" s="185"/>
      <c r="R9" s="185"/>
      <c r="S9" s="185"/>
      <c r="T9" s="185"/>
      <c r="U9" s="185"/>
      <c r="V9" s="185"/>
      <c r="W9" s="186"/>
      <c r="X9" s="170" t="s">
        <v>25</v>
      </c>
      <c r="Y9" s="171"/>
      <c r="Z9" s="171"/>
      <c r="AA9" s="172"/>
    </row>
    <row r="10" spans="1:27" ht="47.25" customHeight="1" thickTop="1" thickBot="1" x14ac:dyDescent="0.3">
      <c r="B10" s="153" t="s">
        <v>0</v>
      </c>
      <c r="C10" s="155" t="s">
        <v>1</v>
      </c>
      <c r="D10" s="161" t="s">
        <v>2</v>
      </c>
      <c r="E10" s="162"/>
      <c r="F10" s="163"/>
      <c r="G10" s="187" t="s">
        <v>21</v>
      </c>
      <c r="H10" s="188"/>
      <c r="I10" s="188"/>
      <c r="J10" s="188"/>
      <c r="K10" s="189"/>
      <c r="L10" s="190" t="s">
        <v>22</v>
      </c>
      <c r="M10" s="191"/>
      <c r="N10" s="191"/>
      <c r="O10" s="192"/>
      <c r="P10" s="176" t="s">
        <v>23</v>
      </c>
      <c r="Q10" s="177"/>
      <c r="R10" s="177"/>
      <c r="S10" s="178"/>
      <c r="T10" s="176" t="s">
        <v>24</v>
      </c>
      <c r="U10" s="177"/>
      <c r="V10" s="177"/>
      <c r="W10" s="177"/>
      <c r="X10" s="173"/>
      <c r="Y10" s="174"/>
      <c r="Z10" s="174"/>
      <c r="AA10" s="175"/>
    </row>
    <row r="11" spans="1:27" ht="143.25" customHeight="1" x14ac:dyDescent="0.25">
      <c r="B11" s="154"/>
      <c r="C11" s="156"/>
      <c r="D11" s="97" t="s">
        <v>3</v>
      </c>
      <c r="E11" s="97" t="s">
        <v>4</v>
      </c>
      <c r="F11" s="98" t="s">
        <v>5</v>
      </c>
      <c r="G11" s="25" t="s">
        <v>15</v>
      </c>
      <c r="H11" s="19" t="s">
        <v>6</v>
      </c>
      <c r="I11" s="26" t="s">
        <v>7</v>
      </c>
      <c r="J11" s="8" t="s">
        <v>8</v>
      </c>
      <c r="K11" s="27" t="s">
        <v>9</v>
      </c>
      <c r="L11" s="20" t="s">
        <v>6</v>
      </c>
      <c r="M11" s="26" t="s">
        <v>7</v>
      </c>
      <c r="N11" s="8" t="s">
        <v>8</v>
      </c>
      <c r="O11" s="27" t="s">
        <v>9</v>
      </c>
      <c r="P11" s="7" t="s">
        <v>6</v>
      </c>
      <c r="Q11" s="8" t="s">
        <v>7</v>
      </c>
      <c r="R11" s="9" t="s">
        <v>8</v>
      </c>
      <c r="S11" s="13" t="s">
        <v>9</v>
      </c>
      <c r="T11" s="14" t="s">
        <v>6</v>
      </c>
      <c r="U11" s="11" t="s">
        <v>7</v>
      </c>
      <c r="V11" s="10" t="s">
        <v>8</v>
      </c>
      <c r="W11" s="12" t="s">
        <v>9</v>
      </c>
      <c r="X11" s="28" t="s">
        <v>6</v>
      </c>
      <c r="Y11" s="48" t="s">
        <v>7</v>
      </c>
      <c r="Z11" s="29" t="s">
        <v>8</v>
      </c>
      <c r="AA11" s="49" t="s">
        <v>9</v>
      </c>
    </row>
    <row r="12" spans="1:27" ht="161.1" customHeight="1" x14ac:dyDescent="0.25">
      <c r="B12" s="157" t="s">
        <v>17</v>
      </c>
      <c r="C12" s="159" t="s">
        <v>139</v>
      </c>
      <c r="D12" s="53" t="s">
        <v>29</v>
      </c>
      <c r="E12" s="54" t="s">
        <v>28</v>
      </c>
      <c r="F12" s="55" t="s">
        <v>173</v>
      </c>
      <c r="G12" s="80">
        <v>42</v>
      </c>
      <c r="H12" s="81">
        <v>42</v>
      </c>
      <c r="I12" s="82">
        <v>42</v>
      </c>
      <c r="J12" s="83">
        <v>42</v>
      </c>
      <c r="K12" s="84">
        <v>42</v>
      </c>
      <c r="L12" s="85">
        <v>34</v>
      </c>
      <c r="M12" s="56">
        <v>57</v>
      </c>
      <c r="N12" s="57">
        <v>57</v>
      </c>
      <c r="O12" s="58" t="s">
        <v>16</v>
      </c>
      <c r="P12" s="2">
        <f>IFERROR(L12/H12,"NO APLICA")</f>
        <v>0.80952380952380953</v>
      </c>
      <c r="Q12" s="2">
        <f t="shared" ref="Q12:S27" si="0">IFERROR(M12/I12,"NO APLICA")</f>
        <v>1.3571428571428572</v>
      </c>
      <c r="R12" s="2">
        <f t="shared" si="0"/>
        <v>1.3571428571428572</v>
      </c>
      <c r="S12" s="3" t="str">
        <f>IFERROR(O12/K12,"NO APLICA")</f>
        <v>NO APLICA</v>
      </c>
      <c r="T12" s="2">
        <f>IFERROR(L12/H12,"NO APLICA")</f>
        <v>0.80952380952380953</v>
      </c>
      <c r="U12" s="2">
        <f t="shared" ref="U12:V13" si="1">IFERROR(M12/I12,"NO APLICA")</f>
        <v>1.3571428571428572</v>
      </c>
      <c r="V12" s="2">
        <f t="shared" si="1"/>
        <v>1.3571428571428572</v>
      </c>
      <c r="W12" s="3" t="str">
        <f>IFERROR(O12/K12,"NO APLICA")</f>
        <v>NO APLICA</v>
      </c>
      <c r="X12" s="92"/>
      <c r="Y12" s="59"/>
      <c r="Z12" s="138" t="s">
        <v>175</v>
      </c>
      <c r="AA12" s="60"/>
    </row>
    <row r="13" spans="1:27" ht="161.1" customHeight="1" x14ac:dyDescent="0.25">
      <c r="B13" s="158"/>
      <c r="C13" s="160"/>
      <c r="D13" s="68" t="s">
        <v>30</v>
      </c>
      <c r="E13" s="69" t="s">
        <v>31</v>
      </c>
      <c r="F13" s="55" t="s">
        <v>174</v>
      </c>
      <c r="G13" s="87">
        <v>0.39500000000000002</v>
      </c>
      <c r="H13" s="88">
        <v>0.39500000000000002</v>
      </c>
      <c r="I13" s="89">
        <v>0.39500000000000002</v>
      </c>
      <c r="J13" s="90">
        <v>0.39500000000000002</v>
      </c>
      <c r="K13" s="91">
        <v>0.39500000000000002</v>
      </c>
      <c r="L13" s="86">
        <v>0.39700000000000002</v>
      </c>
      <c r="M13" s="70">
        <v>0.39700000000000002</v>
      </c>
      <c r="N13" s="71">
        <v>0.39700000000000002</v>
      </c>
      <c r="O13" s="72" t="s">
        <v>16</v>
      </c>
      <c r="P13" s="144">
        <f>IFERROR(L13/H13,"NO APLICA")</f>
        <v>1.0050632911392405</v>
      </c>
      <c r="Q13" s="99">
        <f t="shared" si="0"/>
        <v>1.0050632911392405</v>
      </c>
      <c r="R13" s="99">
        <f t="shared" si="0"/>
        <v>1.0050632911392405</v>
      </c>
      <c r="S13" s="143" t="str">
        <f t="shared" ref="S13" si="2">IFERROR(O13/K13,"NO APLICA")</f>
        <v>NO APLICA</v>
      </c>
      <c r="T13" s="131">
        <f>IFERROR(L13/H13,"NO APLICA")</f>
        <v>1.0050632911392405</v>
      </c>
      <c r="U13" s="99">
        <f t="shared" si="1"/>
        <v>1.0050632911392405</v>
      </c>
      <c r="V13" s="143">
        <f t="shared" si="1"/>
        <v>1.0050632911392405</v>
      </c>
      <c r="W13" s="93" t="str">
        <f>IFERROR(O13/K13,"NO APLICA")</f>
        <v>NO APLICA</v>
      </c>
      <c r="X13" s="94"/>
      <c r="Y13" s="95"/>
      <c r="Z13" s="139" t="s">
        <v>176</v>
      </c>
      <c r="AA13" s="96"/>
    </row>
    <row r="14" spans="1:27" ht="151.5" customHeight="1" x14ac:dyDescent="0.25">
      <c r="B14" s="100" t="s">
        <v>37</v>
      </c>
      <c r="C14" s="137" t="s">
        <v>38</v>
      </c>
      <c r="D14" s="101" t="s">
        <v>39</v>
      </c>
      <c r="E14" s="102" t="s">
        <v>40</v>
      </c>
      <c r="F14" s="101" t="s">
        <v>41</v>
      </c>
      <c r="G14" s="79">
        <f>G15+G19+G23+G31+G41+G44+G52</f>
        <v>7724</v>
      </c>
      <c r="H14" s="74">
        <f>H15+H19+H23+H31+H41+H44+H52</f>
        <v>1934</v>
      </c>
      <c r="I14" s="75">
        <f>I15+I19+I23+I31+I41+I44+I52</f>
        <v>1930</v>
      </c>
      <c r="J14" s="75">
        <f t="shared" ref="J14:K14" si="3">J15+J19+J23+J31+J41+J44+J52</f>
        <v>1930</v>
      </c>
      <c r="K14" s="74">
        <f t="shared" si="3"/>
        <v>1930</v>
      </c>
      <c r="L14" s="74">
        <f>L15+L19+L23+L31+L41+L44+L52</f>
        <v>1853</v>
      </c>
      <c r="M14" s="75">
        <f>M15+M19+M23+M31+M41+M44+M52</f>
        <v>2949</v>
      </c>
      <c r="N14" s="75">
        <f>N15+N19+N23+N31+N41+N44+N52</f>
        <v>3208</v>
      </c>
      <c r="O14" s="73" t="s">
        <v>16</v>
      </c>
      <c r="P14" s="1">
        <f>IFERROR(L14/H14,"NO APLICA")</f>
        <v>0.95811789038262674</v>
      </c>
      <c r="Q14" s="2">
        <f t="shared" si="0"/>
        <v>1.5279792746113989</v>
      </c>
      <c r="R14" s="146">
        <f t="shared" si="0"/>
        <v>1.6621761658031089</v>
      </c>
      <c r="S14" s="146" t="str">
        <f t="shared" si="0"/>
        <v>NO APLICA</v>
      </c>
      <c r="T14" s="1">
        <f>IFERROR((L14)/G14,"NO APLICA")</f>
        <v>0.23990160538581046</v>
      </c>
      <c r="U14" s="2">
        <f>IFERROR((L14+M14)/G14,"NO APLICA")</f>
        <v>0.62169860176074576</v>
      </c>
      <c r="V14" s="146">
        <f t="shared" ref="V14:V53" si="4">IFERROR((L14+M14+N14)/G14,"NO APLICA")</f>
        <v>1.0370274469186951</v>
      </c>
      <c r="W14" s="146" t="str">
        <f t="shared" ref="W14:W54" si="5">IFERROR((L14+M14+N14+O14)/G14,"NO APLICA")</f>
        <v>NO APLICA</v>
      </c>
      <c r="X14" s="122"/>
      <c r="Y14" s="136"/>
      <c r="Z14" s="136" t="s">
        <v>177</v>
      </c>
      <c r="AA14" s="77"/>
    </row>
    <row r="15" spans="1:27" ht="114" customHeight="1" x14ac:dyDescent="0.25">
      <c r="B15" s="21" t="s">
        <v>42</v>
      </c>
      <c r="C15" s="108" t="s">
        <v>43</v>
      </c>
      <c r="D15" s="109" t="s">
        <v>44</v>
      </c>
      <c r="E15" s="110" t="s">
        <v>40</v>
      </c>
      <c r="F15" s="109" t="s">
        <v>45</v>
      </c>
      <c r="G15" s="22">
        <f>H15+I15+J15+K15</f>
        <v>48</v>
      </c>
      <c r="H15" s="17">
        <v>12</v>
      </c>
      <c r="I15" s="23">
        <v>12</v>
      </c>
      <c r="J15" s="18">
        <v>12</v>
      </c>
      <c r="K15" s="24">
        <v>12</v>
      </c>
      <c r="L15" s="17">
        <v>12</v>
      </c>
      <c r="M15" s="23">
        <v>12</v>
      </c>
      <c r="N15" s="148">
        <v>12</v>
      </c>
      <c r="O15" s="24" t="s">
        <v>16</v>
      </c>
      <c r="P15" s="1">
        <f t="shared" ref="P15:R54" si="6">IFERROR(L15/H15,"NO APLICA")</f>
        <v>1</v>
      </c>
      <c r="Q15" s="2">
        <f t="shared" si="0"/>
        <v>1</v>
      </c>
      <c r="R15" s="146">
        <f t="shared" si="0"/>
        <v>1</v>
      </c>
      <c r="S15" s="76" t="str">
        <f t="shared" ref="S15:S54" si="7">IFERROR(O15/K15,"NO APLICA")</f>
        <v>NO APLICA</v>
      </c>
      <c r="T15" s="1">
        <f t="shared" ref="T15:T54" si="8">IFERROR((L15)/G15,"NO APLICA")</f>
        <v>0.25</v>
      </c>
      <c r="U15" s="2">
        <f t="shared" ref="U15:U54" si="9">IFERROR((L15+M15)/G15,"NO APLICA")</f>
        <v>0.5</v>
      </c>
      <c r="V15" s="146">
        <f t="shared" si="4"/>
        <v>0.75</v>
      </c>
      <c r="W15" s="78" t="str">
        <f t="shared" si="5"/>
        <v>NO APLICA</v>
      </c>
      <c r="X15" s="50"/>
      <c r="Y15" s="111"/>
      <c r="Z15" s="140" t="s">
        <v>178</v>
      </c>
      <c r="AA15" s="37"/>
    </row>
    <row r="16" spans="1:27" ht="117.6" customHeight="1" x14ac:dyDescent="0.25">
      <c r="B16" s="16" t="s">
        <v>36</v>
      </c>
      <c r="C16" s="111" t="s">
        <v>46</v>
      </c>
      <c r="D16" s="111" t="s">
        <v>47</v>
      </c>
      <c r="E16" s="18" t="s">
        <v>40</v>
      </c>
      <c r="F16" s="111" t="s">
        <v>52</v>
      </c>
      <c r="G16" s="22">
        <f t="shared" ref="G16:G54" si="10">H16+I16+J16+K16</f>
        <v>24</v>
      </c>
      <c r="H16" s="17">
        <v>6</v>
      </c>
      <c r="I16" s="23">
        <v>6</v>
      </c>
      <c r="J16" s="18">
        <v>6</v>
      </c>
      <c r="K16" s="24">
        <v>6</v>
      </c>
      <c r="L16" s="17">
        <f>L17+L18</f>
        <v>6</v>
      </c>
      <c r="M16" s="23">
        <v>6</v>
      </c>
      <c r="N16" s="148">
        <f>N17+N18</f>
        <v>6</v>
      </c>
      <c r="O16" s="24" t="s">
        <v>16</v>
      </c>
      <c r="P16" s="1">
        <f t="shared" si="6"/>
        <v>1</v>
      </c>
      <c r="Q16" s="2">
        <f t="shared" si="0"/>
        <v>1</v>
      </c>
      <c r="R16" s="146">
        <f t="shared" si="0"/>
        <v>1</v>
      </c>
      <c r="S16" s="3" t="str">
        <f t="shared" si="7"/>
        <v>NO APLICA</v>
      </c>
      <c r="T16" s="1">
        <f t="shared" si="8"/>
        <v>0.25</v>
      </c>
      <c r="U16" s="2">
        <f t="shared" si="9"/>
        <v>0.5</v>
      </c>
      <c r="V16" s="146">
        <f t="shared" si="4"/>
        <v>0.75</v>
      </c>
      <c r="W16" s="78" t="str">
        <f t="shared" si="5"/>
        <v>NO APLICA</v>
      </c>
      <c r="X16" s="50"/>
      <c r="Y16" s="111"/>
      <c r="Z16" s="140" t="s">
        <v>179</v>
      </c>
      <c r="AA16" s="37"/>
    </row>
    <row r="17" spans="2:27" ht="108" customHeight="1" x14ac:dyDescent="0.25">
      <c r="B17" s="16" t="s">
        <v>36</v>
      </c>
      <c r="C17" s="111" t="s">
        <v>48</v>
      </c>
      <c r="D17" s="111" t="s">
        <v>49</v>
      </c>
      <c r="E17" s="18" t="s">
        <v>40</v>
      </c>
      <c r="F17" s="111" t="s">
        <v>52</v>
      </c>
      <c r="G17" s="22">
        <f t="shared" si="10"/>
        <v>12</v>
      </c>
      <c r="H17" s="17">
        <v>3</v>
      </c>
      <c r="I17" s="51">
        <v>3</v>
      </c>
      <c r="J17" s="18">
        <v>3</v>
      </c>
      <c r="K17" s="52">
        <v>3</v>
      </c>
      <c r="L17" s="17">
        <v>3</v>
      </c>
      <c r="M17" s="51">
        <v>3</v>
      </c>
      <c r="N17" s="148">
        <v>3</v>
      </c>
      <c r="O17" s="52" t="s">
        <v>16</v>
      </c>
      <c r="P17" s="1">
        <f t="shared" si="6"/>
        <v>1</v>
      </c>
      <c r="Q17" s="2">
        <f t="shared" si="0"/>
        <v>1</v>
      </c>
      <c r="R17" s="146">
        <f t="shared" si="0"/>
        <v>1</v>
      </c>
      <c r="S17" s="3" t="str">
        <f t="shared" si="7"/>
        <v>NO APLICA</v>
      </c>
      <c r="T17" s="1">
        <f t="shared" si="8"/>
        <v>0.25</v>
      </c>
      <c r="U17" s="2">
        <f t="shared" si="9"/>
        <v>0.5</v>
      </c>
      <c r="V17" s="146">
        <f t="shared" si="4"/>
        <v>0.75</v>
      </c>
      <c r="W17" s="78" t="str">
        <f t="shared" si="5"/>
        <v>NO APLICA</v>
      </c>
      <c r="X17" s="50"/>
      <c r="Y17" s="111"/>
      <c r="Z17" s="140" t="s">
        <v>180</v>
      </c>
      <c r="AA17" s="37"/>
    </row>
    <row r="18" spans="2:27" ht="116.45" customHeight="1" x14ac:dyDescent="0.25">
      <c r="B18" s="16" t="s">
        <v>50</v>
      </c>
      <c r="C18" s="111" t="s">
        <v>172</v>
      </c>
      <c r="D18" s="111" t="s">
        <v>51</v>
      </c>
      <c r="E18" s="18" t="s">
        <v>40</v>
      </c>
      <c r="F18" s="18" t="s">
        <v>53</v>
      </c>
      <c r="G18" s="22">
        <f t="shared" si="10"/>
        <v>12</v>
      </c>
      <c r="H18" s="103">
        <v>3</v>
      </c>
      <c r="I18" s="104">
        <v>3</v>
      </c>
      <c r="J18" s="105">
        <v>3</v>
      </c>
      <c r="K18" s="106">
        <v>3</v>
      </c>
      <c r="L18" s="103">
        <v>3</v>
      </c>
      <c r="M18" s="104">
        <v>3</v>
      </c>
      <c r="N18" s="149">
        <v>3</v>
      </c>
      <c r="O18" s="106" t="s">
        <v>16</v>
      </c>
      <c r="P18" s="1">
        <f t="shared" si="6"/>
        <v>1</v>
      </c>
      <c r="Q18" s="2">
        <f t="shared" si="0"/>
        <v>1</v>
      </c>
      <c r="R18" s="146">
        <f t="shared" si="0"/>
        <v>1</v>
      </c>
      <c r="S18" s="3" t="str">
        <f t="shared" si="7"/>
        <v>NO APLICA</v>
      </c>
      <c r="T18" s="1">
        <f t="shared" si="8"/>
        <v>0.25</v>
      </c>
      <c r="U18" s="2">
        <f t="shared" si="9"/>
        <v>0.5</v>
      </c>
      <c r="V18" s="146">
        <f t="shared" si="4"/>
        <v>0.75</v>
      </c>
      <c r="W18" s="78" t="str">
        <f t="shared" si="5"/>
        <v>NO APLICA</v>
      </c>
      <c r="X18" s="50"/>
      <c r="Y18" s="115"/>
      <c r="Z18" s="141" t="s">
        <v>181</v>
      </c>
      <c r="AA18" s="107"/>
    </row>
    <row r="19" spans="2:27" ht="129.6" customHeight="1" x14ac:dyDescent="0.25">
      <c r="B19" s="112" t="s">
        <v>54</v>
      </c>
      <c r="C19" s="108" t="s">
        <v>55</v>
      </c>
      <c r="D19" s="109" t="s">
        <v>56</v>
      </c>
      <c r="E19" s="110" t="s">
        <v>40</v>
      </c>
      <c r="F19" s="109" t="s">
        <v>63</v>
      </c>
      <c r="G19" s="22">
        <f t="shared" si="10"/>
        <v>20</v>
      </c>
      <c r="H19" s="103">
        <v>5</v>
      </c>
      <c r="I19" s="104">
        <v>5</v>
      </c>
      <c r="J19" s="105">
        <v>5</v>
      </c>
      <c r="K19" s="106">
        <v>5</v>
      </c>
      <c r="L19" s="103">
        <f>L20+L21+L22</f>
        <v>5</v>
      </c>
      <c r="M19" s="104">
        <v>5</v>
      </c>
      <c r="N19" s="149">
        <f>N20+N21+N22</f>
        <v>5</v>
      </c>
      <c r="O19" s="106" t="s">
        <v>16</v>
      </c>
      <c r="P19" s="1">
        <f t="shared" si="6"/>
        <v>1</v>
      </c>
      <c r="Q19" s="2">
        <f t="shared" si="0"/>
        <v>1</v>
      </c>
      <c r="R19" s="146">
        <f t="shared" si="0"/>
        <v>1</v>
      </c>
      <c r="S19" s="3" t="str">
        <f t="shared" si="7"/>
        <v>NO APLICA</v>
      </c>
      <c r="T19" s="1">
        <f t="shared" si="8"/>
        <v>0.25</v>
      </c>
      <c r="U19" s="2">
        <f t="shared" si="9"/>
        <v>0.5</v>
      </c>
      <c r="V19" s="146">
        <f t="shared" si="4"/>
        <v>0.75</v>
      </c>
      <c r="W19" s="78" t="str">
        <f t="shared" si="5"/>
        <v>NO APLICA</v>
      </c>
      <c r="X19" s="50"/>
      <c r="Y19" s="115"/>
      <c r="Z19" s="141" t="s">
        <v>182</v>
      </c>
      <c r="AA19" s="107"/>
    </row>
    <row r="20" spans="2:27" ht="144" customHeight="1" x14ac:dyDescent="0.25">
      <c r="B20" s="16" t="s">
        <v>36</v>
      </c>
      <c r="C20" s="111" t="s">
        <v>57</v>
      </c>
      <c r="D20" s="111" t="s">
        <v>58</v>
      </c>
      <c r="E20" s="113" t="s">
        <v>40</v>
      </c>
      <c r="F20" s="114" t="s">
        <v>64</v>
      </c>
      <c r="G20" s="22">
        <f t="shared" si="10"/>
        <v>12</v>
      </c>
      <c r="H20" s="103">
        <v>3</v>
      </c>
      <c r="I20" s="104">
        <v>3</v>
      </c>
      <c r="J20" s="105">
        <v>3</v>
      </c>
      <c r="K20" s="106">
        <v>3</v>
      </c>
      <c r="L20" s="103">
        <v>3</v>
      </c>
      <c r="M20" s="104">
        <v>3</v>
      </c>
      <c r="N20" s="149">
        <v>3</v>
      </c>
      <c r="O20" s="106" t="s">
        <v>16</v>
      </c>
      <c r="P20" s="1">
        <f t="shared" si="6"/>
        <v>1</v>
      </c>
      <c r="Q20" s="2">
        <f t="shared" si="0"/>
        <v>1</v>
      </c>
      <c r="R20" s="146">
        <f t="shared" si="0"/>
        <v>1</v>
      </c>
      <c r="S20" s="3" t="str">
        <f t="shared" si="7"/>
        <v>NO APLICA</v>
      </c>
      <c r="T20" s="1">
        <f t="shared" si="8"/>
        <v>0.25</v>
      </c>
      <c r="U20" s="2">
        <f t="shared" si="9"/>
        <v>0.5</v>
      </c>
      <c r="V20" s="146">
        <f t="shared" si="4"/>
        <v>0.75</v>
      </c>
      <c r="W20" s="78" t="str">
        <f t="shared" si="5"/>
        <v>NO APLICA</v>
      </c>
      <c r="X20" s="50"/>
      <c r="Y20" s="115"/>
      <c r="Z20" s="141" t="s">
        <v>183</v>
      </c>
      <c r="AA20" s="107"/>
    </row>
    <row r="21" spans="2:27" ht="135.75" customHeight="1" x14ac:dyDescent="0.25">
      <c r="B21" s="16" t="s">
        <v>36</v>
      </c>
      <c r="C21" s="111" t="s">
        <v>59</v>
      </c>
      <c r="D21" s="111" t="s">
        <v>60</v>
      </c>
      <c r="E21" s="18" t="s">
        <v>40</v>
      </c>
      <c r="F21" s="111" t="s">
        <v>65</v>
      </c>
      <c r="G21" s="22">
        <f t="shared" si="10"/>
        <v>4</v>
      </c>
      <c r="H21" s="103">
        <v>1</v>
      </c>
      <c r="I21" s="104">
        <v>1</v>
      </c>
      <c r="J21" s="105">
        <v>1</v>
      </c>
      <c r="K21" s="106">
        <v>1</v>
      </c>
      <c r="L21" s="103">
        <v>1</v>
      </c>
      <c r="M21" s="104">
        <v>1</v>
      </c>
      <c r="N21" s="149">
        <v>1</v>
      </c>
      <c r="O21" s="106" t="s">
        <v>16</v>
      </c>
      <c r="P21" s="1">
        <f t="shared" si="6"/>
        <v>1</v>
      </c>
      <c r="Q21" s="2">
        <f t="shared" si="0"/>
        <v>1</v>
      </c>
      <c r="R21" s="146">
        <f t="shared" si="0"/>
        <v>1</v>
      </c>
      <c r="S21" s="3" t="str">
        <f t="shared" si="7"/>
        <v>NO APLICA</v>
      </c>
      <c r="T21" s="1">
        <f t="shared" si="8"/>
        <v>0.25</v>
      </c>
      <c r="U21" s="2">
        <f t="shared" si="9"/>
        <v>0.5</v>
      </c>
      <c r="V21" s="146">
        <f t="shared" si="4"/>
        <v>0.75</v>
      </c>
      <c r="W21" s="78" t="str">
        <f t="shared" si="5"/>
        <v>NO APLICA</v>
      </c>
      <c r="X21" s="50"/>
      <c r="Y21" s="115"/>
      <c r="Z21" s="141" t="s">
        <v>184</v>
      </c>
      <c r="AA21" s="107"/>
    </row>
    <row r="22" spans="2:27" ht="149.44999999999999" customHeight="1" x14ac:dyDescent="0.25">
      <c r="B22" s="16" t="s">
        <v>36</v>
      </c>
      <c r="C22" s="111" t="s">
        <v>61</v>
      </c>
      <c r="D22" s="111" t="s">
        <v>62</v>
      </c>
      <c r="E22" s="18" t="s">
        <v>40</v>
      </c>
      <c r="F22" s="18" t="s">
        <v>66</v>
      </c>
      <c r="G22" s="22">
        <f t="shared" si="10"/>
        <v>4</v>
      </c>
      <c r="H22" s="103">
        <v>1</v>
      </c>
      <c r="I22" s="104">
        <v>1</v>
      </c>
      <c r="J22" s="105">
        <v>1</v>
      </c>
      <c r="K22" s="106">
        <v>1</v>
      </c>
      <c r="L22" s="103">
        <v>1</v>
      </c>
      <c r="M22" s="51">
        <v>1</v>
      </c>
      <c r="N22" s="149">
        <v>1</v>
      </c>
      <c r="O22" s="106" t="s">
        <v>16</v>
      </c>
      <c r="P22" s="1">
        <f t="shared" si="6"/>
        <v>1</v>
      </c>
      <c r="Q22" s="2">
        <f t="shared" si="0"/>
        <v>1</v>
      </c>
      <c r="R22" s="146">
        <f t="shared" si="0"/>
        <v>1</v>
      </c>
      <c r="S22" s="3" t="str">
        <f t="shared" si="7"/>
        <v>NO APLICA</v>
      </c>
      <c r="T22" s="1">
        <f t="shared" si="8"/>
        <v>0.25</v>
      </c>
      <c r="U22" s="2">
        <f t="shared" si="9"/>
        <v>0.5</v>
      </c>
      <c r="V22" s="146">
        <f t="shared" si="4"/>
        <v>0.75</v>
      </c>
      <c r="W22" s="78" t="str">
        <f t="shared" si="5"/>
        <v>NO APLICA</v>
      </c>
      <c r="X22" s="50"/>
      <c r="Y22" s="115"/>
      <c r="Z22" s="141" t="s">
        <v>185</v>
      </c>
      <c r="AA22" s="107"/>
    </row>
    <row r="23" spans="2:27" ht="217.15" customHeight="1" x14ac:dyDescent="0.25">
      <c r="B23" s="112" t="s">
        <v>67</v>
      </c>
      <c r="C23" s="108" t="s">
        <v>68</v>
      </c>
      <c r="D23" s="109" t="s">
        <v>69</v>
      </c>
      <c r="E23" s="110" t="s">
        <v>40</v>
      </c>
      <c r="F23" s="110" t="s">
        <v>83</v>
      </c>
      <c r="G23" s="22">
        <f t="shared" si="10"/>
        <v>808</v>
      </c>
      <c r="H23" s="103">
        <v>202</v>
      </c>
      <c r="I23" s="104">
        <v>202</v>
      </c>
      <c r="J23" s="105">
        <v>202</v>
      </c>
      <c r="K23" s="106">
        <v>202</v>
      </c>
      <c r="L23" s="103">
        <v>122</v>
      </c>
      <c r="M23" s="104">
        <v>60</v>
      </c>
      <c r="N23" s="105">
        <f>N24+N25+N26+N27+N28+N29+N30</f>
        <v>172</v>
      </c>
      <c r="O23" s="106" t="s">
        <v>16</v>
      </c>
      <c r="P23" s="1">
        <f t="shared" si="6"/>
        <v>0.60396039603960394</v>
      </c>
      <c r="Q23" s="2">
        <f t="shared" si="0"/>
        <v>0.29702970297029702</v>
      </c>
      <c r="R23" s="146">
        <f t="shared" si="0"/>
        <v>0.85148514851485146</v>
      </c>
      <c r="S23" s="3" t="str">
        <f t="shared" si="7"/>
        <v>NO APLICA</v>
      </c>
      <c r="T23" s="1">
        <f t="shared" si="8"/>
        <v>0.15099009900990099</v>
      </c>
      <c r="U23" s="2">
        <f t="shared" si="9"/>
        <v>0.22524752475247525</v>
      </c>
      <c r="V23" s="146">
        <f t="shared" si="4"/>
        <v>0.43811881188118812</v>
      </c>
      <c r="W23" s="78" t="str">
        <f t="shared" si="5"/>
        <v>NO APLICA</v>
      </c>
      <c r="X23" s="50"/>
      <c r="Y23" s="115"/>
      <c r="Z23" s="141" t="s">
        <v>186</v>
      </c>
      <c r="AA23" s="107"/>
    </row>
    <row r="24" spans="2:27" ht="166.5" customHeight="1" x14ac:dyDescent="0.25">
      <c r="B24" s="16" t="s">
        <v>36</v>
      </c>
      <c r="C24" s="111" t="s">
        <v>70</v>
      </c>
      <c r="D24" s="111" t="s">
        <v>218</v>
      </c>
      <c r="E24" s="18" t="s">
        <v>40</v>
      </c>
      <c r="F24" s="114" t="s">
        <v>84</v>
      </c>
      <c r="G24" s="22">
        <f t="shared" si="10"/>
        <v>8</v>
      </c>
      <c r="H24" s="103">
        <v>2</v>
      </c>
      <c r="I24" s="104">
        <v>2</v>
      </c>
      <c r="J24" s="105">
        <v>2</v>
      </c>
      <c r="K24" s="106">
        <v>2</v>
      </c>
      <c r="L24" s="103">
        <v>0</v>
      </c>
      <c r="M24" s="104">
        <v>0</v>
      </c>
      <c r="N24" s="105">
        <v>0</v>
      </c>
      <c r="O24" s="106" t="s">
        <v>16</v>
      </c>
      <c r="P24" s="1">
        <f t="shared" si="6"/>
        <v>0</v>
      </c>
      <c r="Q24" s="2">
        <f t="shared" si="0"/>
        <v>0</v>
      </c>
      <c r="R24" s="146">
        <f t="shared" si="0"/>
        <v>0</v>
      </c>
      <c r="S24" s="3" t="str">
        <f t="shared" si="7"/>
        <v>NO APLICA</v>
      </c>
      <c r="T24" s="1">
        <f t="shared" si="8"/>
        <v>0</v>
      </c>
      <c r="U24" s="2">
        <f t="shared" si="9"/>
        <v>0</v>
      </c>
      <c r="V24" s="146">
        <f t="shared" si="4"/>
        <v>0</v>
      </c>
      <c r="W24" s="78" t="str">
        <f t="shared" si="5"/>
        <v>NO APLICA</v>
      </c>
      <c r="X24" s="50"/>
      <c r="Y24" s="115"/>
      <c r="Z24" s="141" t="s">
        <v>187</v>
      </c>
      <c r="AA24" s="107"/>
    </row>
    <row r="25" spans="2:27" ht="226.5" customHeight="1" x14ac:dyDescent="0.25">
      <c r="B25" s="16" t="s">
        <v>36</v>
      </c>
      <c r="C25" s="115" t="s">
        <v>71</v>
      </c>
      <c r="D25" s="115" t="s">
        <v>72</v>
      </c>
      <c r="E25" s="18" t="s">
        <v>40</v>
      </c>
      <c r="F25" s="114" t="s">
        <v>85</v>
      </c>
      <c r="G25" s="22">
        <f t="shared" si="10"/>
        <v>24</v>
      </c>
      <c r="H25" s="103">
        <v>6</v>
      </c>
      <c r="I25" s="104">
        <v>6</v>
      </c>
      <c r="J25" s="105">
        <v>6</v>
      </c>
      <c r="K25" s="106">
        <v>6</v>
      </c>
      <c r="L25" s="103">
        <v>0</v>
      </c>
      <c r="M25" s="104">
        <v>3</v>
      </c>
      <c r="N25" s="105">
        <v>0</v>
      </c>
      <c r="O25" s="106" t="s">
        <v>16</v>
      </c>
      <c r="P25" s="1">
        <f t="shared" si="6"/>
        <v>0</v>
      </c>
      <c r="Q25" s="2">
        <f t="shared" si="0"/>
        <v>0.5</v>
      </c>
      <c r="R25" s="146">
        <f t="shared" si="0"/>
        <v>0</v>
      </c>
      <c r="S25" s="3" t="str">
        <f t="shared" si="7"/>
        <v>NO APLICA</v>
      </c>
      <c r="T25" s="1">
        <f t="shared" si="8"/>
        <v>0</v>
      </c>
      <c r="U25" s="2">
        <f t="shared" si="9"/>
        <v>0.125</v>
      </c>
      <c r="V25" s="146">
        <f t="shared" si="4"/>
        <v>0.125</v>
      </c>
      <c r="W25" s="78" t="str">
        <f t="shared" si="5"/>
        <v>NO APLICA</v>
      </c>
      <c r="X25" s="50"/>
      <c r="Y25" s="115"/>
      <c r="Z25" s="141" t="s">
        <v>188</v>
      </c>
      <c r="AA25" s="107"/>
    </row>
    <row r="26" spans="2:27" ht="181.15" customHeight="1" x14ac:dyDescent="0.25">
      <c r="B26" s="16" t="s">
        <v>36</v>
      </c>
      <c r="C26" s="116" t="s">
        <v>73</v>
      </c>
      <c r="D26" s="115" t="s">
        <v>74</v>
      </c>
      <c r="E26" s="113" t="s">
        <v>40</v>
      </c>
      <c r="F26" s="114" t="s">
        <v>86</v>
      </c>
      <c r="G26" s="22">
        <f t="shared" si="10"/>
        <v>672</v>
      </c>
      <c r="H26" s="103">
        <v>168</v>
      </c>
      <c r="I26" s="104">
        <v>168</v>
      </c>
      <c r="J26" s="105">
        <v>168</v>
      </c>
      <c r="K26" s="106">
        <v>168</v>
      </c>
      <c r="L26" s="103">
        <v>100</v>
      </c>
      <c r="M26" s="104">
        <v>39</v>
      </c>
      <c r="N26" s="105">
        <v>156</v>
      </c>
      <c r="O26" s="106" t="s">
        <v>16</v>
      </c>
      <c r="P26" s="1">
        <f t="shared" si="6"/>
        <v>0.59523809523809523</v>
      </c>
      <c r="Q26" s="2">
        <f t="shared" si="0"/>
        <v>0.23214285714285715</v>
      </c>
      <c r="R26" s="146">
        <f t="shared" si="0"/>
        <v>0.9285714285714286</v>
      </c>
      <c r="S26" s="3" t="str">
        <f t="shared" si="7"/>
        <v>NO APLICA</v>
      </c>
      <c r="T26" s="1">
        <f t="shared" si="8"/>
        <v>0.14880952380952381</v>
      </c>
      <c r="U26" s="2">
        <f t="shared" si="9"/>
        <v>0.20684523809523808</v>
      </c>
      <c r="V26" s="146">
        <f t="shared" si="4"/>
        <v>0.43898809523809523</v>
      </c>
      <c r="W26" s="78" t="str">
        <f t="shared" si="5"/>
        <v>NO APLICA</v>
      </c>
      <c r="X26" s="50"/>
      <c r="Y26" s="115"/>
      <c r="Z26" s="141" t="s">
        <v>189</v>
      </c>
      <c r="AA26" s="107"/>
    </row>
    <row r="27" spans="2:27" ht="242.45" customHeight="1" x14ac:dyDescent="0.25">
      <c r="B27" s="16" t="s">
        <v>36</v>
      </c>
      <c r="C27" s="116" t="s">
        <v>75</v>
      </c>
      <c r="D27" s="116" t="s">
        <v>76</v>
      </c>
      <c r="E27" s="113" t="s">
        <v>40</v>
      </c>
      <c r="F27" s="114" t="s">
        <v>87</v>
      </c>
      <c r="G27" s="22">
        <f t="shared" si="10"/>
        <v>24</v>
      </c>
      <c r="H27" s="103">
        <v>6</v>
      </c>
      <c r="I27" s="104">
        <v>6</v>
      </c>
      <c r="J27" s="105">
        <v>6</v>
      </c>
      <c r="K27" s="106">
        <v>6</v>
      </c>
      <c r="L27" s="103">
        <v>6</v>
      </c>
      <c r="M27" s="104">
        <v>6</v>
      </c>
      <c r="N27" s="105">
        <v>0</v>
      </c>
      <c r="O27" s="106" t="s">
        <v>16</v>
      </c>
      <c r="P27" s="1">
        <f t="shared" si="6"/>
        <v>1</v>
      </c>
      <c r="Q27" s="2">
        <f t="shared" si="0"/>
        <v>1</v>
      </c>
      <c r="R27" s="146">
        <f t="shared" si="0"/>
        <v>0</v>
      </c>
      <c r="S27" s="3" t="str">
        <f t="shared" si="7"/>
        <v>NO APLICA</v>
      </c>
      <c r="T27" s="1">
        <f t="shared" si="8"/>
        <v>0.25</v>
      </c>
      <c r="U27" s="2">
        <f t="shared" si="9"/>
        <v>0.5</v>
      </c>
      <c r="V27" s="146">
        <f t="shared" si="4"/>
        <v>0.5</v>
      </c>
      <c r="W27" s="78" t="str">
        <f t="shared" si="5"/>
        <v>NO APLICA</v>
      </c>
      <c r="X27" s="50"/>
      <c r="Y27" s="115"/>
      <c r="Z27" s="141" t="s">
        <v>190</v>
      </c>
      <c r="AA27" s="107"/>
    </row>
    <row r="28" spans="2:27" ht="142.9" customHeight="1" x14ac:dyDescent="0.25">
      <c r="B28" s="16" t="s">
        <v>36</v>
      </c>
      <c r="C28" s="116" t="s">
        <v>77</v>
      </c>
      <c r="D28" s="116" t="s">
        <v>78</v>
      </c>
      <c r="E28" s="113" t="s">
        <v>40</v>
      </c>
      <c r="F28" s="116" t="s">
        <v>88</v>
      </c>
      <c r="G28" s="22">
        <f t="shared" si="10"/>
        <v>12</v>
      </c>
      <c r="H28" s="103">
        <v>3</v>
      </c>
      <c r="I28" s="104">
        <v>3</v>
      </c>
      <c r="J28" s="105">
        <v>3</v>
      </c>
      <c r="K28" s="106">
        <v>3</v>
      </c>
      <c r="L28" s="103">
        <v>3</v>
      </c>
      <c r="M28" s="104">
        <v>3</v>
      </c>
      <c r="N28" s="105">
        <v>3</v>
      </c>
      <c r="O28" s="106" t="s">
        <v>16</v>
      </c>
      <c r="P28" s="1">
        <f t="shared" si="6"/>
        <v>1</v>
      </c>
      <c r="Q28" s="2">
        <f t="shared" si="6"/>
        <v>1</v>
      </c>
      <c r="R28" s="146">
        <f t="shared" si="6"/>
        <v>1</v>
      </c>
      <c r="S28" s="3" t="str">
        <f t="shared" si="7"/>
        <v>NO APLICA</v>
      </c>
      <c r="T28" s="1">
        <f t="shared" si="8"/>
        <v>0.25</v>
      </c>
      <c r="U28" s="2">
        <f t="shared" si="9"/>
        <v>0.5</v>
      </c>
      <c r="V28" s="146">
        <f t="shared" si="4"/>
        <v>0.75</v>
      </c>
      <c r="W28" s="78" t="str">
        <f t="shared" si="5"/>
        <v>NO APLICA</v>
      </c>
      <c r="X28" s="50"/>
      <c r="Y28" s="115"/>
      <c r="Z28" s="141" t="s">
        <v>191</v>
      </c>
      <c r="AA28" s="107"/>
    </row>
    <row r="29" spans="2:27" ht="153.6" customHeight="1" x14ac:dyDescent="0.25">
      <c r="B29" s="16" t="s">
        <v>36</v>
      </c>
      <c r="C29" s="116" t="s">
        <v>79</v>
      </c>
      <c r="D29" s="116" t="s">
        <v>80</v>
      </c>
      <c r="E29" s="113" t="s">
        <v>40</v>
      </c>
      <c r="F29" s="116" t="s">
        <v>89</v>
      </c>
      <c r="G29" s="22">
        <f t="shared" si="10"/>
        <v>48</v>
      </c>
      <c r="H29" s="103">
        <v>12</v>
      </c>
      <c r="I29" s="104">
        <v>12</v>
      </c>
      <c r="J29" s="105">
        <v>12</v>
      </c>
      <c r="K29" s="106">
        <v>12</v>
      </c>
      <c r="L29" s="103">
        <v>11</v>
      </c>
      <c r="M29" s="104">
        <v>7</v>
      </c>
      <c r="N29" s="105">
        <v>12</v>
      </c>
      <c r="O29" s="106" t="s">
        <v>16</v>
      </c>
      <c r="P29" s="1">
        <f t="shared" si="6"/>
        <v>0.91666666666666663</v>
      </c>
      <c r="Q29" s="2">
        <f t="shared" si="6"/>
        <v>0.58333333333333337</v>
      </c>
      <c r="R29" s="146">
        <f t="shared" si="6"/>
        <v>1</v>
      </c>
      <c r="S29" s="3" t="str">
        <f t="shared" si="7"/>
        <v>NO APLICA</v>
      </c>
      <c r="T29" s="1">
        <f t="shared" si="8"/>
        <v>0.22916666666666666</v>
      </c>
      <c r="U29" s="2">
        <f t="shared" si="9"/>
        <v>0.375</v>
      </c>
      <c r="V29" s="146">
        <f t="shared" si="4"/>
        <v>0.625</v>
      </c>
      <c r="W29" s="78" t="str">
        <f t="shared" si="5"/>
        <v>NO APLICA</v>
      </c>
      <c r="X29" s="50"/>
      <c r="Y29" s="115"/>
      <c r="Z29" s="141" t="s">
        <v>192</v>
      </c>
      <c r="AA29" s="107"/>
    </row>
    <row r="30" spans="2:27" ht="180" customHeight="1" x14ac:dyDescent="0.25">
      <c r="B30" s="16" t="s">
        <v>36</v>
      </c>
      <c r="C30" s="116" t="s">
        <v>81</v>
      </c>
      <c r="D30" s="115" t="s">
        <v>82</v>
      </c>
      <c r="E30" s="113" t="s">
        <v>40</v>
      </c>
      <c r="F30" s="116" t="s">
        <v>90</v>
      </c>
      <c r="G30" s="22">
        <f t="shared" si="10"/>
        <v>20</v>
      </c>
      <c r="H30" s="103">
        <v>5</v>
      </c>
      <c r="I30" s="104">
        <v>5</v>
      </c>
      <c r="J30" s="105">
        <v>5</v>
      </c>
      <c r="K30" s="106">
        <v>5</v>
      </c>
      <c r="L30" s="103">
        <v>2</v>
      </c>
      <c r="M30" s="104">
        <v>2</v>
      </c>
      <c r="N30" s="105">
        <v>1</v>
      </c>
      <c r="O30" s="106" t="s">
        <v>16</v>
      </c>
      <c r="P30" s="1">
        <f t="shared" si="6"/>
        <v>0.4</v>
      </c>
      <c r="Q30" s="2">
        <f t="shared" si="6"/>
        <v>0.4</v>
      </c>
      <c r="R30" s="146">
        <f t="shared" si="6"/>
        <v>0.2</v>
      </c>
      <c r="S30" s="3" t="str">
        <f t="shared" si="7"/>
        <v>NO APLICA</v>
      </c>
      <c r="T30" s="1">
        <f t="shared" si="8"/>
        <v>0.1</v>
      </c>
      <c r="U30" s="2">
        <f t="shared" si="9"/>
        <v>0.2</v>
      </c>
      <c r="V30" s="146">
        <f t="shared" si="4"/>
        <v>0.25</v>
      </c>
      <c r="W30" s="78" t="str">
        <f t="shared" si="5"/>
        <v>NO APLICA</v>
      </c>
      <c r="X30" s="50"/>
      <c r="Y30" s="115"/>
      <c r="Z30" s="141" t="s">
        <v>216</v>
      </c>
      <c r="AA30" s="107"/>
    </row>
    <row r="31" spans="2:27" ht="154.15" customHeight="1" x14ac:dyDescent="0.25">
      <c r="B31" s="112" t="s">
        <v>91</v>
      </c>
      <c r="C31" s="108" t="s">
        <v>92</v>
      </c>
      <c r="D31" s="109" t="s">
        <v>93</v>
      </c>
      <c r="E31" s="110" t="s">
        <v>40</v>
      </c>
      <c r="F31" s="109" t="s">
        <v>41</v>
      </c>
      <c r="G31" s="22">
        <f>H31+I31+J31+K31</f>
        <v>4972</v>
      </c>
      <c r="H31" s="103">
        <v>1243</v>
      </c>
      <c r="I31" s="104">
        <v>1243</v>
      </c>
      <c r="J31" s="105">
        <v>1243</v>
      </c>
      <c r="K31" s="106">
        <v>1243</v>
      </c>
      <c r="L31" s="103">
        <v>1187</v>
      </c>
      <c r="M31" s="104">
        <v>2298</v>
      </c>
      <c r="N31" s="105">
        <v>2460</v>
      </c>
      <c r="O31" s="106" t="s">
        <v>16</v>
      </c>
      <c r="P31" s="1">
        <f t="shared" si="6"/>
        <v>0.95494770716009658</v>
      </c>
      <c r="Q31" s="2">
        <f t="shared" si="6"/>
        <v>1.8487530168946098</v>
      </c>
      <c r="R31" s="146">
        <f t="shared" si="6"/>
        <v>1.9790828640386162</v>
      </c>
      <c r="S31" s="3" t="str">
        <f t="shared" si="7"/>
        <v>NO APLICA</v>
      </c>
      <c r="T31" s="1">
        <f t="shared" si="8"/>
        <v>0.23873692679002415</v>
      </c>
      <c r="U31" s="2">
        <f t="shared" si="9"/>
        <v>0.70092518101367662</v>
      </c>
      <c r="V31" s="146">
        <f t="shared" si="4"/>
        <v>1.1956958970233307</v>
      </c>
      <c r="W31" s="78" t="str">
        <f t="shared" si="5"/>
        <v>NO APLICA</v>
      </c>
      <c r="X31" s="50"/>
      <c r="Y31" s="115"/>
      <c r="Z31" s="141" t="s">
        <v>217</v>
      </c>
      <c r="AA31" s="107"/>
    </row>
    <row r="32" spans="2:27" ht="198" customHeight="1" x14ac:dyDescent="0.25">
      <c r="B32" s="16" t="s">
        <v>36</v>
      </c>
      <c r="C32" s="115" t="s">
        <v>94</v>
      </c>
      <c r="D32" s="115" t="s">
        <v>95</v>
      </c>
      <c r="E32" s="105" t="s">
        <v>40</v>
      </c>
      <c r="F32" s="117" t="s">
        <v>112</v>
      </c>
      <c r="G32" s="22">
        <f t="shared" si="10"/>
        <v>848</v>
      </c>
      <c r="H32" s="103">
        <v>212</v>
      </c>
      <c r="I32" s="104">
        <v>212</v>
      </c>
      <c r="J32" s="105">
        <v>212</v>
      </c>
      <c r="K32" s="106">
        <v>212</v>
      </c>
      <c r="L32" s="103">
        <v>185</v>
      </c>
      <c r="M32" s="104">
        <v>940</v>
      </c>
      <c r="N32" s="105">
        <v>830</v>
      </c>
      <c r="O32" s="106" t="s">
        <v>16</v>
      </c>
      <c r="P32" s="1">
        <f t="shared" si="6"/>
        <v>0.87264150943396224</v>
      </c>
      <c r="Q32" s="2">
        <f t="shared" si="6"/>
        <v>4.4339622641509431</v>
      </c>
      <c r="R32" s="146">
        <f t="shared" si="6"/>
        <v>3.9150943396226414</v>
      </c>
      <c r="S32" s="3" t="str">
        <f t="shared" si="7"/>
        <v>NO APLICA</v>
      </c>
      <c r="T32" s="1">
        <f t="shared" si="8"/>
        <v>0.21816037735849056</v>
      </c>
      <c r="U32" s="2">
        <f t="shared" si="9"/>
        <v>1.3266509433962264</v>
      </c>
      <c r="V32" s="146">
        <f t="shared" si="4"/>
        <v>2.3054245283018866</v>
      </c>
      <c r="W32" s="78" t="str">
        <f t="shared" si="5"/>
        <v>NO APLICA</v>
      </c>
      <c r="X32" s="50"/>
      <c r="Y32" s="115"/>
      <c r="Z32" s="141" t="s">
        <v>215</v>
      </c>
      <c r="AA32" s="107"/>
    </row>
    <row r="33" spans="2:27" ht="203.45" customHeight="1" x14ac:dyDescent="0.25">
      <c r="B33" s="16" t="s">
        <v>36</v>
      </c>
      <c r="C33" s="115" t="s">
        <v>96</v>
      </c>
      <c r="D33" s="115" t="s">
        <v>97</v>
      </c>
      <c r="E33" s="105" t="s">
        <v>40</v>
      </c>
      <c r="F33" s="117" t="s">
        <v>112</v>
      </c>
      <c r="G33" s="22">
        <f t="shared" si="10"/>
        <v>424</v>
      </c>
      <c r="H33" s="103">
        <v>106</v>
      </c>
      <c r="I33" s="104">
        <v>106</v>
      </c>
      <c r="J33" s="105">
        <v>106</v>
      </c>
      <c r="K33" s="106">
        <v>106</v>
      </c>
      <c r="L33" s="103">
        <v>91</v>
      </c>
      <c r="M33" s="104">
        <v>107</v>
      </c>
      <c r="N33" s="105">
        <v>372</v>
      </c>
      <c r="O33" s="106" t="s">
        <v>16</v>
      </c>
      <c r="P33" s="1">
        <f t="shared" si="6"/>
        <v>0.85849056603773588</v>
      </c>
      <c r="Q33" s="2">
        <f t="shared" si="6"/>
        <v>1.0094339622641511</v>
      </c>
      <c r="R33" s="146">
        <f t="shared" si="6"/>
        <v>3.5094339622641511</v>
      </c>
      <c r="S33" s="3" t="str">
        <f t="shared" si="7"/>
        <v>NO APLICA</v>
      </c>
      <c r="T33" s="1">
        <f t="shared" si="8"/>
        <v>0.21462264150943397</v>
      </c>
      <c r="U33" s="2">
        <f t="shared" si="9"/>
        <v>0.46698113207547171</v>
      </c>
      <c r="V33" s="146">
        <f t="shared" si="4"/>
        <v>1.3443396226415094</v>
      </c>
      <c r="W33" s="78" t="str">
        <f t="shared" si="5"/>
        <v>NO APLICA</v>
      </c>
      <c r="X33" s="50"/>
      <c r="Y33" s="115"/>
      <c r="Z33" s="141" t="s">
        <v>214</v>
      </c>
      <c r="AA33" s="107"/>
    </row>
    <row r="34" spans="2:27" ht="162.6" customHeight="1" x14ac:dyDescent="0.25">
      <c r="B34" s="16" t="s">
        <v>36</v>
      </c>
      <c r="C34" s="115" t="s">
        <v>98</v>
      </c>
      <c r="D34" s="115" t="s">
        <v>99</v>
      </c>
      <c r="E34" s="105" t="s">
        <v>40</v>
      </c>
      <c r="F34" s="117" t="s">
        <v>112</v>
      </c>
      <c r="G34" s="22">
        <f t="shared" si="10"/>
        <v>2100</v>
      </c>
      <c r="H34" s="103">
        <v>525</v>
      </c>
      <c r="I34" s="104">
        <v>525</v>
      </c>
      <c r="J34" s="105">
        <v>525</v>
      </c>
      <c r="K34" s="106">
        <v>525</v>
      </c>
      <c r="L34" s="103">
        <v>521</v>
      </c>
      <c r="M34" s="104">
        <v>824</v>
      </c>
      <c r="N34" s="105">
        <v>921</v>
      </c>
      <c r="O34" s="106" t="s">
        <v>16</v>
      </c>
      <c r="P34" s="1">
        <f t="shared" si="6"/>
        <v>0.99238095238095236</v>
      </c>
      <c r="Q34" s="2">
        <f t="shared" si="6"/>
        <v>1.5695238095238095</v>
      </c>
      <c r="R34" s="146">
        <f t="shared" si="6"/>
        <v>1.7542857142857142</v>
      </c>
      <c r="S34" s="3" t="str">
        <f t="shared" si="7"/>
        <v>NO APLICA</v>
      </c>
      <c r="T34" s="1">
        <f t="shared" si="8"/>
        <v>0.24809523809523809</v>
      </c>
      <c r="U34" s="2">
        <f t="shared" si="9"/>
        <v>0.64047619047619042</v>
      </c>
      <c r="V34" s="146">
        <f t="shared" si="4"/>
        <v>1.079047619047619</v>
      </c>
      <c r="W34" s="78" t="str">
        <f t="shared" si="5"/>
        <v>NO APLICA</v>
      </c>
      <c r="X34" s="50"/>
      <c r="Y34" s="115"/>
      <c r="Z34" s="141" t="s">
        <v>212</v>
      </c>
      <c r="AA34" s="107"/>
    </row>
    <row r="35" spans="2:27" ht="236.45" customHeight="1" x14ac:dyDescent="0.25">
      <c r="B35" s="16" t="s">
        <v>36</v>
      </c>
      <c r="C35" s="115" t="s">
        <v>100</v>
      </c>
      <c r="D35" s="115" t="s">
        <v>101</v>
      </c>
      <c r="E35" s="105" t="s">
        <v>40</v>
      </c>
      <c r="F35" s="117" t="s">
        <v>112</v>
      </c>
      <c r="G35" s="22">
        <f t="shared" si="10"/>
        <v>1400</v>
      </c>
      <c r="H35" s="103">
        <v>350</v>
      </c>
      <c r="I35" s="104">
        <v>350</v>
      </c>
      <c r="J35" s="105">
        <v>350</v>
      </c>
      <c r="K35" s="106">
        <v>350</v>
      </c>
      <c r="L35" s="103">
        <v>311</v>
      </c>
      <c r="M35" s="104">
        <v>355</v>
      </c>
      <c r="N35" s="105">
        <v>274</v>
      </c>
      <c r="O35" s="106" t="s">
        <v>16</v>
      </c>
      <c r="P35" s="1">
        <f t="shared" si="6"/>
        <v>0.88857142857142857</v>
      </c>
      <c r="Q35" s="2">
        <f t="shared" si="6"/>
        <v>1.0142857142857142</v>
      </c>
      <c r="R35" s="146">
        <f t="shared" si="6"/>
        <v>0.78285714285714281</v>
      </c>
      <c r="S35" s="3" t="str">
        <f t="shared" si="7"/>
        <v>NO APLICA</v>
      </c>
      <c r="T35" s="1">
        <f t="shared" si="8"/>
        <v>0.22214285714285714</v>
      </c>
      <c r="U35" s="2">
        <f t="shared" si="9"/>
        <v>0.4757142857142857</v>
      </c>
      <c r="V35" s="146">
        <f t="shared" si="4"/>
        <v>0.67142857142857137</v>
      </c>
      <c r="W35" s="78" t="str">
        <f t="shared" si="5"/>
        <v>NO APLICA</v>
      </c>
      <c r="X35" s="50"/>
      <c r="Y35" s="115"/>
      <c r="Z35" s="141" t="s">
        <v>213</v>
      </c>
      <c r="AA35" s="107"/>
    </row>
    <row r="36" spans="2:27" ht="216" customHeight="1" x14ac:dyDescent="0.25">
      <c r="B36" s="16" t="s">
        <v>36</v>
      </c>
      <c r="C36" s="115" t="s">
        <v>102</v>
      </c>
      <c r="D36" s="115" t="s">
        <v>103</v>
      </c>
      <c r="E36" s="105" t="s">
        <v>40</v>
      </c>
      <c r="F36" s="117" t="s">
        <v>113</v>
      </c>
      <c r="G36" s="22">
        <f t="shared" si="10"/>
        <v>16</v>
      </c>
      <c r="H36" s="103">
        <v>4</v>
      </c>
      <c r="I36" s="104">
        <v>4</v>
      </c>
      <c r="J36" s="105">
        <v>4</v>
      </c>
      <c r="K36" s="106">
        <v>4</v>
      </c>
      <c r="L36" s="103">
        <v>12</v>
      </c>
      <c r="M36" s="104">
        <v>5</v>
      </c>
      <c r="N36" s="105">
        <v>6</v>
      </c>
      <c r="O36" s="106" t="s">
        <v>16</v>
      </c>
      <c r="P36" s="1">
        <f t="shared" si="6"/>
        <v>3</v>
      </c>
      <c r="Q36" s="2">
        <f t="shared" si="6"/>
        <v>1.25</v>
      </c>
      <c r="R36" s="146">
        <f t="shared" si="6"/>
        <v>1.5</v>
      </c>
      <c r="S36" s="3" t="str">
        <f t="shared" si="7"/>
        <v>NO APLICA</v>
      </c>
      <c r="T36" s="1">
        <f t="shared" si="8"/>
        <v>0.75</v>
      </c>
      <c r="U36" s="2">
        <f t="shared" si="9"/>
        <v>1.0625</v>
      </c>
      <c r="V36" s="146">
        <f t="shared" si="4"/>
        <v>1.4375</v>
      </c>
      <c r="W36" s="78" t="str">
        <f t="shared" si="5"/>
        <v>NO APLICA</v>
      </c>
      <c r="X36" s="50"/>
      <c r="Y36" s="115"/>
      <c r="Z36" s="141" t="s">
        <v>209</v>
      </c>
      <c r="AA36" s="107"/>
    </row>
    <row r="37" spans="2:27" ht="171.6" customHeight="1" x14ac:dyDescent="0.25">
      <c r="B37" s="16" t="s">
        <v>36</v>
      </c>
      <c r="C37" s="115" t="s">
        <v>104</v>
      </c>
      <c r="D37" s="115" t="s">
        <v>105</v>
      </c>
      <c r="E37" s="105" t="s">
        <v>40</v>
      </c>
      <c r="F37" s="117" t="s">
        <v>114</v>
      </c>
      <c r="G37" s="22">
        <f t="shared" si="10"/>
        <v>48</v>
      </c>
      <c r="H37" s="103">
        <v>12</v>
      </c>
      <c r="I37" s="104">
        <v>12</v>
      </c>
      <c r="J37" s="105">
        <v>12</v>
      </c>
      <c r="K37" s="106">
        <v>12</v>
      </c>
      <c r="L37" s="103">
        <v>26</v>
      </c>
      <c r="M37" s="104">
        <v>22</v>
      </c>
      <c r="N37" s="105">
        <v>13</v>
      </c>
      <c r="O37" s="106" t="s">
        <v>16</v>
      </c>
      <c r="P37" s="1">
        <f t="shared" si="6"/>
        <v>2.1666666666666665</v>
      </c>
      <c r="Q37" s="2">
        <f t="shared" si="6"/>
        <v>1.8333333333333333</v>
      </c>
      <c r="R37" s="146">
        <f t="shared" si="6"/>
        <v>1.0833333333333333</v>
      </c>
      <c r="S37" s="3" t="str">
        <f t="shared" si="7"/>
        <v>NO APLICA</v>
      </c>
      <c r="T37" s="1">
        <f t="shared" si="8"/>
        <v>0.54166666666666663</v>
      </c>
      <c r="U37" s="2">
        <f t="shared" si="9"/>
        <v>1</v>
      </c>
      <c r="V37" s="146">
        <f t="shared" si="4"/>
        <v>1.2708333333333333</v>
      </c>
      <c r="W37" s="78" t="str">
        <f t="shared" si="5"/>
        <v>NO APLICA</v>
      </c>
      <c r="X37" s="50"/>
      <c r="Y37" s="115"/>
      <c r="Z37" s="141" t="s">
        <v>210</v>
      </c>
      <c r="AA37" s="107"/>
    </row>
    <row r="38" spans="2:27" ht="193.9" customHeight="1" x14ac:dyDescent="0.25">
      <c r="B38" s="16" t="s">
        <v>36</v>
      </c>
      <c r="C38" s="115" t="s">
        <v>106</v>
      </c>
      <c r="D38" s="115" t="s">
        <v>107</v>
      </c>
      <c r="E38" s="105" t="s">
        <v>40</v>
      </c>
      <c r="F38" s="117" t="s">
        <v>115</v>
      </c>
      <c r="G38" s="22">
        <f t="shared" si="10"/>
        <v>8</v>
      </c>
      <c r="H38" s="103">
        <v>2</v>
      </c>
      <c r="I38" s="104">
        <v>2</v>
      </c>
      <c r="J38" s="105">
        <v>2</v>
      </c>
      <c r="K38" s="106">
        <v>2</v>
      </c>
      <c r="L38" s="103">
        <v>1</v>
      </c>
      <c r="M38" s="104">
        <v>3</v>
      </c>
      <c r="N38" s="105">
        <v>4</v>
      </c>
      <c r="O38" s="106" t="s">
        <v>16</v>
      </c>
      <c r="P38" s="1">
        <f t="shared" si="6"/>
        <v>0.5</v>
      </c>
      <c r="Q38" s="2">
        <f t="shared" si="6"/>
        <v>1.5</v>
      </c>
      <c r="R38" s="146">
        <f t="shared" si="6"/>
        <v>2</v>
      </c>
      <c r="S38" s="3" t="str">
        <f t="shared" si="7"/>
        <v>NO APLICA</v>
      </c>
      <c r="T38" s="1">
        <f t="shared" si="8"/>
        <v>0.125</v>
      </c>
      <c r="U38" s="2">
        <f t="shared" si="9"/>
        <v>0.5</v>
      </c>
      <c r="V38" s="146">
        <f t="shared" si="4"/>
        <v>1</v>
      </c>
      <c r="W38" s="78" t="str">
        <f t="shared" si="5"/>
        <v>NO APLICA</v>
      </c>
      <c r="X38" s="50"/>
      <c r="Y38" s="115"/>
      <c r="Z38" s="141" t="s">
        <v>211</v>
      </c>
      <c r="AA38" s="107"/>
    </row>
    <row r="39" spans="2:27" ht="220.9" customHeight="1" x14ac:dyDescent="0.25">
      <c r="B39" s="16" t="s">
        <v>36</v>
      </c>
      <c r="C39" s="115" t="s">
        <v>108</v>
      </c>
      <c r="D39" s="115" t="s">
        <v>109</v>
      </c>
      <c r="E39" s="105" t="s">
        <v>40</v>
      </c>
      <c r="F39" s="116" t="s">
        <v>116</v>
      </c>
      <c r="G39" s="22">
        <f t="shared" si="10"/>
        <v>8</v>
      </c>
      <c r="H39" s="103">
        <v>2</v>
      </c>
      <c r="I39" s="104">
        <v>2</v>
      </c>
      <c r="J39" s="105">
        <v>2</v>
      </c>
      <c r="K39" s="106">
        <v>2</v>
      </c>
      <c r="L39" s="103">
        <v>4</v>
      </c>
      <c r="M39" s="104">
        <v>3</v>
      </c>
      <c r="N39" s="105">
        <v>4</v>
      </c>
      <c r="O39" s="106" t="s">
        <v>16</v>
      </c>
      <c r="P39" s="1">
        <f t="shared" si="6"/>
        <v>2</v>
      </c>
      <c r="Q39" s="2">
        <f t="shared" si="6"/>
        <v>1.5</v>
      </c>
      <c r="R39" s="146">
        <f t="shared" si="6"/>
        <v>2</v>
      </c>
      <c r="S39" s="3" t="str">
        <f t="shared" si="7"/>
        <v>NO APLICA</v>
      </c>
      <c r="T39" s="1">
        <f t="shared" si="8"/>
        <v>0.5</v>
      </c>
      <c r="U39" s="2">
        <f t="shared" si="9"/>
        <v>0.875</v>
      </c>
      <c r="V39" s="146">
        <f t="shared" si="4"/>
        <v>1.375</v>
      </c>
      <c r="W39" s="78" t="str">
        <f t="shared" si="5"/>
        <v>NO APLICA</v>
      </c>
      <c r="X39" s="50"/>
      <c r="Y39" s="115"/>
      <c r="Z39" s="141" t="s">
        <v>208</v>
      </c>
      <c r="AA39" s="107"/>
    </row>
    <row r="40" spans="2:27" ht="129" customHeight="1" x14ac:dyDescent="0.25">
      <c r="B40" s="16" t="s">
        <v>36</v>
      </c>
      <c r="C40" s="115" t="s">
        <v>110</v>
      </c>
      <c r="D40" s="115" t="s">
        <v>111</v>
      </c>
      <c r="E40" s="105" t="s">
        <v>40</v>
      </c>
      <c r="F40" s="116" t="s">
        <v>117</v>
      </c>
      <c r="G40" s="22">
        <f t="shared" si="10"/>
        <v>120</v>
      </c>
      <c r="H40" s="103">
        <v>30</v>
      </c>
      <c r="I40" s="104">
        <v>30</v>
      </c>
      <c r="J40" s="105">
        <v>30</v>
      </c>
      <c r="K40" s="106">
        <v>30</v>
      </c>
      <c r="L40" s="103">
        <v>36</v>
      </c>
      <c r="M40" s="104">
        <v>39</v>
      </c>
      <c r="N40" s="105">
        <v>36</v>
      </c>
      <c r="O40" s="106" t="s">
        <v>16</v>
      </c>
      <c r="P40" s="1">
        <f t="shared" si="6"/>
        <v>1.2</v>
      </c>
      <c r="Q40" s="2">
        <f t="shared" si="6"/>
        <v>1.3</v>
      </c>
      <c r="R40" s="146">
        <f t="shared" si="6"/>
        <v>1.2</v>
      </c>
      <c r="S40" s="3" t="str">
        <f t="shared" si="7"/>
        <v>NO APLICA</v>
      </c>
      <c r="T40" s="1">
        <f t="shared" si="8"/>
        <v>0.3</v>
      </c>
      <c r="U40" s="2">
        <f t="shared" si="9"/>
        <v>0.625</v>
      </c>
      <c r="V40" s="146">
        <f t="shared" si="4"/>
        <v>0.92500000000000004</v>
      </c>
      <c r="W40" s="78" t="str">
        <f t="shared" si="5"/>
        <v>NO APLICA</v>
      </c>
      <c r="X40" s="50"/>
      <c r="Y40" s="115"/>
      <c r="Z40" s="141" t="s">
        <v>207</v>
      </c>
      <c r="AA40" s="107"/>
    </row>
    <row r="41" spans="2:27" ht="181.15" customHeight="1" x14ac:dyDescent="0.25">
      <c r="B41" s="112" t="s">
        <v>118</v>
      </c>
      <c r="C41" s="108" t="s">
        <v>119</v>
      </c>
      <c r="D41" s="109" t="s">
        <v>140</v>
      </c>
      <c r="E41" s="110" t="s">
        <v>40</v>
      </c>
      <c r="F41" s="119" t="s">
        <v>125</v>
      </c>
      <c r="G41" s="22">
        <f t="shared" si="10"/>
        <v>990</v>
      </c>
      <c r="H41" s="103">
        <v>249</v>
      </c>
      <c r="I41" s="104">
        <v>247</v>
      </c>
      <c r="J41" s="105">
        <v>247</v>
      </c>
      <c r="K41" s="106">
        <v>247</v>
      </c>
      <c r="L41" s="103">
        <v>325</v>
      </c>
      <c r="M41" s="104">
        <v>340</v>
      </c>
      <c r="N41" s="105">
        <v>333</v>
      </c>
      <c r="O41" s="106" t="s">
        <v>16</v>
      </c>
      <c r="P41" s="1">
        <f t="shared" si="6"/>
        <v>1.3052208835341366</v>
      </c>
      <c r="Q41" s="2">
        <f t="shared" si="6"/>
        <v>1.3765182186234817</v>
      </c>
      <c r="R41" s="146">
        <f t="shared" si="6"/>
        <v>1.3481781376518218</v>
      </c>
      <c r="S41" s="3" t="str">
        <f t="shared" si="7"/>
        <v>NO APLICA</v>
      </c>
      <c r="T41" s="1">
        <f t="shared" si="8"/>
        <v>0.32828282828282829</v>
      </c>
      <c r="U41" s="2">
        <f t="shared" si="9"/>
        <v>0.67171717171717171</v>
      </c>
      <c r="V41" s="146">
        <f t="shared" si="4"/>
        <v>1.0080808080808081</v>
      </c>
      <c r="W41" s="78" t="str">
        <f t="shared" si="5"/>
        <v>NO APLICA</v>
      </c>
      <c r="X41" s="50"/>
      <c r="Y41" s="115"/>
      <c r="Z41" s="141" t="s">
        <v>206</v>
      </c>
      <c r="AA41" s="107"/>
    </row>
    <row r="42" spans="2:27" ht="177.6" customHeight="1" x14ac:dyDescent="0.25">
      <c r="B42" s="16" t="s">
        <v>36</v>
      </c>
      <c r="C42" s="115" t="s">
        <v>120</v>
      </c>
      <c r="D42" s="115" t="s">
        <v>141</v>
      </c>
      <c r="E42" s="105" t="s">
        <v>40</v>
      </c>
      <c r="F42" s="116" t="s">
        <v>126</v>
      </c>
      <c r="G42" s="22">
        <f t="shared" si="10"/>
        <v>940</v>
      </c>
      <c r="H42" s="103">
        <v>235</v>
      </c>
      <c r="I42" s="104">
        <v>235</v>
      </c>
      <c r="J42" s="105">
        <v>235</v>
      </c>
      <c r="K42" s="106">
        <v>235</v>
      </c>
      <c r="L42" s="103">
        <v>325</v>
      </c>
      <c r="M42" s="104">
        <v>340</v>
      </c>
      <c r="N42" s="105">
        <v>333</v>
      </c>
      <c r="O42" s="106" t="s">
        <v>16</v>
      </c>
      <c r="P42" s="1">
        <f t="shared" si="6"/>
        <v>1.3829787234042554</v>
      </c>
      <c r="Q42" s="2">
        <f t="shared" si="6"/>
        <v>1.446808510638298</v>
      </c>
      <c r="R42" s="146">
        <f t="shared" si="6"/>
        <v>1.4170212765957446</v>
      </c>
      <c r="S42" s="3" t="str">
        <f t="shared" si="7"/>
        <v>NO APLICA</v>
      </c>
      <c r="T42" s="1">
        <f t="shared" si="8"/>
        <v>0.34574468085106386</v>
      </c>
      <c r="U42" s="2">
        <f t="shared" si="9"/>
        <v>0.70744680851063835</v>
      </c>
      <c r="V42" s="146">
        <f t="shared" si="4"/>
        <v>1.0617021276595744</v>
      </c>
      <c r="W42" s="78" t="str">
        <f t="shared" si="5"/>
        <v>NO APLICA</v>
      </c>
      <c r="X42" s="50"/>
      <c r="Y42" s="115"/>
      <c r="Z42" s="141" t="s">
        <v>201</v>
      </c>
      <c r="AA42" s="107"/>
    </row>
    <row r="43" spans="2:27" ht="182.45" customHeight="1" x14ac:dyDescent="0.25">
      <c r="B43" s="16" t="s">
        <v>36</v>
      </c>
      <c r="C43" s="115" t="s">
        <v>121</v>
      </c>
      <c r="D43" s="115" t="s">
        <v>142</v>
      </c>
      <c r="E43" s="105" t="s">
        <v>40</v>
      </c>
      <c r="F43" s="116" t="s">
        <v>127</v>
      </c>
      <c r="G43" s="22">
        <f t="shared" si="10"/>
        <v>50</v>
      </c>
      <c r="H43" s="103">
        <v>14</v>
      </c>
      <c r="I43" s="104">
        <v>12</v>
      </c>
      <c r="J43" s="105">
        <v>12</v>
      </c>
      <c r="K43" s="106">
        <v>12</v>
      </c>
      <c r="L43" s="103">
        <v>0</v>
      </c>
      <c r="M43" s="104">
        <v>0</v>
      </c>
      <c r="N43" s="105">
        <v>0</v>
      </c>
      <c r="O43" s="106" t="s">
        <v>16</v>
      </c>
      <c r="P43" s="1">
        <f t="shared" si="6"/>
        <v>0</v>
      </c>
      <c r="Q43" s="2">
        <f t="shared" si="6"/>
        <v>0</v>
      </c>
      <c r="R43" s="146">
        <f t="shared" si="6"/>
        <v>0</v>
      </c>
      <c r="S43" s="3" t="str">
        <f t="shared" si="7"/>
        <v>NO APLICA</v>
      </c>
      <c r="T43" s="1">
        <f t="shared" si="8"/>
        <v>0</v>
      </c>
      <c r="U43" s="2">
        <f t="shared" si="9"/>
        <v>0</v>
      </c>
      <c r="V43" s="146">
        <f t="shared" si="4"/>
        <v>0</v>
      </c>
      <c r="W43" s="78" t="str">
        <f t="shared" si="5"/>
        <v>NO APLICA</v>
      </c>
      <c r="X43" s="50"/>
      <c r="Y43" s="115"/>
      <c r="Z43" s="141" t="s">
        <v>202</v>
      </c>
      <c r="AA43" s="107"/>
    </row>
    <row r="44" spans="2:27" ht="122.45" customHeight="1" x14ac:dyDescent="0.25">
      <c r="B44" s="112" t="s">
        <v>122</v>
      </c>
      <c r="C44" s="108" t="s">
        <v>171</v>
      </c>
      <c r="D44" s="108" t="s">
        <v>143</v>
      </c>
      <c r="E44" s="108" t="s">
        <v>40</v>
      </c>
      <c r="F44" s="108" t="s">
        <v>128</v>
      </c>
      <c r="G44" s="22">
        <f t="shared" si="10"/>
        <v>853</v>
      </c>
      <c r="H44" s="103">
        <f>H45+H46+H47+H48+H49+H50+H51</f>
        <v>214</v>
      </c>
      <c r="I44" s="104">
        <f t="shared" ref="I44:K44" si="11">I45+I46+I47+I48+I49+I50+I51</f>
        <v>213</v>
      </c>
      <c r="J44" s="105">
        <f t="shared" si="11"/>
        <v>213</v>
      </c>
      <c r="K44" s="106">
        <f t="shared" si="11"/>
        <v>213</v>
      </c>
      <c r="L44" s="103">
        <v>194</v>
      </c>
      <c r="M44" s="104">
        <v>226</v>
      </c>
      <c r="N44" s="105">
        <v>218</v>
      </c>
      <c r="O44" s="106" t="s">
        <v>16</v>
      </c>
      <c r="P44" s="1">
        <f t="shared" si="6"/>
        <v>0.90654205607476634</v>
      </c>
      <c r="Q44" s="2">
        <f t="shared" si="6"/>
        <v>1.0610328638497653</v>
      </c>
      <c r="R44" s="146">
        <f t="shared" si="6"/>
        <v>1.0234741784037558</v>
      </c>
      <c r="S44" s="3" t="str">
        <f t="shared" si="7"/>
        <v>NO APLICA</v>
      </c>
      <c r="T44" s="1">
        <f t="shared" si="8"/>
        <v>0.22743259085580306</v>
      </c>
      <c r="U44" s="2">
        <f t="shared" si="9"/>
        <v>0.49237983587338802</v>
      </c>
      <c r="V44" s="146">
        <f t="shared" si="4"/>
        <v>0.74794841735052753</v>
      </c>
      <c r="W44" s="78" t="str">
        <f t="shared" si="5"/>
        <v>NO APLICA</v>
      </c>
      <c r="X44" s="50"/>
      <c r="Y44" s="115"/>
      <c r="Z44" s="141" t="s">
        <v>203</v>
      </c>
      <c r="AA44" s="107"/>
    </row>
    <row r="45" spans="2:27" ht="168" customHeight="1" x14ac:dyDescent="0.25">
      <c r="B45" s="16" t="s">
        <v>36</v>
      </c>
      <c r="C45" s="115" t="s">
        <v>170</v>
      </c>
      <c r="D45" s="115" t="s">
        <v>144</v>
      </c>
      <c r="E45" s="105" t="s">
        <v>40</v>
      </c>
      <c r="F45" s="116" t="s">
        <v>129</v>
      </c>
      <c r="G45" s="22">
        <f t="shared" si="10"/>
        <v>12</v>
      </c>
      <c r="H45" s="103">
        <v>3</v>
      </c>
      <c r="I45" s="104">
        <v>3</v>
      </c>
      <c r="J45" s="105">
        <v>3</v>
      </c>
      <c r="K45" s="106">
        <v>3</v>
      </c>
      <c r="L45" s="103">
        <v>3</v>
      </c>
      <c r="M45" s="104">
        <v>3</v>
      </c>
      <c r="N45" s="105">
        <v>3</v>
      </c>
      <c r="O45" s="106" t="s">
        <v>16</v>
      </c>
      <c r="P45" s="1">
        <f t="shared" si="6"/>
        <v>1</v>
      </c>
      <c r="Q45" s="2">
        <f t="shared" si="6"/>
        <v>1</v>
      </c>
      <c r="R45" s="146">
        <f t="shared" si="6"/>
        <v>1</v>
      </c>
      <c r="S45" s="3" t="str">
        <f t="shared" si="7"/>
        <v>NO APLICA</v>
      </c>
      <c r="T45" s="1">
        <f t="shared" si="8"/>
        <v>0.25</v>
      </c>
      <c r="U45" s="2">
        <f t="shared" si="9"/>
        <v>0.5</v>
      </c>
      <c r="V45" s="146">
        <f t="shared" si="4"/>
        <v>0.75</v>
      </c>
      <c r="W45" s="78" t="str">
        <f t="shared" si="5"/>
        <v>NO APLICA</v>
      </c>
      <c r="X45" s="50"/>
      <c r="Y45" s="115"/>
      <c r="Z45" s="141" t="s">
        <v>205</v>
      </c>
      <c r="AA45" s="107"/>
    </row>
    <row r="46" spans="2:27" ht="138.6" customHeight="1" x14ac:dyDescent="0.25">
      <c r="B46" s="16" t="s">
        <v>36</v>
      </c>
      <c r="C46" s="115" t="s">
        <v>169</v>
      </c>
      <c r="D46" s="115" t="s">
        <v>145</v>
      </c>
      <c r="E46" s="105" t="s">
        <v>40</v>
      </c>
      <c r="F46" s="116" t="s">
        <v>130</v>
      </c>
      <c r="G46" s="22">
        <f t="shared" si="10"/>
        <v>12</v>
      </c>
      <c r="H46" s="103">
        <v>3</v>
      </c>
      <c r="I46" s="104">
        <v>3</v>
      </c>
      <c r="J46" s="105">
        <v>3</v>
      </c>
      <c r="K46" s="106">
        <v>3</v>
      </c>
      <c r="L46" s="103">
        <v>3</v>
      </c>
      <c r="M46" s="104">
        <v>3</v>
      </c>
      <c r="N46" s="105">
        <v>3</v>
      </c>
      <c r="O46" s="106" t="s">
        <v>16</v>
      </c>
      <c r="P46" s="1">
        <f t="shared" si="6"/>
        <v>1</v>
      </c>
      <c r="Q46" s="2">
        <f t="shared" si="6"/>
        <v>1</v>
      </c>
      <c r="R46" s="146">
        <f t="shared" si="6"/>
        <v>1</v>
      </c>
      <c r="S46" s="3" t="str">
        <f t="shared" si="7"/>
        <v>NO APLICA</v>
      </c>
      <c r="T46" s="1">
        <f t="shared" si="8"/>
        <v>0.25</v>
      </c>
      <c r="U46" s="2">
        <f t="shared" si="9"/>
        <v>0.5</v>
      </c>
      <c r="V46" s="146">
        <f t="shared" si="4"/>
        <v>0.75</v>
      </c>
      <c r="W46" s="78" t="str">
        <f t="shared" si="5"/>
        <v>NO APLICA</v>
      </c>
      <c r="X46" s="50"/>
      <c r="Y46" s="115"/>
      <c r="Z46" s="141" t="s">
        <v>204</v>
      </c>
      <c r="AA46" s="107"/>
    </row>
    <row r="47" spans="2:27" ht="124.15" customHeight="1" x14ac:dyDescent="0.25">
      <c r="B47" s="16" t="s">
        <v>36</v>
      </c>
      <c r="C47" s="115" t="s">
        <v>168</v>
      </c>
      <c r="D47" s="115" t="s">
        <v>146</v>
      </c>
      <c r="E47" s="105" t="s">
        <v>40</v>
      </c>
      <c r="F47" s="116" t="s">
        <v>131</v>
      </c>
      <c r="G47" s="22">
        <f t="shared" si="10"/>
        <v>4</v>
      </c>
      <c r="H47" s="103">
        <v>1</v>
      </c>
      <c r="I47" s="104">
        <v>1</v>
      </c>
      <c r="J47" s="105">
        <v>1</v>
      </c>
      <c r="K47" s="106">
        <v>1</v>
      </c>
      <c r="L47" s="103">
        <v>1</v>
      </c>
      <c r="M47" s="104">
        <v>1</v>
      </c>
      <c r="N47" s="105">
        <v>1</v>
      </c>
      <c r="O47" s="106" t="s">
        <v>16</v>
      </c>
      <c r="P47" s="1">
        <f t="shared" si="6"/>
        <v>1</v>
      </c>
      <c r="Q47" s="2">
        <f t="shared" si="6"/>
        <v>1</v>
      </c>
      <c r="R47" s="146">
        <f t="shared" si="6"/>
        <v>1</v>
      </c>
      <c r="S47" s="3" t="str">
        <f t="shared" si="7"/>
        <v>NO APLICA</v>
      </c>
      <c r="T47" s="1">
        <f t="shared" si="8"/>
        <v>0.25</v>
      </c>
      <c r="U47" s="2">
        <f t="shared" si="9"/>
        <v>0.5</v>
      </c>
      <c r="V47" s="146">
        <f t="shared" si="4"/>
        <v>0.75</v>
      </c>
      <c r="W47" s="78" t="str">
        <f t="shared" si="5"/>
        <v>NO APLICA</v>
      </c>
      <c r="X47" s="50"/>
      <c r="Y47" s="115"/>
      <c r="Z47" s="141" t="s">
        <v>196</v>
      </c>
      <c r="AA47" s="107"/>
    </row>
    <row r="48" spans="2:27" ht="154.15" customHeight="1" x14ac:dyDescent="0.25">
      <c r="B48" s="16" t="s">
        <v>36</v>
      </c>
      <c r="C48" s="115" t="s">
        <v>167</v>
      </c>
      <c r="D48" s="115" t="s">
        <v>147</v>
      </c>
      <c r="E48" s="105" t="s">
        <v>40</v>
      </c>
      <c r="F48" s="116" t="s">
        <v>132</v>
      </c>
      <c r="G48" s="22">
        <f t="shared" si="10"/>
        <v>12</v>
      </c>
      <c r="H48" s="103">
        <v>3</v>
      </c>
      <c r="I48" s="104">
        <v>3</v>
      </c>
      <c r="J48" s="105">
        <v>3</v>
      </c>
      <c r="K48" s="106">
        <v>3</v>
      </c>
      <c r="L48" s="103">
        <v>3</v>
      </c>
      <c r="M48" s="104">
        <v>4</v>
      </c>
      <c r="N48" s="105">
        <v>5</v>
      </c>
      <c r="O48" s="106" t="s">
        <v>16</v>
      </c>
      <c r="P48" s="1">
        <f t="shared" si="6"/>
        <v>1</v>
      </c>
      <c r="Q48" s="2">
        <f t="shared" si="6"/>
        <v>1.3333333333333333</v>
      </c>
      <c r="R48" s="146">
        <f t="shared" si="6"/>
        <v>1.6666666666666667</v>
      </c>
      <c r="S48" s="3" t="str">
        <f t="shared" si="7"/>
        <v>NO APLICA</v>
      </c>
      <c r="T48" s="1">
        <f t="shared" si="8"/>
        <v>0.25</v>
      </c>
      <c r="U48" s="2">
        <f t="shared" si="9"/>
        <v>0.58333333333333337</v>
      </c>
      <c r="V48" s="146">
        <f t="shared" si="4"/>
        <v>1</v>
      </c>
      <c r="W48" s="78" t="str">
        <f t="shared" si="5"/>
        <v>NO APLICA</v>
      </c>
      <c r="X48" s="50"/>
      <c r="Y48" s="115"/>
      <c r="Z48" s="141" t="s">
        <v>197</v>
      </c>
      <c r="AA48" s="107"/>
    </row>
    <row r="49" spans="2:27" ht="120.75" customHeight="1" x14ac:dyDescent="0.25">
      <c r="B49" s="16" t="s">
        <v>36</v>
      </c>
      <c r="C49" s="115" t="s">
        <v>166</v>
      </c>
      <c r="D49" s="115" t="s">
        <v>148</v>
      </c>
      <c r="E49" s="105" t="s">
        <v>40</v>
      </c>
      <c r="F49" s="116" t="s">
        <v>133</v>
      </c>
      <c r="G49" s="22">
        <f t="shared" si="10"/>
        <v>12</v>
      </c>
      <c r="H49" s="103">
        <v>3</v>
      </c>
      <c r="I49" s="104">
        <v>3</v>
      </c>
      <c r="J49" s="105">
        <v>3</v>
      </c>
      <c r="K49" s="106">
        <v>3</v>
      </c>
      <c r="L49" s="103">
        <v>3</v>
      </c>
      <c r="M49" s="104">
        <v>0</v>
      </c>
      <c r="N49" s="105">
        <v>3</v>
      </c>
      <c r="O49" s="106" t="s">
        <v>16</v>
      </c>
      <c r="P49" s="1">
        <f t="shared" si="6"/>
        <v>1</v>
      </c>
      <c r="Q49" s="2">
        <f t="shared" si="6"/>
        <v>0</v>
      </c>
      <c r="R49" s="146">
        <f t="shared" si="6"/>
        <v>1</v>
      </c>
      <c r="S49" s="3" t="str">
        <f t="shared" si="7"/>
        <v>NO APLICA</v>
      </c>
      <c r="T49" s="1">
        <f t="shared" si="8"/>
        <v>0.25</v>
      </c>
      <c r="U49" s="2">
        <f t="shared" si="9"/>
        <v>0.25</v>
      </c>
      <c r="V49" s="146">
        <f t="shared" si="4"/>
        <v>0.5</v>
      </c>
      <c r="W49" s="78" t="str">
        <f t="shared" si="5"/>
        <v>NO APLICA</v>
      </c>
      <c r="X49" s="50"/>
      <c r="Y49" s="115"/>
      <c r="Z49" s="141" t="s">
        <v>198</v>
      </c>
      <c r="AA49" s="107"/>
    </row>
    <row r="50" spans="2:27" ht="111" customHeight="1" x14ac:dyDescent="0.25">
      <c r="B50" s="16" t="s">
        <v>36</v>
      </c>
      <c r="C50" s="115" t="s">
        <v>165</v>
      </c>
      <c r="D50" s="115" t="s">
        <v>149</v>
      </c>
      <c r="E50" s="105" t="s">
        <v>40</v>
      </c>
      <c r="F50" s="116" t="s">
        <v>134</v>
      </c>
      <c r="G50" s="22">
        <f t="shared" si="10"/>
        <v>800</v>
      </c>
      <c r="H50" s="103">
        <v>200</v>
      </c>
      <c r="I50" s="104">
        <v>200</v>
      </c>
      <c r="J50" s="105">
        <v>200</v>
      </c>
      <c r="K50" s="106">
        <v>200</v>
      </c>
      <c r="L50" s="103">
        <v>180</v>
      </c>
      <c r="M50" s="104">
        <v>215</v>
      </c>
      <c r="N50" s="105">
        <v>203</v>
      </c>
      <c r="O50" s="106" t="s">
        <v>16</v>
      </c>
      <c r="P50" s="1">
        <f t="shared" si="6"/>
        <v>0.9</v>
      </c>
      <c r="Q50" s="2">
        <f t="shared" si="6"/>
        <v>1.075</v>
      </c>
      <c r="R50" s="146">
        <f t="shared" si="6"/>
        <v>1.0149999999999999</v>
      </c>
      <c r="S50" s="3" t="str">
        <f t="shared" si="7"/>
        <v>NO APLICA</v>
      </c>
      <c r="T50" s="1">
        <f t="shared" si="8"/>
        <v>0.22500000000000001</v>
      </c>
      <c r="U50" s="2">
        <f t="shared" si="9"/>
        <v>0.49375000000000002</v>
      </c>
      <c r="V50" s="146">
        <f t="shared" si="4"/>
        <v>0.74750000000000005</v>
      </c>
      <c r="W50" s="78" t="str">
        <f t="shared" si="5"/>
        <v>NO APLICA</v>
      </c>
      <c r="X50" s="50"/>
      <c r="Y50" s="115"/>
      <c r="Z50" s="141" t="s">
        <v>199</v>
      </c>
      <c r="AA50" s="107"/>
    </row>
    <row r="51" spans="2:27" ht="108.75" customHeight="1" x14ac:dyDescent="0.25">
      <c r="B51" s="16" t="s">
        <v>36</v>
      </c>
      <c r="C51" s="115" t="s">
        <v>164</v>
      </c>
      <c r="D51" s="115" t="s">
        <v>150</v>
      </c>
      <c r="E51" s="105" t="s">
        <v>40</v>
      </c>
      <c r="F51" s="116" t="s">
        <v>135</v>
      </c>
      <c r="G51" s="22">
        <f t="shared" si="10"/>
        <v>1</v>
      </c>
      <c r="H51" s="103">
        <v>1</v>
      </c>
      <c r="I51" s="104">
        <v>0</v>
      </c>
      <c r="J51" s="105">
        <v>0</v>
      </c>
      <c r="K51" s="106">
        <v>0</v>
      </c>
      <c r="L51" s="103">
        <v>1</v>
      </c>
      <c r="M51" s="104">
        <v>0</v>
      </c>
      <c r="N51" s="105">
        <v>0</v>
      </c>
      <c r="O51" s="106" t="s">
        <v>16</v>
      </c>
      <c r="P51" s="1">
        <f t="shared" si="6"/>
        <v>1</v>
      </c>
      <c r="Q51" s="2" t="str">
        <f>IFERROR(M51/I51,"NO APLICA")</f>
        <v>NO APLICA</v>
      </c>
      <c r="R51" s="146" t="str">
        <f>IFERROR(N51/J51,"NO APLICA")</f>
        <v>NO APLICA</v>
      </c>
      <c r="S51" s="3" t="str">
        <f t="shared" si="7"/>
        <v>NO APLICA</v>
      </c>
      <c r="T51" s="1">
        <f t="shared" si="8"/>
        <v>1</v>
      </c>
      <c r="U51" s="2">
        <f t="shared" si="9"/>
        <v>1</v>
      </c>
      <c r="V51" s="146">
        <f>IFERROR((L51+M51+N51)/G51,"NO APLICA")</f>
        <v>1</v>
      </c>
      <c r="W51" s="78" t="str">
        <f t="shared" si="5"/>
        <v>NO APLICA</v>
      </c>
      <c r="X51" s="50"/>
      <c r="Y51" s="115"/>
      <c r="Z51" s="141" t="s">
        <v>200</v>
      </c>
      <c r="AA51" s="107"/>
    </row>
    <row r="52" spans="2:27" ht="169.9" customHeight="1" x14ac:dyDescent="0.25">
      <c r="B52" s="112" t="s">
        <v>123</v>
      </c>
      <c r="C52" s="108" t="s">
        <v>124</v>
      </c>
      <c r="D52" s="108" t="s">
        <v>151</v>
      </c>
      <c r="E52" s="110" t="s">
        <v>40</v>
      </c>
      <c r="F52" s="108" t="s">
        <v>136</v>
      </c>
      <c r="G52" s="22">
        <f t="shared" si="10"/>
        <v>33</v>
      </c>
      <c r="H52" s="103">
        <v>9</v>
      </c>
      <c r="I52" s="104">
        <v>8</v>
      </c>
      <c r="J52" s="105">
        <v>8</v>
      </c>
      <c r="K52" s="106">
        <v>8</v>
      </c>
      <c r="L52" s="103">
        <v>8</v>
      </c>
      <c r="M52" s="104">
        <v>8</v>
      </c>
      <c r="N52" s="105">
        <v>8</v>
      </c>
      <c r="O52" s="106" t="s">
        <v>16</v>
      </c>
      <c r="P52" s="1">
        <f t="shared" si="6"/>
        <v>0.88888888888888884</v>
      </c>
      <c r="Q52" s="2">
        <f t="shared" si="6"/>
        <v>1</v>
      </c>
      <c r="R52" s="146">
        <f t="shared" si="6"/>
        <v>1</v>
      </c>
      <c r="S52" s="3" t="str">
        <f t="shared" si="7"/>
        <v>NO APLICA</v>
      </c>
      <c r="T52" s="1">
        <f t="shared" si="8"/>
        <v>0.24242424242424243</v>
      </c>
      <c r="U52" s="2">
        <f t="shared" si="9"/>
        <v>0.48484848484848486</v>
      </c>
      <c r="V52" s="146">
        <f t="shared" si="4"/>
        <v>0.72727272727272729</v>
      </c>
      <c r="W52" s="78" t="str">
        <f t="shared" si="5"/>
        <v>NO APLICA</v>
      </c>
      <c r="X52" s="50"/>
      <c r="Y52" s="115"/>
      <c r="Z52" s="141" t="s">
        <v>193</v>
      </c>
      <c r="AA52" s="107"/>
    </row>
    <row r="53" spans="2:27" ht="138.6" customHeight="1" x14ac:dyDescent="0.25">
      <c r="B53" s="16" t="s">
        <v>36</v>
      </c>
      <c r="C53" s="115" t="s">
        <v>152</v>
      </c>
      <c r="D53" s="120" t="s">
        <v>153</v>
      </c>
      <c r="E53" s="105" t="s">
        <v>40</v>
      </c>
      <c r="F53" s="115" t="s">
        <v>137</v>
      </c>
      <c r="G53" s="22">
        <f t="shared" si="10"/>
        <v>32</v>
      </c>
      <c r="H53" s="103">
        <v>8</v>
      </c>
      <c r="I53" s="104">
        <v>8</v>
      </c>
      <c r="J53" s="105">
        <v>8</v>
      </c>
      <c r="K53" s="106">
        <v>8</v>
      </c>
      <c r="L53" s="103">
        <v>8</v>
      </c>
      <c r="M53" s="104">
        <v>8</v>
      </c>
      <c r="N53" s="105">
        <v>8</v>
      </c>
      <c r="O53" s="106" t="s">
        <v>16</v>
      </c>
      <c r="P53" s="1">
        <f t="shared" si="6"/>
        <v>1</v>
      </c>
      <c r="Q53" s="2">
        <f t="shared" si="6"/>
        <v>1</v>
      </c>
      <c r="R53" s="146">
        <f t="shared" si="6"/>
        <v>1</v>
      </c>
      <c r="S53" s="3" t="str">
        <f t="shared" si="7"/>
        <v>NO APLICA</v>
      </c>
      <c r="T53" s="1">
        <f t="shared" si="8"/>
        <v>0.25</v>
      </c>
      <c r="U53" s="2">
        <f t="shared" si="9"/>
        <v>0.5</v>
      </c>
      <c r="V53" s="146">
        <f t="shared" si="4"/>
        <v>0.75</v>
      </c>
      <c r="W53" s="78" t="str">
        <f t="shared" si="5"/>
        <v>NO APLICA</v>
      </c>
      <c r="X53" s="50"/>
      <c r="Y53" s="115"/>
      <c r="Z53" s="141" t="s">
        <v>194</v>
      </c>
      <c r="AA53" s="107"/>
    </row>
    <row r="54" spans="2:27" ht="173.45" customHeight="1" thickBot="1" x14ac:dyDescent="0.3">
      <c r="B54" s="61" t="s">
        <v>36</v>
      </c>
      <c r="C54" s="118" t="s">
        <v>154</v>
      </c>
      <c r="D54" s="121" t="s">
        <v>155</v>
      </c>
      <c r="E54" s="64" t="s">
        <v>40</v>
      </c>
      <c r="F54" s="118" t="s">
        <v>138</v>
      </c>
      <c r="G54" s="145">
        <f t="shared" si="10"/>
        <v>1</v>
      </c>
      <c r="H54" s="62">
        <v>1</v>
      </c>
      <c r="I54" s="63">
        <v>0</v>
      </c>
      <c r="J54" s="64">
        <v>0</v>
      </c>
      <c r="K54" s="65">
        <v>0</v>
      </c>
      <c r="L54" s="62">
        <v>0</v>
      </c>
      <c r="M54" s="63">
        <v>0</v>
      </c>
      <c r="N54" s="64">
        <v>0</v>
      </c>
      <c r="O54" s="65" t="s">
        <v>16</v>
      </c>
      <c r="P54" s="132">
        <f t="shared" si="6"/>
        <v>0</v>
      </c>
      <c r="Q54" s="147" t="str">
        <f t="shared" si="6"/>
        <v>NO APLICA</v>
      </c>
      <c r="R54" s="123" t="str">
        <f t="shared" si="6"/>
        <v>NO APLICA</v>
      </c>
      <c r="S54" s="66" t="str">
        <f t="shared" si="7"/>
        <v>NO APLICA</v>
      </c>
      <c r="T54" s="132">
        <f t="shared" si="8"/>
        <v>0</v>
      </c>
      <c r="U54" s="147">
        <f t="shared" si="9"/>
        <v>0</v>
      </c>
      <c r="V54" s="123">
        <f>IFERROR((L54+M54+N54)/G54,"NO APLICA")</f>
        <v>0</v>
      </c>
      <c r="W54" s="125" t="str">
        <f t="shared" si="5"/>
        <v>NO APLICA</v>
      </c>
      <c r="X54" s="124"/>
      <c r="Y54" s="118"/>
      <c r="Z54" s="142" t="s">
        <v>195</v>
      </c>
      <c r="AA54" s="67"/>
    </row>
    <row r="55" spans="2:27" ht="32.450000000000003" customHeight="1" thickBot="1" x14ac:dyDescent="0.3"/>
    <row r="56" spans="2:27" ht="27.95" customHeight="1" thickBot="1" x14ac:dyDescent="0.3">
      <c r="G56" s="176" t="s">
        <v>27</v>
      </c>
      <c r="H56" s="177"/>
      <c r="I56" s="177"/>
      <c r="J56" s="177"/>
      <c r="K56" s="177"/>
      <c r="L56" s="177"/>
      <c r="M56" s="177"/>
      <c r="N56" s="177"/>
      <c r="O56" s="177"/>
      <c r="P56" s="177"/>
      <c r="Q56" s="177"/>
      <c r="R56" s="177"/>
      <c r="S56" s="177"/>
      <c r="T56" s="177"/>
      <c r="U56" s="177"/>
      <c r="V56" s="177"/>
      <c r="W56" s="178"/>
      <c r="X56" s="164" t="s">
        <v>26</v>
      </c>
      <c r="Y56" s="165"/>
      <c r="Z56" s="165"/>
      <c r="AA56" s="166"/>
    </row>
    <row r="57" spans="2:27" ht="31.5" customHeight="1" thickBot="1" x14ac:dyDescent="0.3">
      <c r="G57" s="179" t="s">
        <v>10</v>
      </c>
      <c r="H57" s="181" t="s">
        <v>11</v>
      </c>
      <c r="I57" s="182"/>
      <c r="J57" s="182"/>
      <c r="K57" s="183"/>
      <c r="L57" s="181" t="s">
        <v>12</v>
      </c>
      <c r="M57" s="182"/>
      <c r="N57" s="182"/>
      <c r="O57" s="183"/>
      <c r="P57" s="195" t="s">
        <v>13</v>
      </c>
      <c r="Q57" s="196"/>
      <c r="R57" s="196"/>
      <c r="S57" s="197"/>
      <c r="T57" s="195" t="s">
        <v>14</v>
      </c>
      <c r="U57" s="196"/>
      <c r="V57" s="196"/>
      <c r="W57" s="197"/>
      <c r="X57" s="167"/>
      <c r="Y57" s="168"/>
      <c r="Z57" s="168"/>
      <c r="AA57" s="169"/>
    </row>
    <row r="58" spans="2:27" ht="48.95" customHeight="1" thickBot="1" x14ac:dyDescent="0.3">
      <c r="G58" s="180"/>
      <c r="H58" s="30" t="s">
        <v>32</v>
      </c>
      <c r="I58" s="38" t="s">
        <v>33</v>
      </c>
      <c r="J58" s="33" t="s">
        <v>34</v>
      </c>
      <c r="K58" s="38" t="s">
        <v>35</v>
      </c>
      <c r="L58" s="30" t="s">
        <v>32</v>
      </c>
      <c r="M58" s="38" t="s">
        <v>33</v>
      </c>
      <c r="N58" s="33" t="s">
        <v>34</v>
      </c>
      <c r="O58" s="38" t="s">
        <v>35</v>
      </c>
      <c r="P58" s="35" t="s">
        <v>6</v>
      </c>
      <c r="Q58" s="40" t="s">
        <v>7</v>
      </c>
      <c r="R58" s="36" t="s">
        <v>8</v>
      </c>
      <c r="S58" s="40" t="s">
        <v>9</v>
      </c>
      <c r="T58" s="36" t="s">
        <v>6</v>
      </c>
      <c r="U58" s="40" t="s">
        <v>7</v>
      </c>
      <c r="V58" s="36" t="s">
        <v>8</v>
      </c>
      <c r="W58" s="41" t="s">
        <v>9</v>
      </c>
      <c r="X58" s="45" t="s">
        <v>6</v>
      </c>
      <c r="Y58" s="42" t="s">
        <v>7</v>
      </c>
      <c r="Z58" s="46" t="s">
        <v>8</v>
      </c>
      <c r="AA58" s="43" t="s">
        <v>9</v>
      </c>
    </row>
    <row r="59" spans="2:27" ht="121.9" customHeight="1" thickBot="1" x14ac:dyDescent="0.3">
      <c r="G59" s="32">
        <f>12000000+1790800</f>
        <v>13790800</v>
      </c>
      <c r="H59" s="31">
        <v>3000000</v>
      </c>
      <c r="I59" s="39">
        <f>3000000+1790800</f>
        <v>4790800</v>
      </c>
      <c r="J59" s="34">
        <v>3000000</v>
      </c>
      <c r="K59" s="39">
        <v>3000000</v>
      </c>
      <c r="L59" s="31">
        <v>1800000</v>
      </c>
      <c r="M59" s="39">
        <v>4240800</v>
      </c>
      <c r="N59" s="34">
        <v>4311232.04</v>
      </c>
      <c r="O59" s="39" t="s">
        <v>16</v>
      </c>
      <c r="P59" s="4">
        <f>IFERROR(L59/H59,"NO APLICA")</f>
        <v>0.6</v>
      </c>
      <c r="Q59" s="5">
        <f>IFERROR(M59/I59,"NO APLICA")</f>
        <v>0.88519662686816403</v>
      </c>
      <c r="R59" s="5">
        <f>IFERROR(N59/J59,"NO APLICA")</f>
        <v>1.4370773466666666</v>
      </c>
      <c r="S59" s="5" t="str">
        <f>IFERROR(O59/K59,"NO APLICA")</f>
        <v>NO APLICA</v>
      </c>
      <c r="T59" s="5">
        <f>IFERROR(L59/G59,"NO APLICA")</f>
        <v>0.13052179714012241</v>
      </c>
      <c r="U59" s="5">
        <f>IFERROR((L59+M59)/G59,"NO APLICA")</f>
        <v>0.43803115120225078</v>
      </c>
      <c r="V59" s="5">
        <f>IFERROR((L59+M59+N59)/G59,"NO APLICA")</f>
        <v>0.75064768106273738</v>
      </c>
      <c r="W59" s="6" t="str">
        <f>IFERROR((L59+M59+N59+O59)/G59,"NO APLICA")</f>
        <v>NO APLICA</v>
      </c>
      <c r="X59" s="134"/>
      <c r="Y59" s="135"/>
      <c r="Z59" s="47" t="s">
        <v>219</v>
      </c>
      <c r="AA59" s="44"/>
    </row>
    <row r="63" spans="2:27" x14ac:dyDescent="0.25">
      <c r="D63" s="126"/>
      <c r="E63" s="127"/>
      <c r="F63" s="126"/>
      <c r="G63" s="128"/>
      <c r="H63" s="128"/>
      <c r="I63" s="128"/>
      <c r="J63" s="126"/>
      <c r="K63" s="126"/>
      <c r="L63" s="126"/>
      <c r="M63" s="126"/>
      <c r="N63" s="126"/>
      <c r="O63" s="126"/>
      <c r="P63" s="126"/>
      <c r="Q63" s="126"/>
      <c r="R63" s="128"/>
      <c r="S63" s="128"/>
      <c r="T63" s="128"/>
      <c r="U63" s="128"/>
      <c r="V63" s="128"/>
      <c r="W63" s="128"/>
      <c r="X63" s="128"/>
      <c r="Y63" s="128"/>
      <c r="Z63" s="129"/>
    </row>
    <row r="64" spans="2:27" x14ac:dyDescent="0.25">
      <c r="D64" s="126"/>
      <c r="E64" s="127"/>
      <c r="F64" s="126"/>
      <c r="G64" s="128"/>
      <c r="H64" s="128"/>
      <c r="I64" s="128"/>
      <c r="J64" s="126"/>
      <c r="K64" s="126"/>
      <c r="L64" s="126"/>
      <c r="M64" s="126"/>
      <c r="N64" s="126"/>
      <c r="O64" s="126"/>
      <c r="P64" s="126"/>
      <c r="Q64" s="126"/>
      <c r="R64" s="128"/>
      <c r="S64" s="128"/>
      <c r="T64" s="128"/>
      <c r="U64" s="128"/>
      <c r="V64" s="128"/>
      <c r="W64" s="128"/>
      <c r="X64" s="128"/>
      <c r="Y64" s="128"/>
      <c r="Z64" s="129"/>
    </row>
    <row r="65" spans="4:26" x14ac:dyDescent="0.25">
      <c r="D65" s="126"/>
      <c r="E65" s="127"/>
      <c r="F65" s="126"/>
      <c r="G65" s="128"/>
      <c r="H65" s="128"/>
      <c r="I65" s="128"/>
      <c r="J65" s="126"/>
      <c r="K65" s="126"/>
      <c r="L65" s="126"/>
      <c r="M65" s="126"/>
      <c r="N65" s="126"/>
      <c r="O65" s="126"/>
      <c r="P65" s="126"/>
      <c r="Q65" s="126"/>
      <c r="R65" s="128"/>
      <c r="S65" s="128"/>
      <c r="T65" s="128"/>
      <c r="U65" s="128"/>
      <c r="V65" s="128"/>
      <c r="W65" s="128"/>
      <c r="X65" s="128"/>
      <c r="Y65" s="128"/>
      <c r="Z65" s="129"/>
    </row>
    <row r="66" spans="4:26" x14ac:dyDescent="0.25">
      <c r="D66" s="126"/>
      <c r="E66" s="130"/>
      <c r="F66" s="126"/>
      <c r="G66" s="126"/>
      <c r="H66" s="130"/>
      <c r="I66" s="126"/>
      <c r="J66" s="126"/>
      <c r="K66" s="126"/>
      <c r="L66" s="126"/>
      <c r="M66" s="126"/>
      <c r="N66" s="126"/>
      <c r="O66" s="126"/>
      <c r="P66" s="126"/>
      <c r="Q66" s="126"/>
      <c r="R66" s="126"/>
      <c r="S66" s="126"/>
      <c r="T66" s="126"/>
      <c r="U66" s="126"/>
      <c r="V66" s="126"/>
      <c r="W66" s="126"/>
      <c r="X66" s="126"/>
      <c r="Y66" s="126"/>
      <c r="Z66" s="126"/>
    </row>
    <row r="67" spans="4:26" x14ac:dyDescent="0.25">
      <c r="D67" s="126"/>
      <c r="E67" s="126"/>
      <c r="F67" s="126"/>
      <c r="G67" s="130"/>
      <c r="H67" s="130"/>
      <c r="I67" s="126"/>
      <c r="J67" s="126"/>
      <c r="K67" s="126"/>
      <c r="L67" s="126"/>
      <c r="M67" s="126"/>
      <c r="N67" s="126"/>
      <c r="O67" s="126"/>
      <c r="P67" s="126"/>
      <c r="Q67" s="126"/>
      <c r="R67" s="126"/>
      <c r="S67" s="126"/>
      <c r="T67" s="126"/>
      <c r="U67" s="126"/>
      <c r="V67" s="126"/>
      <c r="W67" s="126"/>
      <c r="X67" s="126"/>
      <c r="Y67" s="126"/>
      <c r="Z67" s="126"/>
    </row>
    <row r="68" spans="4:26" x14ac:dyDescent="0.25">
      <c r="D68" s="126"/>
      <c r="E68" s="150" t="s">
        <v>157</v>
      </c>
      <c r="F68" s="150"/>
      <c r="G68" s="150"/>
      <c r="H68" s="130"/>
      <c r="J68" s="126"/>
      <c r="K68" s="126"/>
      <c r="L68" s="150" t="s">
        <v>158</v>
      </c>
      <c r="M68" s="150"/>
      <c r="N68" s="150"/>
      <c r="O68" s="150"/>
      <c r="P68" s="150"/>
      <c r="Q68" s="126"/>
      <c r="R68" s="126"/>
      <c r="S68" s="126"/>
      <c r="T68" s="126"/>
      <c r="U68" s="126"/>
      <c r="V68" s="150" t="s">
        <v>159</v>
      </c>
      <c r="W68" s="150"/>
      <c r="X68" s="150"/>
      <c r="Y68" s="150"/>
      <c r="Z68" s="126"/>
    </row>
    <row r="69" spans="4:26" ht="43.5" customHeight="1" x14ac:dyDescent="0.25">
      <c r="D69" s="126"/>
      <c r="E69" s="151" t="s">
        <v>160</v>
      </c>
      <c r="F69" s="151"/>
      <c r="G69" s="151"/>
      <c r="H69" s="130"/>
      <c r="J69" s="126"/>
      <c r="K69" s="126"/>
      <c r="L69" s="151" t="s">
        <v>161</v>
      </c>
      <c r="M69" s="151"/>
      <c r="N69" s="151"/>
      <c r="O69" s="151"/>
      <c r="P69" s="151"/>
      <c r="Q69" s="126"/>
      <c r="R69" s="126"/>
      <c r="S69" s="126"/>
      <c r="T69" s="126"/>
      <c r="U69" s="126"/>
      <c r="V69" s="151" t="s">
        <v>162</v>
      </c>
      <c r="W69" s="152"/>
      <c r="X69" s="152"/>
      <c r="Y69" s="152"/>
      <c r="Z69" s="126"/>
    </row>
    <row r="70" spans="4:26" x14ac:dyDescent="0.25">
      <c r="D70" s="126"/>
      <c r="E70" s="130"/>
      <c r="F70" s="126"/>
      <c r="G70" s="126"/>
      <c r="H70" s="130"/>
      <c r="I70" s="126"/>
      <c r="J70" s="126"/>
      <c r="K70" s="126"/>
      <c r="L70" s="126"/>
      <c r="M70" s="126"/>
      <c r="N70" s="126"/>
      <c r="O70" s="126"/>
      <c r="P70" s="126"/>
      <c r="Q70" s="126"/>
      <c r="R70" s="126"/>
      <c r="S70" s="126"/>
      <c r="T70" s="126"/>
      <c r="U70" s="126"/>
      <c r="V70" s="126"/>
      <c r="W70" s="126"/>
      <c r="X70" s="126"/>
      <c r="Y70" s="126"/>
      <c r="Z70" s="126"/>
    </row>
  </sheetData>
  <mergeCells count="28">
    <mergeCell ref="E2:V2"/>
    <mergeCell ref="E3:V3"/>
    <mergeCell ref="E4:V4"/>
    <mergeCell ref="E5:V5"/>
    <mergeCell ref="L57:O57"/>
    <mergeCell ref="P57:S57"/>
    <mergeCell ref="T57:W57"/>
    <mergeCell ref="X56:AA57"/>
    <mergeCell ref="X9:AA10"/>
    <mergeCell ref="G56:W56"/>
    <mergeCell ref="G57:G58"/>
    <mergeCell ref="H57:K57"/>
    <mergeCell ref="G9:W9"/>
    <mergeCell ref="G10:K10"/>
    <mergeCell ref="L10:O10"/>
    <mergeCell ref="P10:S10"/>
    <mergeCell ref="T10:W10"/>
    <mergeCell ref="B10:B11"/>
    <mergeCell ref="C10:C11"/>
    <mergeCell ref="B12:B13"/>
    <mergeCell ref="C12:C13"/>
    <mergeCell ref="E68:G68"/>
    <mergeCell ref="D10:F10"/>
    <mergeCell ref="L68:P68"/>
    <mergeCell ref="V68:Y68"/>
    <mergeCell ref="E69:G69"/>
    <mergeCell ref="L69:P69"/>
    <mergeCell ref="V69:Y69"/>
  </mergeCells>
  <conditionalFormatting sqref="P59:W59">
    <cfRule type="cellIs" dxfId="34" priority="96" operator="equal">
      <formula>"NO APLICA"</formula>
    </cfRule>
    <cfRule type="cellIs" dxfId="33" priority="100" operator="lessThan">
      <formula>0.5</formula>
    </cfRule>
    <cfRule type="cellIs" dxfId="32" priority="98" operator="between">
      <formula>0.5</formula>
      <formula>0.7</formula>
    </cfRule>
    <cfRule type="cellIs" dxfId="31" priority="97" operator="between">
      <formula>0.7</formula>
      <formula>1.2</formula>
    </cfRule>
  </conditionalFormatting>
  <conditionalFormatting sqref="P59:W59">
    <cfRule type="cellIs" dxfId="30" priority="99" operator="greaterThan">
      <formula>1.2</formula>
    </cfRule>
  </conditionalFormatting>
  <conditionalFormatting sqref="W13 S15:S54 W15:W54 S13">
    <cfRule type="cellIs" dxfId="29" priority="72" operator="equal">
      <formula>"NO APLICA"</formula>
    </cfRule>
  </conditionalFormatting>
  <conditionalFormatting sqref="W12 S12">
    <cfRule type="cellIs" dxfId="28" priority="75" operator="equal">
      <formula>"NO APLICA"</formula>
    </cfRule>
    <cfRule type="cellIs" dxfId="27" priority="76" operator="greaterThanOrEqual">
      <formula>1.2</formula>
    </cfRule>
    <cfRule type="cellIs" dxfId="26" priority="77" operator="lessThanOrEqual">
      <formula>0.5</formula>
    </cfRule>
    <cfRule type="cellIs" dxfId="25" priority="78" operator="between">
      <formula>0.5</formula>
      <formula>0.7</formula>
    </cfRule>
    <cfRule type="cellIs" dxfId="24" priority="79" operator="between">
      <formula>0.7</formula>
      <formula>1.2</formula>
    </cfRule>
  </conditionalFormatting>
  <conditionalFormatting sqref="P14:S14 P15:R54">
    <cfRule type="cellIs" dxfId="23" priority="73" operator="greaterThan">
      <formula>1.2</formula>
    </cfRule>
    <cfRule type="cellIs" dxfId="22" priority="74" operator="lessThan">
      <formula>0.5</formula>
    </cfRule>
    <cfRule type="cellIs" dxfId="21" priority="71" operator="between">
      <formula>0.5</formula>
      <formula>0.7</formula>
    </cfRule>
    <cfRule type="cellIs" dxfId="20" priority="25" operator="between">
      <formula>0.7</formula>
      <formula>1.2</formula>
    </cfRule>
  </conditionalFormatting>
  <conditionalFormatting sqref="P12:R12">
    <cfRule type="cellIs" dxfId="19" priority="19" operator="equal">
      <formula>"NO APLICA"</formula>
    </cfRule>
    <cfRule type="cellIs" dxfId="18" priority="20" operator="between">
      <formula>0.5</formula>
      <formula>0.7</formula>
    </cfRule>
    <cfRule type="cellIs" dxfId="17" priority="21" operator="greaterThan">
      <formula>0.7</formula>
    </cfRule>
  </conditionalFormatting>
  <conditionalFormatting sqref="T12:V12">
    <cfRule type="cellIs" dxfId="16" priority="16" operator="equal">
      <formula>"NO APLICA"</formula>
    </cfRule>
    <cfRule type="cellIs" dxfId="15" priority="17" operator="between">
      <formula>0.5</formula>
      <formula>0.7</formula>
    </cfRule>
    <cfRule type="cellIs" dxfId="14" priority="18" operator="greaterThan">
      <formula>0.7</formula>
    </cfRule>
  </conditionalFormatting>
  <conditionalFormatting sqref="P13:R13">
    <cfRule type="cellIs" dxfId="13" priority="12" operator="equal">
      <formula>"NO APLICA"</formula>
    </cfRule>
    <cfRule type="cellIs" dxfId="12" priority="13" operator="lessThanOrEqual">
      <formula>1</formula>
    </cfRule>
    <cfRule type="cellIs" dxfId="11" priority="14" operator="between">
      <formula>1.001</formula>
      <formula>1.51</formula>
    </cfRule>
    <cfRule type="cellIs" dxfId="10" priority="15" operator="greaterThan">
      <formula>1.51</formula>
    </cfRule>
  </conditionalFormatting>
  <conditionalFormatting sqref="T13:V13">
    <cfRule type="cellIs" dxfId="9" priority="8" operator="equal">
      <formula>"NO APLICA"</formula>
    </cfRule>
    <cfRule type="cellIs" dxfId="8" priority="9" operator="lessThanOrEqual">
      <formula>1</formula>
    </cfRule>
    <cfRule type="cellIs" dxfId="7" priority="10" operator="between">
      <formula>1.001</formula>
      <formula>1.51</formula>
    </cfRule>
    <cfRule type="cellIs" dxfId="6" priority="11" operator="greaterThan">
      <formula>1.51</formula>
    </cfRule>
  </conditionalFormatting>
  <conditionalFormatting sqref="P14:S14 P15:R54">
    <cfRule type="cellIs" dxfId="5" priority="6" operator="equal">
      <formula>"NO APLICA"</formula>
    </cfRule>
  </conditionalFormatting>
  <conditionalFormatting sqref="T14:W14 T15:V54">
    <cfRule type="cellIs" dxfId="4" priority="2" operator="between">
      <formula>0.7</formula>
      <formula>1.2</formula>
    </cfRule>
    <cfRule type="cellIs" dxfId="3" priority="3" operator="between">
      <formula>0.5</formula>
      <formula>0.7</formula>
    </cfRule>
    <cfRule type="cellIs" dxfId="2" priority="4" operator="greaterThan">
      <formula>1.2</formula>
    </cfRule>
    <cfRule type="cellIs" dxfId="1" priority="5" operator="lessThan">
      <formula>0.5</formula>
    </cfRule>
  </conditionalFormatting>
  <conditionalFormatting sqref="T14:W14 T15:V54">
    <cfRule type="cellIs" dxfId="0" priority="1" operator="equal">
      <formula>"NO APLICA"</formula>
    </cfRule>
  </conditionalFormatting>
  <pageMargins left="0.43307086614173229" right="0.23622047244094491" top="0.74803149606299213" bottom="0.74803149606299213" header="0.31496062992125984" footer="0.31496062992125984"/>
  <pageSetup paperSize="5" scale="30" fitToWidth="0" orientation="landscape" r:id="rId1"/>
  <ignoredErrors>
    <ignoredError sqref="S17" emptyCellReferenc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SEGUIMIENTO EJE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alma_arroyo74@hotmail.com</dc:creator>
  <cp:lastModifiedBy>User</cp:lastModifiedBy>
  <cp:lastPrinted>2022-10-18T16:46:09Z</cp:lastPrinted>
  <dcterms:created xsi:type="dcterms:W3CDTF">2021-02-22T21:43:21Z</dcterms:created>
  <dcterms:modified xsi:type="dcterms:W3CDTF">2022-10-18T16:56:02Z</dcterms:modified>
</cp:coreProperties>
</file>