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RESPALDO COMPU GESER\JUVENTUD\PLANEACION\2022\AVANCES 2022\2 TRIMESTRE\1. Formato de Seguimiento IMJUVE 2Tr22\"/>
    </mc:Choice>
  </mc:AlternateContent>
  <xr:revisionPtr revIDLastSave="0" documentId="13_ncr:1_{325616E1-6E06-4B81-85D3-D69A78BD39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GUIMIENTO EJE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4" i="1" l="1"/>
  <c r="Q16" i="1"/>
  <c r="Q15" i="1"/>
  <c r="Q14" i="1"/>
  <c r="P14" i="1"/>
  <c r="U19" i="1" l="1"/>
  <c r="U18" i="1"/>
  <c r="U15" i="1" l="1"/>
  <c r="U28" i="1" l="1"/>
  <c r="T28" i="1"/>
  <c r="P28" i="1"/>
  <c r="T15" i="1"/>
  <c r="P23" i="1" l="1"/>
  <c r="Q19" i="1"/>
  <c r="S22" i="1"/>
  <c r="R22" i="1"/>
  <c r="Q22" i="1"/>
  <c r="P22" i="1"/>
  <c r="T22" i="1"/>
  <c r="U22" i="1"/>
  <c r="V22" i="1"/>
  <c r="W22" i="1"/>
  <c r="W21" i="1"/>
  <c r="V21" i="1"/>
  <c r="U21" i="1"/>
  <c r="T21" i="1"/>
  <c r="S21" i="1"/>
  <c r="R21" i="1"/>
  <c r="Q21" i="1"/>
  <c r="P21" i="1"/>
  <c r="W19" i="1"/>
  <c r="V19" i="1"/>
  <c r="T19" i="1"/>
  <c r="S19" i="1"/>
  <c r="R19" i="1"/>
  <c r="P19" i="1"/>
  <c r="W18" i="1"/>
  <c r="V18" i="1"/>
  <c r="T18" i="1"/>
  <c r="S18" i="1"/>
  <c r="R18" i="1"/>
  <c r="Q18" i="1"/>
  <c r="P18" i="1"/>
  <c r="W17" i="1"/>
  <c r="V17" i="1"/>
  <c r="U17" i="1"/>
  <c r="T17" i="1"/>
  <c r="S17" i="1"/>
  <c r="R17" i="1"/>
  <c r="Q17" i="1"/>
  <c r="P17" i="1"/>
  <c r="W20" i="1"/>
  <c r="V20" i="1"/>
  <c r="U20" i="1"/>
  <c r="T20" i="1"/>
  <c r="S20" i="1"/>
  <c r="R20" i="1"/>
  <c r="Q20" i="1"/>
  <c r="P20" i="1"/>
  <c r="P15" i="1" l="1"/>
  <c r="R15" i="1" l="1"/>
  <c r="S15" i="1"/>
  <c r="V15" i="1"/>
  <c r="W15" i="1"/>
  <c r="P16" i="1"/>
  <c r="R16" i="1"/>
  <c r="S16" i="1"/>
  <c r="T16" i="1"/>
  <c r="U16" i="1"/>
  <c r="V16" i="1"/>
  <c r="W16" i="1"/>
  <c r="W14" i="1"/>
  <c r="V14" i="1"/>
  <c r="T14" i="1"/>
  <c r="S14" i="1"/>
  <c r="R14" i="1"/>
  <c r="W13" i="1" l="1"/>
  <c r="V13" i="1"/>
  <c r="U13" i="1"/>
  <c r="T13" i="1"/>
  <c r="W23" i="1" l="1"/>
  <c r="V23" i="1"/>
  <c r="U23" i="1"/>
  <c r="T23" i="1"/>
  <c r="S23" i="1"/>
  <c r="R23" i="1"/>
  <c r="Q23" i="1"/>
  <c r="Q28" i="1" l="1"/>
  <c r="R28" i="1"/>
  <c r="S28" i="1"/>
  <c r="V28" i="1"/>
  <c r="W28" i="1"/>
  <c r="S13" i="1" l="1"/>
  <c r="R13" i="1"/>
  <c r="Q13" i="1"/>
  <c r="P13" i="1"/>
</calcChain>
</file>

<file path=xl/sharedStrings.xml><?xml version="1.0" encoding="utf-8"?>
<sst xmlns="http://schemas.openxmlformats.org/spreadsheetml/2006/main" count="171" uniqueCount="99">
  <si>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</si>
  <si>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</si>
  <si>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</si>
  <si>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</si>
  <si>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</si>
  <si>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</si>
  <si>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ANUAL</t>
  </si>
  <si>
    <t>TRIMESTRE 1</t>
  </si>
  <si>
    <t>TRIMESTRE 2</t>
  </si>
  <si>
    <t>TRIMESTRE 3</t>
  </si>
  <si>
    <t>TRIMESTRE 4</t>
  </si>
  <si>
    <t xml:space="preserve">TRIMESTRE 1 </t>
  </si>
  <si>
    <t xml:space="preserve">TRIMESTRE 2 </t>
  </si>
  <si>
    <t xml:space="preserve">TRIMESTRE 3 </t>
  </si>
  <si>
    <t xml:space="preserve">TRIMESTRE 4 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</si>
  <si>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</si>
  <si>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</si>
  <si>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</si>
  <si>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</si>
  <si>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</si>
  <si>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</si>
  <si>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t>META PLANEADA 2022</t>
  </si>
  <si>
    <t>META ALCANZADA 2022</t>
  </si>
  <si>
    <t>PORCENTAJE DE AVANCE TRIMESTRAL 2022</t>
  </si>
  <si>
    <t>PORCENTAJE DE AVANCE ACUMULADO ANUAL 2022</t>
  </si>
  <si>
    <t>JUSTIFICACION DE AVANCE DE RESULTADOS 2022</t>
  </si>
  <si>
    <t>SEGUIMIENTO DE AVANCE EN CUMPLIMIENTO DE METAS Y OBJETIVOS 2022</t>
  </si>
  <si>
    <t>TRIMESTRE 1 2022</t>
  </si>
  <si>
    <t>TRIMESTRE 2 2022</t>
  </si>
  <si>
    <t>TRIMESTRE 3 2022</t>
  </si>
  <si>
    <t>TRIMESTRE 4 2022</t>
  </si>
  <si>
    <t>JUSTIFICACIÓN DE AVANCE DE EJECUCÓN DEL PRESUPUESTO 2022</t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</si>
  <si>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Porcentaje de población de 18 años y más que percibe inseguro vivir en Cancún.
ENVIPE: Encuesta Nacional de Seguridad Pública Urbana. Periodicidad Anual.</t>
    </r>
  </si>
  <si>
    <t>Fin
(DGPM / DP)</t>
  </si>
  <si>
    <t>Actividad</t>
  </si>
  <si>
    <t>SEGUIMIENTO A LA EJECUCIÓN DEL PRESUPUESTO AUTORIZADO 2022</t>
  </si>
  <si>
    <t>Anual</t>
  </si>
  <si>
    <t>AVANCE EN CUMPLIMIENTO DE METAS TRIMESTRAL Y ANUAL ACUMULADO 2022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</si>
  <si>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Población de 18 años y más encuestada.</t>
    </r>
  </si>
  <si>
    <t>ND</t>
  </si>
  <si>
    <t>Propósito
( Dirección General)</t>
  </si>
  <si>
    <t xml:space="preserve">Trimestral </t>
  </si>
  <si>
    <r>
      <rPr>
        <b/>
        <sz val="11"/>
        <color theme="0"/>
        <rFont val="Arial"/>
        <family val="2"/>
      </rPr>
      <t xml:space="preserve">UNIDAD DE MEDIDA DEL INDICADOR: </t>
    </r>
    <r>
      <rPr>
        <sz val="11"/>
        <color theme="0"/>
        <rFont val="Arial"/>
        <family val="2"/>
      </rPr>
      <t xml:space="preserve">Porcentaje
</t>
    </r>
    <r>
      <rPr>
        <b/>
        <sz val="11"/>
        <color theme="0"/>
        <rFont val="Arial"/>
        <family val="2"/>
      </rPr>
      <t xml:space="preserve">UNIDAD DE MEDIDA DE LAS VARIABLES: </t>
    </r>
    <r>
      <rPr>
        <sz val="11"/>
        <color theme="0"/>
        <rFont val="Arial"/>
        <family val="2"/>
      </rPr>
      <t xml:space="preserve">Jóvenes </t>
    </r>
  </si>
  <si>
    <r>
      <rPr>
        <b/>
        <sz val="11"/>
        <color theme="0"/>
        <rFont val="Arial"/>
        <family val="2"/>
      </rPr>
      <t>PJDI:</t>
    </r>
    <r>
      <rPr>
        <sz val="11"/>
        <color theme="0"/>
        <rFont val="Arial"/>
        <family val="2"/>
      </rPr>
      <t xml:space="preserve"> Porcentaje de jóvenes participantes en las actividades de desarrollo integral.</t>
    </r>
  </si>
  <si>
    <r>
      <rPr>
        <b/>
        <sz val="11"/>
        <color theme="0"/>
        <rFont val="Arial"/>
        <family val="2"/>
      </rPr>
      <t>4.20.1.1</t>
    </r>
    <r>
      <rPr>
        <sz val="11"/>
        <color theme="0"/>
        <rFont val="Arial"/>
        <family val="2"/>
      </rPr>
      <t xml:space="preserve"> Las juventudes del municipio de Benito Juárez  desarrollan herramientas que propician y promuevan su desarrollo integral.</t>
    </r>
  </si>
  <si>
    <t>Componente
(UNIDAD DE ORIENTACIÓN Y BIENESTAR JUVENIL)</t>
  </si>
  <si>
    <r>
      <rPr>
        <b/>
        <sz val="11"/>
        <color theme="1"/>
        <rFont val="Arial"/>
        <family val="2"/>
      </rPr>
      <t>4.20.1.1.1</t>
    </r>
    <r>
      <rPr>
        <sz val="11"/>
        <color theme="1"/>
        <rFont val="Arial"/>
        <family val="2"/>
      </rPr>
      <t xml:space="preserve"> Servicios integrales que promueven el bienestar y la vida digna de las juventudes brindados.</t>
    </r>
  </si>
  <si>
    <r>
      <rPr>
        <b/>
        <sz val="11"/>
        <color theme="1"/>
        <rFont val="Arial"/>
        <family val="2"/>
      </rPr>
      <t>PSIJB:</t>
    </r>
    <r>
      <rPr>
        <sz val="11"/>
        <color theme="1"/>
        <rFont val="Arial"/>
        <family val="2"/>
      </rPr>
      <t xml:space="preserve"> Porcentaje de servicios integrales dirigidos a las juventudes brindados.</t>
    </r>
  </si>
  <si>
    <t>Componente
(UNIDAD DE SERVICIOS A LA JUVENTUD)</t>
  </si>
  <si>
    <r>
      <rPr>
        <b/>
        <sz val="11"/>
        <color theme="1"/>
        <rFont val="Arial"/>
        <family val="2"/>
      </rPr>
      <t>4.20.1.1.1.1</t>
    </r>
    <r>
      <rPr>
        <sz val="11"/>
        <color theme="1"/>
        <rFont val="Arial"/>
        <family val="2"/>
      </rPr>
      <t xml:space="preserve"> Realización de actividades de promoción a la igualdad e inclusión afectiva de las juventudes.</t>
    </r>
  </si>
  <si>
    <r>
      <rPr>
        <b/>
        <sz val="11"/>
        <color theme="1"/>
        <rFont val="Arial"/>
        <family val="2"/>
      </rPr>
      <t>4.20.1.1.1.2</t>
    </r>
    <r>
      <rPr>
        <sz val="11"/>
        <color theme="1"/>
        <rFont val="Arial"/>
        <family val="2"/>
      </rPr>
      <t xml:space="preserve"> Realización de actividades que diversifiquen y propicien la participación cultural, politica y ciudadana de las juventudes.</t>
    </r>
  </si>
  <si>
    <r>
      <t xml:space="preserve">4.20.1.1.1.3 </t>
    </r>
    <r>
      <rPr>
        <sz val="11"/>
        <color theme="1"/>
        <rFont val="Arial"/>
        <family val="2"/>
      </rPr>
      <t>Realización de actividades que promueven el Bienestar Juvenil y la Vida Digna.</t>
    </r>
  </si>
  <si>
    <r>
      <rPr>
        <b/>
        <sz val="11"/>
        <color theme="1"/>
        <rFont val="Arial"/>
        <family val="2"/>
      </rPr>
      <t>4.20.1.1.1.4</t>
    </r>
    <r>
      <rPr>
        <sz val="11"/>
        <color theme="1"/>
        <rFont val="Arial"/>
        <family val="2"/>
      </rPr>
      <t xml:space="preserve"> Realización de actividades que promuevan la cultura de paz y seguridad.</t>
    </r>
  </si>
  <si>
    <r>
      <t xml:space="preserve">4.20.1.1.2 </t>
    </r>
    <r>
      <rPr>
        <sz val="11"/>
        <color theme="1"/>
        <rFont val="Arial"/>
        <family val="2"/>
      </rPr>
      <t>Actividades de fomento profesional y del entorno ambiental.</t>
    </r>
  </si>
  <si>
    <r>
      <t xml:space="preserve">4.20.1.1.2.1 </t>
    </r>
    <r>
      <rPr>
        <sz val="11"/>
        <color theme="1"/>
        <rFont val="Arial"/>
        <family val="2"/>
      </rPr>
      <t>Ejecución de actividades que fomenten la educación, el emprendimiento y el trabajo digno.</t>
    </r>
  </si>
  <si>
    <r>
      <t xml:space="preserve">4.20.1.1.2.2 </t>
    </r>
    <r>
      <rPr>
        <sz val="11"/>
        <color theme="1"/>
        <rFont val="Arial"/>
        <family val="2"/>
      </rPr>
      <t>Ejecución de actividades que fomenten los entornos sostenibles, dignos y adecuados.</t>
    </r>
  </si>
  <si>
    <r>
      <rPr>
        <b/>
        <sz val="11"/>
        <color theme="1"/>
        <rFont val="Arial"/>
        <family val="2"/>
      </rPr>
      <t xml:space="preserve">PAIA: </t>
    </r>
    <r>
      <rPr>
        <sz val="11"/>
        <color theme="1"/>
        <rFont val="Arial"/>
        <family val="2"/>
      </rPr>
      <t>Porcentaje de actividades de igualdad e inclusión afectiva realizadas.</t>
    </r>
  </si>
  <si>
    <r>
      <rPr>
        <b/>
        <sz val="11"/>
        <color theme="1"/>
        <rFont val="Arial"/>
        <family val="2"/>
      </rPr>
      <t>PACPCR:</t>
    </r>
    <r>
      <rPr>
        <sz val="11"/>
        <color theme="1"/>
        <rFont val="Arial"/>
        <family val="2"/>
      </rPr>
      <t xml:space="preserve"> Porcentaje de actividades  culturales, políticas y ciudadanas dirigidas a las juventudes, realizadas.</t>
    </r>
  </si>
  <si>
    <r>
      <rPr>
        <b/>
        <sz val="11"/>
        <color theme="1"/>
        <rFont val="Arial"/>
        <family val="2"/>
      </rPr>
      <t>PABV</t>
    </r>
    <r>
      <rPr>
        <sz val="11"/>
        <color theme="1"/>
        <rFont val="Arial"/>
        <family val="2"/>
      </rPr>
      <t xml:space="preserve">: Porcentaje de actividades que promueven el bienestar juvenil y la Vida Digna. </t>
    </r>
  </si>
  <si>
    <r>
      <rPr>
        <b/>
        <sz val="11"/>
        <color theme="1"/>
        <rFont val="Arial"/>
        <family val="2"/>
      </rPr>
      <t>PACS:</t>
    </r>
    <r>
      <rPr>
        <sz val="11"/>
        <color theme="1"/>
        <rFont val="Arial"/>
        <family val="2"/>
      </rPr>
      <t xml:space="preserve"> Porcentaje de actividades que promueven la Cultura de Paz y Seguridad.</t>
    </r>
  </si>
  <si>
    <r>
      <t xml:space="preserve">PAFPA: </t>
    </r>
    <r>
      <rPr>
        <sz val="11"/>
        <color theme="1"/>
        <rFont val="Arial"/>
        <family val="2"/>
      </rPr>
      <t>Porcentaje de actividades de fomento profesional y ambiental.</t>
    </r>
  </si>
  <si>
    <r>
      <rPr>
        <b/>
        <sz val="11"/>
        <color theme="1"/>
        <rFont val="Arial"/>
        <family val="2"/>
      </rPr>
      <t>PAFL:</t>
    </r>
    <r>
      <rPr>
        <sz val="11"/>
        <color theme="1"/>
        <rFont val="Arial"/>
        <family val="2"/>
      </rPr>
      <t xml:space="preserve"> Porcentaje de  actividades en fomento educativo y laboral.</t>
    </r>
  </si>
  <si>
    <r>
      <rPr>
        <b/>
        <sz val="11"/>
        <color theme="1"/>
        <rFont val="Arial"/>
        <family val="2"/>
      </rPr>
      <t>PAED:</t>
    </r>
    <r>
      <rPr>
        <sz val="11"/>
        <color theme="1"/>
        <rFont val="Arial"/>
        <family val="2"/>
      </rPr>
      <t xml:space="preserve"> Porcentaje de actividades que fomenten los entornos dignos.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</si>
  <si>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Actividades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</si>
  <si>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 xml:space="preserve">UNIDAD DE MEDIDA DE LAS VARIABLES </t>
    </r>
    <r>
      <rPr>
        <sz val="11"/>
        <rFont val="Arial"/>
        <family val="2"/>
      </rPr>
      <t xml:space="preserve">Actividades </t>
    </r>
  </si>
  <si>
    <r>
      <t xml:space="preserve">UNIDAD DE MEDIDA DEL INDICADOR:  </t>
    </r>
    <r>
      <rPr>
        <sz val="11"/>
        <rFont val="Arial"/>
        <family val="2"/>
      </rPr>
      <t>Porcentaje</t>
    </r>
    <r>
      <rPr>
        <b/>
        <sz val="11"/>
        <rFont val="Arial"/>
        <family val="2"/>
      </rPr>
      <t xml:space="preserve">
UNIDAD DE MEDIDA DE LAS VARIABLES </t>
    </r>
    <r>
      <rPr>
        <sz val="11"/>
        <rFont val="Arial"/>
        <family val="2"/>
      </rPr>
      <t>Actividades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</si>
  <si>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 Porcentaje
</t>
    </r>
    <r>
      <rPr>
        <b/>
        <sz val="11"/>
        <color theme="1"/>
        <rFont val="Arial"/>
        <family val="2"/>
      </rPr>
      <t>UNIDAD DE MEDIDA DE LAS VARIABLES</t>
    </r>
    <r>
      <rPr>
        <sz val="11"/>
        <color theme="1"/>
        <rFont val="Arial"/>
        <family val="2"/>
      </rPr>
      <t xml:space="preserve"> Actividades </t>
    </r>
  </si>
  <si>
    <r>
      <t xml:space="preserve">4.20.1.1.2.3 </t>
    </r>
    <r>
      <rPr>
        <sz val="11"/>
        <color theme="1"/>
        <rFont val="Arial"/>
        <family val="2"/>
      </rPr>
      <t>Integración del Padrón Municipal de las Juventudes de Benito Juárez.</t>
    </r>
  </si>
  <si>
    <r>
      <rPr>
        <b/>
        <sz val="11"/>
        <color theme="1"/>
        <rFont val="Arial"/>
        <family val="2"/>
      </rPr>
      <t>PJIP:</t>
    </r>
    <r>
      <rPr>
        <sz val="11"/>
        <color theme="1"/>
        <rFont val="Arial"/>
        <family val="2"/>
      </rPr>
      <t xml:space="preserve"> Porcentaje de juventudes integradas en el Padrón.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</si>
  <si>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 xml:space="preserve">UNIDAD DE MEDIDA DE LAS VARIABLES:
</t>
    </r>
    <r>
      <rPr>
        <sz val="11"/>
        <rFont val="Arial"/>
        <family val="2"/>
      </rPr>
      <t xml:space="preserve">Jóvenes </t>
    </r>
  </si>
  <si>
    <t>N/A</t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</si>
  <si>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 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Servicios Integrales.</t>
    </r>
  </si>
  <si>
    <t>CLAVE Y NOMBRE DEL PPA: F-PPA 4.20 PROGRAMA DE DESARROLLO INTEGRAL CON PERSPECTIVA DE JUVENTUDES</t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</si>
  <si>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lograron realizar 9 actividades de las 23 programadas, esto represento un avance trimestral del 39%, no se alcanzó llegar a la meta debido a que no todas las preparatorias y universidades lograron abrir sus instalaciones a principios de año, la intención de ser presencial es para halla más participación de las y los jóvenes, siguiendo los protocolos del COVD-19. 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 Se realizaron 9 actividades de las 69 programadas, lo que representa un 13 % del avance anual. </t>
    </r>
  </si>
  <si>
    <t xml:space="preserve">Varias de las actividades impartidas durante este trimestre se realizaron con aliados y personal del Instituto, además en su mayoría fueron taller y platicas por lo que no se ocuparon materiales para la realización, debido a ello existe un ahorro. </t>
  </si>
  <si>
    <t xml:space="preserve">Se logro el avance financiero programado. Además se obtuvo un ahorro en el capítulo 2000, ya que no se ocupó materiales para las pláticas. </t>
  </si>
  <si>
    <t xml:space="preserve">INSTITUTO MUNICIPAL DE LA JUVENTUD </t>
  </si>
  <si>
    <r>
      <rPr>
        <b/>
        <sz val="11"/>
        <color theme="1"/>
        <rFont val="Arial"/>
        <family val="2"/>
      </rPr>
      <t xml:space="preserve">4.20.1 </t>
    </r>
    <r>
      <rPr>
        <sz val="11"/>
        <color theme="1"/>
        <rFont val="Arial"/>
        <family val="2"/>
      </rPr>
      <t>Contribuir en la promoción de  acciones que combatan las causas que generan las violencias y la delincuencia contribuyendo a la paz y la justica mediante el desarrollo de herramientas que propicien y promuevan el desarrollo integral de las juventudes.</t>
    </r>
  </si>
  <si>
    <r>
      <rPr>
        <b/>
        <sz val="11"/>
        <color theme="0"/>
        <rFont val="Arial"/>
        <family val="2"/>
      </rPr>
      <t>Meta trimestral:</t>
    </r>
    <r>
      <rPr>
        <sz val="11"/>
        <color theme="0"/>
        <rFont val="Arial"/>
        <family val="2"/>
      </rPr>
      <t xml:space="preserve"> Se beneficiaron 1,200 jóvenes de los 1,250 programados, se logro en su mayoria a las y los jóvenes programados, por lo que hizo falta una actividad la cual se consideraba obtener el número de personas faltantes, esto represento un avance del 96 %.
</t>
    </r>
    <r>
      <rPr>
        <b/>
        <sz val="11"/>
        <color theme="0"/>
        <rFont val="Arial"/>
        <family val="2"/>
      </rPr>
      <t>Meta anual:</t>
    </r>
    <r>
      <rPr>
        <sz val="11"/>
        <color theme="0"/>
        <rFont val="Arial"/>
        <family val="2"/>
      </rPr>
      <t xml:space="preserve">  Se atendieron 2,217 jóvenes de los 5,850 programados, lo que representa un 37.90 % del avance anual. 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</si>
  <si>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alcanzada en el segundo trimestre 2022 corresponde al mismo valor obtenido en 2021, es decir 80.2%. El avance en cumplimiento de metas trimestral refleja la variación del avance trimestral  reportado respecto a lo programado trimestral, es decir 1.17%. 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El avance en cumplimiento de metas anual refleja la variación del avance anual  reportado respecto a lo programado anual, es decir 1.17%. El Instituto Nacional de Estadística y Geografía, INEGI, implementa y publica los resultados de la Encuesta Nacional de Victimización y Percepción sobre Seguridad Pública Anualmente. Ultimo dato 80.2% periodo marzo-abril 2021. 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</si>
  <si>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lograron realizar 12 actividades de las 10 programadas, esto represento un avance trimestral del 120 %.
</t>
    </r>
    <r>
      <rPr>
        <b/>
        <sz val="11"/>
        <color theme="1"/>
        <rFont val="Arial"/>
        <family val="2"/>
      </rPr>
      <t xml:space="preserve">
Meta anual:</t>
    </r>
    <r>
      <rPr>
        <sz val="11"/>
        <color theme="1"/>
        <rFont val="Arial"/>
        <family val="2"/>
      </rPr>
      <t xml:space="preserve">  Se realizaron 29 actividades de las 55 programadas, lo que representa un 52 % del avance anual.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</si>
  <si>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lograron realizar 2 actividades de las 3 programadas, esto represento un avance del 66.67 %, no se logró superar la meta debido a que los ponentes para el taller (lenguas y señas mexicana), no disponían del tiempo conforme a la fecha programada. 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 Se realizaron 7 actividades de las 15 programadas, lo que representa un 46.67 % del avance anual. 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</si>
  <si>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lograron realizar 4 actividades de las 2 programadas, esto represento un avance del 200 % logrando realizar otras pláticas debido a la participación de las y los jóvenes. 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 Se realizaron 8 actividades de las 12 programadas, lo que representa un 66.67 % del avance anual.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</si>
  <si>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lograron realizar 3 actividades de las 3 programadas, esto represento un avance del 100%. 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 Se realizaron 7 actividades de las 18 programadas, lo que representa un 38.89% del avance anual.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</si>
  <si>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lograron realizar 3 actividades de las 2 programadas, esto represento un avance del 150% superando la meta programada, esto fue debido a que el tema de una plática fue muy exitoso,  por lo que se efectuó nuevamente, contando con la participación de las y los jóvenes. 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 Se realizaron 7 actividades de las 10 programadas, lo que representa un 70% del avance anual.</t>
    </r>
  </si>
  <si>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Se lograron realizar 12 actividades de las 8 programadas, esto represento un avance trimestral del 150%,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 Se realizaron 21 actividades de las 69 programadas, lo que representa un 30.43 % del avance anual. 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</si>
  <si>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lograron realizar 7 actividades de las 7 programadas, esto represento un avance trimestral del 100%.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 Se realizaron 16 actividades de las 61 programadas, lo que representa un 26.23 % del avance anual. </t>
    </r>
  </si>
  <si>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 Se lograron realizar 5 actividades de 1 programada, esto represento un avance trimestral del 500%, se realizaron más actividades debido a que la participación estimada de las y los jóvenes no era suficiente con una sola actividad.  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  Se realizaron 5 actividades de las 8 programadas, lo que representa un 65.50 % del avance anual. </t>
    </r>
  </si>
  <si>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 No se programaron metas durante este primer trimestre. 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 No existe un avance anual debido a que no se programaron metas para este trimestre. </t>
    </r>
  </si>
  <si>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 No hay un avance en las metas del trimestre debido a que los ponentes para estos temas, no estaban en disposición durante el trimestre.  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 No se logró un avance del trimestre, por lo que no hay un avance anual para esta actividad. 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</si>
  <si>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lograron realizar 9 actividades de las 20 programadas, esto represento un avance trimestral del 45% por lo que no se logró llegar a la meta, debido a que las preparatorias y universidades iniciaron clases presenciales a principios del mes de febrero. 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 Se realizaron 9 actividades de las 61 programadas, lo que representa un 14 % del avance anual. 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</si>
  <si>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lograron realizar 4 actividades de las 5 programadas, esto represento un avance del 80% no se logró realizar la última platica debido a que la ponente cancelo en ultimo momento y el lugar fue ocupado por la Universidad. 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 Se realizaron 4 actividades de las 18 programadas, lo que representa un 22% del avance anual.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</si>
  <si>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lograron realizar 4 actividades de las 3 programadas, esto represento un avance del 133 % logrando que estos temas fueran interesantes y poder impartir un taller más, ya que estaba la oportunidad. 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 Se realizaron 4 actividades de las 12 programadas, lo que representa un 33 % del avance anual.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</si>
  <si>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lograron realizar 5 actividades de las 4 programadas, esto represento un avance del 125 %, se logró superar la meta debido a la participación de las juventudes en los programas de inclusión.  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 Se realizaron 5 actividades de las 15 programadas, lo que representa un 33 % del avance anual. 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</si>
  <si>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lograron realizar 17 actividades de las 15 programadas, esto represento un avance trimestral del 113 %.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 Se realizaron 17 actividades de las 55 programadas, lo que representa un 31 % del avance anual.</t>
    </r>
  </si>
  <si>
    <r>
      <rPr>
        <b/>
        <sz val="11"/>
        <color theme="0"/>
        <rFont val="Arial"/>
        <family val="2"/>
      </rPr>
      <t xml:space="preserve">Meta trimestral: </t>
    </r>
    <r>
      <rPr>
        <sz val="11"/>
        <color theme="0"/>
        <rFont val="Arial"/>
        <family val="2"/>
      </rPr>
      <t xml:space="preserve">Se beneficiaron 1,017 jóvenes de los 1,550 programados, no se logró el alcance de las metas debido a que a principio de febrero varias universidades abrieron sus instalaciones, lo cual dificulto el poder realizar los talleres y platicas, buscando la participación presencial de los alumnos para un mayor alcance, esto represento un avance del 65.61 % 
</t>
    </r>
    <r>
      <rPr>
        <b/>
        <sz val="11"/>
        <color theme="0"/>
        <rFont val="Arial"/>
        <family val="2"/>
      </rPr>
      <t xml:space="preserve">Meta anual: </t>
    </r>
    <r>
      <rPr>
        <sz val="11"/>
        <color theme="0"/>
        <rFont val="Arial"/>
        <family val="2"/>
      </rPr>
      <t xml:space="preserve"> Se atendieron 1,017 jóvenes de los 5,850 programados, lo que representa un 17.38 % del avance anual. </t>
    </r>
  </si>
  <si>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La meta programada para el primer trimestre 2022 corresponde al último registro de la encuesta obtenida en 2021, es decir 80.2%. La meta alcanzada en primer trimestre 2021 corresponde al mismo valor obtenido en 2021, es decir 80.2%. El avance en cumplimiento de metas trimestral refleja la variación del avance trimestral  reportado respecto a lo programado trimestral, es decir 1.17%. 
</t>
    </r>
    <r>
      <rPr>
        <b/>
        <sz val="11"/>
        <rFont val="Arial"/>
        <family val="2"/>
      </rPr>
      <t>Meta Anual:</t>
    </r>
    <r>
      <rPr>
        <sz val="11"/>
        <rFont val="Arial"/>
        <family val="2"/>
      </rPr>
      <t xml:space="preserve"> El avance en cumplimiento de metas anual refleja la variación del avance anual  reportado respecto a lo programado anual, es decir 1.17%.El Instituto Nacional de Estadística y Geografía, INEGI, implementa y publica los resultados de la Encuesta Nacional de Victimización y Percepción sobre Seguridad Pública Anualmente. Ultimo dato 80.2% periodo marzo-abril 2021. A la fecha auú no se ha emitido la actualización.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</si>
  <si>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lograron realizar 4 actividades de las 3 programadas, esto represento un avance del 133% superando la meta programada, esto fue debido a la participación de los grupos de una preparatoria. 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 Se realizaron 4 actividades de las 10 programadas, lo que representa un 40% del avance anual.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</si>
  <si>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 No se realizó la integración del Padrón debido a que durante el trimestre había veda electoral, además las y los jóvenes no tenían el deseo de otorgar sus datos personales, toda vez que consideraron irrelevantes y para otro uso, debido al tiempo de elecciones.   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 No existe un avance anual debido a que no hay metas reportadas durante el segundo trimestre.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</si>
</sst>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sz val="14"/>
      <color rgb="FFFFFFFF"/>
      <name val="Arial"/>
      <family val="2"/>
    </font>
    <font>
      <sz val="1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rgb="FFF2F2F2"/>
        <bgColor rgb="FF000000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ed">
        <color theme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theme="1"/>
      </bottom>
      <diagonal/>
    </border>
    <border>
      <left/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</cellStyleXfs>
  <cellXfs count="194">
    <xf numFmtId="0" fontId="0" fillId="0" borderId="0" xfId="0"/>
    <xf numFmtId="0" fontId="5" fillId="2" borderId="49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left" vertical="center" wrapText="1"/>
    </xf>
    <xf numFmtId="0" fontId="5" fillId="3" borderId="36" xfId="0" applyFont="1" applyFill="1" applyBorder="1" applyAlignment="1">
      <alignment horizontal="center" vertical="center" wrapText="1"/>
    </xf>
    <xf numFmtId="10" fontId="9" fillId="3" borderId="54" xfId="2" applyNumberFormat="1" applyFont="1" applyFill="1" applyBorder="1" applyAlignment="1">
      <alignment horizontal="center" vertical="center" wrapText="1"/>
    </xf>
    <xf numFmtId="10" fontId="8" fillId="3" borderId="55" xfId="2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0" fontId="9" fillId="3" borderId="57" xfId="2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0" fillId="6" borderId="66" xfId="0" applyFont="1" applyFill="1" applyBorder="1" applyAlignment="1">
      <alignment horizontal="center" vertical="center" wrapText="1"/>
    </xf>
    <xf numFmtId="0" fontId="11" fillId="6" borderId="67" xfId="0" applyFont="1" applyFill="1" applyBorder="1" applyAlignment="1">
      <alignment horizontal="center" vertical="center" wrapText="1"/>
    </xf>
    <xf numFmtId="0" fontId="10" fillId="6" borderId="68" xfId="0" applyFont="1" applyFill="1" applyBorder="1" applyAlignment="1">
      <alignment horizontal="center" vertical="center" wrapText="1"/>
    </xf>
    <xf numFmtId="0" fontId="11" fillId="6" borderId="69" xfId="0" applyFont="1" applyFill="1" applyBorder="1" applyAlignment="1">
      <alignment horizontal="center" vertical="center" wrapText="1"/>
    </xf>
    <xf numFmtId="0" fontId="11" fillId="6" borderId="70" xfId="0" applyFont="1" applyFill="1" applyBorder="1" applyAlignment="1">
      <alignment horizontal="center" vertical="center" wrapText="1"/>
    </xf>
    <xf numFmtId="0" fontId="11" fillId="6" borderId="71" xfId="0" applyFont="1" applyFill="1" applyBorder="1" applyAlignment="1">
      <alignment horizontal="center" vertical="center" wrapText="1"/>
    </xf>
    <xf numFmtId="3" fontId="11" fillId="6" borderId="58" xfId="0" applyNumberFormat="1" applyFont="1" applyFill="1" applyBorder="1" applyAlignment="1">
      <alignment horizontal="center" vertical="center" wrapText="1"/>
    </xf>
    <xf numFmtId="3" fontId="11" fillId="6" borderId="22" xfId="0" applyNumberFormat="1" applyFont="1" applyFill="1" applyBorder="1" applyAlignment="1">
      <alignment horizontal="center" vertical="center" wrapText="1"/>
    </xf>
    <xf numFmtId="3" fontId="11" fillId="6" borderId="23" xfId="0" applyNumberFormat="1" applyFont="1" applyFill="1" applyBorder="1" applyAlignment="1">
      <alignment horizontal="center" vertical="center" wrapText="1"/>
    </xf>
    <xf numFmtId="0" fontId="6" fillId="7" borderId="59" xfId="0" applyFont="1" applyFill="1" applyBorder="1" applyAlignment="1">
      <alignment horizontal="center" vertical="center" wrapText="1"/>
    </xf>
    <xf numFmtId="10" fontId="8" fillId="7" borderId="60" xfId="2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10" fontId="8" fillId="7" borderId="55" xfId="2" applyNumberFormat="1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10" fontId="8" fillId="7" borderId="56" xfId="2" applyNumberFormat="1" applyFont="1" applyFill="1" applyBorder="1" applyAlignment="1">
      <alignment horizontal="center" vertical="center" wrapText="1"/>
    </xf>
    <xf numFmtId="10" fontId="9" fillId="7" borderId="55" xfId="2" applyNumberFormat="1" applyFont="1" applyFill="1" applyBorder="1" applyAlignment="1">
      <alignment horizontal="center" vertical="center" wrapText="1"/>
    </xf>
    <xf numFmtId="10" fontId="9" fillId="7" borderId="56" xfId="2" applyNumberFormat="1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justify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11" fillId="6" borderId="23" xfId="0" applyFont="1" applyFill="1" applyBorder="1" applyAlignment="1">
      <alignment horizontal="left" vertical="center" wrapText="1"/>
    </xf>
    <xf numFmtId="0" fontId="8" fillId="7" borderId="21" xfId="0" applyFont="1" applyFill="1" applyBorder="1" applyAlignment="1">
      <alignment horizontal="left" vertical="center" wrapText="1"/>
    </xf>
    <xf numFmtId="0" fontId="8" fillId="7" borderId="23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3" fontId="8" fillId="3" borderId="22" xfId="0" applyNumberFormat="1" applyFont="1" applyFill="1" applyBorder="1" applyAlignment="1">
      <alignment horizontal="center" vertical="center" wrapText="1"/>
    </xf>
    <xf numFmtId="3" fontId="8" fillId="3" borderId="23" xfId="0" applyNumberFormat="1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8" fillId="7" borderId="29" xfId="0" applyFont="1" applyFill="1" applyBorder="1" applyAlignment="1">
      <alignment horizontal="center" vertical="center" wrapText="1"/>
    </xf>
    <xf numFmtId="7" fontId="8" fillId="7" borderId="33" xfId="1" applyNumberFormat="1" applyFont="1" applyFill="1" applyBorder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justify" vertical="center" wrapText="1"/>
    </xf>
    <xf numFmtId="0" fontId="8" fillId="7" borderId="53" xfId="0" applyFont="1" applyFill="1" applyBorder="1" applyAlignment="1">
      <alignment horizontal="justify" vertical="center" wrapText="1"/>
    </xf>
    <xf numFmtId="164" fontId="5" fillId="3" borderId="27" xfId="0" applyNumberFormat="1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9" fillId="3" borderId="75" xfId="0" applyFont="1" applyFill="1" applyBorder="1" applyAlignment="1">
      <alignment horizontal="center" vertical="center" wrapText="1"/>
    </xf>
    <xf numFmtId="0" fontId="9" fillId="3" borderId="74" xfId="0" applyFont="1" applyFill="1" applyBorder="1" applyAlignment="1">
      <alignment horizontal="center" vertical="center" wrapText="1"/>
    </xf>
    <xf numFmtId="0" fontId="9" fillId="3" borderId="77" xfId="0" applyFont="1" applyFill="1" applyBorder="1" applyAlignment="1">
      <alignment horizontal="center" vertical="center" wrapText="1"/>
    </xf>
    <xf numFmtId="3" fontId="8" fillId="3" borderId="75" xfId="0" applyNumberFormat="1" applyFont="1" applyFill="1" applyBorder="1" applyAlignment="1">
      <alignment horizontal="center" vertical="center" wrapText="1"/>
    </xf>
    <xf numFmtId="3" fontId="8" fillId="3" borderId="77" xfId="0" applyNumberFormat="1" applyFont="1" applyFill="1" applyBorder="1" applyAlignment="1">
      <alignment horizontal="center" vertical="center" wrapText="1"/>
    </xf>
    <xf numFmtId="0" fontId="8" fillId="3" borderId="77" xfId="0" applyFont="1" applyFill="1" applyBorder="1" applyAlignment="1">
      <alignment horizontal="left" vertical="center" wrapText="1"/>
    </xf>
    <xf numFmtId="0" fontId="7" fillId="3" borderId="79" xfId="0" applyFont="1" applyFill="1" applyBorder="1" applyAlignment="1">
      <alignment horizontal="center" vertical="center" wrapText="1"/>
    </xf>
    <xf numFmtId="10" fontId="0" fillId="9" borderId="74" xfId="0" applyNumberFormat="1" applyFill="1" applyBorder="1" applyAlignment="1">
      <alignment horizontal="center" vertical="center" wrapText="1"/>
    </xf>
    <xf numFmtId="10" fontId="0" fillId="9" borderId="75" xfId="0" applyNumberFormat="1" applyFill="1" applyBorder="1" applyAlignment="1">
      <alignment horizontal="center" vertical="center" wrapText="1"/>
    </xf>
    <xf numFmtId="10" fontId="0" fillId="9" borderId="77" xfId="0" applyNumberFormat="1" applyFill="1" applyBorder="1" applyAlignment="1">
      <alignment horizontal="center" vertical="center" wrapText="1"/>
    </xf>
    <xf numFmtId="10" fontId="0" fillId="8" borderId="46" xfId="0" applyNumberFormat="1" applyFill="1" applyBorder="1" applyAlignment="1">
      <alignment horizontal="center" vertical="center" wrapText="1"/>
    </xf>
    <xf numFmtId="10" fontId="0" fillId="8" borderId="47" xfId="0" applyNumberFormat="1" applyFill="1" applyBorder="1" applyAlignment="1">
      <alignment horizontal="center" vertical="center" wrapText="1"/>
    </xf>
    <xf numFmtId="10" fontId="0" fillId="8" borderId="48" xfId="0" applyNumberFormat="1" applyFill="1" applyBorder="1" applyAlignment="1">
      <alignment horizontal="center" vertical="center" wrapText="1"/>
    </xf>
    <xf numFmtId="10" fontId="0" fillId="8" borderId="72" xfId="0" applyNumberFormat="1" applyFill="1" applyBorder="1" applyAlignment="1">
      <alignment horizontal="center" vertical="center" wrapText="1"/>
    </xf>
    <xf numFmtId="10" fontId="0" fillId="8" borderId="73" xfId="0" applyNumberFormat="1" applyFill="1" applyBorder="1" applyAlignment="1">
      <alignment horizontal="center" vertical="center" wrapText="1"/>
    </xf>
    <xf numFmtId="10" fontId="0" fillId="8" borderId="56" xfId="0" applyNumberForma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8" fillId="3" borderId="75" xfId="0" applyFont="1" applyFill="1" applyBorder="1" applyAlignment="1">
      <alignment horizontal="left" vertical="top" wrapText="1"/>
    </xf>
    <xf numFmtId="10" fontId="0" fillId="4" borderId="21" xfId="0" applyNumberFormat="1" applyFill="1" applyBorder="1" applyAlignment="1">
      <alignment horizontal="center" vertical="center" wrapText="1"/>
    </xf>
    <xf numFmtId="10" fontId="0" fillId="4" borderId="22" xfId="0" applyNumberFormat="1" applyFill="1" applyBorder="1" applyAlignment="1">
      <alignment horizontal="center" vertical="center" wrapText="1"/>
    </xf>
    <xf numFmtId="10" fontId="0" fillId="4" borderId="23" xfId="0" applyNumberForma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justify" vertical="center" wrapText="1"/>
    </xf>
    <xf numFmtId="0" fontId="5" fillId="3" borderId="81" xfId="0" applyFont="1" applyFill="1" applyBorder="1" applyAlignment="1">
      <alignment horizontal="center" vertical="center" wrapText="1"/>
    </xf>
    <xf numFmtId="0" fontId="9" fillId="3" borderId="82" xfId="0" applyFont="1" applyFill="1" applyBorder="1" applyAlignment="1">
      <alignment horizontal="center" vertical="center" wrapText="1"/>
    </xf>
    <xf numFmtId="0" fontId="9" fillId="3" borderId="81" xfId="0" applyFont="1" applyFill="1" applyBorder="1" applyAlignment="1">
      <alignment horizontal="center" vertical="center" wrapText="1"/>
    </xf>
    <xf numFmtId="0" fontId="9" fillId="3" borderId="84" xfId="0" applyFont="1" applyFill="1" applyBorder="1" applyAlignment="1">
      <alignment horizontal="center" vertical="center" wrapText="1"/>
    </xf>
    <xf numFmtId="3" fontId="8" fillId="3" borderId="82" xfId="0" applyNumberFormat="1" applyFont="1" applyFill="1" applyBorder="1" applyAlignment="1">
      <alignment horizontal="center" vertical="center" wrapText="1"/>
    </xf>
    <xf numFmtId="3" fontId="8" fillId="3" borderId="84" xfId="0" applyNumberFormat="1" applyFont="1" applyFill="1" applyBorder="1" applyAlignment="1">
      <alignment horizontal="center" vertical="center" wrapText="1"/>
    </xf>
    <xf numFmtId="10" fontId="0" fillId="4" borderId="81" xfId="0" applyNumberFormat="1" applyFill="1" applyBorder="1" applyAlignment="1">
      <alignment horizontal="center" vertical="center" wrapText="1"/>
    </xf>
    <xf numFmtId="10" fontId="0" fillId="4" borderId="82" xfId="0" applyNumberFormat="1" applyFill="1" applyBorder="1" applyAlignment="1">
      <alignment horizontal="center" vertical="center" wrapText="1"/>
    </xf>
    <xf numFmtId="10" fontId="0" fillId="4" borderId="84" xfId="0" applyNumberFormat="1" applyFill="1" applyBorder="1" applyAlignment="1">
      <alignment horizontal="center" vertical="center" wrapText="1"/>
    </xf>
    <xf numFmtId="0" fontId="8" fillId="3" borderId="81" xfId="0" applyFont="1" applyFill="1" applyBorder="1" applyAlignment="1">
      <alignment horizontal="left" vertical="center" wrapText="1"/>
    </xf>
    <xf numFmtId="0" fontId="8" fillId="3" borderId="82" xfId="0" applyFont="1" applyFill="1" applyBorder="1" applyAlignment="1">
      <alignment horizontal="left" vertical="center" wrapText="1"/>
    </xf>
    <xf numFmtId="0" fontId="8" fillId="3" borderId="84" xfId="0" applyFont="1" applyFill="1" applyBorder="1" applyAlignment="1">
      <alignment horizontal="left" vertical="center" wrapText="1"/>
    </xf>
    <xf numFmtId="0" fontId="9" fillId="3" borderId="61" xfId="0" applyFont="1" applyFill="1" applyBorder="1" applyAlignment="1">
      <alignment horizontal="center" vertical="center" wrapText="1"/>
    </xf>
    <xf numFmtId="0" fontId="9" fillId="3" borderId="83" xfId="0" applyFont="1" applyFill="1" applyBorder="1" applyAlignment="1">
      <alignment horizontal="center" vertical="center" wrapText="1"/>
    </xf>
    <xf numFmtId="0" fontId="9" fillId="3" borderId="76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justify" vertical="center" wrapText="1"/>
    </xf>
    <xf numFmtId="0" fontId="6" fillId="3" borderId="22" xfId="0" applyFont="1" applyFill="1" applyBorder="1" applyAlignment="1">
      <alignment horizontal="justify" vertical="center" wrapText="1"/>
    </xf>
    <xf numFmtId="0" fontId="6" fillId="7" borderId="22" xfId="0" applyFont="1" applyFill="1" applyBorder="1" applyAlignment="1">
      <alignment horizontal="justify" vertical="center" wrapText="1"/>
    </xf>
    <xf numFmtId="0" fontId="6" fillId="3" borderId="75" xfId="0" applyFont="1" applyFill="1" applyBorder="1" applyAlignment="1">
      <alignment horizontal="justify" vertical="center" wrapText="1"/>
    </xf>
    <xf numFmtId="0" fontId="8" fillId="3" borderId="75" xfId="0" applyFont="1" applyFill="1" applyBorder="1" applyAlignment="1">
      <alignment horizontal="justify" vertical="center" wrapText="1"/>
    </xf>
    <xf numFmtId="0" fontId="9" fillId="10" borderId="22" xfId="0" applyFont="1" applyFill="1" applyBorder="1" applyAlignment="1">
      <alignment horizontal="left" vertical="center" wrapText="1"/>
    </xf>
    <xf numFmtId="0" fontId="5" fillId="10" borderId="22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74" xfId="0" applyFont="1" applyFill="1" applyBorder="1" applyAlignment="1">
      <alignment horizontal="center" vertical="center" wrapText="1"/>
    </xf>
    <xf numFmtId="0" fontId="9" fillId="10" borderId="75" xfId="0" applyFont="1" applyFill="1" applyBorder="1" applyAlignment="1">
      <alignment horizontal="left" vertical="center" wrapText="1"/>
    </xf>
    <xf numFmtId="0" fontId="8" fillId="3" borderId="74" xfId="0" applyFont="1" applyFill="1" applyBorder="1" applyAlignment="1">
      <alignment horizontal="left" vertical="center" wrapText="1"/>
    </xf>
    <xf numFmtId="10" fontId="0" fillId="4" borderId="85" xfId="0" applyNumberFormat="1" applyFill="1" applyBorder="1" applyAlignment="1">
      <alignment horizontal="center" vertical="center" wrapText="1"/>
    </xf>
    <xf numFmtId="10" fontId="0" fillId="4" borderId="19" xfId="0" applyNumberFormat="1" applyFill="1" applyBorder="1" applyAlignment="1">
      <alignment horizontal="center" vertical="center" wrapText="1"/>
    </xf>
    <xf numFmtId="10" fontId="0" fillId="9" borderId="22" xfId="0" applyNumberForma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left" vertical="center" wrapText="1"/>
    </xf>
    <xf numFmtId="7" fontId="9" fillId="3" borderId="34" xfId="1" applyNumberFormat="1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justify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9" fillId="7" borderId="62" xfId="0" applyFont="1" applyFill="1" applyBorder="1" applyAlignment="1">
      <alignment horizontal="center" vertical="center" wrapText="1"/>
    </xf>
    <xf numFmtId="0" fontId="9" fillId="7" borderId="63" xfId="0" applyFont="1" applyFill="1" applyBorder="1" applyAlignment="1">
      <alignment horizontal="center" vertical="center" wrapText="1"/>
    </xf>
    <xf numFmtId="0" fontId="9" fillId="7" borderId="64" xfId="0" applyFont="1" applyFill="1" applyBorder="1" applyAlignment="1">
      <alignment horizontal="center" vertical="center" wrapText="1"/>
    </xf>
    <xf numFmtId="0" fontId="9" fillId="7" borderId="65" xfId="0" applyFont="1" applyFill="1" applyBorder="1" applyAlignment="1">
      <alignment horizontal="center" vertical="center" wrapText="1"/>
    </xf>
    <xf numFmtId="3" fontId="8" fillId="7" borderId="22" xfId="0" applyNumberFormat="1" applyFont="1" applyFill="1" applyBorder="1" applyAlignment="1">
      <alignment horizontal="center" vertical="center" wrapText="1"/>
    </xf>
    <xf numFmtId="3" fontId="8" fillId="7" borderId="23" xfId="0" applyNumberFormat="1" applyFont="1" applyFill="1" applyBorder="1" applyAlignment="1">
      <alignment horizontal="center" vertical="center" wrapText="1"/>
    </xf>
    <xf numFmtId="10" fontId="0" fillId="4" borderId="45" xfId="0" applyNumberFormat="1" applyFill="1" applyBorder="1" applyAlignment="1">
      <alignment horizontal="center" vertical="center" wrapText="1"/>
    </xf>
    <xf numFmtId="10" fontId="0" fillId="4" borderId="33" xfId="0" applyNumberFormat="1" applyFill="1" applyBorder="1" applyAlignment="1">
      <alignment horizontal="center" vertical="center" wrapText="1"/>
    </xf>
    <xf numFmtId="10" fontId="0" fillId="4" borderId="86" xfId="0" applyNumberFormat="1" applyFill="1" applyBorder="1" applyAlignment="1">
      <alignment horizontal="center" vertical="center" wrapText="1"/>
    </xf>
    <xf numFmtId="0" fontId="9" fillId="7" borderId="87" xfId="0" applyFont="1" applyFill="1" applyBorder="1" applyAlignment="1">
      <alignment horizontal="center" vertical="center" wrapText="1"/>
    </xf>
    <xf numFmtId="10" fontId="0" fillId="4" borderId="88" xfId="0" applyNumberFormat="1" applyFill="1" applyBorder="1" applyAlignment="1">
      <alignment horizontal="center" vertical="center" wrapText="1"/>
    </xf>
    <xf numFmtId="0" fontId="8" fillId="3" borderId="78" xfId="0" applyFont="1" applyFill="1" applyBorder="1" applyAlignment="1">
      <alignment horizontal="justify" vertical="center" wrapText="1"/>
    </xf>
    <xf numFmtId="0" fontId="11" fillId="6" borderId="22" xfId="0" applyFont="1" applyFill="1" applyBorder="1" applyAlignment="1">
      <alignment horizontal="justify" vertical="center" wrapText="1"/>
    </xf>
    <xf numFmtId="0" fontId="8" fillId="7" borderId="19" xfId="0" applyFont="1" applyFill="1" applyBorder="1" applyAlignment="1">
      <alignment horizontal="justify" vertical="center" wrapText="1"/>
    </xf>
    <xf numFmtId="0" fontId="8" fillId="3" borderId="75" xfId="0" applyFont="1" applyFill="1" applyBorder="1" applyAlignment="1">
      <alignment horizontal="left" vertical="center" wrapText="1"/>
    </xf>
    <xf numFmtId="7" fontId="9" fillId="3" borderId="32" xfId="1" applyNumberFormat="1" applyFont="1" applyFill="1" applyBorder="1" applyAlignment="1">
      <alignment horizontal="center" vertical="center" wrapText="1"/>
    </xf>
    <xf numFmtId="0" fontId="9" fillId="3" borderId="89" xfId="0" applyFont="1" applyFill="1" applyBorder="1" applyAlignment="1">
      <alignment horizontal="center" vertical="center" wrapText="1"/>
    </xf>
    <xf numFmtId="7" fontId="9" fillId="3" borderId="90" xfId="1" applyNumberFormat="1" applyFont="1" applyFill="1" applyBorder="1" applyAlignment="1">
      <alignment horizontal="center" vertical="center" wrapText="1"/>
    </xf>
    <xf numFmtId="0" fontId="8" fillId="7" borderId="91" xfId="0" applyFont="1" applyFill="1" applyBorder="1" applyAlignment="1">
      <alignment horizontal="center" vertical="center" wrapText="1"/>
    </xf>
    <xf numFmtId="7" fontId="8" fillId="7" borderId="53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80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3" fillId="5" borderId="4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 xr:uid="{00000000-0005-0000-0000-000002000000}"/>
    <cellStyle name="Porcentaje" xfId="2" builtinId="5"/>
  </cellStyles>
  <dxfs count="29">
    <dxf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143738</xdr:colOff>
      <xdr:row>32</xdr:row>
      <xdr:rowOff>124698</xdr:rowOff>
    </xdr:from>
    <xdr:ext cx="6378289" cy="217515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059E8A6-E29F-704A-AB88-EB9B3FF85464}"/>
            </a:ext>
          </a:extLst>
        </xdr:cNvPr>
        <xdr:cNvSpPr txBox="1"/>
      </xdr:nvSpPr>
      <xdr:spPr>
        <a:xfrm>
          <a:off x="2429738" y="27681389"/>
          <a:ext cx="6378289" cy="2175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000" b="1"/>
            <a:t>_____________________________________</a:t>
          </a:r>
        </a:p>
        <a:p>
          <a:pPr algn="ctr"/>
          <a:r>
            <a:rPr lang="es-MX" sz="2000" b="1"/>
            <a:t>ELABORÓ                                                                                                    </a:t>
          </a:r>
          <a:r>
            <a:rPr lang="es-MX" sz="2000" b="1">
              <a:solidFill>
                <a:schemeClr val="tx1"/>
              </a:solidFill>
              <a:latin typeface="+mn-lt"/>
              <a:ea typeface="+mn-ea"/>
              <a:cs typeface="+mn-cs"/>
            </a:rPr>
            <a:t>LCP. GESER MANUEL CAPORALI SANTOS</a:t>
          </a:r>
        </a:p>
        <a:p>
          <a:pPr algn="ctr"/>
          <a:r>
            <a:rPr lang="es-MX" sz="2000" b="0">
              <a:solidFill>
                <a:schemeClr val="tx1"/>
              </a:solidFill>
              <a:latin typeface="+mn-lt"/>
              <a:ea typeface="+mn-ea"/>
              <a:cs typeface="+mn-cs"/>
            </a:rPr>
            <a:t>COORDINADOR ADMINISTRATIVO </a:t>
          </a:r>
        </a:p>
        <a:p>
          <a:pPr algn="ctr"/>
          <a:endParaRPr lang="es-MX" sz="2000" b="0"/>
        </a:p>
      </xdr:txBody>
    </xdr:sp>
    <xdr:clientData/>
  </xdr:oneCellAnchor>
  <xdr:oneCellAnchor>
    <xdr:from>
      <xdr:col>12</xdr:col>
      <xdr:colOff>792752</xdr:colOff>
      <xdr:row>31</xdr:row>
      <xdr:rowOff>45893</xdr:rowOff>
    </xdr:from>
    <xdr:ext cx="5441793" cy="210307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193972F-D03C-C54C-A6ED-DA5B1378CF22}"/>
            </a:ext>
          </a:extLst>
        </xdr:cNvPr>
        <xdr:cNvSpPr txBox="1"/>
      </xdr:nvSpPr>
      <xdr:spPr>
        <a:xfrm>
          <a:off x="17930825" y="27422475"/>
          <a:ext cx="5441793" cy="2103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000" b="1"/>
            <a:t>_______________________________</a:t>
          </a:r>
        </a:p>
        <a:p>
          <a:pPr algn="ctr"/>
          <a:r>
            <a:rPr lang="es-MX" sz="2000" b="1"/>
            <a:t>REVISÓ  </a:t>
          </a:r>
        </a:p>
        <a:p>
          <a:pPr algn="ctr"/>
          <a:r>
            <a:rPr lang="es-MX" sz="2000" b="1"/>
            <a:t>M.C. ENRIQUE EDUARDO ENCALADA SANCHEZ</a:t>
          </a:r>
        </a:p>
        <a:p>
          <a:pPr algn="ctr"/>
          <a:r>
            <a:rPr lang="es-MX" sz="2000" b="0"/>
            <a:t>DIRECTOR DE PLANEACIÓN DE LA DGPM                                                                   </a:t>
          </a:r>
        </a:p>
      </xdr:txBody>
    </xdr:sp>
    <xdr:clientData/>
  </xdr:oneCellAnchor>
  <xdr:oneCellAnchor>
    <xdr:from>
      <xdr:col>22</xdr:col>
      <xdr:colOff>477980</xdr:colOff>
      <xdr:row>33</xdr:row>
      <xdr:rowOff>14543</xdr:rowOff>
    </xdr:from>
    <xdr:ext cx="6582689" cy="2022076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4EAA36B-1BF5-4548-8418-197246DD96C3}"/>
            </a:ext>
          </a:extLst>
        </xdr:cNvPr>
        <xdr:cNvSpPr txBox="1"/>
      </xdr:nvSpPr>
      <xdr:spPr>
        <a:xfrm>
          <a:off x="29988162" y="27751343"/>
          <a:ext cx="6582689" cy="2022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000" b="1"/>
            <a:t>______________________________</a:t>
          </a:r>
        </a:p>
        <a:p>
          <a:pPr marL="0" indent="0" algn="ctr"/>
          <a:r>
            <a:rPr lang="es-MX" sz="2000" b="1">
              <a:solidFill>
                <a:schemeClr val="tx1"/>
              </a:solidFill>
              <a:latin typeface="+mn-lt"/>
              <a:ea typeface="+mn-ea"/>
              <a:cs typeface="+mn-cs"/>
            </a:rPr>
            <a:t>AUTORIZÓ</a:t>
          </a:r>
        </a:p>
        <a:p>
          <a:pPr marL="0" indent="0" algn="ctr"/>
          <a:r>
            <a:rPr lang="es-MX" sz="2000" b="1">
              <a:solidFill>
                <a:schemeClr val="tx1"/>
              </a:solidFill>
              <a:latin typeface="+mn-lt"/>
              <a:ea typeface="+mn-ea"/>
              <a:cs typeface="+mn-cs"/>
            </a:rPr>
            <a:t>LIC. KARLA FERNANDA CAUICH LOPEZ</a:t>
          </a:r>
        </a:p>
        <a:p>
          <a:pPr marL="0" indent="0" algn="ctr"/>
          <a:r>
            <a:rPr lang="es-MX" sz="2000" b="1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es-MX" sz="2000" b="0">
              <a:solidFill>
                <a:schemeClr val="tx1"/>
              </a:solidFill>
              <a:latin typeface="+mn-lt"/>
              <a:ea typeface="+mn-ea"/>
              <a:cs typeface="+mn-cs"/>
            </a:rPr>
            <a:t>ENCARGADA DEL DESPACHO DE LA DIRECCIÓN GENERAL DEL INSTITUTO MUNICIPAL DE LA JUVENTUD </a:t>
          </a:r>
        </a:p>
        <a:p>
          <a:pPr marL="0" indent="0" algn="ctr"/>
          <a:endParaRPr lang="es-MX" sz="20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</xdr:col>
      <xdr:colOff>350158</xdr:colOff>
      <xdr:row>0</xdr:row>
      <xdr:rowOff>127095</xdr:rowOff>
    </xdr:from>
    <xdr:to>
      <xdr:col>2</xdr:col>
      <xdr:colOff>1446379</xdr:colOff>
      <xdr:row>7</xdr:row>
      <xdr:rowOff>17938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C4328C-0FAF-4A38-9972-FDD9F0E4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9" y="127095"/>
          <a:ext cx="2598450" cy="1980900"/>
        </a:xfrm>
        <a:prstGeom prst="rect">
          <a:avLst/>
        </a:prstGeom>
      </xdr:spPr>
    </xdr:pic>
    <xdr:clientData/>
  </xdr:twoCellAnchor>
  <xdr:twoCellAnchor editAs="oneCell">
    <xdr:from>
      <xdr:col>3</xdr:col>
      <xdr:colOff>61112</xdr:colOff>
      <xdr:row>0</xdr:row>
      <xdr:rowOff>76199</xdr:rowOff>
    </xdr:from>
    <xdr:to>
      <xdr:col>4</xdr:col>
      <xdr:colOff>761118</xdr:colOff>
      <xdr:row>6</xdr:row>
      <xdr:rowOff>152943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3765F90-3D1C-4C45-B3AF-F618D48E2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98" y="76199"/>
          <a:ext cx="2158691" cy="1981744"/>
        </a:xfrm>
        <a:prstGeom prst="rect">
          <a:avLst/>
        </a:prstGeom>
      </xdr:spPr>
    </xdr:pic>
    <xdr:clientData/>
  </xdr:twoCellAnchor>
  <xdr:twoCellAnchor editAs="oneCell">
    <xdr:from>
      <xdr:col>23</xdr:col>
      <xdr:colOff>882763</xdr:colOff>
      <xdr:row>1</xdr:row>
      <xdr:rowOff>299290</xdr:rowOff>
    </xdr:from>
    <xdr:to>
      <xdr:col>24</xdr:col>
      <xdr:colOff>576262</xdr:colOff>
      <xdr:row>4</xdr:row>
      <xdr:rowOff>163692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52620" y="495233"/>
          <a:ext cx="4298156" cy="1007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28"/>
  <sheetViews>
    <sheetView tabSelected="1" topLeftCell="S20" zoomScale="70" zoomScaleNormal="70" workbookViewId="0">
      <selection activeCell="Y23" sqref="Y23"/>
    </sheetView>
  </sheetViews>
  <sheetFormatPr baseColWidth="10" defaultColWidth="11.42578125" defaultRowHeight="15" x14ac:dyDescent="0.25"/>
  <cols>
    <col min="1" max="1" width="11.42578125" customWidth="1"/>
    <col min="2" max="2" width="21.85546875" customWidth="1"/>
    <col min="3" max="3" width="29" customWidth="1"/>
    <col min="4" max="4" width="21.28515625" customWidth="1"/>
    <col min="5" max="5" width="23.42578125" customWidth="1"/>
    <col min="6" max="6" width="26" customWidth="1"/>
    <col min="7" max="7" width="21.42578125" customWidth="1"/>
    <col min="8" max="8" width="20.140625" customWidth="1"/>
    <col min="9" max="9" width="20" customWidth="1"/>
    <col min="10" max="10" width="20.140625" customWidth="1"/>
    <col min="11" max="11" width="18.5703125" customWidth="1"/>
    <col min="12" max="12" width="19.85546875" customWidth="1"/>
    <col min="13" max="13" width="18.85546875" customWidth="1"/>
    <col min="14" max="14" width="20" customWidth="1"/>
    <col min="15" max="15" width="18.42578125" customWidth="1"/>
    <col min="16" max="23" width="17.7109375" customWidth="1"/>
    <col min="24" max="24" width="67.140625" customWidth="1"/>
    <col min="25" max="25" width="56.28515625" customWidth="1"/>
    <col min="26" max="26" width="18.42578125" bestFit="1" customWidth="1"/>
    <col min="27" max="27" width="19.7109375" customWidth="1"/>
  </cols>
  <sheetData>
    <row r="1" spans="2:27" ht="15.75" thickBot="1" x14ac:dyDescent="0.3"/>
    <row r="2" spans="2:27" ht="30" customHeight="1" x14ac:dyDescent="0.25">
      <c r="E2" s="143" t="s">
        <v>26</v>
      </c>
      <c r="F2" s="144" t="s">
        <v>26</v>
      </c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6"/>
    </row>
    <row r="3" spans="2:27" ht="30" customHeight="1" x14ac:dyDescent="0.25">
      <c r="E3" s="143" t="s">
        <v>20</v>
      </c>
      <c r="F3" s="147" t="s">
        <v>20</v>
      </c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9"/>
    </row>
    <row r="4" spans="2:27" ht="30" customHeight="1" x14ac:dyDescent="0.25">
      <c r="E4" s="143" t="s">
        <v>72</v>
      </c>
      <c r="F4" s="147" t="s">
        <v>72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9"/>
    </row>
    <row r="5" spans="2:27" ht="30" customHeight="1" thickBot="1" x14ac:dyDescent="0.3">
      <c r="E5" s="143" t="s">
        <v>76</v>
      </c>
      <c r="F5" s="150" t="s">
        <v>76</v>
      </c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2"/>
    </row>
    <row r="9" spans="2:27" ht="15.75" thickBot="1" x14ac:dyDescent="0.3"/>
    <row r="10" spans="2:27" ht="32.25" customHeight="1" thickBot="1" x14ac:dyDescent="0.3">
      <c r="B10" s="60"/>
      <c r="C10" s="61"/>
      <c r="D10" s="61"/>
      <c r="E10" s="61"/>
      <c r="F10" s="61"/>
      <c r="G10" s="153" t="s">
        <v>37</v>
      </c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5" t="s">
        <v>25</v>
      </c>
      <c r="Y10" s="156"/>
      <c r="Z10" s="156"/>
      <c r="AA10" s="157"/>
    </row>
    <row r="11" spans="2:27" ht="33" customHeight="1" thickBot="1" x14ac:dyDescent="0.3">
      <c r="B11" s="173" t="s">
        <v>0</v>
      </c>
      <c r="C11" s="175" t="s">
        <v>1</v>
      </c>
      <c r="D11" s="161" t="s">
        <v>2</v>
      </c>
      <c r="E11" s="162"/>
      <c r="F11" s="163"/>
      <c r="G11" s="164" t="s">
        <v>21</v>
      </c>
      <c r="H11" s="165"/>
      <c r="I11" s="165"/>
      <c r="J11" s="165"/>
      <c r="K11" s="166"/>
      <c r="L11" s="167" t="s">
        <v>22</v>
      </c>
      <c r="M11" s="168"/>
      <c r="N11" s="168"/>
      <c r="O11" s="169"/>
      <c r="P11" s="170" t="s">
        <v>23</v>
      </c>
      <c r="Q11" s="171"/>
      <c r="R11" s="171"/>
      <c r="S11" s="172"/>
      <c r="T11" s="170" t="s">
        <v>24</v>
      </c>
      <c r="U11" s="171"/>
      <c r="V11" s="171"/>
      <c r="W11" s="171"/>
      <c r="X11" s="158"/>
      <c r="Y11" s="159"/>
      <c r="Z11" s="159"/>
      <c r="AA11" s="160"/>
    </row>
    <row r="12" spans="2:27" ht="144.75" thickBot="1" x14ac:dyDescent="0.3">
      <c r="B12" s="174"/>
      <c r="C12" s="176"/>
      <c r="D12" s="117" t="s">
        <v>3</v>
      </c>
      <c r="E12" s="117" t="s">
        <v>4</v>
      </c>
      <c r="F12" s="118" t="s">
        <v>5</v>
      </c>
      <c r="G12" s="26" t="s">
        <v>6</v>
      </c>
      <c r="H12" s="11" t="s">
        <v>7</v>
      </c>
      <c r="I12" s="28" t="s">
        <v>8</v>
      </c>
      <c r="J12" s="6" t="s">
        <v>9</v>
      </c>
      <c r="K12" s="30" t="s">
        <v>10</v>
      </c>
      <c r="L12" s="14" t="s">
        <v>7</v>
      </c>
      <c r="M12" s="28" t="s">
        <v>8</v>
      </c>
      <c r="N12" s="6" t="s">
        <v>9</v>
      </c>
      <c r="O12" s="30" t="s">
        <v>10</v>
      </c>
      <c r="P12" s="5" t="s">
        <v>7</v>
      </c>
      <c r="Q12" s="6" t="s">
        <v>8</v>
      </c>
      <c r="R12" s="7" t="s">
        <v>9</v>
      </c>
      <c r="S12" s="8" t="s">
        <v>10</v>
      </c>
      <c r="T12" s="1" t="s">
        <v>7</v>
      </c>
      <c r="U12" s="2" t="s">
        <v>8</v>
      </c>
      <c r="V12" s="3" t="s">
        <v>9</v>
      </c>
      <c r="W12" s="4" t="s">
        <v>10</v>
      </c>
      <c r="X12" s="14" t="s">
        <v>11</v>
      </c>
      <c r="Y12" s="28" t="s">
        <v>12</v>
      </c>
      <c r="Z12" s="6" t="s">
        <v>13</v>
      </c>
      <c r="AA12" s="30" t="s">
        <v>14</v>
      </c>
    </row>
    <row r="13" spans="2:27" ht="221.45" customHeight="1" x14ac:dyDescent="0.25">
      <c r="B13" s="68" t="s">
        <v>33</v>
      </c>
      <c r="C13" s="134" t="s">
        <v>77</v>
      </c>
      <c r="D13" s="134" t="s">
        <v>32</v>
      </c>
      <c r="E13" s="9" t="s">
        <v>36</v>
      </c>
      <c r="F13" s="10" t="s">
        <v>38</v>
      </c>
      <c r="G13" s="27">
        <v>0.79269999999999996</v>
      </c>
      <c r="H13" s="12">
        <v>0.79269999999999996</v>
      </c>
      <c r="I13" s="29">
        <v>0.79269999999999996</v>
      </c>
      <c r="J13" s="13">
        <v>0.79269999999999996</v>
      </c>
      <c r="K13" s="31">
        <v>0.79269999999999996</v>
      </c>
      <c r="L13" s="15">
        <v>0.80200000000000005</v>
      </c>
      <c r="M13" s="32">
        <v>0.80200000000000005</v>
      </c>
      <c r="N13" s="15" t="s">
        <v>39</v>
      </c>
      <c r="O13" s="33" t="s">
        <v>39</v>
      </c>
      <c r="P13" s="72">
        <f>IFERROR((L13-H13)/H13,"ND")</f>
        <v>1.1732055001892377E-2</v>
      </c>
      <c r="Q13" s="73">
        <f>IFERROR((M13-I13)/I13,"ND")</f>
        <v>1.1732055001892377E-2</v>
      </c>
      <c r="R13" s="73" t="str">
        <f>IFERROR((N13-J13)/J13,"ND")</f>
        <v>ND</v>
      </c>
      <c r="S13" s="74" t="str">
        <f>IFERROR((O13-K13)/K13,"ND")</f>
        <v>ND</v>
      </c>
      <c r="T13" s="75">
        <f>IFERROR((L13-$G$13)/$G$13,"ND")</f>
        <v>1.1732055001892377E-2</v>
      </c>
      <c r="U13" s="76">
        <f>IFERROR((M13-$G$13)/$G$13,"ND")</f>
        <v>1.1732055001892377E-2</v>
      </c>
      <c r="V13" s="76" t="str">
        <f>IFERROR((N13-$G$13)/$G$13,"ND")</f>
        <v>ND</v>
      </c>
      <c r="W13" s="77" t="str">
        <f>IFERROR((O13-$G$13)/$G$13,"ND")</f>
        <v>ND</v>
      </c>
      <c r="X13" s="121" t="s">
        <v>96</v>
      </c>
      <c r="Y13" s="136" t="s">
        <v>79</v>
      </c>
      <c r="Z13" s="16"/>
      <c r="AA13" s="35"/>
    </row>
    <row r="14" spans="2:27" ht="157.15" customHeight="1" x14ac:dyDescent="0.25">
      <c r="B14" s="17" t="s">
        <v>40</v>
      </c>
      <c r="C14" s="135" t="s">
        <v>44</v>
      </c>
      <c r="D14" s="135" t="s">
        <v>43</v>
      </c>
      <c r="E14" s="18" t="s">
        <v>41</v>
      </c>
      <c r="F14" s="36" t="s">
        <v>42</v>
      </c>
      <c r="G14" s="19">
        <v>5850</v>
      </c>
      <c r="H14" s="20">
        <v>1550</v>
      </c>
      <c r="I14" s="21">
        <v>1250</v>
      </c>
      <c r="J14" s="21">
        <v>2150</v>
      </c>
      <c r="K14" s="22">
        <v>900</v>
      </c>
      <c r="L14" s="23">
        <v>1017</v>
      </c>
      <c r="M14" s="24">
        <v>1200</v>
      </c>
      <c r="N14" s="24" t="s">
        <v>70</v>
      </c>
      <c r="O14" s="25" t="s">
        <v>70</v>
      </c>
      <c r="P14" s="83">
        <f>IFERROR(L14/H14,"NO APLICA")</f>
        <v>0.65612903225806452</v>
      </c>
      <c r="Q14" s="84">
        <f>IFERROR(M14/I14,"NO APLICA")</f>
        <v>0.96</v>
      </c>
      <c r="R14" s="84" t="str">
        <f t="shared" ref="R14:R23" si="0">IFERROR(N14/J14,"NO APLICA")</f>
        <v>NO APLICA</v>
      </c>
      <c r="S14" s="85" t="str">
        <f t="shared" ref="S14:S23" si="1">IFERROR(O14/K14,"NO APLICA")</f>
        <v>NO APLICA</v>
      </c>
      <c r="T14" s="83">
        <f t="shared" ref="T14:T23" si="2">IFERROR(L14/G14,"NO APLICA")</f>
        <v>0.17384615384615384</v>
      </c>
      <c r="U14" s="84">
        <f>IFERROR((L14+M14)/G14,"NO APLICA")</f>
        <v>0.37897435897435899</v>
      </c>
      <c r="V14" s="84" t="str">
        <f t="shared" ref="V14:V23" si="3">IFERROR((L14+M14+N14)/G14,"NO APLICA")</f>
        <v>NO APLICA</v>
      </c>
      <c r="W14" s="85" t="str">
        <f t="shared" ref="W14:W23" si="4">IFERROR((L14+M14+N14+O14)/G14,"NO APLICA")</f>
        <v>NO APLICA</v>
      </c>
      <c r="X14" s="122" t="s">
        <v>95</v>
      </c>
      <c r="Y14" s="36" t="s">
        <v>78</v>
      </c>
      <c r="Z14" s="36"/>
      <c r="AA14" s="37"/>
    </row>
    <row r="15" spans="2:27" ht="123.6" customHeight="1" x14ac:dyDescent="0.25">
      <c r="B15" s="86" t="s">
        <v>45</v>
      </c>
      <c r="C15" s="87" t="s">
        <v>46</v>
      </c>
      <c r="D15" s="87" t="s">
        <v>47</v>
      </c>
      <c r="E15" s="34" t="s">
        <v>41</v>
      </c>
      <c r="F15" s="80" t="s">
        <v>71</v>
      </c>
      <c r="G15" s="123">
        <v>55</v>
      </c>
      <c r="H15" s="124">
        <v>15</v>
      </c>
      <c r="I15" s="125">
        <v>10</v>
      </c>
      <c r="J15" s="125">
        <v>21</v>
      </c>
      <c r="K15" s="126">
        <v>9</v>
      </c>
      <c r="L15" s="124">
        <v>17</v>
      </c>
      <c r="M15" s="127">
        <v>12</v>
      </c>
      <c r="N15" s="127" t="s">
        <v>70</v>
      </c>
      <c r="O15" s="128" t="s">
        <v>70</v>
      </c>
      <c r="P15" s="83">
        <f t="shared" ref="P15:P23" si="5">IFERROR(L15/H15,"NO APLICA")</f>
        <v>1.1333333333333333</v>
      </c>
      <c r="Q15" s="84">
        <f>IFERROR(M15/I15,"NO APLICA")</f>
        <v>1.2</v>
      </c>
      <c r="R15" s="84" t="str">
        <f t="shared" si="0"/>
        <v>NO APLICA</v>
      </c>
      <c r="S15" s="85" t="str">
        <f t="shared" si="1"/>
        <v>NO APLICA</v>
      </c>
      <c r="T15" s="83">
        <f>IFERROR(L15/G15,"NO APLICA")</f>
        <v>0.30909090909090908</v>
      </c>
      <c r="U15" s="84">
        <f>IFERROR((L15+M15)/G15,"NO APLICA")</f>
        <v>0.52727272727272723</v>
      </c>
      <c r="V15" s="84" t="str">
        <f t="shared" si="3"/>
        <v>NO APLICA</v>
      </c>
      <c r="W15" s="85" t="str">
        <f t="shared" si="4"/>
        <v>NO APLICA</v>
      </c>
      <c r="X15" s="38" t="s">
        <v>94</v>
      </c>
      <c r="Y15" s="80" t="s">
        <v>80</v>
      </c>
      <c r="Z15" s="80"/>
      <c r="AA15" s="39"/>
    </row>
    <row r="16" spans="2:27" ht="150" customHeight="1" x14ac:dyDescent="0.25">
      <c r="B16" s="40" t="s">
        <v>34</v>
      </c>
      <c r="C16" s="103" t="s">
        <v>49</v>
      </c>
      <c r="D16" s="103" t="s">
        <v>56</v>
      </c>
      <c r="E16" s="41" t="s">
        <v>41</v>
      </c>
      <c r="F16" s="108" t="s">
        <v>63</v>
      </c>
      <c r="G16" s="100">
        <v>15</v>
      </c>
      <c r="H16" s="42">
        <v>4</v>
      </c>
      <c r="I16" s="41">
        <v>3</v>
      </c>
      <c r="J16" s="41">
        <v>6</v>
      </c>
      <c r="K16" s="43">
        <v>2</v>
      </c>
      <c r="L16" s="42">
        <v>5</v>
      </c>
      <c r="M16" s="44">
        <v>2</v>
      </c>
      <c r="N16" s="44" t="s">
        <v>70</v>
      </c>
      <c r="O16" s="45" t="s">
        <v>70</v>
      </c>
      <c r="P16" s="83">
        <f t="shared" si="5"/>
        <v>1.25</v>
      </c>
      <c r="Q16" s="84">
        <f>IFERROR(M16/I16,"NO APLICA")</f>
        <v>0.66666666666666663</v>
      </c>
      <c r="R16" s="84" t="str">
        <f t="shared" si="0"/>
        <v>NO APLICA</v>
      </c>
      <c r="S16" s="85" t="str">
        <f t="shared" si="1"/>
        <v>NO APLICA</v>
      </c>
      <c r="T16" s="83">
        <f t="shared" si="2"/>
        <v>0.33333333333333331</v>
      </c>
      <c r="U16" s="84">
        <f t="shared" ref="U16:U23" si="6">IFERROR((L16+M16)/G16,"NO APLICA")</f>
        <v>0.46666666666666667</v>
      </c>
      <c r="V16" s="84" t="str">
        <f t="shared" si="3"/>
        <v>NO APLICA</v>
      </c>
      <c r="W16" s="85" t="str">
        <f t="shared" si="4"/>
        <v>NO APLICA</v>
      </c>
      <c r="X16" s="46" t="s">
        <v>93</v>
      </c>
      <c r="Y16" s="81" t="s">
        <v>81</v>
      </c>
      <c r="Z16" s="81"/>
      <c r="AA16" s="47"/>
    </row>
    <row r="17" spans="2:27" ht="128.25" customHeight="1" x14ac:dyDescent="0.25">
      <c r="B17" s="40" t="s">
        <v>34</v>
      </c>
      <c r="C17" s="103" t="s">
        <v>50</v>
      </c>
      <c r="D17" s="103" t="s">
        <v>57</v>
      </c>
      <c r="E17" s="89" t="s">
        <v>41</v>
      </c>
      <c r="F17" s="108" t="s">
        <v>64</v>
      </c>
      <c r="G17" s="101">
        <v>12</v>
      </c>
      <c r="H17" s="90">
        <v>3</v>
      </c>
      <c r="I17" s="89">
        <v>2</v>
      </c>
      <c r="J17" s="89">
        <v>5</v>
      </c>
      <c r="K17" s="91">
        <v>2</v>
      </c>
      <c r="L17" s="90">
        <v>4</v>
      </c>
      <c r="M17" s="92">
        <v>4</v>
      </c>
      <c r="N17" s="92" t="s">
        <v>70</v>
      </c>
      <c r="O17" s="93" t="s">
        <v>70</v>
      </c>
      <c r="P17" s="94">
        <f t="shared" si="5"/>
        <v>1.3333333333333333</v>
      </c>
      <c r="Q17" s="95">
        <f t="shared" ref="Q17:Q23" si="7">IFERROR(M17/I17,"NO APLICA")</f>
        <v>2</v>
      </c>
      <c r="R17" s="95" t="str">
        <f t="shared" si="0"/>
        <v>NO APLICA</v>
      </c>
      <c r="S17" s="96" t="str">
        <f t="shared" si="1"/>
        <v>NO APLICA</v>
      </c>
      <c r="T17" s="94">
        <f t="shared" si="2"/>
        <v>0.33333333333333331</v>
      </c>
      <c r="U17" s="95">
        <f t="shared" si="6"/>
        <v>0.66666666666666663</v>
      </c>
      <c r="V17" s="95" t="str">
        <f t="shared" si="3"/>
        <v>NO APLICA</v>
      </c>
      <c r="W17" s="96" t="str">
        <f t="shared" si="4"/>
        <v>NO APLICA</v>
      </c>
      <c r="X17" s="46" t="s">
        <v>92</v>
      </c>
      <c r="Y17" s="98" t="s">
        <v>82</v>
      </c>
      <c r="Z17" s="98"/>
      <c r="AA17" s="99"/>
    </row>
    <row r="18" spans="2:27" ht="114" customHeight="1" x14ac:dyDescent="0.25">
      <c r="B18" s="40" t="s">
        <v>34</v>
      </c>
      <c r="C18" s="104" t="s">
        <v>51</v>
      </c>
      <c r="D18" s="103" t="s">
        <v>58</v>
      </c>
      <c r="E18" s="89" t="s">
        <v>41</v>
      </c>
      <c r="F18" s="109" t="s">
        <v>65</v>
      </c>
      <c r="G18" s="101">
        <v>18</v>
      </c>
      <c r="H18" s="90">
        <v>5</v>
      </c>
      <c r="I18" s="89">
        <v>3</v>
      </c>
      <c r="J18" s="89">
        <v>7</v>
      </c>
      <c r="K18" s="91">
        <v>3</v>
      </c>
      <c r="L18" s="90">
        <v>4</v>
      </c>
      <c r="M18" s="92">
        <v>3</v>
      </c>
      <c r="N18" s="92" t="s">
        <v>70</v>
      </c>
      <c r="O18" s="93" t="s">
        <v>70</v>
      </c>
      <c r="P18" s="94">
        <f t="shared" si="5"/>
        <v>0.8</v>
      </c>
      <c r="Q18" s="95">
        <f t="shared" si="7"/>
        <v>1</v>
      </c>
      <c r="R18" s="95" t="str">
        <f t="shared" si="0"/>
        <v>NO APLICA</v>
      </c>
      <c r="S18" s="96" t="str">
        <f t="shared" si="1"/>
        <v>NO APLICA</v>
      </c>
      <c r="T18" s="94">
        <f t="shared" si="2"/>
        <v>0.22222222222222221</v>
      </c>
      <c r="U18" s="95">
        <f>IFERROR((L18+M18)/G18,"NO APLICA")</f>
        <v>0.3888888888888889</v>
      </c>
      <c r="V18" s="95" t="str">
        <f t="shared" si="3"/>
        <v>NO APLICA</v>
      </c>
      <c r="W18" s="96" t="str">
        <f t="shared" si="4"/>
        <v>NO APLICA</v>
      </c>
      <c r="X18" s="46" t="s">
        <v>91</v>
      </c>
      <c r="Y18" s="98" t="s">
        <v>83</v>
      </c>
      <c r="Z18" s="98"/>
      <c r="AA18" s="99"/>
    </row>
    <row r="19" spans="2:27" ht="154.9" customHeight="1" x14ac:dyDescent="0.25">
      <c r="B19" s="40" t="s">
        <v>34</v>
      </c>
      <c r="C19" s="103" t="s">
        <v>52</v>
      </c>
      <c r="D19" s="103" t="s">
        <v>59</v>
      </c>
      <c r="E19" s="89" t="s">
        <v>41</v>
      </c>
      <c r="F19" s="108" t="s">
        <v>64</v>
      </c>
      <c r="G19" s="101">
        <v>10</v>
      </c>
      <c r="H19" s="90">
        <v>3</v>
      </c>
      <c r="I19" s="89">
        <v>2</v>
      </c>
      <c r="J19" s="89">
        <v>3</v>
      </c>
      <c r="K19" s="91">
        <v>2</v>
      </c>
      <c r="L19" s="90">
        <v>4</v>
      </c>
      <c r="M19" s="92">
        <v>3</v>
      </c>
      <c r="N19" s="92" t="s">
        <v>70</v>
      </c>
      <c r="O19" s="93" t="s">
        <v>70</v>
      </c>
      <c r="P19" s="114">
        <f t="shared" si="5"/>
        <v>1.3333333333333333</v>
      </c>
      <c r="Q19" s="116">
        <f t="shared" si="7"/>
        <v>1.5</v>
      </c>
      <c r="R19" s="95" t="str">
        <f t="shared" si="0"/>
        <v>NO APLICA</v>
      </c>
      <c r="S19" s="96" t="str">
        <f t="shared" si="1"/>
        <v>NO APLICA</v>
      </c>
      <c r="T19" s="94">
        <f t="shared" si="2"/>
        <v>0.4</v>
      </c>
      <c r="U19" s="95">
        <f>IFERROR((L19+M19)/G19,"NO APLICA")</f>
        <v>0.7</v>
      </c>
      <c r="V19" s="95" t="str">
        <f t="shared" si="3"/>
        <v>NO APLICA</v>
      </c>
      <c r="W19" s="96" t="str">
        <f t="shared" si="4"/>
        <v>NO APLICA</v>
      </c>
      <c r="X19" s="46" t="s">
        <v>97</v>
      </c>
      <c r="Y19" s="98" t="s">
        <v>84</v>
      </c>
      <c r="Z19" s="98"/>
      <c r="AA19" s="99"/>
    </row>
    <row r="20" spans="2:27" ht="135.75" customHeight="1" x14ac:dyDescent="0.25">
      <c r="B20" s="86" t="s">
        <v>48</v>
      </c>
      <c r="C20" s="105" t="s">
        <v>53</v>
      </c>
      <c r="D20" s="105" t="s">
        <v>60</v>
      </c>
      <c r="E20" s="34" t="s">
        <v>41</v>
      </c>
      <c r="F20" s="80" t="s">
        <v>66</v>
      </c>
      <c r="G20" s="123">
        <v>69</v>
      </c>
      <c r="H20" s="124">
        <v>23</v>
      </c>
      <c r="I20" s="125">
        <v>8</v>
      </c>
      <c r="J20" s="125">
        <v>22</v>
      </c>
      <c r="K20" s="126">
        <v>16</v>
      </c>
      <c r="L20" s="124">
        <v>9</v>
      </c>
      <c r="M20" s="127">
        <v>12</v>
      </c>
      <c r="N20" s="127" t="s">
        <v>70</v>
      </c>
      <c r="O20" s="128" t="s">
        <v>70</v>
      </c>
      <c r="P20" s="83">
        <f t="shared" si="5"/>
        <v>0.39130434782608697</v>
      </c>
      <c r="Q20" s="115">
        <f t="shared" si="7"/>
        <v>1.5</v>
      </c>
      <c r="R20" s="84" t="str">
        <f t="shared" si="0"/>
        <v>NO APLICA</v>
      </c>
      <c r="S20" s="85" t="str">
        <f t="shared" si="1"/>
        <v>NO APLICA</v>
      </c>
      <c r="T20" s="83">
        <f t="shared" si="2"/>
        <v>0.13043478260869565</v>
      </c>
      <c r="U20" s="84">
        <f t="shared" si="6"/>
        <v>0.30434782608695654</v>
      </c>
      <c r="V20" s="84" t="str">
        <f t="shared" si="3"/>
        <v>NO APLICA</v>
      </c>
      <c r="W20" s="85" t="str">
        <f t="shared" si="4"/>
        <v>NO APLICA</v>
      </c>
      <c r="X20" s="38" t="s">
        <v>73</v>
      </c>
      <c r="Y20" s="80" t="s">
        <v>85</v>
      </c>
      <c r="Z20" s="80"/>
      <c r="AA20" s="39"/>
    </row>
    <row r="21" spans="2:27" ht="123" customHeight="1" x14ac:dyDescent="0.25">
      <c r="B21" s="88" t="s">
        <v>34</v>
      </c>
      <c r="C21" s="104" t="s">
        <v>54</v>
      </c>
      <c r="D21" s="103" t="s">
        <v>61</v>
      </c>
      <c r="E21" s="89" t="s">
        <v>41</v>
      </c>
      <c r="F21" s="108" t="s">
        <v>64</v>
      </c>
      <c r="G21" s="101">
        <v>61</v>
      </c>
      <c r="H21" s="90">
        <v>20</v>
      </c>
      <c r="I21" s="89">
        <v>7</v>
      </c>
      <c r="J21" s="89">
        <v>20</v>
      </c>
      <c r="K21" s="91">
        <v>14</v>
      </c>
      <c r="L21" s="90">
        <v>9</v>
      </c>
      <c r="M21" s="92">
        <v>7</v>
      </c>
      <c r="N21" s="92" t="s">
        <v>70</v>
      </c>
      <c r="O21" s="93" t="s">
        <v>70</v>
      </c>
      <c r="P21" s="94">
        <f t="shared" si="5"/>
        <v>0.45</v>
      </c>
      <c r="Q21" s="95">
        <f t="shared" si="7"/>
        <v>1</v>
      </c>
      <c r="R21" s="95" t="str">
        <f t="shared" si="0"/>
        <v>NO APLICA</v>
      </c>
      <c r="S21" s="96" t="str">
        <f t="shared" si="1"/>
        <v>NO APLICA</v>
      </c>
      <c r="T21" s="94">
        <f t="shared" si="2"/>
        <v>0.14754098360655737</v>
      </c>
      <c r="U21" s="95">
        <f t="shared" si="6"/>
        <v>0.26229508196721313</v>
      </c>
      <c r="V21" s="95" t="str">
        <f t="shared" si="3"/>
        <v>NO APLICA</v>
      </c>
      <c r="W21" s="96" t="str">
        <f t="shared" si="4"/>
        <v>NO APLICA</v>
      </c>
      <c r="X21" s="97" t="s">
        <v>90</v>
      </c>
      <c r="Y21" s="98" t="s">
        <v>86</v>
      </c>
      <c r="Z21" s="98"/>
      <c r="AA21" s="99"/>
    </row>
    <row r="22" spans="2:27" ht="142.5" customHeight="1" x14ac:dyDescent="0.25">
      <c r="B22" s="110" t="s">
        <v>34</v>
      </c>
      <c r="C22" s="104" t="s">
        <v>55</v>
      </c>
      <c r="D22" s="103" t="s">
        <v>62</v>
      </c>
      <c r="E22" s="89" t="s">
        <v>41</v>
      </c>
      <c r="F22" s="108" t="s">
        <v>64</v>
      </c>
      <c r="G22" s="101">
        <v>8</v>
      </c>
      <c r="H22" s="90">
        <v>3</v>
      </c>
      <c r="I22" s="89">
        <v>1</v>
      </c>
      <c r="J22" s="89">
        <v>2</v>
      </c>
      <c r="K22" s="91">
        <v>2</v>
      </c>
      <c r="L22" s="90">
        <v>0</v>
      </c>
      <c r="M22" s="92">
        <v>5</v>
      </c>
      <c r="N22" s="92" t="s">
        <v>70</v>
      </c>
      <c r="O22" s="93" t="s">
        <v>70</v>
      </c>
      <c r="P22" s="94">
        <f t="shared" si="5"/>
        <v>0</v>
      </c>
      <c r="Q22" s="95">
        <f t="shared" si="7"/>
        <v>5</v>
      </c>
      <c r="R22" s="95" t="str">
        <f t="shared" si="0"/>
        <v>NO APLICA</v>
      </c>
      <c r="S22" s="96" t="str">
        <f t="shared" si="1"/>
        <v>NO APLICA</v>
      </c>
      <c r="T22" s="94">
        <f t="shared" si="2"/>
        <v>0</v>
      </c>
      <c r="U22" s="95">
        <f t="shared" si="6"/>
        <v>0.625</v>
      </c>
      <c r="V22" s="95" t="str">
        <f t="shared" si="3"/>
        <v>NO APLICA</v>
      </c>
      <c r="W22" s="96" t="str">
        <f t="shared" si="4"/>
        <v>NO APLICA</v>
      </c>
      <c r="X22" s="97" t="s">
        <v>89</v>
      </c>
      <c r="Y22" s="98" t="s">
        <v>87</v>
      </c>
      <c r="Z22" s="98"/>
      <c r="AA22" s="99"/>
    </row>
    <row r="23" spans="2:27" ht="127.9" customHeight="1" thickBot="1" x14ac:dyDescent="0.3">
      <c r="B23" s="111" t="s">
        <v>34</v>
      </c>
      <c r="C23" s="106" t="s">
        <v>67</v>
      </c>
      <c r="D23" s="107" t="s">
        <v>68</v>
      </c>
      <c r="E23" s="62" t="s">
        <v>41</v>
      </c>
      <c r="F23" s="112" t="s">
        <v>69</v>
      </c>
      <c r="G23" s="102">
        <v>200</v>
      </c>
      <c r="H23" s="63">
        <v>0</v>
      </c>
      <c r="I23" s="62">
        <v>100</v>
      </c>
      <c r="J23" s="62">
        <v>0</v>
      </c>
      <c r="K23" s="64">
        <v>100</v>
      </c>
      <c r="L23" s="63">
        <v>0</v>
      </c>
      <c r="M23" s="65">
        <v>0</v>
      </c>
      <c r="N23" s="65" t="s">
        <v>70</v>
      </c>
      <c r="O23" s="66" t="s">
        <v>70</v>
      </c>
      <c r="P23" s="69" t="str">
        <f t="shared" si="5"/>
        <v>NO APLICA</v>
      </c>
      <c r="Q23" s="70">
        <f t="shared" si="7"/>
        <v>0</v>
      </c>
      <c r="R23" s="70" t="str">
        <f t="shared" si="0"/>
        <v>NO APLICA</v>
      </c>
      <c r="S23" s="71" t="str">
        <f t="shared" si="1"/>
        <v>NO APLICA</v>
      </c>
      <c r="T23" s="69">
        <f t="shared" si="2"/>
        <v>0</v>
      </c>
      <c r="U23" s="70">
        <f t="shared" si="6"/>
        <v>0</v>
      </c>
      <c r="V23" s="70" t="str">
        <f t="shared" si="3"/>
        <v>NO APLICA</v>
      </c>
      <c r="W23" s="71" t="str">
        <f t="shared" si="4"/>
        <v>NO APLICA</v>
      </c>
      <c r="X23" s="113" t="s">
        <v>88</v>
      </c>
      <c r="Y23" s="137" t="s">
        <v>98</v>
      </c>
      <c r="Z23" s="82"/>
      <c r="AA23" s="67"/>
    </row>
    <row r="24" spans="2:27" ht="15.75" thickBot="1" x14ac:dyDescent="0.3"/>
    <row r="25" spans="2:27" ht="21.6" customHeight="1" thickBot="1" x14ac:dyDescent="0.3">
      <c r="G25" s="183" t="s">
        <v>35</v>
      </c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5"/>
      <c r="X25" s="177" t="s">
        <v>31</v>
      </c>
      <c r="Y25" s="178"/>
      <c r="Z25" s="178"/>
      <c r="AA25" s="179"/>
    </row>
    <row r="26" spans="2:27" ht="43.9" customHeight="1" thickBot="1" x14ac:dyDescent="0.3">
      <c r="G26" s="186" t="s">
        <v>15</v>
      </c>
      <c r="H26" s="188" t="s">
        <v>16</v>
      </c>
      <c r="I26" s="189"/>
      <c r="J26" s="189"/>
      <c r="K26" s="190"/>
      <c r="L26" s="189" t="s">
        <v>17</v>
      </c>
      <c r="M26" s="189"/>
      <c r="N26" s="189"/>
      <c r="O26" s="190"/>
      <c r="P26" s="191" t="s">
        <v>18</v>
      </c>
      <c r="Q26" s="192"/>
      <c r="R26" s="192"/>
      <c r="S26" s="192"/>
      <c r="T26" s="191" t="s">
        <v>19</v>
      </c>
      <c r="U26" s="192"/>
      <c r="V26" s="192"/>
      <c r="W26" s="193"/>
      <c r="X26" s="180"/>
      <c r="Y26" s="181"/>
      <c r="Z26" s="181"/>
      <c r="AA26" s="182"/>
    </row>
    <row r="27" spans="2:27" ht="33.6" customHeight="1" thickBot="1" x14ac:dyDescent="0.3">
      <c r="G27" s="187"/>
      <c r="H27" s="55" t="s">
        <v>27</v>
      </c>
      <c r="I27" s="48" t="s">
        <v>28</v>
      </c>
      <c r="J27" s="56" t="s">
        <v>29</v>
      </c>
      <c r="K27" s="141" t="s">
        <v>30</v>
      </c>
      <c r="L27" s="139" t="s">
        <v>27</v>
      </c>
      <c r="M27" s="48" t="s">
        <v>28</v>
      </c>
      <c r="N27" s="56" t="s">
        <v>29</v>
      </c>
      <c r="O27" s="48" t="s">
        <v>30</v>
      </c>
      <c r="P27" s="55" t="s">
        <v>7</v>
      </c>
      <c r="Q27" s="50" t="s">
        <v>8</v>
      </c>
      <c r="R27" s="56" t="s">
        <v>9</v>
      </c>
      <c r="S27" s="132" t="s">
        <v>10</v>
      </c>
      <c r="T27" s="55" t="s">
        <v>7</v>
      </c>
      <c r="U27" s="50" t="s">
        <v>8</v>
      </c>
      <c r="V27" s="56" t="s">
        <v>9</v>
      </c>
      <c r="W27" s="51" t="s">
        <v>10</v>
      </c>
      <c r="X27" s="57" t="s">
        <v>7</v>
      </c>
      <c r="Y27" s="78" t="s">
        <v>8</v>
      </c>
      <c r="Z27" s="58" t="s">
        <v>9</v>
      </c>
      <c r="AA27" s="79" t="s">
        <v>10</v>
      </c>
    </row>
    <row r="28" spans="2:27" ht="96.75" customHeight="1" thickBot="1" x14ac:dyDescent="0.3">
      <c r="G28" s="54">
        <v>3000000</v>
      </c>
      <c r="H28" s="138">
        <v>750000</v>
      </c>
      <c r="I28" s="49">
        <v>750000</v>
      </c>
      <c r="J28" s="120">
        <v>750000</v>
      </c>
      <c r="K28" s="142">
        <v>750000</v>
      </c>
      <c r="L28" s="140">
        <v>642244.36</v>
      </c>
      <c r="M28" s="49">
        <v>706791.57</v>
      </c>
      <c r="N28" s="120" t="s">
        <v>39</v>
      </c>
      <c r="O28" s="49" t="s">
        <v>39</v>
      </c>
      <c r="P28" s="129">
        <f>IFERROR(L28/H28,"NO APLICA")</f>
        <v>0.85632581333333335</v>
      </c>
      <c r="Q28" s="130">
        <f>IFERROR(M28/I28,"NO APLICA")</f>
        <v>0.94238875999999994</v>
      </c>
      <c r="R28" s="130" t="str">
        <f>IFERROR(N28/J28,"NO APLICA")</f>
        <v>NO APLICA</v>
      </c>
      <c r="S28" s="133" t="str">
        <f>IFERROR(O28/K28,"NO APLICA")</f>
        <v>NO APLICA</v>
      </c>
      <c r="T28" s="129">
        <f>IFERROR(L28/G28,"NO APLICA")</f>
        <v>0.21408145333333334</v>
      </c>
      <c r="U28" s="130">
        <f>IFERROR((L28+M28)/G28,"NO APLICA")</f>
        <v>0.44967864333333329</v>
      </c>
      <c r="V28" s="130" t="str">
        <f>IFERROR((L28+M28+N28)/G28,"NO APLICA")</f>
        <v>NO APLICA</v>
      </c>
      <c r="W28" s="131" t="str">
        <f>IFERROR((L28+M28+N28+O28)/G28,"NO APLICA")</f>
        <v>NO APLICA</v>
      </c>
      <c r="X28" s="119" t="s">
        <v>74</v>
      </c>
      <c r="Y28" s="52" t="s">
        <v>75</v>
      </c>
      <c r="Z28" s="59"/>
      <c r="AA28" s="53"/>
    </row>
  </sheetData>
  <mergeCells count="20">
    <mergeCell ref="B11:B12"/>
    <mergeCell ref="C11:C12"/>
    <mergeCell ref="X25:AA26"/>
    <mergeCell ref="G25:W25"/>
    <mergeCell ref="G26:G27"/>
    <mergeCell ref="H26:K26"/>
    <mergeCell ref="L26:O26"/>
    <mergeCell ref="P26:S26"/>
    <mergeCell ref="T26:W26"/>
    <mergeCell ref="X10:AA11"/>
    <mergeCell ref="D11:F11"/>
    <mergeCell ref="G11:K11"/>
    <mergeCell ref="L11:O11"/>
    <mergeCell ref="P11:S11"/>
    <mergeCell ref="T11:W11"/>
    <mergeCell ref="F2:V2"/>
    <mergeCell ref="F3:V3"/>
    <mergeCell ref="F4:V4"/>
    <mergeCell ref="F5:V5"/>
    <mergeCell ref="G10:W10"/>
  </mergeCells>
  <conditionalFormatting sqref="P23:W23">
    <cfRule type="cellIs" dxfId="28" priority="31" operator="equal">
      <formula>"NO APLICA"</formula>
    </cfRule>
    <cfRule type="cellIs" dxfId="27" priority="113" operator="greaterThanOrEqual">
      <formula>1.2</formula>
    </cfRule>
    <cfRule type="cellIs" dxfId="26" priority="114" operator="lessThanOrEqual">
      <formula>0.5</formula>
    </cfRule>
    <cfRule type="cellIs" dxfId="25" priority="125" operator="between">
      <formula>0.5</formula>
      <formula>0.7</formula>
    </cfRule>
  </conditionalFormatting>
  <conditionalFormatting sqref="P28:W28">
    <cfRule type="cellIs" dxfId="24" priority="26" operator="equal">
      <formula>"NO APLICA"</formula>
    </cfRule>
    <cfRule type="cellIs" dxfId="23" priority="27" operator="lessThanOrEqual">
      <formula>0.5</formula>
    </cfRule>
    <cfRule type="cellIs" dxfId="22" priority="28" operator="greaterThanOrEqual">
      <formula>1.2</formula>
    </cfRule>
    <cfRule type="cellIs" dxfId="21" priority="29" operator="between">
      <formula>0.5</formula>
      <formula>0.7</formula>
    </cfRule>
    <cfRule type="cellIs" dxfId="20" priority="30" operator="between">
      <formula>0.7</formula>
      <formula>1.2</formula>
    </cfRule>
  </conditionalFormatting>
  <conditionalFormatting sqref="P23:W23">
    <cfRule type="cellIs" dxfId="19" priority="150" operator="between">
      <formula>0.7</formula>
      <formula>1.2</formula>
    </cfRule>
  </conditionalFormatting>
  <conditionalFormatting sqref="P13:W13">
    <cfRule type="cellIs" dxfId="18" priority="21" operator="equal">
      <formula>"ND"</formula>
    </cfRule>
    <cfRule type="cellIs" dxfId="17" priority="22" operator="lessThanOrEqual">
      <formula>0</formula>
    </cfRule>
    <cfRule type="cellIs" dxfId="16" priority="23" operator="between">
      <formula>0</formula>
      <formula>0.1</formula>
    </cfRule>
    <cfRule type="cellIs" dxfId="15" priority="24" operator="greaterThanOrEqual">
      <formula>0.1</formula>
    </cfRule>
  </conditionalFormatting>
  <conditionalFormatting sqref="P14:W18 P21:W22 P19 R19:W19">
    <cfRule type="cellIs" dxfId="14" priority="16" operator="equal">
      <formula>"NO APLICA"</formula>
    </cfRule>
    <cfRule type="cellIs" dxfId="13" priority="17" operator="lessThanOrEqual">
      <formula>0.5</formula>
    </cfRule>
    <cfRule type="cellIs" dxfId="12" priority="18" operator="greaterThanOrEqual">
      <formula>1.2</formula>
    </cfRule>
    <cfRule type="cellIs" dxfId="11" priority="19" operator="between">
      <formula>0.5</formula>
      <formula>0.7</formula>
    </cfRule>
    <cfRule type="cellIs" dxfId="10" priority="20" operator="between">
      <formula>0.7</formula>
      <formula>1.2</formula>
    </cfRule>
  </conditionalFormatting>
  <conditionalFormatting sqref="P20:W20">
    <cfRule type="cellIs" dxfId="9" priority="11" operator="equal">
      <formula>"NO APLICA"</formula>
    </cfRule>
    <cfRule type="cellIs" dxfId="8" priority="12" operator="lessThanOrEqual">
      <formula>0.5</formula>
    </cfRule>
    <cfRule type="cellIs" dxfId="7" priority="13" operator="greaterThanOrEqual">
      <formula>1.2</formula>
    </cfRule>
    <cfRule type="cellIs" dxfId="6" priority="14" operator="between">
      <formula>0.5</formula>
      <formula>0.7</formula>
    </cfRule>
    <cfRule type="cellIs" dxfId="5" priority="15" operator="between">
      <formula>0.7</formula>
      <formula>1.2</formula>
    </cfRule>
  </conditionalFormatting>
  <conditionalFormatting sqref="Q19">
    <cfRule type="cellIs" dxfId="4" priority="1" operator="equal">
      <formula>"NO APLICA"</formula>
    </cfRule>
    <cfRule type="cellIs" dxfId="3" priority="2" operator="greaterThanOrEqual">
      <formula>1.2</formula>
    </cfRule>
    <cfRule type="cellIs" dxfId="2" priority="3" operator="lessThanOrEqual">
      <formula>0.5</formula>
    </cfRule>
    <cfRule type="cellIs" dxfId="1" priority="4" operator="between">
      <formula>0.5</formula>
      <formula>0.7</formula>
    </cfRule>
  </conditionalFormatting>
  <conditionalFormatting sqref="Q19">
    <cfRule type="cellIs" dxfId="0" priority="5" operator="between">
      <formula>0.7</formula>
      <formula>1.2</formula>
    </cfRule>
  </conditionalFormatting>
  <printOptions horizontalCentered="1"/>
  <pageMargins left="0.19685039370078741" right="3.937007874015748E-2" top="0.35433070866141736" bottom="0.35433070866141736" header="0.31496062992125984" footer="0.31496062992125984"/>
  <pageSetup paperSize="5" scale="22" fitToWidth="0" orientation="landscape" r:id="rId1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EJE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Admin</cp:lastModifiedBy>
  <cp:revision/>
  <cp:lastPrinted>2022-07-08T16:06:33Z</cp:lastPrinted>
  <dcterms:created xsi:type="dcterms:W3CDTF">2021-03-11T02:28:07Z</dcterms:created>
  <dcterms:modified xsi:type="dcterms:W3CDTF">2022-07-08T17:08:30Z</dcterms:modified>
  <cp:category/>
  <cp:contentStatus/>
</cp:coreProperties>
</file>