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\Mi unidad\Presupuestos MIR\MIR Presupuesto 2022\Segundo trimestre 2022\"/>
    </mc:Choice>
  </mc:AlternateContent>
  <xr:revisionPtr revIDLastSave="0" documentId="13_ncr:1_{E87FBC75-69FC-406A-9BD4-2A79BBACE24C}" xr6:coauthVersionLast="47" xr6:coauthVersionMax="47" xr10:uidLastSave="{00000000-0000-0000-0000-000000000000}"/>
  <bookViews>
    <workbookView xWindow="2240" yWindow="2240" windowWidth="12587" windowHeight="6813" xr2:uid="{00000000-000D-0000-FFFF-FFFF00000000}"/>
  </bookViews>
  <sheets>
    <sheet name="SEGUIMIENTO EJE 4 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1" l="1"/>
  <c r="P21" i="1"/>
  <c r="Q21" i="1"/>
  <c r="R21" i="1"/>
  <c r="S21" i="1"/>
  <c r="T21" i="1"/>
  <c r="U21" i="1"/>
  <c r="V21" i="1"/>
  <c r="W21" i="1"/>
  <c r="P20" i="1"/>
  <c r="P19" i="1"/>
  <c r="W35" i="1"/>
  <c r="V35" i="1"/>
  <c r="U35" i="1"/>
  <c r="T35" i="1"/>
  <c r="S35" i="1"/>
  <c r="R35" i="1"/>
  <c r="Q35" i="1"/>
  <c r="P35" i="1"/>
  <c r="W36" i="1"/>
  <c r="V36" i="1"/>
  <c r="U36" i="1"/>
  <c r="T36" i="1"/>
  <c r="S36" i="1"/>
  <c r="R36" i="1"/>
  <c r="Q36" i="1"/>
  <c r="P36" i="1"/>
  <c r="W32" i="1"/>
  <c r="V32" i="1"/>
  <c r="U32" i="1"/>
  <c r="T32" i="1"/>
  <c r="S32" i="1"/>
  <c r="R32" i="1"/>
  <c r="Q32" i="1"/>
  <c r="P32" i="1"/>
  <c r="W31" i="1"/>
  <c r="V31" i="1"/>
  <c r="U31" i="1"/>
  <c r="T31" i="1"/>
  <c r="S31" i="1"/>
  <c r="R31" i="1"/>
  <c r="Q31" i="1"/>
  <c r="P31" i="1"/>
  <c r="W28" i="1"/>
  <c r="V28" i="1"/>
  <c r="U28" i="1"/>
  <c r="T28" i="1"/>
  <c r="S28" i="1"/>
  <c r="R28" i="1"/>
  <c r="Q28" i="1"/>
  <c r="P28" i="1"/>
  <c r="W29" i="1"/>
  <c r="V29" i="1"/>
  <c r="U29" i="1"/>
  <c r="T29" i="1"/>
  <c r="S29" i="1"/>
  <c r="R29" i="1"/>
  <c r="Q29" i="1"/>
  <c r="P29" i="1"/>
  <c r="W18" i="1"/>
  <c r="V18" i="1"/>
  <c r="U18" i="1"/>
  <c r="T18" i="1"/>
  <c r="S18" i="1"/>
  <c r="R18" i="1"/>
  <c r="Q18" i="1"/>
  <c r="P18" i="1"/>
  <c r="W17" i="1"/>
  <c r="V17" i="1"/>
  <c r="U17" i="1"/>
  <c r="T17" i="1"/>
  <c r="S17" i="1"/>
  <c r="R17" i="1"/>
  <c r="Q17" i="1"/>
  <c r="P17" i="1"/>
  <c r="W22" i="1"/>
  <c r="V22" i="1"/>
  <c r="U22" i="1"/>
  <c r="T22" i="1"/>
  <c r="S22" i="1"/>
  <c r="R22" i="1"/>
  <c r="Q22" i="1"/>
  <c r="P22" i="1"/>
  <c r="W20" i="1"/>
  <c r="V20" i="1"/>
  <c r="U20" i="1"/>
  <c r="T20" i="1"/>
  <c r="S20" i="1"/>
  <c r="R20" i="1"/>
  <c r="Q20" i="1"/>
  <c r="W25" i="1"/>
  <c r="V25" i="1"/>
  <c r="U25" i="1"/>
  <c r="T25" i="1"/>
  <c r="S25" i="1"/>
  <c r="R25" i="1"/>
  <c r="P25" i="1"/>
  <c r="W33" i="1"/>
  <c r="V33" i="1"/>
  <c r="U33" i="1"/>
  <c r="T33" i="1"/>
  <c r="S33" i="1"/>
  <c r="R33" i="1"/>
  <c r="Q33" i="1"/>
  <c r="P33" i="1"/>
  <c r="W30" i="1"/>
  <c r="V30" i="1"/>
  <c r="U30" i="1"/>
  <c r="T30" i="1"/>
  <c r="S30" i="1"/>
  <c r="R30" i="1"/>
  <c r="Q30" i="1"/>
  <c r="P30" i="1"/>
  <c r="W27" i="1"/>
  <c r="V27" i="1"/>
  <c r="U27" i="1"/>
  <c r="T27" i="1"/>
  <c r="S27" i="1"/>
  <c r="R27" i="1"/>
  <c r="Q27" i="1"/>
  <c r="P27" i="1"/>
  <c r="W26" i="1"/>
  <c r="V26" i="1"/>
  <c r="U26" i="1"/>
  <c r="T26" i="1"/>
  <c r="S26" i="1"/>
  <c r="R26" i="1"/>
  <c r="Q26" i="1"/>
  <c r="P26" i="1"/>
  <c r="W37" i="1"/>
  <c r="V37" i="1"/>
  <c r="U37" i="1"/>
  <c r="T37" i="1"/>
  <c r="S37" i="1"/>
  <c r="R37" i="1"/>
  <c r="Q37" i="1"/>
  <c r="P37" i="1"/>
  <c r="W34" i="1"/>
  <c r="V34" i="1"/>
  <c r="U34" i="1"/>
  <c r="T34" i="1"/>
  <c r="S34" i="1"/>
  <c r="R34" i="1"/>
  <c r="Q34" i="1"/>
  <c r="P34" i="1"/>
  <c r="W24" i="1"/>
  <c r="V24" i="1"/>
  <c r="U24" i="1"/>
  <c r="T24" i="1"/>
  <c r="S24" i="1"/>
  <c r="R24" i="1"/>
  <c r="Q24" i="1"/>
  <c r="P24" i="1"/>
  <c r="W23" i="1"/>
  <c r="V23" i="1"/>
  <c r="U23" i="1"/>
  <c r="T23" i="1"/>
  <c r="S23" i="1"/>
  <c r="R23" i="1"/>
  <c r="Q23" i="1"/>
  <c r="P23" i="1"/>
  <c r="W19" i="1"/>
  <c r="V19" i="1"/>
  <c r="U19" i="1"/>
  <c r="T19" i="1"/>
  <c r="S19" i="1"/>
  <c r="R19" i="1"/>
  <c r="Q19" i="1"/>
  <c r="P15" i="1"/>
  <c r="Q15" i="1"/>
  <c r="R15" i="1"/>
  <c r="S15" i="1"/>
  <c r="T15" i="1"/>
  <c r="U15" i="1"/>
  <c r="V15" i="1"/>
  <c r="W15" i="1"/>
  <c r="P16" i="1"/>
  <c r="Q16" i="1"/>
  <c r="R16" i="1"/>
  <c r="S16" i="1"/>
  <c r="T16" i="1"/>
  <c r="U16" i="1"/>
  <c r="V16" i="1"/>
  <c r="W16" i="1"/>
  <c r="P14" i="1"/>
  <c r="W14" i="1"/>
  <c r="V14" i="1"/>
  <c r="U14" i="1"/>
  <c r="T14" i="1"/>
  <c r="S14" i="1"/>
  <c r="R14" i="1"/>
  <c r="Q14" i="1"/>
  <c r="W13" i="1" l="1"/>
  <c r="V13" i="1"/>
  <c r="U13" i="1"/>
  <c r="T13" i="1"/>
  <c r="W38" i="1" l="1"/>
  <c r="V38" i="1"/>
  <c r="U38" i="1"/>
  <c r="T38" i="1"/>
  <c r="S38" i="1"/>
  <c r="R38" i="1"/>
  <c r="Q38" i="1"/>
  <c r="P38" i="1"/>
  <c r="P43" i="1" l="1"/>
  <c r="Q43" i="1"/>
  <c r="R43" i="1"/>
  <c r="S43" i="1"/>
  <c r="T43" i="1"/>
  <c r="U43" i="1"/>
  <c r="V43" i="1"/>
  <c r="W43" i="1"/>
  <c r="S13" i="1" l="1"/>
  <c r="R13" i="1"/>
  <c r="Q13" i="1"/>
  <c r="P13" i="1"/>
</calcChain>
</file>

<file path=xl/sharedStrings.xml><?xml version="1.0" encoding="utf-8"?>
<sst xmlns="http://schemas.openxmlformats.org/spreadsheetml/2006/main" count="273" uniqueCount="153">
  <si>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</si>
  <si>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</si>
  <si>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</si>
  <si>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</si>
  <si>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</si>
  <si>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</si>
  <si>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</si>
  <si>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</si>
  <si>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</si>
  <si>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</si>
  <si>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</si>
  <si>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 xml:space="preserve">TRIMESTRE 1 </t>
  </si>
  <si>
    <t xml:space="preserve">TRIMESTRE 2 </t>
  </si>
  <si>
    <t xml:space="preserve">TRIMESTRE 3 </t>
  </si>
  <si>
    <t xml:space="preserve">TRIMESTRE 4 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</si>
  <si>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</si>
  <si>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</si>
  <si>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</si>
  <si>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</si>
  <si>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</si>
  <si>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</si>
  <si>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t>META PLANEADA 2022</t>
  </si>
  <si>
    <t>META ALCANZADA 2022</t>
  </si>
  <si>
    <t>PORCENTAJE DE AVANCE TRIMESTRAL 2022</t>
  </si>
  <si>
    <t>PORCENTAJE DE AVANCE ACUMULADO ANUAL 2022</t>
  </si>
  <si>
    <t>JUSTIFICACION DE AVANCE DE RESULTADOS 2022</t>
  </si>
  <si>
    <t>SEGUIMIENTO DE AVANCE EN CUMPLIMIENTO DE METAS Y OBJETIVOS 2022</t>
  </si>
  <si>
    <t>TRIMESTRE 1 2022</t>
  </si>
  <si>
    <t>TRIMESTRE 2 2022</t>
  </si>
  <si>
    <t>TRIMESTRE 3 2022</t>
  </si>
  <si>
    <t>TRIMESTRE 4 2022</t>
  </si>
  <si>
    <t>JUSTIFICACIÓN DE AVANCE DE EJECUCÓN DEL PRESUPUESTO 2022</t>
  </si>
  <si>
    <t>Fin
(DGPM / DP)</t>
  </si>
  <si>
    <t>Actividad</t>
  </si>
  <si>
    <t>SEGUIMIENTO A LA EJECUCIÓN DEL PRESUPUESTO AUTORIZADO 2022</t>
  </si>
  <si>
    <t>Anual</t>
  </si>
  <si>
    <t>AVANCE EN CUMPLIMIENTO DE METAS TRIMESTRAL Y ANUAL ACUMULADO 2022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</si>
  <si>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Población de 18 años y más encuestada.</t>
    </r>
  </si>
  <si>
    <t>ND</t>
  </si>
  <si>
    <t>Propósito
(Instituto del Deporte)</t>
  </si>
  <si>
    <t>4.17.1.1 Las ciudadanas y los ciudadanos del Municipio de Benito Juárez participan regularmente en las actividades físicas y recreativas del Instituto del Deporte.</t>
  </si>
  <si>
    <t xml:space="preserve">PDEP: Porcentaje de deportistas participantes.    </t>
  </si>
  <si>
    <t>Trimestral</t>
  </si>
  <si>
    <t>UNIDAD DE MEDIDA DEL INDICADOR: Porcentaje
UNIDAD DE MEDIDA DE LAS VARIABLE: Deportistas</t>
  </si>
  <si>
    <t>Componente
( Coordinación Administrativa     )</t>
  </si>
  <si>
    <t>Componente
( Coordinación de Mantenimiento e infraestructura de Instalaciones Deportivas )</t>
  </si>
  <si>
    <t>Componente
( Coordinación de Operaciones y Logística )</t>
  </si>
  <si>
    <t>Componente
( Coordinación de Deporte Federado )</t>
  </si>
  <si>
    <t>Componente
( Coordinación de Deporte Estudiantil )</t>
  </si>
  <si>
    <t>Semestral</t>
  </si>
  <si>
    <t>Componente
( Coordinación de Deporte Popular )</t>
  </si>
  <si>
    <t>Componente
( Coordinación de Deporte Adaptado )</t>
  </si>
  <si>
    <t>CLAVE Y NOMBRE DEL PPA: E-PPA 4.17 PROGRAMA DEPORTE SIN LÍMITES</t>
  </si>
  <si>
    <r>
      <rPr>
        <b/>
        <sz val="11"/>
        <color theme="1"/>
        <rFont val="Arial"/>
        <family val="2"/>
      </rPr>
      <t>PADO:</t>
    </r>
    <r>
      <rPr>
        <sz val="11"/>
        <color theme="1"/>
        <rFont val="Arial"/>
        <family val="2"/>
      </rPr>
      <t xml:space="preserve"> Porcentaje de Actividades deportivas Organizadas realizados. </t>
    </r>
  </si>
  <si>
    <r>
      <rPr>
        <b/>
        <sz val="11"/>
        <color theme="1"/>
        <rFont val="Arial"/>
        <family val="2"/>
      </rPr>
      <t xml:space="preserve">PED: </t>
    </r>
    <r>
      <rPr>
        <sz val="11"/>
        <color theme="1"/>
        <rFont val="Arial"/>
        <family val="2"/>
      </rPr>
      <t>Porcentaje de Estímulos a deportistas</t>
    </r>
  </si>
  <si>
    <r>
      <rPr>
        <b/>
        <sz val="11"/>
        <color theme="1"/>
        <rFont val="Arial"/>
        <family val="2"/>
      </rPr>
      <t>PEDFC:</t>
    </r>
    <r>
      <rPr>
        <sz val="11"/>
        <color theme="1"/>
        <rFont val="Arial"/>
        <family val="2"/>
      </rPr>
      <t xml:space="preserve"> Porcentaje de eventos deportivos federados coordinados. </t>
    </r>
  </si>
  <si>
    <r>
      <rPr>
        <b/>
        <sz val="11"/>
        <color theme="1"/>
        <rFont val="Arial"/>
        <family val="2"/>
      </rPr>
      <t xml:space="preserve">4.17.1.1.1 </t>
    </r>
    <r>
      <rPr>
        <sz val="11"/>
        <color theme="1"/>
        <rFont val="Arial"/>
        <family val="2"/>
      </rPr>
      <t>Registros de finanzas públicas realizadas</t>
    </r>
  </si>
  <si>
    <r>
      <rPr>
        <b/>
        <sz val="11"/>
        <color theme="1"/>
        <rFont val="Arial"/>
        <family val="2"/>
      </rPr>
      <t xml:space="preserve">PFR: </t>
    </r>
    <r>
      <rPr>
        <sz val="11"/>
        <color theme="1"/>
        <rFont val="Arial"/>
        <family val="2"/>
      </rPr>
      <t>Porcentaje de registros de finanzas públicas realizadas.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</si>
  <si>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
</t>
    </r>
    <r>
      <rPr>
        <b/>
        <sz val="11"/>
        <color theme="1"/>
        <rFont val="Arial"/>
        <family val="2"/>
      </rPr>
      <t>UNIDAD DE MEDIDA DE LAS VARIABLE:</t>
    </r>
    <r>
      <rPr>
        <sz val="11"/>
        <color theme="1"/>
        <rFont val="Arial"/>
        <family val="2"/>
      </rPr>
      <t xml:space="preserve"> Registros de finanzas públicas</t>
    </r>
  </si>
  <si>
    <r>
      <rPr>
        <b/>
        <sz val="11"/>
        <color theme="1"/>
        <rFont val="Arial"/>
        <family val="2"/>
      </rPr>
      <t xml:space="preserve">4.17.1: </t>
    </r>
    <r>
      <rPr>
        <sz val="11"/>
        <color theme="1"/>
        <rFont val="Arial"/>
        <family val="2"/>
      </rPr>
      <t>Contribuir en la promoción de acciones que combatan las causas que generan las violencias y la delincuencia contribuyendo a la paz y la justica mediante actividades físicas y recreativas promovidas por el Instituto del Deporte.</t>
    </r>
  </si>
  <si>
    <r>
      <rPr>
        <b/>
        <sz val="11"/>
        <color theme="1"/>
        <rFont val="Arial"/>
        <family val="2"/>
      </rPr>
      <t>4.17.1.1.1.1</t>
    </r>
    <r>
      <rPr>
        <sz val="11"/>
        <color theme="1"/>
        <rFont val="Arial"/>
        <family val="2"/>
      </rPr>
      <t xml:space="preserve"> Realización de reportes administrativos y contables</t>
    </r>
  </si>
  <si>
    <r>
      <rPr>
        <b/>
        <sz val="11"/>
        <color theme="1"/>
        <rFont val="Arial"/>
        <family val="2"/>
      </rPr>
      <t>PACR:</t>
    </r>
    <r>
      <rPr>
        <sz val="11"/>
        <color theme="1"/>
        <rFont val="Arial"/>
        <family val="2"/>
      </rPr>
      <t xml:space="preserve"> Porcentaje de reportes administrativos y contables realizados.</t>
    </r>
  </si>
  <si>
    <r>
      <rPr>
        <b/>
        <sz val="11"/>
        <color theme="1"/>
        <rFont val="Arial"/>
        <family val="2"/>
      </rPr>
      <t>4.17.1.1.2</t>
    </r>
    <r>
      <rPr>
        <sz val="11"/>
        <color theme="1"/>
        <rFont val="Arial"/>
        <family val="2"/>
      </rPr>
      <t xml:space="preserve"> Espacios deportivos atendidos.</t>
    </r>
  </si>
  <si>
    <r>
      <rPr>
        <b/>
        <sz val="11"/>
        <color theme="1"/>
        <rFont val="Arial"/>
        <family val="2"/>
      </rPr>
      <t>PMPCED:</t>
    </r>
    <r>
      <rPr>
        <sz val="11"/>
        <color theme="1"/>
        <rFont val="Arial"/>
        <family val="2"/>
      </rPr>
      <t xml:space="preserve"> Porcentaje de Mantenimiento Preventivo y Creación de Espacios Deportivos </t>
    </r>
  </si>
  <si>
    <r>
      <rPr>
        <b/>
        <sz val="11"/>
        <color theme="1"/>
        <rFont val="Arial"/>
        <family val="2"/>
      </rPr>
      <t>4.17.1.1.2.1</t>
    </r>
    <r>
      <rPr>
        <sz val="11"/>
        <color theme="1"/>
        <rFont val="Arial"/>
        <family val="2"/>
      </rPr>
      <t xml:space="preserve"> Realización de mantenimiento de instalaciones deportivas.</t>
    </r>
  </si>
  <si>
    <r>
      <rPr>
        <b/>
        <sz val="11"/>
        <color theme="1"/>
        <rFont val="Arial"/>
        <family val="2"/>
      </rPr>
      <t xml:space="preserve">PMDR: </t>
    </r>
    <r>
      <rPr>
        <sz val="11"/>
        <color theme="1"/>
        <rFont val="Arial"/>
        <family val="2"/>
      </rPr>
      <t>Porcentaje de metros cuadrados de mantenimiento en instalaciones deportivas realizados.</t>
    </r>
  </si>
  <si>
    <r>
      <rPr>
        <b/>
        <sz val="11"/>
        <color theme="1"/>
        <rFont val="Arial"/>
        <family val="2"/>
      </rPr>
      <t>4.17.1.1.3</t>
    </r>
    <r>
      <rPr>
        <sz val="11"/>
        <color theme="1"/>
        <rFont val="Arial"/>
        <family val="2"/>
      </rPr>
      <t xml:space="preserve"> Recursos económicos y en especie a favor de la práctica deportiva ejercidos</t>
    </r>
  </si>
  <si>
    <r>
      <rPr>
        <b/>
        <sz val="11"/>
        <color theme="1"/>
        <rFont val="Arial"/>
        <family val="2"/>
      </rPr>
      <t>PIADR:</t>
    </r>
    <r>
      <rPr>
        <sz val="11"/>
        <color theme="1"/>
        <rFont val="Arial"/>
        <family val="2"/>
      </rPr>
      <t xml:space="preserve"> Impulsos de actividades deportivas y recreativas. económicos o en especie ejercidos</t>
    </r>
  </si>
  <si>
    <r>
      <rPr>
        <b/>
        <sz val="11"/>
        <rFont val="Arial"/>
        <family val="2"/>
      </rPr>
      <t>4.17.1.1.3.1</t>
    </r>
    <r>
      <rPr>
        <sz val="11"/>
        <rFont val="Arial"/>
        <family val="2"/>
      </rPr>
      <t xml:space="preserve"> Entrega de incentivos a talentos deportivos</t>
    </r>
  </si>
  <si>
    <r>
      <rPr>
        <b/>
        <sz val="11"/>
        <rFont val="Arial"/>
        <family val="2"/>
      </rPr>
      <t xml:space="preserve">PITD: </t>
    </r>
    <r>
      <rPr>
        <sz val="11"/>
        <rFont val="Arial"/>
        <family val="2"/>
      </rPr>
      <t>Porcentaje de incentivos para talentos deportivos</t>
    </r>
  </si>
  <si>
    <r>
      <rPr>
        <b/>
        <sz val="11"/>
        <rFont val="Arial"/>
        <family val="2"/>
      </rPr>
      <t>4.17.1.1.3.2</t>
    </r>
    <r>
      <rPr>
        <sz val="11"/>
        <rFont val="Arial"/>
        <family val="2"/>
      </rPr>
      <t xml:space="preserve"> Realización de eventos de Box y Lucha</t>
    </r>
  </si>
  <si>
    <r>
      <rPr>
        <b/>
        <sz val="11"/>
        <rFont val="Arial"/>
        <family val="2"/>
      </rPr>
      <t>PAEDB:</t>
    </r>
    <r>
      <rPr>
        <sz val="11"/>
        <rFont val="Arial"/>
        <family val="2"/>
      </rPr>
      <t xml:space="preserve"> Porcentaje de asistentes a eventos de Box y Lucha</t>
    </r>
  </si>
  <si>
    <r>
      <rPr>
        <b/>
        <sz val="11"/>
        <color theme="1"/>
        <rFont val="Arial"/>
        <family val="2"/>
      </rPr>
      <t>4.17.1.1.3.3</t>
    </r>
    <r>
      <rPr>
        <sz val="11"/>
        <color theme="1"/>
        <rFont val="Arial"/>
        <family val="2"/>
      </rPr>
      <t xml:space="preserve"> Realización del Maratón Internacional de Cancún con apoyos a atletas participantes.</t>
    </r>
  </si>
  <si>
    <r>
      <rPr>
        <b/>
        <sz val="11"/>
        <color theme="1"/>
        <rFont val="Arial"/>
        <family val="2"/>
      </rPr>
      <t xml:space="preserve">PAME: </t>
    </r>
    <r>
      <rPr>
        <sz val="11"/>
        <color theme="1"/>
        <rFont val="Arial"/>
        <family val="2"/>
      </rPr>
      <t>Porcentaje de apoyos a atletas de la Maratón entregados.</t>
    </r>
  </si>
  <si>
    <r>
      <rPr>
        <b/>
        <sz val="11"/>
        <rFont val="Arial"/>
        <family val="2"/>
      </rPr>
      <t>4.17.1.1.3.4</t>
    </r>
    <r>
      <rPr>
        <sz val="11"/>
        <rFont val="Arial"/>
        <family val="2"/>
      </rPr>
      <t xml:space="preserve"> Organización del Evento Reto Baílalo</t>
    </r>
  </si>
  <si>
    <r>
      <rPr>
        <b/>
        <sz val="11"/>
        <rFont val="Arial"/>
        <family val="2"/>
      </rPr>
      <t>PDRB:</t>
    </r>
    <r>
      <rPr>
        <sz val="11"/>
        <rFont val="Arial"/>
        <family val="2"/>
      </rPr>
      <t xml:space="preserve"> Deportistas en el Evento Reto Baílalo.</t>
    </r>
  </si>
  <si>
    <r>
      <rPr>
        <b/>
        <sz val="11"/>
        <color theme="1"/>
        <rFont val="Arial"/>
        <family val="2"/>
      </rPr>
      <t xml:space="preserve">4.17.1.1.4 </t>
    </r>
    <r>
      <rPr>
        <sz val="11"/>
        <color theme="1"/>
        <rFont val="Arial"/>
        <family val="2"/>
      </rPr>
      <t xml:space="preserve">Eventos deportivos Federados realizados. </t>
    </r>
  </si>
  <si>
    <r>
      <rPr>
        <b/>
        <sz val="11"/>
        <color theme="1"/>
        <rFont val="Arial"/>
        <family val="2"/>
      </rPr>
      <t>4.17.1.1.4.1</t>
    </r>
    <r>
      <rPr>
        <sz val="11"/>
        <color theme="1"/>
        <rFont val="Arial"/>
        <family val="2"/>
      </rPr>
      <t xml:space="preserve"> Coordinación de eventos deportivos Federados.</t>
    </r>
  </si>
  <si>
    <r>
      <rPr>
        <b/>
        <sz val="11"/>
        <color theme="1"/>
        <rFont val="Arial"/>
        <family val="2"/>
      </rPr>
      <t>4.17.1.1.5</t>
    </r>
    <r>
      <rPr>
        <sz val="11"/>
        <color theme="1"/>
        <rFont val="Arial"/>
        <family val="2"/>
      </rPr>
      <t xml:space="preserve"> Eventos deportivos de categoría estudiantil realizados </t>
    </r>
  </si>
  <si>
    <r>
      <rPr>
        <b/>
        <sz val="11"/>
        <color theme="1"/>
        <rFont val="Arial"/>
        <family val="2"/>
      </rPr>
      <t>4.17.1.1.5.1</t>
    </r>
    <r>
      <rPr>
        <sz val="11"/>
        <color theme="1"/>
        <rFont val="Arial"/>
        <family val="2"/>
      </rPr>
      <t xml:space="preserve"> Participación de deportistas seleccionados(as) de los Juegos Municipales de la CONADE </t>
    </r>
  </si>
  <si>
    <r>
      <rPr>
        <b/>
        <sz val="11"/>
        <color theme="1"/>
        <rFont val="Arial"/>
        <family val="2"/>
      </rPr>
      <t>PDSP:</t>
    </r>
    <r>
      <rPr>
        <sz val="11"/>
        <color theme="1"/>
        <rFont val="Arial"/>
        <family val="2"/>
      </rPr>
      <t xml:space="preserve"> Porcentaje de deportistas seleccionadas(os) participantes.</t>
    </r>
  </si>
  <si>
    <r>
      <rPr>
        <b/>
        <sz val="11"/>
        <rFont val="Arial"/>
        <family val="2"/>
      </rPr>
      <t>4.17.1.1.5.2</t>
    </r>
    <r>
      <rPr>
        <sz val="11"/>
        <rFont val="Arial"/>
        <family val="2"/>
      </rPr>
      <t xml:space="preserve"> Premiación a atletas destacadas(os) con el Mérito Deportivo </t>
    </r>
  </si>
  <si>
    <r>
      <rPr>
        <b/>
        <sz val="11"/>
        <rFont val="Arial"/>
        <family val="2"/>
      </rPr>
      <t>PATP:</t>
    </r>
    <r>
      <rPr>
        <sz val="11"/>
        <rFont val="Arial"/>
        <family val="2"/>
      </rPr>
      <t xml:space="preserve"> Porcentaje de atletas premiadas(os) con el mérito deportivo.</t>
    </r>
  </si>
  <si>
    <r>
      <rPr>
        <b/>
        <sz val="11"/>
        <rFont val="Arial"/>
        <family val="2"/>
      </rPr>
      <t>4.17.1.1.5.3</t>
    </r>
    <r>
      <rPr>
        <sz val="11"/>
        <rFont val="Arial"/>
        <family val="2"/>
      </rPr>
      <t xml:space="preserve"> Realización de curso de verano Baaxlob Palaloob</t>
    </r>
  </si>
  <si>
    <r>
      <rPr>
        <b/>
        <sz val="11"/>
        <rFont val="Arial"/>
        <family val="2"/>
      </rPr>
      <t>PNCV:</t>
    </r>
    <r>
      <rPr>
        <sz val="11"/>
        <rFont val="Arial"/>
        <family val="2"/>
      </rPr>
      <t xml:space="preserve"> Porcentaje de niñas y niños del participantes curso de verano.</t>
    </r>
  </si>
  <si>
    <r>
      <rPr>
        <b/>
        <sz val="11"/>
        <color theme="1"/>
        <rFont val="Arial"/>
        <family val="2"/>
      </rPr>
      <t>4.17.1.1.6</t>
    </r>
    <r>
      <rPr>
        <sz val="11"/>
        <color theme="1"/>
        <rFont val="Arial"/>
        <family val="2"/>
      </rPr>
      <t xml:space="preserve"> Eventos deportivos populares organizados.</t>
    </r>
  </si>
  <si>
    <r>
      <rPr>
        <b/>
        <sz val="11"/>
        <color theme="1"/>
        <rFont val="Arial"/>
        <family val="2"/>
      </rPr>
      <t>PEPO:</t>
    </r>
    <r>
      <rPr>
        <sz val="11"/>
        <color theme="1"/>
        <rFont val="Arial"/>
        <family val="2"/>
      </rPr>
      <t xml:space="preserve"> Porcentaje de eventos populares organizados.</t>
    </r>
  </si>
  <si>
    <r>
      <rPr>
        <b/>
        <sz val="11"/>
        <color theme="1"/>
        <rFont val="Arial"/>
        <family val="2"/>
      </rPr>
      <t>4.17.1.1.6.1</t>
    </r>
    <r>
      <rPr>
        <sz val="11"/>
        <color theme="1"/>
        <rFont val="Arial"/>
        <family val="2"/>
      </rPr>
      <t xml:space="preserve"> Conformación de comités deportivos.</t>
    </r>
  </si>
  <si>
    <r>
      <rPr>
        <b/>
        <sz val="11"/>
        <color theme="1"/>
        <rFont val="Arial"/>
        <family val="2"/>
      </rPr>
      <t>PCDC:</t>
    </r>
    <r>
      <rPr>
        <sz val="11"/>
        <color theme="1"/>
        <rFont val="Arial"/>
        <family val="2"/>
      </rPr>
      <t xml:space="preserve"> Porcentaje de comités deportivos conformados.</t>
    </r>
  </si>
  <si>
    <r>
      <rPr>
        <b/>
        <sz val="11"/>
        <color theme="1"/>
        <rFont val="Arial"/>
        <family val="2"/>
      </rPr>
      <t xml:space="preserve">4.17.1.1.6.2 </t>
    </r>
    <r>
      <rPr>
        <sz val="11"/>
        <color theme="1"/>
        <rFont val="Arial"/>
        <family val="2"/>
      </rPr>
      <t>Promoción Deportiva Popular</t>
    </r>
  </si>
  <si>
    <r>
      <rPr>
        <b/>
        <sz val="11"/>
        <color theme="1"/>
        <rFont val="Arial"/>
        <family val="2"/>
      </rPr>
      <t>PCEDP:</t>
    </r>
    <r>
      <rPr>
        <sz val="11"/>
        <color theme="1"/>
        <rFont val="Arial"/>
        <family val="2"/>
      </rPr>
      <t xml:space="preserve"> Porcentaje de Ciudadanos en Eventos Deportivos Populares</t>
    </r>
  </si>
  <si>
    <r>
      <rPr>
        <b/>
        <sz val="11"/>
        <color theme="1"/>
        <rFont val="Arial"/>
        <family val="2"/>
      </rPr>
      <t>4.17.1.1.6.3</t>
    </r>
    <r>
      <rPr>
        <sz val="11"/>
        <color theme="1"/>
        <rFont val="Arial"/>
        <family val="2"/>
      </rPr>
      <t xml:space="preserve"> Representación en los Juegos Nacionales Populares etapa Municipal</t>
    </r>
  </si>
  <si>
    <r>
      <rPr>
        <b/>
        <sz val="11"/>
        <color theme="1"/>
        <rFont val="Arial"/>
        <family val="2"/>
      </rPr>
      <t>PDJP:</t>
    </r>
    <r>
      <rPr>
        <sz val="11"/>
        <color theme="1"/>
        <rFont val="Arial"/>
        <family val="2"/>
      </rPr>
      <t xml:space="preserve"> Porcentaje de Deportistas en la Representación de los Juegos Nacionales Populares etapa Municipal</t>
    </r>
  </si>
  <si>
    <r>
      <rPr>
        <b/>
        <sz val="11"/>
        <rFont val="Arial"/>
        <family val="2"/>
      </rPr>
      <t>4.17.1.1.7</t>
    </r>
    <r>
      <rPr>
        <sz val="11"/>
        <rFont val="Arial"/>
        <family val="2"/>
      </rPr>
      <t xml:space="preserve"> Organización de eventos de deporte adaptado dirigidos  a deportistas seleccionados.</t>
    </r>
  </si>
  <si>
    <r>
      <rPr>
        <b/>
        <sz val="11"/>
        <rFont val="Arial"/>
        <family val="2"/>
      </rPr>
      <t xml:space="preserve">PDS: </t>
    </r>
    <r>
      <rPr>
        <sz val="11"/>
        <rFont val="Arial"/>
        <family val="2"/>
      </rPr>
      <t>Porcentaje de deportistas seleccionadas(os) participantes</t>
    </r>
  </si>
  <si>
    <r>
      <rPr>
        <b/>
        <sz val="11"/>
        <rFont val="Arial"/>
        <family val="2"/>
      </rPr>
      <t>4.17.1.1.7.1</t>
    </r>
    <r>
      <rPr>
        <sz val="11"/>
        <rFont val="Arial"/>
        <family val="2"/>
      </rPr>
      <t xml:space="preserve"> Realización de los Juegos Paranacionales en la etapa Municipal.</t>
    </r>
  </si>
  <si>
    <r>
      <rPr>
        <b/>
        <sz val="11"/>
        <rFont val="Arial"/>
        <family val="2"/>
      </rPr>
      <t>PAPP:</t>
    </r>
    <r>
      <rPr>
        <sz val="11"/>
        <rFont val="Arial"/>
        <family val="2"/>
      </rPr>
      <t xml:space="preserve"> Porcentaje de atletas paraolímpicos participantes.</t>
    </r>
  </si>
  <si>
    <r>
      <rPr>
        <b/>
        <sz val="11"/>
        <rFont val="Arial"/>
        <family val="2"/>
      </rPr>
      <t>4.17.1.1.7.2</t>
    </r>
    <r>
      <rPr>
        <sz val="11"/>
        <rFont val="Arial"/>
        <family val="2"/>
      </rPr>
      <t xml:space="preserve"> Organización de juegos de beisbol inclusivo</t>
    </r>
  </si>
  <si>
    <r>
      <rPr>
        <b/>
        <sz val="11"/>
        <rFont val="Arial"/>
        <family val="2"/>
      </rPr>
      <t>PDP:</t>
    </r>
    <r>
      <rPr>
        <sz val="11"/>
        <rFont val="Arial"/>
        <family val="2"/>
      </rPr>
      <t xml:space="preserve"> Porcentaje de deportistas junto con deportistas con discapacidad participantes.</t>
    </r>
  </si>
  <si>
    <r>
      <rPr>
        <b/>
        <sz val="11"/>
        <rFont val="Arial"/>
        <family val="2"/>
      </rPr>
      <t>4.17.1.1.7.3</t>
    </r>
    <r>
      <rPr>
        <sz val="11"/>
        <rFont val="Arial"/>
        <family val="2"/>
      </rPr>
      <t xml:space="preserve"> Formación en la disciplina de Paraatletismo</t>
    </r>
  </si>
  <si>
    <r>
      <rPr>
        <b/>
        <sz val="11"/>
        <rFont val="Arial"/>
        <family val="2"/>
      </rPr>
      <t>PDPP:</t>
    </r>
    <r>
      <rPr>
        <sz val="11"/>
        <rFont val="Arial"/>
        <family val="2"/>
      </rPr>
      <t xml:space="preserve"> Porcentaje de deportistas con discapacidad participantes en paraatletismo.</t>
    </r>
  </si>
  <si>
    <r>
      <rPr>
        <b/>
        <sz val="11"/>
        <rFont val="Arial"/>
        <family val="2"/>
      </rPr>
      <t>4.17.1.1.7.4</t>
    </r>
    <r>
      <rPr>
        <sz val="11"/>
        <rFont val="Arial"/>
        <family val="2"/>
      </rPr>
      <t xml:space="preserve"> Conmemoración del día Internacional de la Discapacidad</t>
    </r>
  </si>
  <si>
    <r>
      <rPr>
        <b/>
        <sz val="11"/>
        <rFont val="Arial"/>
        <family val="2"/>
      </rPr>
      <t>PADD:</t>
    </r>
    <r>
      <rPr>
        <sz val="11"/>
        <rFont val="Arial"/>
        <family val="2"/>
      </rPr>
      <t xml:space="preserve"> Porcentaje de asistentes al Día Internacional de la Discapacidad.</t>
    </r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</si>
  <si>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 xml:space="preserve">: Porcentaje de población de 18 años y más que percibe inseguro vivir en Cancún.
</t>
    </r>
    <r>
      <rPr>
        <b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Encuesta Nacional de Seguridad Pública Urbana. Periodicidad Anual.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</si>
  <si>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color theme="1"/>
        <rFont val="Arial"/>
        <family val="2"/>
      </rPr>
      <t>UNIDAD DE MEDIDA DE LA VARIABLE: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Reportes administrativos y contables</t>
    </r>
  </si>
  <si>
    <r>
      <rPr>
        <b/>
        <sz val="11"/>
        <color theme="1"/>
        <rFont val="Arial"/>
        <family val="2"/>
      </rPr>
      <t xml:space="preserve">UNIDAD DE MEDIDA DEL INDICADOR: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
</t>
    </r>
    <r>
      <rPr>
        <b/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UNIDAD DE MEDIDA DE LA VARIABLE:</t>
    </r>
    <r>
      <rPr>
        <sz val="11"/>
        <color theme="1"/>
        <rFont val="Arial"/>
        <family val="2"/>
      </rPr>
      <t xml:space="preserve"> Espacios deportivos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</si>
  <si>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color theme="1"/>
        <rFont val="Arial"/>
        <family val="2"/>
      </rPr>
      <t xml:space="preserve">UNIDAD DE MEDIDA DE LA VARIABLE: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
Metros cuadrados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</si>
  <si>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Impulsos deportivos</t>
    </r>
  </si>
  <si>
    <r>
      <rPr>
        <b/>
        <sz val="11"/>
        <rFont val="Arial"/>
        <family val="2"/>
      </rPr>
      <t>UNIDAD DE LA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LA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Incentivos para talentos deportivos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</si>
  <si>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Asistentes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</si>
  <si>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Atletas apoyados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</si>
  <si>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</si>
  <si>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rPr>
        <b/>
        <sz val="11"/>
        <color theme="1"/>
        <rFont val="Arial"/>
        <family val="2"/>
      </rPr>
      <t xml:space="preserve">UNIDAD DE MEDIDA DEL INDICADOR:   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UNIDAD DE MEDIDA DE LA VARIABLE: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deportivos </t>
    </r>
  </si>
  <si>
    <r>
      <rPr>
        <b/>
        <sz val="11"/>
        <color theme="1"/>
        <rFont val="Arial"/>
        <family val="2"/>
      </rPr>
      <t xml:space="preserve">UNIDAD DE MEDIDA DEL INDICADOR:  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UNIDAD DE MEDIDA DE LA VARIABLE: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Deportivos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</si>
  <si>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UNIDAD DE MEDIDA DE LA VARIABLE: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Deportistas</t>
    </r>
  </si>
  <si>
    <r>
      <rPr>
        <b/>
        <sz val="11"/>
        <color theme="1"/>
        <rFont val="Arial"/>
        <family val="2"/>
      </rPr>
      <t xml:space="preserve">UNIDAD DE MEDIDA: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UNIDAD DE MEDIDA DE LA VARIABLE: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 </t>
    </r>
  </si>
  <si>
    <r>
      <rPr>
        <b/>
        <sz val="11"/>
        <color theme="1"/>
        <rFont val="Arial"/>
        <family val="2"/>
      </rPr>
      <t xml:space="preserve">UNIDAD DE MEDIDA DEL INDICADOR: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Arial"/>
        <family val="2"/>
      </rPr>
      <t xml:space="preserve">UNIDAD DE MEDIDA DE LA VARIABLE: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Atletas .</t>
    </r>
  </si>
  <si>
    <r>
      <rPr>
        <b/>
        <sz val="11"/>
        <color theme="1"/>
        <rFont val="Arial"/>
        <family val="2"/>
      </rPr>
      <t xml:space="preserve">UNIDAD DE MEDIDA DEL INDICADOR: 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
Porcentaje. 
</t>
    </r>
    <r>
      <rPr>
        <b/>
        <sz val="11"/>
        <color theme="1"/>
        <rFont val="Arial"/>
        <family val="2"/>
      </rPr>
      <t xml:space="preserve">UNIDAD DE MEDIDA DE LA VARIABLE: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Niñas y niños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</si>
  <si>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UNIDAD DE MEDIDA DE LA VARIABLE: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Populares</t>
    </r>
  </si>
  <si>
    <r>
      <rPr>
        <b/>
        <sz val="11"/>
        <color theme="1"/>
        <rFont val="Arial"/>
        <family val="2"/>
      </rPr>
      <t xml:space="preserve">UNIDAD DE MEDIDA DEL INDICADOR:      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color theme="1"/>
        <rFont val="Arial"/>
        <family val="2"/>
      </rPr>
      <t xml:space="preserve">UNIDAD DE MEDIDA DE LA VARIABLE:    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Comités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</si>
  <si>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 </t>
    </r>
    <r>
      <rPr>
        <b/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UNIDAD DE MEDIDA DE LA VARIABLE: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Ciudadanos</t>
    </r>
  </si>
  <si>
    <r>
      <rPr>
        <b/>
        <sz val="11"/>
        <color theme="1"/>
        <rFont val="Arial"/>
        <family val="2"/>
      </rPr>
      <t xml:space="preserve">UNIDAD DE MEDIDA DEL INDICADOR: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color theme="1"/>
        <rFont val="Arial"/>
        <family val="2"/>
      </rPr>
      <t xml:space="preserve">UNIDAD DE MEDIDA DE LA VARIABLE: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</si>
  <si>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rPr>
        <b/>
        <sz val="11"/>
        <color theme="1"/>
        <rFont val="Arial"/>
        <family val="2"/>
      </rPr>
      <t xml:space="preserve">UNIDAD DE MEDIDA DEL INDICADOR: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UNIDAD DE MEDIDA DE LA VARIABLE: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</si>
  <si>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color theme="1"/>
        <rFont val="Arial"/>
        <family val="2"/>
      </rPr>
      <t xml:space="preserve">UNIDAD DE MEDIDA DE LA VARIABLE: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Atletas paraolímpicos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</si>
  <si>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color theme="1"/>
        <rFont val="Arial"/>
        <family val="2"/>
      </rPr>
      <t xml:space="preserve">UNIDAD DE MEDIDA DE LA VARIABLE: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</si>
  <si>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color theme="1"/>
        <rFont val="Arial"/>
        <family val="2"/>
      </rPr>
      <t xml:space="preserve">UNIDAD DE MEDIDA DE LA VARIABLE:     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</si>
  <si>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</si>
  <si>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t xml:space="preserve">Se realizan 2 Eventos de Box y Lucha 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los 200 de meta se superaron.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resultado de 400.00% debido a la promoción y ejeccución de dos eventos.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>Se logra el avanceal 57.36% en los eventos de Box</t>
    </r>
  </si>
  <si>
    <r>
      <t xml:space="preserve">El Maratón de Cancún es un evento anual, aún sin realizarse 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No hay avance programado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No hay avance programado en este trimestre.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No hay avance programado en este trimestre.</t>
    </r>
  </si>
  <si>
    <r>
      <t xml:space="preserve">El Reto Baílalo es un evento anual, aún sin realizarse 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No hay avance programado en este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No hay avance programado en este trimestre.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No hay avance programado en este trimestre.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</si>
  <si>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 La meta alcanzada en el segundo trimestre 2022 corresponde al mismo valor obtenido en 2021, es decir 80.2%. El avance en cumplimiento de metas trimestral refleja la variación del avance trimestral  reportado respecto a lo programado trimestral, es decir 1.17%. 
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 xml:space="preserve">El avance en cumplimiento de metas anual refleja la variación del avance anual  reportado respecto a lo programado anual, es decir 1.17%.El Instituto Nacional de Estadística y Geografía, INEGI, implementa y publica los resultados de la Encuesta Nacional de Victimización y Percepción sobre Seguridad Pública Anualmente. Ultimo dato 80.2% periodo marzo-abril 2021. </t>
    </r>
  </si>
  <si>
    <r>
      <t xml:space="preserve">Las actividades deportivas de competencia y torneos se ejecutan de manera normal
</t>
    </r>
    <r>
      <rPr>
        <b/>
        <sz val="11"/>
        <color theme="0"/>
        <rFont val="Arial"/>
        <family val="2"/>
      </rPr>
      <t xml:space="preserve">Meta trimestral: </t>
    </r>
    <r>
      <rPr>
        <sz val="11"/>
        <color theme="0"/>
        <rFont val="Arial"/>
        <family val="2"/>
      </rPr>
      <t xml:space="preserve">La meta de deportistas participantes de 5672 en el trimestre llega al 100% junto con los asistentes a los eventos deportivos.
</t>
    </r>
    <r>
      <rPr>
        <b/>
        <sz val="11"/>
        <color theme="0"/>
        <rFont val="Arial"/>
        <family val="2"/>
      </rPr>
      <t>Avance trimestral:</t>
    </r>
    <r>
      <rPr>
        <sz val="11"/>
        <color theme="0"/>
        <rFont val="Arial"/>
        <family val="2"/>
      </rPr>
      <t xml:space="preserve"> Se llegó a la meta por el número de beneficiados y la asistencia de participantes a los eventos deportivos. cumpliendo el 100% de avance trimestral.
</t>
    </r>
    <r>
      <rPr>
        <b/>
        <sz val="11"/>
        <color theme="0"/>
        <rFont val="Arial"/>
        <family val="2"/>
      </rPr>
      <t xml:space="preserve">Avance anual: </t>
    </r>
    <r>
      <rPr>
        <sz val="11"/>
        <color theme="0"/>
        <rFont val="Arial"/>
        <family val="2"/>
      </rPr>
      <t>Se avanza con un 49.98% anual.</t>
    </r>
  </si>
  <si>
    <r>
      <t xml:space="preserve">Se realizan los informes y reportes conforme a la normatividad vigente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el número de reportes administrativos oficiales como mínimo a cumplir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En el trimestre se realizan los reportes programados cumpliendo el 100% 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Se logra el 55.56 % a pesaar que en el segundo trimestre no se realizaron todos los reportes programados, en el cuarto trimestre se pudo realizar un mas de los programados</t>
    </r>
  </si>
  <si>
    <r>
      <t xml:space="preserve">Se realizan los informes y reportes conforme a la normatividad vigente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el número de reportes administrativos oficiales como mínimo a cumplir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En el trimestre se realizan los reportes programados al 100%.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Se logra el 55.56 % a pesaar que en el segundo trimestre no se realizaron todos los reportes programados, en el cuarto trimestre se pudo realizar un mas de los programados</t>
    </r>
  </si>
  <si>
    <r>
      <t xml:space="preserve">Las actividades se incrementaron en el trimestre debido al enfoque de recursos para tener en mejores condiciones las instalaciones deportivas para las actividades deportivas.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fue de 35 espacios antendidos, no se tenía contemplado atención por cierre de año y se supera a 64.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del 182%, se dan atención a 64 instalaciones deportivas por tener los insumos disponibles aún no haberse programado.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avance de 90.43% debido a el enfoque mayor de atención en las instalaciones deportivas. </t>
    </r>
  </si>
  <si>
    <r>
      <t xml:space="preserve">Las actividades se incrementaron en el trimestre debido al enfoque de recursos para tener en mejores condiciones las instalaciones deportivas para las actividades deportivas.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fue de 15000 metros cuadrados en espacios antendidos, no se tenía contemplado atención por cierre de año.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Se dan atención en 221.87% de instalaciones deportivas por tener los insumos disponibles aún no haberse programado.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avance tiene aumento condiderable del 122.84% debido a el enfoque mayor de atención en las instalaciones deportivas. </t>
    </r>
  </si>
  <si>
    <r>
      <t xml:space="preserve">El número de apoyos deportivos entregados tuvieron un aumento debido a la entrega de 800 uniformes a los seleccionados de los Juegos Municipales (olimpiadas) 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cumplió teniendo unaumento condsiderable a lo programado.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avance fue del 322% debido a la entrega de 800 uniformes a seleccionados de olimpiadas.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Se logra el 25.86%  en incentivos de avance anual.</t>
    </r>
  </si>
  <si>
    <r>
      <t xml:space="preserve">Debido a la disminución en el presupuesto, el número de incentivos deportivos entregados tuvieron una disminución y se enfocaron los apoyos a las actividades deportivas y entrenamientos de mayor relevancia. 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333.33 incentivos deportivos no se cumplió debido a que por pandemia se recortaron los recursos por lo que sólo logra 49.80 % de lo programado.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de sólo el 49.80 % debido a que se recortaron recursos.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Se logra sólo el 21.09% por afectaciones de presupuesto, se espera poder llegar a lo programado en los siguientes trimestres.</t>
    </r>
  </si>
  <si>
    <r>
      <t xml:space="preserve">Se realizan eventos deportivos con repunte significativo en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Los 15 eventos deportivos como meta se superaron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avance de 193.33% se debió a que la organización de eventos tuvo repunte a su nivel normal.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Se logra un 50% sin embargo se espera que en los próximos trimestres se realice el número suficiente y se logre la meta anual.</t>
    </r>
  </si>
  <si>
    <r>
      <t xml:space="preserve">Se realizan eventos deportivos con repunte significativo en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Los 15 eventos deportivos como meta se superaron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avance de 193.33% se debió a que la organización de eventos tuvo repunte a su nivel normal.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Se logra un 50% sin embargo se espera que en los próximos trimestres se realice el número suficiente y se logre la meta anual.</t>
    </r>
  </si>
  <si>
    <r>
      <t xml:space="preserve">Al realizar la clasificación municipal para representativos de forma seletiva por disciplina y los procesos debe reflejarse en el trimestre indicado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No se programa actividad a reportar en este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No se programa actividad a reportar en este trimestre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avance anual aun no indica movimiento debido a que No se programa actividad a reportar en este trimestre</t>
    </r>
  </si>
  <si>
    <r>
      <t xml:space="preserve">Al realizar la clasificación municipal para representativos de forma seletiva por disciplina y el procesos debe reflejarse en el trimestre indicado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No se programa actividad a reportar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No se programa actividad a reportar en este trimestre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avance anual aun no indica movimiento debido a que No se programa actividad a reportar en este trimestre</t>
    </r>
  </si>
  <si>
    <r>
      <t xml:space="preserve">Al realizar la selección municipal para representativos de forma seletiva por disciplina y el procesos debe reflejarse en el trimestre indicado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No se programa actividad a reportar en este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No se programa actividad a reportar en este trimestre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El avance anual aun no indica movimiento debido a que No se programa actividad a reportar en este trimestre</t>
    </r>
  </si>
  <si>
    <r>
      <t xml:space="preserve">Al realizarse el evento en el tercer trimestre debe reflejarse en los indicadores.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No se programa actividad a reportar en este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No se programa actividad a reportar en este trimestre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avance anual aun no indica movimiento debido a que No se programa actividad a reportar en este trimestre</t>
    </r>
  </si>
  <si>
    <r>
      <t xml:space="preserve">Se realiza 1 evento popular en el segundor trimestre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de 0 eventos en el trimestre debido a que se esperan eventos en los siguientes trimestres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Se logra un porvcentaje nulo aún con 1 evento realizado .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El alcance es de 23.33% debido a que ya se realizaron algunas actividad</t>
    </r>
  </si>
  <si>
    <r>
      <t xml:space="preserve">No se realizó la actividad ya que se programó de este modo para respetar las restricciones legales en el período.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No se realiza a la meta por suspención de la actividad debido a la normativa electoral.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Por los puntos anteriores no hubo avance.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No se logra avance en el porcentaje programado anual sin embargo al terminarse las restricciones electorales se espera llegar a lo planeado.</t>
    </r>
  </si>
  <si>
    <r>
      <t xml:space="preserve">No se realizan eventos populares en el segundo trimestre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en el trimestre es de 0.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porcentaje  de eventoses de 0 debido a que no se programaron para el trimestre.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porcentaje es de 78% en relación al período anual.</t>
    </r>
  </si>
  <si>
    <r>
      <t xml:space="preserve">Se realizan las actividades programadas en el trimestre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Se programa la meta de 40 deportistas seleccionados en la actividad a reportar en este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Se obtiene el 100% de la actividad a reportar en este trimestre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avance anual tiene un avance del 66.67% en la actividad en relación a este trimestre</t>
    </r>
  </si>
  <si>
    <r>
      <t xml:space="preserve">El deporte adaptado se realizan dos de sus actividades en este trimestre.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50 deportistas participantes se logra superar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es de 304% que se logra debido a la buena participación en los eventos. 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porcentaje de 65.00%  debido a la participación total los eventos realizados en el trimestre.</t>
    </r>
  </si>
  <si>
    <r>
      <t xml:space="preserve">Aún no se realiza la clasificación municipal para representativos y el proceso debe reflejarse en el trimestre indicado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No se programa actividad a reportar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No se programa actividad a reportar en este trimestre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avance anual aun no indica movimiento debido a que No se programa actividad a reportar en este trimestre</t>
    </r>
  </si>
  <si>
    <r>
      <t xml:space="preserve">La actividad de paratletismo se realiza con buena aceptación en este trimestre.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de 30 deportistas participanetes se rebasa llegando a 65 en este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avance es de 216.67% que se logra debido a la buena aceptación de los deportistas. 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El porcentaje de 140% es debido a la participanción inicial y que se está incrementando en el período</t>
    </r>
  </si>
  <si>
    <r>
      <t xml:space="preserve">La actividad de beisbol inclusivo se realiza con buena aceptación en este trimestre.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22 deportistas participanetes se logra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es de 100% que se logra debido a la buena aceptación de los deportistas. 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porcentaje de 83.33% es debido a la participanción inicial.</t>
    </r>
  </si>
  <si>
    <r>
      <t xml:space="preserve">Aún no se realiza la actividad debe reflejarse en el trimestre indicado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No se programa actividad a reportar en este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No se programa actividad a reportar en este trimestre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El avance anual aun no indica movimiento debido a que No se programa actividad a reportar en este trimestre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</si>
</sst>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sz val="14"/>
      <color rgb="FFFFFFFF"/>
      <name val="Arial"/>
      <family val="2"/>
    </font>
    <font>
      <sz val="1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rgb="FF1E8DD8"/>
        <bgColor indexed="64"/>
      </patternFill>
    </fill>
    <fill>
      <patternFill patternType="solid">
        <fgColor rgb="FF1E8DD8"/>
        <bgColor rgb="FF000000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theme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theme="1"/>
      </bottom>
      <diagonal/>
    </border>
    <border>
      <left/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</cellStyleXfs>
  <cellXfs count="174">
    <xf numFmtId="0" fontId="0" fillId="0" borderId="0" xfId="0"/>
    <xf numFmtId="0" fontId="5" fillId="2" borderId="49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10" fontId="0" fillId="4" borderId="75" xfId="0" applyNumberFormat="1" applyFill="1" applyBorder="1" applyAlignment="1">
      <alignment horizontal="center" vertical="center" wrapText="1"/>
    </xf>
    <xf numFmtId="10" fontId="0" fillId="4" borderId="76" xfId="0" applyNumberFormat="1" applyFill="1" applyBorder="1" applyAlignment="1">
      <alignment horizontal="center" vertical="center" wrapText="1"/>
    </xf>
    <xf numFmtId="10" fontId="0" fillId="4" borderId="77" xfId="0" applyNumberForma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left" vertical="center" wrapText="1"/>
    </xf>
    <xf numFmtId="0" fontId="5" fillId="3" borderId="36" xfId="0" applyFont="1" applyFill="1" applyBorder="1" applyAlignment="1">
      <alignment horizontal="center" vertical="center" wrapText="1"/>
    </xf>
    <xf numFmtId="10" fontId="9" fillId="3" borderId="54" xfId="2" applyNumberFormat="1" applyFont="1" applyFill="1" applyBorder="1" applyAlignment="1">
      <alignment horizontal="center" vertical="center" wrapText="1"/>
    </xf>
    <xf numFmtId="10" fontId="8" fillId="3" borderId="55" xfId="2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0" fontId="9" fillId="3" borderId="57" xfId="2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6" fillId="6" borderId="59" xfId="0" applyFont="1" applyFill="1" applyBorder="1" applyAlignment="1">
      <alignment horizontal="center" vertical="center" wrapText="1"/>
    </xf>
    <xf numFmtId="10" fontId="8" fillId="6" borderId="60" xfId="2" applyNumberFormat="1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10" fontId="8" fillId="6" borderId="55" xfId="2" applyNumberFormat="1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10" fontId="8" fillId="6" borderId="56" xfId="2" applyNumberFormat="1" applyFont="1" applyFill="1" applyBorder="1" applyAlignment="1">
      <alignment horizontal="center" vertical="center" wrapText="1"/>
    </xf>
    <xf numFmtId="10" fontId="9" fillId="6" borderId="55" xfId="2" applyNumberFormat="1" applyFont="1" applyFill="1" applyBorder="1" applyAlignment="1">
      <alignment horizontal="center" vertical="center" wrapText="1"/>
    </xf>
    <xf numFmtId="10" fontId="9" fillId="6" borderId="56" xfId="2" applyNumberFormat="1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justify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9" fillId="6" borderId="62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justify" vertical="top" wrapText="1"/>
    </xf>
    <xf numFmtId="0" fontId="8" fillId="6" borderId="20" xfId="0" applyFont="1" applyFill="1" applyBorder="1" applyAlignment="1">
      <alignment horizontal="justify" vertical="center" wrapText="1"/>
    </xf>
    <xf numFmtId="0" fontId="11" fillId="5" borderId="21" xfId="0" applyFont="1" applyFill="1" applyBorder="1" applyAlignment="1">
      <alignment horizontal="left" vertical="top" wrapText="1"/>
    </xf>
    <xf numFmtId="0" fontId="11" fillId="5" borderId="22" xfId="0" applyFont="1" applyFill="1" applyBorder="1" applyAlignment="1">
      <alignment horizontal="left" vertical="center" wrapText="1"/>
    </xf>
    <xf numFmtId="0" fontId="11" fillId="5" borderId="23" xfId="0" applyFont="1" applyFill="1" applyBorder="1" applyAlignment="1">
      <alignment horizontal="left" vertical="center" wrapText="1"/>
    </xf>
    <xf numFmtId="0" fontId="8" fillId="6" borderId="21" xfId="0" applyFont="1" applyFill="1" applyBorder="1" applyAlignment="1">
      <alignment horizontal="left" vertical="center" wrapText="1"/>
    </xf>
    <xf numFmtId="0" fontId="8" fillId="6" borderId="23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62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3" fontId="8" fillId="3" borderId="22" xfId="0" applyNumberFormat="1" applyFont="1" applyFill="1" applyBorder="1" applyAlignment="1">
      <alignment horizontal="center" vertical="center" wrapText="1"/>
    </xf>
    <xf numFmtId="3" fontId="8" fillId="3" borderId="23" xfId="0" applyNumberFormat="1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8" fillId="6" borderId="29" xfId="0" applyFont="1" applyFill="1" applyBorder="1" applyAlignment="1">
      <alignment horizontal="center" vertical="center" wrapText="1"/>
    </xf>
    <xf numFmtId="7" fontId="8" fillId="6" borderId="33" xfId="1" applyNumberFormat="1" applyFont="1" applyFill="1" applyBorder="1" applyAlignment="1">
      <alignment horizontal="center" vertical="center" wrapText="1"/>
    </xf>
    <xf numFmtId="0" fontId="9" fillId="6" borderId="30" xfId="0" applyFont="1" applyFill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justify" vertical="center" wrapText="1"/>
    </xf>
    <xf numFmtId="0" fontId="8" fillId="6" borderId="53" xfId="0" applyFont="1" applyFill="1" applyBorder="1" applyAlignment="1">
      <alignment horizontal="justify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5" fillId="3" borderId="78" xfId="0" applyFont="1" applyFill="1" applyBorder="1" applyAlignment="1">
      <alignment horizontal="center" vertical="center" wrapText="1"/>
    </xf>
    <xf numFmtId="0" fontId="9" fillId="3" borderId="79" xfId="0" applyFont="1" applyFill="1" applyBorder="1" applyAlignment="1">
      <alignment horizontal="left" vertical="center" wrapText="1"/>
    </xf>
    <xf numFmtId="0" fontId="9" fillId="3" borderId="79" xfId="0" applyFont="1" applyFill="1" applyBorder="1" applyAlignment="1">
      <alignment horizontal="center" vertical="center" wrapText="1"/>
    </xf>
    <xf numFmtId="0" fontId="9" fillId="3" borderId="78" xfId="0" applyFont="1" applyFill="1" applyBorder="1" applyAlignment="1">
      <alignment horizontal="center" vertical="center" wrapText="1"/>
    </xf>
    <xf numFmtId="0" fontId="9" fillId="3" borderId="81" xfId="0" applyFont="1" applyFill="1" applyBorder="1" applyAlignment="1">
      <alignment horizontal="center" vertical="center" wrapText="1"/>
    </xf>
    <xf numFmtId="3" fontId="8" fillId="3" borderId="79" xfId="0" applyNumberFormat="1" applyFont="1" applyFill="1" applyBorder="1" applyAlignment="1">
      <alignment horizontal="center" vertical="center" wrapText="1"/>
    </xf>
    <xf numFmtId="3" fontId="8" fillId="3" borderId="81" xfId="0" applyNumberFormat="1" applyFont="1" applyFill="1" applyBorder="1" applyAlignment="1">
      <alignment horizontal="center" vertical="center" wrapText="1"/>
    </xf>
    <xf numFmtId="0" fontId="8" fillId="3" borderId="78" xfId="0" applyFont="1" applyFill="1" applyBorder="1" applyAlignment="1">
      <alignment horizontal="left" vertical="top" wrapText="1"/>
    </xf>
    <xf numFmtId="0" fontId="8" fillId="3" borderId="81" xfId="0" applyFont="1" applyFill="1" applyBorder="1" applyAlignment="1">
      <alignment horizontal="left" vertical="center" wrapText="1"/>
    </xf>
    <xf numFmtId="0" fontId="8" fillId="3" borderId="82" xfId="0" applyFont="1" applyFill="1" applyBorder="1" applyAlignment="1">
      <alignment horizontal="left" vertical="center" wrapText="1"/>
    </xf>
    <xf numFmtId="0" fontId="7" fillId="3" borderId="83" xfId="0" applyFont="1" applyFill="1" applyBorder="1" applyAlignment="1">
      <alignment horizontal="center" vertical="center" wrapText="1"/>
    </xf>
    <xf numFmtId="10" fontId="0" fillId="8" borderId="78" xfId="0" applyNumberFormat="1" applyFill="1" applyBorder="1" applyAlignment="1">
      <alignment horizontal="center" vertical="center" wrapText="1"/>
    </xf>
    <xf numFmtId="10" fontId="0" fillId="8" borderId="79" xfId="0" applyNumberFormat="1" applyFill="1" applyBorder="1" applyAlignment="1">
      <alignment horizontal="center" vertical="center" wrapText="1"/>
    </xf>
    <xf numFmtId="10" fontId="0" fillId="8" borderId="81" xfId="0" applyNumberFormat="1" applyFill="1" applyBorder="1" applyAlignment="1">
      <alignment horizontal="center" vertical="center" wrapText="1"/>
    </xf>
    <xf numFmtId="10" fontId="0" fillId="7" borderId="46" xfId="0" applyNumberFormat="1" applyFill="1" applyBorder="1" applyAlignment="1">
      <alignment horizontal="center" vertical="center" wrapText="1"/>
    </xf>
    <xf numFmtId="10" fontId="0" fillId="7" borderId="47" xfId="0" applyNumberFormat="1" applyFill="1" applyBorder="1" applyAlignment="1">
      <alignment horizontal="center" vertical="center" wrapText="1"/>
    </xf>
    <xf numFmtId="10" fontId="0" fillId="7" borderId="48" xfId="0" applyNumberFormat="1" applyFill="1" applyBorder="1" applyAlignment="1">
      <alignment horizontal="center" vertical="center" wrapText="1"/>
    </xf>
    <xf numFmtId="10" fontId="0" fillId="7" borderId="73" xfId="0" applyNumberFormat="1" applyFill="1" applyBorder="1" applyAlignment="1">
      <alignment horizontal="center" vertical="center" wrapText="1"/>
    </xf>
    <xf numFmtId="10" fontId="0" fillId="7" borderId="74" xfId="0" applyNumberFormat="1" applyFill="1" applyBorder="1" applyAlignment="1">
      <alignment horizontal="center" vertical="center" wrapText="1"/>
    </xf>
    <xf numFmtId="10" fontId="0" fillId="7" borderId="56" xfId="0" applyNumberForma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79" xfId="0" applyFont="1" applyFill="1" applyBorder="1" applyAlignment="1">
      <alignment horizontal="left" vertical="top" wrapText="1"/>
    </xf>
    <xf numFmtId="10" fontId="0" fillId="4" borderId="21" xfId="0" applyNumberFormat="1" applyFill="1" applyBorder="1" applyAlignment="1">
      <alignment horizontal="center" vertical="center" wrapText="1"/>
    </xf>
    <xf numFmtId="10" fontId="0" fillId="4" borderId="22" xfId="0" applyNumberFormat="1" applyFill="1" applyBorder="1" applyAlignment="1">
      <alignment horizontal="center" vertical="center" wrapText="1"/>
    </xf>
    <xf numFmtId="10" fontId="0" fillId="4" borderId="23" xfId="0" applyNumberForma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justify" vertical="top" wrapText="1"/>
    </xf>
    <xf numFmtId="0" fontId="6" fillId="6" borderId="86" xfId="0" applyFont="1" applyFill="1" applyBorder="1" applyAlignment="1">
      <alignment horizontal="center" vertical="center" wrapText="1"/>
    </xf>
    <xf numFmtId="0" fontId="8" fillId="6" borderId="85" xfId="0" applyFont="1" applyFill="1" applyBorder="1" applyAlignment="1">
      <alignment horizontal="justify" vertical="center" wrapText="1"/>
    </xf>
    <xf numFmtId="0" fontId="6" fillId="3" borderId="86" xfId="0" applyFont="1" applyFill="1" applyBorder="1" applyAlignment="1">
      <alignment horizontal="center" vertical="center" wrapText="1"/>
    </xf>
    <xf numFmtId="0" fontId="8" fillId="3" borderId="85" xfId="0" applyFont="1" applyFill="1" applyBorder="1" applyAlignment="1">
      <alignment horizontal="justify" vertical="center" wrapText="1"/>
    </xf>
    <xf numFmtId="0" fontId="8" fillId="6" borderId="85" xfId="0" applyFont="1" applyFill="1" applyBorder="1" applyAlignment="1">
      <alignment horizontal="left" vertical="center" wrapText="1"/>
    </xf>
    <xf numFmtId="0" fontId="8" fillId="3" borderId="85" xfId="0" applyFont="1" applyFill="1" applyBorder="1" applyAlignment="1">
      <alignment horizontal="left" vertical="center" wrapText="1"/>
    </xf>
    <xf numFmtId="0" fontId="8" fillId="3" borderId="87" xfId="0" applyFont="1" applyFill="1" applyBorder="1" applyAlignment="1">
      <alignment horizontal="justify" vertical="center" wrapText="1"/>
    </xf>
    <xf numFmtId="7" fontId="9" fillId="3" borderId="32" xfId="1" applyNumberFormat="1" applyFont="1" applyFill="1" applyBorder="1" applyAlignment="1">
      <alignment horizontal="center" vertical="center" wrapText="1"/>
    </xf>
    <xf numFmtId="7" fontId="9" fillId="3" borderId="34" xfId="1" applyNumberFormat="1" applyFont="1" applyFill="1" applyBorder="1" applyAlignment="1">
      <alignment horizontal="center" vertical="center" wrapText="1"/>
    </xf>
    <xf numFmtId="0" fontId="9" fillId="6" borderId="63" xfId="0" applyFont="1" applyFill="1" applyBorder="1" applyAlignment="1">
      <alignment horizontal="center" vertical="center" wrapText="1"/>
    </xf>
    <xf numFmtId="0" fontId="9" fillId="6" borderId="64" xfId="0" applyFont="1" applyFill="1" applyBorder="1" applyAlignment="1">
      <alignment horizontal="center" vertical="center" wrapText="1"/>
    </xf>
    <xf numFmtId="0" fontId="9" fillId="6" borderId="65" xfId="0" applyFont="1" applyFill="1" applyBorder="1" applyAlignment="1">
      <alignment horizontal="center" vertical="center" wrapText="1"/>
    </xf>
    <xf numFmtId="0" fontId="9" fillId="6" borderId="66" xfId="0" applyFont="1" applyFill="1" applyBorder="1" applyAlignment="1">
      <alignment horizontal="center" vertical="center" wrapText="1"/>
    </xf>
    <xf numFmtId="3" fontId="8" fillId="6" borderId="22" xfId="0" applyNumberFormat="1" applyFont="1" applyFill="1" applyBorder="1" applyAlignment="1">
      <alignment horizontal="center" vertical="center" wrapText="1"/>
    </xf>
    <xf numFmtId="3" fontId="8" fillId="6" borderId="23" xfId="0" applyNumberFormat="1" applyFont="1" applyFill="1" applyBorder="1" applyAlignment="1">
      <alignment horizontal="center" vertical="center" wrapText="1"/>
    </xf>
    <xf numFmtId="0" fontId="9" fillId="3" borderId="61" xfId="0" applyFont="1" applyFill="1" applyBorder="1" applyAlignment="1">
      <alignment horizontal="center" vertical="center" wrapText="1"/>
    </xf>
    <xf numFmtId="0" fontId="9" fillId="3" borderId="80" xfId="0" applyFont="1" applyFill="1" applyBorder="1" applyAlignment="1">
      <alignment horizontal="center" vertical="center" wrapText="1"/>
    </xf>
    <xf numFmtId="164" fontId="9" fillId="3" borderId="27" xfId="0" applyNumberFormat="1" applyFont="1" applyFill="1" applyBorder="1" applyAlignment="1">
      <alignment horizontal="center" vertical="center"/>
    </xf>
    <xf numFmtId="0" fontId="8" fillId="3" borderId="87" xfId="0" applyFont="1" applyFill="1" applyBorder="1" applyAlignment="1">
      <alignment horizontal="left" vertical="center" wrapText="1"/>
    </xf>
    <xf numFmtId="0" fontId="9" fillId="6" borderId="22" xfId="0" applyFont="1" applyFill="1" applyBorder="1" applyAlignment="1">
      <alignment horizontal="left" vertical="center" wrapText="1"/>
    </xf>
    <xf numFmtId="0" fontId="3" fillId="10" borderId="40" xfId="0" applyFont="1" applyFill="1" applyBorder="1" applyAlignment="1">
      <alignment horizontal="center" vertical="top" wrapText="1"/>
    </xf>
    <xf numFmtId="0" fontId="3" fillId="10" borderId="14" xfId="0" applyFont="1" applyFill="1" applyBorder="1" applyAlignment="1">
      <alignment horizontal="center" vertical="top" wrapText="1"/>
    </xf>
    <xf numFmtId="0" fontId="10" fillId="9" borderId="67" xfId="0" applyFont="1" applyFill="1" applyBorder="1" applyAlignment="1">
      <alignment horizontal="center" vertical="center" wrapText="1"/>
    </xf>
    <xf numFmtId="0" fontId="11" fillId="9" borderId="85" xfId="0" applyFont="1" applyFill="1" applyBorder="1" applyAlignment="1">
      <alignment horizontal="left" vertical="center" wrapText="1"/>
    </xf>
    <xf numFmtId="0" fontId="11" fillId="9" borderId="68" xfId="0" applyFont="1" applyFill="1" applyBorder="1" applyAlignment="1">
      <alignment horizontal="center" vertical="center" wrapText="1"/>
    </xf>
    <xf numFmtId="0" fontId="11" fillId="9" borderId="69" xfId="0" applyFont="1" applyFill="1" applyBorder="1" applyAlignment="1">
      <alignment horizontal="center" vertical="center" wrapText="1"/>
    </xf>
    <xf numFmtId="0" fontId="11" fillId="9" borderId="70" xfId="0" applyFont="1" applyFill="1" applyBorder="1" applyAlignment="1">
      <alignment horizontal="center" vertical="center" wrapText="1"/>
    </xf>
    <xf numFmtId="0" fontId="11" fillId="9" borderId="71" xfId="0" applyFont="1" applyFill="1" applyBorder="1" applyAlignment="1">
      <alignment horizontal="center" vertical="center" wrapText="1"/>
    </xf>
    <xf numFmtId="0" fontId="11" fillId="9" borderId="72" xfId="0" applyFont="1" applyFill="1" applyBorder="1" applyAlignment="1">
      <alignment horizontal="center" vertical="center" wrapText="1"/>
    </xf>
    <xf numFmtId="3" fontId="11" fillId="9" borderId="58" xfId="0" applyNumberFormat="1" applyFont="1" applyFill="1" applyBorder="1" applyAlignment="1">
      <alignment horizontal="center" vertical="center" wrapText="1"/>
    </xf>
    <xf numFmtId="3" fontId="11" fillId="9" borderId="22" xfId="0" applyNumberFormat="1" applyFont="1" applyFill="1" applyBorder="1" applyAlignment="1">
      <alignment horizontal="center" vertical="center" wrapText="1"/>
    </xf>
    <xf numFmtId="3" fontId="11" fillId="9" borderId="23" xfId="0" applyNumberFormat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9" borderId="84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 wrapText="1"/>
    </xf>
    <xf numFmtId="0" fontId="15" fillId="9" borderId="14" xfId="0" applyFont="1" applyFill="1" applyBorder="1" applyAlignment="1">
      <alignment horizontal="center" vertical="center" wrapText="1"/>
    </xf>
    <xf numFmtId="0" fontId="3" fillId="10" borderId="35" xfId="0" applyFont="1" applyFill="1" applyBorder="1" applyAlignment="1">
      <alignment horizontal="center" vertical="center" wrapText="1"/>
    </xf>
    <xf numFmtId="0" fontId="3" fillId="10" borderId="38" xfId="0" applyFont="1" applyFill="1" applyBorder="1" applyAlignment="1">
      <alignment horizontal="center" vertical="center" wrapText="1"/>
    </xf>
    <xf numFmtId="0" fontId="3" fillId="10" borderId="39" xfId="0" applyFont="1" applyFill="1" applyBorder="1" applyAlignment="1">
      <alignment horizontal="center" vertical="center" wrapText="1"/>
    </xf>
    <xf numFmtId="0" fontId="16" fillId="10" borderId="25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3" fillId="10" borderId="41" xfId="0" applyFont="1" applyFill="1" applyBorder="1" applyAlignment="1">
      <alignment horizontal="center" vertical="top" wrapText="1"/>
    </xf>
    <xf numFmtId="0" fontId="3" fillId="10" borderId="2" xfId="0" applyFont="1" applyFill="1" applyBorder="1" applyAlignment="1">
      <alignment horizontal="center" vertical="top" wrapText="1"/>
    </xf>
    <xf numFmtId="0" fontId="3" fillId="10" borderId="42" xfId="0" applyFont="1" applyFill="1" applyBorder="1" applyAlignment="1">
      <alignment horizontal="center" vertical="top" wrapText="1"/>
    </xf>
    <xf numFmtId="0" fontId="3" fillId="10" borderId="43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 xr:uid="{00000000-0005-0000-0000-000002000000}"/>
    <cellStyle name="Porcentaje" xfId="2" builtinId="5"/>
  </cellStyles>
  <dxfs count="104"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1E8DD8"/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531665</xdr:colOff>
      <xdr:row>44</xdr:row>
      <xdr:rowOff>620384</xdr:rowOff>
    </xdr:from>
    <xdr:ext cx="6378289" cy="217515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059E8A6-E29F-704A-AB88-EB9B3FF85464}"/>
            </a:ext>
          </a:extLst>
        </xdr:cNvPr>
        <xdr:cNvSpPr txBox="1"/>
      </xdr:nvSpPr>
      <xdr:spPr>
        <a:xfrm>
          <a:off x="4482775" y="87968161"/>
          <a:ext cx="6378289" cy="2175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 b="1"/>
            <a:t>_____________________________________</a:t>
          </a:r>
        </a:p>
        <a:p>
          <a:pPr algn="ctr"/>
          <a:r>
            <a:rPr lang="es-MX" sz="2000" b="1"/>
            <a:t>Elaboró</a:t>
          </a:r>
        </a:p>
        <a:p>
          <a:pPr algn="ctr"/>
          <a:r>
            <a:rPr lang="es-MX" sz="2000" b="1"/>
            <a:t>C. Carlos Miguel Velázquez Madariaga</a:t>
          </a:r>
        </a:p>
        <a:p>
          <a:pPr algn="ctr"/>
          <a:r>
            <a:rPr lang="es-MX" sz="2000" b="1"/>
            <a:t>Coordinador Técnico del Instituto del Deporte</a:t>
          </a:r>
        </a:p>
      </xdr:txBody>
    </xdr:sp>
    <xdr:clientData/>
  </xdr:oneCellAnchor>
  <xdr:oneCellAnchor>
    <xdr:from>
      <xdr:col>12</xdr:col>
      <xdr:colOff>820461</xdr:colOff>
      <xdr:row>45</xdr:row>
      <xdr:rowOff>139445</xdr:rowOff>
    </xdr:from>
    <xdr:ext cx="4484307" cy="184265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193972F-D03C-C54C-A6ED-DA5B1378CF22}"/>
            </a:ext>
          </a:extLst>
        </xdr:cNvPr>
        <xdr:cNvSpPr txBox="1"/>
      </xdr:nvSpPr>
      <xdr:spPr>
        <a:xfrm>
          <a:off x="17189351" y="88136335"/>
          <a:ext cx="4484307" cy="18426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 b="1"/>
            <a:t>_______________________________</a:t>
          </a:r>
        </a:p>
        <a:p>
          <a:pPr algn="ctr"/>
          <a:r>
            <a:rPr lang="es-MX" sz="2000" b="1"/>
            <a:t>Revisó</a:t>
          </a:r>
        </a:p>
        <a:p>
          <a:pPr marL="0" indent="0" algn="ctr"/>
          <a:r>
            <a:rPr lang="es-MX" sz="2000" b="1">
              <a:solidFill>
                <a:schemeClr val="tx1"/>
              </a:solidFill>
              <a:latin typeface="+mn-lt"/>
              <a:ea typeface="+mn-ea"/>
              <a:cs typeface="+mn-cs"/>
            </a:rPr>
            <a:t>M.C. Enrique Eduardo Encalada Sánchez</a:t>
          </a:r>
        </a:p>
        <a:p>
          <a:pPr marL="0" indent="0" algn="ctr"/>
          <a:r>
            <a:rPr lang="es-MX" sz="2000" b="1">
              <a:solidFill>
                <a:schemeClr val="tx1"/>
              </a:solidFill>
              <a:latin typeface="+mn-lt"/>
              <a:ea typeface="+mn-ea"/>
              <a:cs typeface="+mn-cs"/>
            </a:rPr>
            <a:t>Director de Planeación de la DGPM</a:t>
          </a:r>
        </a:p>
      </xdr:txBody>
    </xdr:sp>
    <xdr:clientData/>
  </xdr:oneCellAnchor>
  <xdr:oneCellAnchor>
    <xdr:from>
      <xdr:col>21</xdr:col>
      <xdr:colOff>341488</xdr:colOff>
      <xdr:row>46</xdr:row>
      <xdr:rowOff>84841</xdr:rowOff>
    </xdr:from>
    <xdr:ext cx="6582689" cy="153110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4EAA36B-1BF5-4548-8418-197246DD96C3}"/>
            </a:ext>
          </a:extLst>
        </xdr:cNvPr>
        <xdr:cNvSpPr txBox="1"/>
      </xdr:nvSpPr>
      <xdr:spPr>
        <a:xfrm>
          <a:off x="27519488" y="88279284"/>
          <a:ext cx="6582689" cy="15311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 b="1"/>
            <a:t>______________________________</a:t>
          </a:r>
        </a:p>
        <a:p>
          <a:pPr algn="ctr"/>
          <a:r>
            <a:rPr lang="es-MX" sz="2000" b="1"/>
            <a:t>Autorizó</a:t>
          </a:r>
        </a:p>
        <a:p>
          <a:pPr algn="ctr"/>
          <a:r>
            <a:rPr lang="es-MX" sz="2000" b="1">
              <a:effectLst/>
            </a:rPr>
            <a:t>MAD. María</a:t>
          </a:r>
          <a:r>
            <a:rPr lang="es-MX" sz="2000" b="1" baseline="0">
              <a:effectLst/>
            </a:rPr>
            <a:t> Elena Ceballos Cardeña</a:t>
          </a:r>
        </a:p>
        <a:p>
          <a:pPr algn="ctr"/>
          <a:r>
            <a:rPr lang="es-MX" sz="2000" b="1" baseline="0">
              <a:effectLst/>
            </a:rPr>
            <a:t>Encargada del Despacho de la Dirección General</a:t>
          </a:r>
        </a:p>
        <a:p>
          <a:pPr algn="ctr"/>
          <a:r>
            <a:rPr lang="es-MX" sz="2000" b="1" baseline="0">
              <a:effectLst/>
            </a:rPr>
            <a:t>del Instituto del Deporte</a:t>
          </a:r>
          <a:endParaRPr lang="es-MX" sz="2000" b="1">
            <a:effectLst/>
          </a:endParaRPr>
        </a:p>
      </xdr:txBody>
    </xdr:sp>
    <xdr:clientData/>
  </xdr:oneCellAnchor>
  <xdr:twoCellAnchor editAs="oneCell">
    <xdr:from>
      <xdr:col>1</xdr:col>
      <xdr:colOff>135466</xdr:colOff>
      <xdr:row>1</xdr:row>
      <xdr:rowOff>100486</xdr:rowOff>
    </xdr:from>
    <xdr:to>
      <xdr:col>2</xdr:col>
      <xdr:colOff>1252197</xdr:colOff>
      <xdr:row>7</xdr:row>
      <xdr:rowOff>152401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66" y="303686"/>
          <a:ext cx="2539131" cy="1829915"/>
        </a:xfrm>
        <a:prstGeom prst="rect">
          <a:avLst/>
        </a:prstGeom>
      </xdr:spPr>
    </xdr:pic>
    <xdr:clientData/>
  </xdr:twoCellAnchor>
  <xdr:twoCellAnchor editAs="oneCell">
    <xdr:from>
      <xdr:col>2</xdr:col>
      <xdr:colOff>1255518</xdr:colOff>
      <xdr:row>1</xdr:row>
      <xdr:rowOff>122766</xdr:rowOff>
    </xdr:from>
    <xdr:to>
      <xdr:col>3</xdr:col>
      <xdr:colOff>1646286</xdr:colOff>
      <xdr:row>7</xdr:row>
      <xdr:rowOff>135467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765F90-3D1C-4C45-B3AF-F618D48E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7918" y="325966"/>
          <a:ext cx="2067168" cy="1790701"/>
        </a:xfrm>
        <a:prstGeom prst="rect">
          <a:avLst/>
        </a:prstGeom>
      </xdr:spPr>
    </xdr:pic>
    <xdr:clientData/>
  </xdr:twoCellAnchor>
  <xdr:twoCellAnchor editAs="oneCell">
    <xdr:from>
      <xdr:col>23</xdr:col>
      <xdr:colOff>472723</xdr:colOff>
      <xdr:row>0</xdr:row>
      <xdr:rowOff>169333</xdr:rowOff>
    </xdr:from>
    <xdr:to>
      <xdr:col>24</xdr:col>
      <xdr:colOff>1097533</xdr:colOff>
      <xdr:row>7</xdr:row>
      <xdr:rowOff>151468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C9B788-AEF9-485E-854E-317F043D1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86500" y="169333"/>
          <a:ext cx="1729709" cy="1957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5"/>
  <sheetViews>
    <sheetView tabSelected="1" topLeftCell="U38" zoomScale="50" zoomScaleNormal="50" zoomScaleSheetLayoutView="25" workbookViewId="0">
      <selection activeCell="Z38" sqref="Z38"/>
    </sheetView>
  </sheetViews>
  <sheetFormatPr baseColWidth="10" defaultColWidth="11.44140625" defaultRowHeight="15.35" x14ac:dyDescent="0.3"/>
  <cols>
    <col min="1" max="1" width="0.5546875" hidden="1" customWidth="1"/>
    <col min="2" max="2" width="18.5546875" customWidth="1"/>
    <col min="3" max="4" width="21.88671875" customWidth="1"/>
    <col min="5" max="5" width="20.44140625" customWidth="1"/>
    <col min="6" max="6" width="22" customWidth="1"/>
    <col min="7" max="7" width="16.21875" customWidth="1"/>
    <col min="8" max="8" width="17.33203125" customWidth="1"/>
    <col min="9" max="9" width="18" customWidth="1"/>
    <col min="10" max="10" width="17.5546875" customWidth="1"/>
    <col min="11" max="11" width="16.5546875" customWidth="1"/>
    <col min="12" max="12" width="21.33203125" customWidth="1"/>
    <col min="13" max="23" width="17.33203125" customWidth="1"/>
    <col min="24" max="24" width="14.44140625" customWidth="1"/>
    <col min="25" max="25" width="33.88671875" customWidth="1"/>
    <col min="26" max="26" width="14.5546875" customWidth="1"/>
    <col min="27" max="27" width="15.109375" customWidth="1"/>
    <col min="28" max="28" width="7" customWidth="1"/>
  </cols>
  <sheetData>
    <row r="1" spans="2:27" ht="16" thickBot="1" x14ac:dyDescent="0.35"/>
    <row r="2" spans="2:27" ht="30" customHeight="1" x14ac:dyDescent="0.3">
      <c r="E2" s="124" t="s">
        <v>26</v>
      </c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6"/>
    </row>
    <row r="3" spans="2:27" ht="30" customHeight="1" x14ac:dyDescent="0.3">
      <c r="E3" s="127" t="s">
        <v>20</v>
      </c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9"/>
    </row>
    <row r="4" spans="2:27" ht="30" customHeight="1" x14ac:dyDescent="0.3">
      <c r="E4" s="127" t="s">
        <v>52</v>
      </c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9"/>
    </row>
    <row r="5" spans="2:27" ht="16" thickBot="1" x14ac:dyDescent="0.35">
      <c r="E5" s="150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2"/>
    </row>
    <row r="8" spans="2:27" ht="33.35" customHeight="1" x14ac:dyDescent="0.3"/>
    <row r="9" spans="2:27" ht="16" thickBot="1" x14ac:dyDescent="0.35"/>
    <row r="10" spans="2:27" ht="60.85" customHeight="1" thickBot="1" x14ac:dyDescent="0.35">
      <c r="B10" s="61"/>
      <c r="C10" s="62"/>
      <c r="D10" s="62"/>
      <c r="E10" s="62"/>
      <c r="F10" s="62"/>
      <c r="G10" s="130" t="s">
        <v>36</v>
      </c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2" t="s">
        <v>25</v>
      </c>
      <c r="Y10" s="133"/>
      <c r="Z10" s="133"/>
      <c r="AA10" s="134"/>
    </row>
    <row r="11" spans="2:27" ht="84.85" customHeight="1" thickBot="1" x14ac:dyDescent="0.35">
      <c r="B11" s="153" t="s">
        <v>0</v>
      </c>
      <c r="C11" s="155" t="s">
        <v>1</v>
      </c>
      <c r="D11" s="138" t="s">
        <v>2</v>
      </c>
      <c r="E11" s="139"/>
      <c r="F11" s="140"/>
      <c r="G11" s="141" t="s">
        <v>21</v>
      </c>
      <c r="H11" s="142"/>
      <c r="I11" s="142"/>
      <c r="J11" s="142"/>
      <c r="K11" s="143"/>
      <c r="L11" s="144" t="s">
        <v>22</v>
      </c>
      <c r="M11" s="145"/>
      <c r="N11" s="145"/>
      <c r="O11" s="146"/>
      <c r="P11" s="147" t="s">
        <v>23</v>
      </c>
      <c r="Q11" s="148"/>
      <c r="R11" s="148"/>
      <c r="S11" s="149"/>
      <c r="T11" s="147" t="s">
        <v>24</v>
      </c>
      <c r="U11" s="148"/>
      <c r="V11" s="148"/>
      <c r="W11" s="148"/>
      <c r="X11" s="135"/>
      <c r="Y11" s="136"/>
      <c r="Z11" s="136"/>
      <c r="AA11" s="137"/>
    </row>
    <row r="12" spans="2:27" ht="182.2" customHeight="1" thickBot="1" x14ac:dyDescent="0.35">
      <c r="B12" s="154"/>
      <c r="C12" s="156"/>
      <c r="D12" s="112" t="s">
        <v>3</v>
      </c>
      <c r="E12" s="112" t="s">
        <v>4</v>
      </c>
      <c r="F12" s="113" t="s">
        <v>5</v>
      </c>
      <c r="G12" s="20" t="s">
        <v>6</v>
      </c>
      <c r="H12" s="14" t="s">
        <v>7</v>
      </c>
      <c r="I12" s="22" t="s">
        <v>8</v>
      </c>
      <c r="J12" s="6" t="s">
        <v>9</v>
      </c>
      <c r="K12" s="24" t="s">
        <v>10</v>
      </c>
      <c r="L12" s="17" t="s">
        <v>7</v>
      </c>
      <c r="M12" s="22" t="s">
        <v>8</v>
      </c>
      <c r="N12" s="6" t="s">
        <v>9</v>
      </c>
      <c r="O12" s="24" t="s">
        <v>10</v>
      </c>
      <c r="P12" s="5" t="s">
        <v>7</v>
      </c>
      <c r="Q12" s="6" t="s">
        <v>8</v>
      </c>
      <c r="R12" s="7" t="s">
        <v>9</v>
      </c>
      <c r="S12" s="8" t="s">
        <v>10</v>
      </c>
      <c r="T12" s="1" t="s">
        <v>7</v>
      </c>
      <c r="U12" s="2" t="s">
        <v>8</v>
      </c>
      <c r="V12" s="3" t="s">
        <v>9</v>
      </c>
      <c r="W12" s="4" t="s">
        <v>10</v>
      </c>
      <c r="X12" s="17" t="s">
        <v>11</v>
      </c>
      <c r="Y12" s="22" t="s">
        <v>12</v>
      </c>
      <c r="Z12" s="6" t="s">
        <v>13</v>
      </c>
      <c r="AA12" s="24" t="s">
        <v>14</v>
      </c>
    </row>
    <row r="13" spans="2:27" ht="408.7" customHeight="1" x14ac:dyDescent="0.3">
      <c r="B13" s="73" t="s">
        <v>32</v>
      </c>
      <c r="C13" s="72" t="s">
        <v>59</v>
      </c>
      <c r="D13" s="72" t="s">
        <v>103</v>
      </c>
      <c r="E13" s="12" t="s">
        <v>35</v>
      </c>
      <c r="F13" s="13" t="s">
        <v>37</v>
      </c>
      <c r="G13" s="21">
        <v>0.79269999999999996</v>
      </c>
      <c r="H13" s="15">
        <v>0.79269999999999996</v>
      </c>
      <c r="I13" s="23">
        <v>0.79269999999999996</v>
      </c>
      <c r="J13" s="16">
        <v>0.79269999999999996</v>
      </c>
      <c r="K13" s="25">
        <v>0.79269999999999996</v>
      </c>
      <c r="L13" s="18">
        <v>0.80200000000000005</v>
      </c>
      <c r="M13" s="26">
        <v>0.80200000000000005</v>
      </c>
      <c r="N13" s="18" t="s">
        <v>38</v>
      </c>
      <c r="O13" s="27" t="s">
        <v>38</v>
      </c>
      <c r="P13" s="77">
        <f t="shared" ref="P13:S13" si="0">IFERROR((L13-H13)/H13,"ND")</f>
        <v>1.1732055001892377E-2</v>
      </c>
      <c r="Q13" s="78">
        <f t="shared" si="0"/>
        <v>1.1732055001892377E-2</v>
      </c>
      <c r="R13" s="78" t="str">
        <f t="shared" si="0"/>
        <v>ND</v>
      </c>
      <c r="S13" s="79" t="str">
        <f t="shared" si="0"/>
        <v>ND</v>
      </c>
      <c r="T13" s="80">
        <f>IFERROR((L13-$G$13)/$G$13,"ND")</f>
        <v>1.1732055001892377E-2</v>
      </c>
      <c r="U13" s="81">
        <f>IFERROR((M13-$G$13)/$G$13,"ND")</f>
        <v>1.1732055001892377E-2</v>
      </c>
      <c r="V13" s="81" t="str">
        <f>IFERROR((N13-$G$13)/$G$13,"ND")</f>
        <v>ND</v>
      </c>
      <c r="W13" s="82" t="str">
        <f>IFERROR((O13-$G$13)/$G$13,"ND")</f>
        <v>ND</v>
      </c>
      <c r="X13" s="91"/>
      <c r="Y13" s="32" t="s">
        <v>130</v>
      </c>
      <c r="Z13" s="19"/>
      <c r="AA13" s="33"/>
    </row>
    <row r="14" spans="2:27" ht="373.35" customHeight="1" x14ac:dyDescent="0.3">
      <c r="B14" s="114" t="s">
        <v>39</v>
      </c>
      <c r="C14" s="115" t="s">
        <v>40</v>
      </c>
      <c r="D14" s="115" t="s">
        <v>41</v>
      </c>
      <c r="E14" s="116" t="s">
        <v>42</v>
      </c>
      <c r="F14" s="115" t="s">
        <v>43</v>
      </c>
      <c r="G14" s="117">
        <v>22688</v>
      </c>
      <c r="H14" s="118">
        <v>5672</v>
      </c>
      <c r="I14" s="119">
        <v>5672</v>
      </c>
      <c r="J14" s="119">
        <v>5672</v>
      </c>
      <c r="K14" s="120">
        <v>5672</v>
      </c>
      <c r="L14" s="121">
        <v>5667</v>
      </c>
      <c r="M14" s="122">
        <v>5672</v>
      </c>
      <c r="N14" s="122" t="s">
        <v>38</v>
      </c>
      <c r="O14" s="123" t="s">
        <v>38</v>
      </c>
      <c r="P14" s="88">
        <f t="shared" ref="P14" si="1">IFERROR(L14/H14,"NO APLICA")</f>
        <v>0.99911847672778564</v>
      </c>
      <c r="Q14" s="89">
        <f t="shared" ref="Q14:S14" si="2">IFERROR(M14/I14,"NO APLICA")</f>
        <v>1</v>
      </c>
      <c r="R14" s="89" t="str">
        <f t="shared" si="2"/>
        <v>NO APLICA</v>
      </c>
      <c r="S14" s="90" t="str">
        <f t="shared" si="2"/>
        <v>NO APLICA</v>
      </c>
      <c r="T14" s="88">
        <f>IFERROR(L14/G14,"NO APLICA")</f>
        <v>0.24977961918194641</v>
      </c>
      <c r="U14" s="89">
        <f>IFERROR((L14+M14)/G14,"NO APLICA")</f>
        <v>0.49977961918194641</v>
      </c>
      <c r="V14" s="89" t="str">
        <f>IFERROR((L14+M14+N14)/G14,"NO APLICA")</f>
        <v>NO APLICA</v>
      </c>
      <c r="W14" s="90" t="str">
        <f>IFERROR((L14+M14+N14+O14)/G14,"NO APLICA")</f>
        <v>NO APLICA</v>
      </c>
      <c r="X14" s="34"/>
      <c r="Y14" s="35" t="s">
        <v>131</v>
      </c>
      <c r="Z14" s="35"/>
      <c r="AA14" s="36"/>
    </row>
    <row r="15" spans="2:27" ht="292" customHeight="1" x14ac:dyDescent="0.3">
      <c r="B15" s="92" t="s">
        <v>44</v>
      </c>
      <c r="C15" s="93" t="s">
        <v>56</v>
      </c>
      <c r="D15" s="96" t="s">
        <v>57</v>
      </c>
      <c r="E15" s="30" t="s">
        <v>42</v>
      </c>
      <c r="F15" s="96" t="s">
        <v>58</v>
      </c>
      <c r="G15" s="101">
        <v>9</v>
      </c>
      <c r="H15" s="102">
        <v>2</v>
      </c>
      <c r="I15" s="103">
        <v>3</v>
      </c>
      <c r="J15" s="103">
        <v>2</v>
      </c>
      <c r="K15" s="104">
        <v>2</v>
      </c>
      <c r="L15" s="102">
        <v>2</v>
      </c>
      <c r="M15" s="105">
        <v>3</v>
      </c>
      <c r="N15" s="105" t="s">
        <v>38</v>
      </c>
      <c r="O15" s="106" t="s">
        <v>38</v>
      </c>
      <c r="P15" s="88">
        <f t="shared" ref="P15:P18" si="3">IFERROR(L15/H15,"NO APLICA")</f>
        <v>1</v>
      </c>
      <c r="Q15" s="89">
        <f t="shared" ref="Q15:Q18" si="4">IFERROR(M15/I15,"NO APLICA")</f>
        <v>1</v>
      </c>
      <c r="R15" s="89" t="str">
        <f t="shared" ref="R15:R18" si="5">IFERROR(N15/J15,"NO APLICA")</f>
        <v>NO APLICA</v>
      </c>
      <c r="S15" s="90" t="str">
        <f t="shared" ref="S15:S18" si="6">IFERROR(O15/K15,"NO APLICA")</f>
        <v>NO APLICA</v>
      </c>
      <c r="T15" s="88">
        <f t="shared" ref="T15:T18" si="7">IFERROR(L15/G15,"NO APLICA")</f>
        <v>0.22222222222222221</v>
      </c>
      <c r="U15" s="89">
        <f t="shared" ref="U15:U18" si="8">IFERROR((L15+M15)/G15,"NO APLICA")</f>
        <v>0.55555555555555558</v>
      </c>
      <c r="V15" s="89" t="str">
        <f t="shared" ref="V15:V18" si="9">IFERROR((L15+M15+N15)/G15,"NO APLICA")</f>
        <v>NO APLICA</v>
      </c>
      <c r="W15" s="90" t="str">
        <f t="shared" ref="W15:W18" si="10">IFERROR((L15+M15+N15+O15)/G15,"NO APLICA")</f>
        <v>NO APLICA</v>
      </c>
      <c r="X15" s="37"/>
      <c r="Y15" s="85" t="s">
        <v>132</v>
      </c>
      <c r="Z15" s="85"/>
      <c r="AA15" s="38"/>
    </row>
    <row r="16" spans="2:27" ht="290.7" customHeight="1" x14ac:dyDescent="0.3">
      <c r="B16" s="94" t="s">
        <v>33</v>
      </c>
      <c r="C16" s="95" t="s">
        <v>60</v>
      </c>
      <c r="D16" s="97" t="s">
        <v>61</v>
      </c>
      <c r="E16" s="41" t="s">
        <v>42</v>
      </c>
      <c r="F16" s="97" t="s">
        <v>104</v>
      </c>
      <c r="G16" s="107">
        <v>9</v>
      </c>
      <c r="H16" s="43">
        <v>2</v>
      </c>
      <c r="I16" s="41">
        <v>3</v>
      </c>
      <c r="J16" s="41">
        <v>2</v>
      </c>
      <c r="K16" s="44">
        <v>2</v>
      </c>
      <c r="L16" s="43">
        <v>2</v>
      </c>
      <c r="M16" s="45">
        <v>3</v>
      </c>
      <c r="N16" s="45" t="s">
        <v>38</v>
      </c>
      <c r="O16" s="46" t="s">
        <v>38</v>
      </c>
      <c r="P16" s="88">
        <f t="shared" si="3"/>
        <v>1</v>
      </c>
      <c r="Q16" s="89">
        <f t="shared" si="4"/>
        <v>1</v>
      </c>
      <c r="R16" s="89" t="str">
        <f t="shared" si="5"/>
        <v>NO APLICA</v>
      </c>
      <c r="S16" s="90" t="str">
        <f t="shared" si="6"/>
        <v>NO APLICA</v>
      </c>
      <c r="T16" s="88">
        <f t="shared" si="7"/>
        <v>0.22222222222222221</v>
      </c>
      <c r="U16" s="89">
        <f t="shared" si="8"/>
        <v>0.55555555555555558</v>
      </c>
      <c r="V16" s="89" t="str">
        <f t="shared" si="9"/>
        <v>NO APLICA</v>
      </c>
      <c r="W16" s="90" t="str">
        <f t="shared" si="10"/>
        <v>NO APLICA</v>
      </c>
      <c r="X16" s="47"/>
      <c r="Y16" s="86" t="s">
        <v>133</v>
      </c>
      <c r="Z16" s="86"/>
      <c r="AA16" s="48"/>
    </row>
    <row r="17" spans="2:27" ht="328.7" customHeight="1" x14ac:dyDescent="0.3">
      <c r="B17" s="92" t="s">
        <v>45</v>
      </c>
      <c r="C17" s="93" t="s">
        <v>62</v>
      </c>
      <c r="D17" s="96" t="s">
        <v>63</v>
      </c>
      <c r="E17" s="30" t="s">
        <v>42</v>
      </c>
      <c r="F17" s="96" t="s">
        <v>105</v>
      </c>
      <c r="G17" s="101">
        <v>115</v>
      </c>
      <c r="H17" s="102">
        <v>20</v>
      </c>
      <c r="I17" s="103">
        <v>35</v>
      </c>
      <c r="J17" s="103">
        <v>30</v>
      </c>
      <c r="K17" s="104">
        <v>30</v>
      </c>
      <c r="L17" s="102">
        <v>40</v>
      </c>
      <c r="M17" s="105">
        <v>64</v>
      </c>
      <c r="N17" s="105" t="s">
        <v>38</v>
      </c>
      <c r="O17" s="106" t="s">
        <v>38</v>
      </c>
      <c r="P17" s="88">
        <f t="shared" si="3"/>
        <v>2</v>
      </c>
      <c r="Q17" s="89">
        <f t="shared" si="4"/>
        <v>1.8285714285714285</v>
      </c>
      <c r="R17" s="89" t="str">
        <f t="shared" si="5"/>
        <v>NO APLICA</v>
      </c>
      <c r="S17" s="90" t="str">
        <f t="shared" si="6"/>
        <v>NO APLICA</v>
      </c>
      <c r="T17" s="88">
        <f t="shared" si="7"/>
        <v>0.34782608695652173</v>
      </c>
      <c r="U17" s="89">
        <f t="shared" si="8"/>
        <v>0.90434782608695652</v>
      </c>
      <c r="V17" s="89" t="str">
        <f t="shared" si="9"/>
        <v>NO APLICA</v>
      </c>
      <c r="W17" s="90" t="str">
        <f t="shared" si="10"/>
        <v>NO APLICA</v>
      </c>
      <c r="X17" s="37"/>
      <c r="Y17" s="85" t="s">
        <v>134</v>
      </c>
      <c r="Z17" s="85"/>
      <c r="AA17" s="38"/>
    </row>
    <row r="18" spans="2:27" ht="362" customHeight="1" x14ac:dyDescent="0.3">
      <c r="B18" s="94" t="s">
        <v>33</v>
      </c>
      <c r="C18" s="95" t="s">
        <v>64</v>
      </c>
      <c r="D18" s="97" t="s">
        <v>65</v>
      </c>
      <c r="E18" s="41" t="s">
        <v>42</v>
      </c>
      <c r="F18" s="97" t="s">
        <v>106</v>
      </c>
      <c r="G18" s="107">
        <v>45000</v>
      </c>
      <c r="H18" s="43">
        <v>10000</v>
      </c>
      <c r="I18" s="41">
        <v>15000</v>
      </c>
      <c r="J18" s="41">
        <v>10000</v>
      </c>
      <c r="K18" s="44">
        <v>10000</v>
      </c>
      <c r="L18" s="43">
        <v>22000</v>
      </c>
      <c r="M18" s="45">
        <v>33280</v>
      </c>
      <c r="N18" s="45" t="s">
        <v>38</v>
      </c>
      <c r="O18" s="46" t="s">
        <v>38</v>
      </c>
      <c r="P18" s="88">
        <f t="shared" si="3"/>
        <v>2.2000000000000002</v>
      </c>
      <c r="Q18" s="89">
        <f t="shared" si="4"/>
        <v>2.2186666666666666</v>
      </c>
      <c r="R18" s="89" t="str">
        <f t="shared" si="5"/>
        <v>NO APLICA</v>
      </c>
      <c r="S18" s="90" t="str">
        <f t="shared" si="6"/>
        <v>NO APLICA</v>
      </c>
      <c r="T18" s="88">
        <f t="shared" si="7"/>
        <v>0.48888888888888887</v>
      </c>
      <c r="U18" s="89">
        <f t="shared" si="8"/>
        <v>1.2284444444444444</v>
      </c>
      <c r="V18" s="89" t="str">
        <f t="shared" si="9"/>
        <v>NO APLICA</v>
      </c>
      <c r="W18" s="90" t="str">
        <f t="shared" si="10"/>
        <v>NO APLICA</v>
      </c>
      <c r="X18" s="47"/>
      <c r="Y18" s="86" t="s">
        <v>135</v>
      </c>
      <c r="Z18" s="86"/>
      <c r="AA18" s="48"/>
    </row>
    <row r="19" spans="2:27" ht="300.7" customHeight="1" x14ac:dyDescent="0.3">
      <c r="B19" s="92" t="s">
        <v>46</v>
      </c>
      <c r="C19" s="93" t="s">
        <v>66</v>
      </c>
      <c r="D19" s="96" t="s">
        <v>67</v>
      </c>
      <c r="E19" s="30" t="s">
        <v>42</v>
      </c>
      <c r="F19" s="31" t="s">
        <v>107</v>
      </c>
      <c r="G19" s="101">
        <v>4014.99</v>
      </c>
      <c r="H19" s="102">
        <v>3000</v>
      </c>
      <c r="I19" s="103">
        <v>300</v>
      </c>
      <c r="J19" s="103">
        <v>300</v>
      </c>
      <c r="K19" s="104">
        <v>414.99</v>
      </c>
      <c r="L19" s="102">
        <v>73</v>
      </c>
      <c r="M19" s="105">
        <v>966</v>
      </c>
      <c r="N19" s="105" t="s">
        <v>38</v>
      </c>
      <c r="O19" s="106" t="s">
        <v>38</v>
      </c>
      <c r="P19" s="88">
        <f t="shared" ref="P19:P23" si="11">IFERROR(L19/H19,"NO APLICA")</f>
        <v>2.4333333333333332E-2</v>
      </c>
      <c r="Q19" s="89">
        <f t="shared" ref="Q19:Q23" si="12">IFERROR(M19/I19,"NO APLICA")</f>
        <v>3.22</v>
      </c>
      <c r="R19" s="89" t="str">
        <f t="shared" ref="R19:R23" si="13">IFERROR(N19/J19,"NO APLICA")</f>
        <v>NO APLICA</v>
      </c>
      <c r="S19" s="90" t="str">
        <f t="shared" ref="S19:S23" si="14">IFERROR(O19/K19,"NO APLICA")</f>
        <v>NO APLICA</v>
      </c>
      <c r="T19" s="88">
        <f t="shared" ref="T19:T23" si="15">IFERROR(L19/G19,"NO APLICA")</f>
        <v>1.8181863466658697E-2</v>
      </c>
      <c r="U19" s="89">
        <f t="shared" ref="U19:U23" si="16">IFERROR((L19+M19)/G19,"NO APLICA")</f>
        <v>0.25878022112134774</v>
      </c>
      <c r="V19" s="89" t="str">
        <f t="shared" ref="V19:V23" si="17">IFERROR((L19+M19+N19)/G19,"NO APLICA")</f>
        <v>NO APLICA</v>
      </c>
      <c r="W19" s="90" t="str">
        <f t="shared" ref="W19:W23" si="18">IFERROR((L19+M19+N19+O19)/G19,"NO APLICA")</f>
        <v>NO APLICA</v>
      </c>
      <c r="X19" s="37"/>
      <c r="Y19" s="85" t="s">
        <v>136</v>
      </c>
      <c r="Z19" s="85"/>
      <c r="AA19" s="38"/>
    </row>
    <row r="20" spans="2:27" ht="364" customHeight="1" x14ac:dyDescent="0.3">
      <c r="B20" s="39" t="s">
        <v>33</v>
      </c>
      <c r="C20" s="40" t="s">
        <v>68</v>
      </c>
      <c r="D20" s="40" t="s">
        <v>69</v>
      </c>
      <c r="E20" s="41" t="s">
        <v>42</v>
      </c>
      <c r="F20" s="42" t="s">
        <v>108</v>
      </c>
      <c r="G20" s="107">
        <v>1133.33</v>
      </c>
      <c r="H20" s="43">
        <v>200</v>
      </c>
      <c r="I20" s="41">
        <v>333.33</v>
      </c>
      <c r="J20" s="41">
        <v>300</v>
      </c>
      <c r="K20" s="44">
        <v>300</v>
      </c>
      <c r="L20" s="43">
        <v>73</v>
      </c>
      <c r="M20" s="45">
        <v>166</v>
      </c>
      <c r="N20" s="45" t="s">
        <v>38</v>
      </c>
      <c r="O20" s="46" t="s">
        <v>38</v>
      </c>
      <c r="P20" s="88">
        <f t="shared" ref="P20:P22" si="19">IFERROR(L20/H20,"NO APLICA")</f>
        <v>0.36499999999999999</v>
      </c>
      <c r="Q20" s="89">
        <f t="shared" ref="Q20:Q22" si="20">IFERROR(M20/I20,"NO APLICA")</f>
        <v>0.49800498004980054</v>
      </c>
      <c r="R20" s="89" t="str">
        <f t="shared" ref="R20:R22" si="21">IFERROR(N20/J20,"NO APLICA")</f>
        <v>NO APLICA</v>
      </c>
      <c r="S20" s="90" t="str">
        <f t="shared" ref="S20:S22" si="22">IFERROR(O20/K20,"NO APLICA")</f>
        <v>NO APLICA</v>
      </c>
      <c r="T20" s="88">
        <f t="shared" ref="T20:T22" si="23">IFERROR(L20/G20,"NO APLICA")</f>
        <v>6.4411954152806331E-2</v>
      </c>
      <c r="U20" s="89">
        <f t="shared" ref="U20:U22" si="24">IFERROR((L20+M20)/G20,"NO APLICA")</f>
        <v>0.21088297318521526</v>
      </c>
      <c r="V20" s="89" t="str">
        <f t="shared" ref="V20:V22" si="25">IFERROR((L20+M20+N20)/G20,"NO APLICA")</f>
        <v>NO APLICA</v>
      </c>
      <c r="W20" s="90" t="str">
        <f t="shared" ref="W20:W22" si="26">IFERROR((L20+M20+N20+O20)/G20,"NO APLICA")</f>
        <v>NO APLICA</v>
      </c>
      <c r="X20" s="47"/>
      <c r="Y20" s="86" t="s">
        <v>137</v>
      </c>
      <c r="Z20" s="86"/>
      <c r="AA20" s="48"/>
    </row>
    <row r="21" spans="2:27" ht="226.7" customHeight="1" x14ac:dyDescent="0.3">
      <c r="B21" s="39" t="s">
        <v>33</v>
      </c>
      <c r="C21" s="40" t="s">
        <v>70</v>
      </c>
      <c r="D21" s="40" t="s">
        <v>71</v>
      </c>
      <c r="E21" s="41" t="s">
        <v>42</v>
      </c>
      <c r="F21" s="42" t="s">
        <v>109</v>
      </c>
      <c r="G21" s="107">
        <v>1394.66</v>
      </c>
      <c r="H21" s="43">
        <v>1000</v>
      </c>
      <c r="I21" s="41">
        <v>200</v>
      </c>
      <c r="J21" s="41">
        <v>194.66</v>
      </c>
      <c r="K21" s="44">
        <v>0</v>
      </c>
      <c r="L21" s="43">
        <v>0</v>
      </c>
      <c r="M21" s="45">
        <v>800</v>
      </c>
      <c r="N21" s="45" t="s">
        <v>38</v>
      </c>
      <c r="O21" s="46" t="s">
        <v>38</v>
      </c>
      <c r="P21" s="88">
        <f t="shared" ref="P21" si="27">IFERROR(L21/H21,"NO APLICA")</f>
        <v>0</v>
      </c>
      <c r="Q21" s="89">
        <f t="shared" ref="Q21" si="28">IFERROR(M21/I21,"NO APLICA")</f>
        <v>4</v>
      </c>
      <c r="R21" s="89" t="str">
        <f t="shared" ref="R21" si="29">IFERROR(N21/J21,"NO APLICA")</f>
        <v>NO APLICA</v>
      </c>
      <c r="S21" s="90" t="str">
        <f t="shared" ref="S21" si="30">IFERROR(O21/K21,"NO APLICA")</f>
        <v>NO APLICA</v>
      </c>
      <c r="T21" s="88">
        <f t="shared" ref="T21" si="31">IFERROR(L21/G21,"NO APLICA")</f>
        <v>0</v>
      </c>
      <c r="U21" s="89">
        <f t="shared" ref="U21" si="32">IFERROR((L21+M21)/G21,"NO APLICA")</f>
        <v>0.57361650868311986</v>
      </c>
      <c r="V21" s="89" t="str">
        <f t="shared" ref="V21" si="33">IFERROR((L21+M21+N21)/G21,"NO APLICA")</f>
        <v>NO APLICA</v>
      </c>
      <c r="W21" s="90" t="str">
        <f t="shared" ref="W21" si="34">IFERROR((L21+M21+N21+O21)/G21,"NO APLICA")</f>
        <v>NO APLICA</v>
      </c>
      <c r="X21" s="47"/>
      <c r="Y21" s="86" t="s">
        <v>127</v>
      </c>
      <c r="Z21" s="86"/>
      <c r="AA21" s="48"/>
    </row>
    <row r="22" spans="2:27" ht="202.7" customHeight="1" x14ac:dyDescent="0.3">
      <c r="B22" s="94" t="s">
        <v>33</v>
      </c>
      <c r="C22" s="95" t="s">
        <v>72</v>
      </c>
      <c r="D22" s="97" t="s">
        <v>73</v>
      </c>
      <c r="E22" s="41" t="s">
        <v>35</v>
      </c>
      <c r="F22" s="42" t="s">
        <v>110</v>
      </c>
      <c r="G22" s="107">
        <v>487</v>
      </c>
      <c r="H22" s="43">
        <v>0</v>
      </c>
      <c r="I22" s="41">
        <v>0</v>
      </c>
      <c r="J22" s="41">
        <v>0</v>
      </c>
      <c r="K22" s="44">
        <v>487</v>
      </c>
      <c r="L22" s="43">
        <v>0</v>
      </c>
      <c r="M22" s="45">
        <v>0</v>
      </c>
      <c r="N22" s="45" t="s">
        <v>38</v>
      </c>
      <c r="O22" s="46" t="s">
        <v>38</v>
      </c>
      <c r="P22" s="88" t="str">
        <f t="shared" si="19"/>
        <v>NO APLICA</v>
      </c>
      <c r="Q22" s="89" t="str">
        <f t="shared" si="20"/>
        <v>NO APLICA</v>
      </c>
      <c r="R22" s="89" t="str">
        <f t="shared" si="21"/>
        <v>NO APLICA</v>
      </c>
      <c r="S22" s="90" t="str">
        <f t="shared" si="22"/>
        <v>NO APLICA</v>
      </c>
      <c r="T22" s="88">
        <f t="shared" si="23"/>
        <v>0</v>
      </c>
      <c r="U22" s="89">
        <f t="shared" si="24"/>
        <v>0</v>
      </c>
      <c r="V22" s="89" t="str">
        <f t="shared" si="25"/>
        <v>NO APLICA</v>
      </c>
      <c r="W22" s="90" t="str">
        <f t="shared" si="26"/>
        <v>NO APLICA</v>
      </c>
      <c r="X22" s="47"/>
      <c r="Y22" s="86" t="s">
        <v>128</v>
      </c>
      <c r="Z22" s="86"/>
      <c r="AA22" s="48"/>
    </row>
    <row r="23" spans="2:27" ht="204.7" customHeight="1" x14ac:dyDescent="0.3">
      <c r="B23" s="39" t="s">
        <v>33</v>
      </c>
      <c r="C23" s="40" t="s">
        <v>74</v>
      </c>
      <c r="D23" s="40" t="s">
        <v>75</v>
      </c>
      <c r="E23" s="41" t="s">
        <v>35</v>
      </c>
      <c r="F23" s="42" t="s">
        <v>111</v>
      </c>
      <c r="G23" s="107">
        <v>1000</v>
      </c>
      <c r="H23" s="43">
        <v>0</v>
      </c>
      <c r="I23" s="41">
        <v>0</v>
      </c>
      <c r="J23" s="41">
        <v>0</v>
      </c>
      <c r="K23" s="44">
        <v>1000</v>
      </c>
      <c r="L23" s="43">
        <v>0</v>
      </c>
      <c r="M23" s="45">
        <v>0</v>
      </c>
      <c r="N23" s="45" t="s">
        <v>38</v>
      </c>
      <c r="O23" s="46" t="s">
        <v>38</v>
      </c>
      <c r="P23" s="88" t="str">
        <f t="shared" si="11"/>
        <v>NO APLICA</v>
      </c>
      <c r="Q23" s="89" t="str">
        <f t="shared" si="12"/>
        <v>NO APLICA</v>
      </c>
      <c r="R23" s="89" t="str">
        <f t="shared" si="13"/>
        <v>NO APLICA</v>
      </c>
      <c r="S23" s="90" t="str">
        <f t="shared" si="14"/>
        <v>NO APLICA</v>
      </c>
      <c r="T23" s="88">
        <f t="shared" si="15"/>
        <v>0</v>
      </c>
      <c r="U23" s="89">
        <f t="shared" si="16"/>
        <v>0</v>
      </c>
      <c r="V23" s="89" t="str">
        <f t="shared" si="17"/>
        <v>NO APLICA</v>
      </c>
      <c r="W23" s="90" t="str">
        <f t="shared" si="18"/>
        <v>NO APLICA</v>
      </c>
      <c r="X23" s="47"/>
      <c r="Y23" s="86" t="s">
        <v>129</v>
      </c>
      <c r="Z23" s="86"/>
      <c r="AA23" s="48"/>
    </row>
    <row r="24" spans="2:27" ht="305.35000000000002" customHeight="1" x14ac:dyDescent="0.3">
      <c r="B24" s="92" t="s">
        <v>47</v>
      </c>
      <c r="C24" s="93" t="s">
        <v>76</v>
      </c>
      <c r="D24" s="96" t="s">
        <v>53</v>
      </c>
      <c r="E24" s="30" t="s">
        <v>42</v>
      </c>
      <c r="F24" s="96" t="s">
        <v>112</v>
      </c>
      <c r="G24" s="101">
        <v>70</v>
      </c>
      <c r="H24" s="102">
        <v>15</v>
      </c>
      <c r="I24" s="103">
        <v>15</v>
      </c>
      <c r="J24" s="103">
        <v>20</v>
      </c>
      <c r="K24" s="104">
        <v>20</v>
      </c>
      <c r="L24" s="102">
        <v>6</v>
      </c>
      <c r="M24" s="105">
        <v>29</v>
      </c>
      <c r="N24" s="105" t="s">
        <v>38</v>
      </c>
      <c r="O24" s="106" t="s">
        <v>38</v>
      </c>
      <c r="P24" s="88">
        <f t="shared" ref="P24:P37" si="35">IFERROR(L24/H24,"NO APLICA")</f>
        <v>0.4</v>
      </c>
      <c r="Q24" s="89">
        <f t="shared" ref="Q24:Q37" si="36">IFERROR(M24/I24,"NO APLICA")</f>
        <v>1.9333333333333333</v>
      </c>
      <c r="R24" s="89" t="str">
        <f t="shared" ref="R24:R37" si="37">IFERROR(N24/J24,"NO APLICA")</f>
        <v>NO APLICA</v>
      </c>
      <c r="S24" s="90" t="str">
        <f t="shared" ref="S24:S37" si="38">IFERROR(O24/K24,"NO APLICA")</f>
        <v>NO APLICA</v>
      </c>
      <c r="T24" s="88">
        <f t="shared" ref="T24:T37" si="39">IFERROR(L24/G24,"NO APLICA")</f>
        <v>8.5714285714285715E-2</v>
      </c>
      <c r="U24" s="89">
        <f t="shared" ref="U24:U37" si="40">IFERROR((L24+M24)/G24,"NO APLICA")</f>
        <v>0.5</v>
      </c>
      <c r="V24" s="89" t="str">
        <f t="shared" ref="V24:V37" si="41">IFERROR((L24+M24+N24)/G24,"NO APLICA")</f>
        <v>NO APLICA</v>
      </c>
      <c r="W24" s="90" t="str">
        <f t="shared" ref="W24:W37" si="42">IFERROR((L24+M24+N24+O24)/G24,"NO APLICA")</f>
        <v>NO APLICA</v>
      </c>
      <c r="X24" s="37"/>
      <c r="Y24" s="85" t="s">
        <v>138</v>
      </c>
      <c r="Z24" s="85"/>
      <c r="AA24" s="38"/>
    </row>
    <row r="25" spans="2:27" ht="301.35000000000002" customHeight="1" x14ac:dyDescent="0.3">
      <c r="B25" s="94" t="s">
        <v>33</v>
      </c>
      <c r="C25" s="95" t="s">
        <v>77</v>
      </c>
      <c r="D25" s="97" t="s">
        <v>55</v>
      </c>
      <c r="E25" s="41" t="s">
        <v>42</v>
      </c>
      <c r="F25" s="97" t="s">
        <v>113</v>
      </c>
      <c r="G25" s="107">
        <v>70</v>
      </c>
      <c r="H25" s="43">
        <v>15</v>
      </c>
      <c r="I25" s="41">
        <v>15</v>
      </c>
      <c r="J25" s="41">
        <v>20</v>
      </c>
      <c r="K25" s="44">
        <v>20</v>
      </c>
      <c r="L25" s="43">
        <v>6</v>
      </c>
      <c r="M25" s="45">
        <v>29</v>
      </c>
      <c r="N25" s="45" t="s">
        <v>38</v>
      </c>
      <c r="O25" s="46" t="s">
        <v>38</v>
      </c>
      <c r="P25" s="88">
        <f t="shared" si="35"/>
        <v>0.4</v>
      </c>
      <c r="Q25" s="89">
        <f t="shared" si="36"/>
        <v>1.9333333333333333</v>
      </c>
      <c r="R25" s="89" t="str">
        <f t="shared" si="37"/>
        <v>NO APLICA</v>
      </c>
      <c r="S25" s="90" t="str">
        <f t="shared" si="38"/>
        <v>NO APLICA</v>
      </c>
      <c r="T25" s="88">
        <f t="shared" si="39"/>
        <v>8.5714285714285715E-2</v>
      </c>
      <c r="U25" s="89">
        <f t="shared" si="40"/>
        <v>0.5</v>
      </c>
      <c r="V25" s="89" t="str">
        <f t="shared" si="41"/>
        <v>NO APLICA</v>
      </c>
      <c r="W25" s="90" t="str">
        <f t="shared" si="42"/>
        <v>NO APLICA</v>
      </c>
      <c r="X25" s="47"/>
      <c r="Y25" s="86" t="s">
        <v>139</v>
      </c>
      <c r="Z25" s="86"/>
      <c r="AA25" s="48"/>
    </row>
    <row r="26" spans="2:27" ht="275.35000000000002" customHeight="1" x14ac:dyDescent="0.3">
      <c r="B26" s="92" t="s">
        <v>48</v>
      </c>
      <c r="C26" s="93" t="s">
        <v>78</v>
      </c>
      <c r="D26" s="96" t="s">
        <v>54</v>
      </c>
      <c r="E26" s="30" t="s">
        <v>42</v>
      </c>
      <c r="F26" s="96" t="s">
        <v>114</v>
      </c>
      <c r="G26" s="101">
        <v>13200</v>
      </c>
      <c r="H26" s="102">
        <v>0</v>
      </c>
      <c r="I26" s="103">
        <v>0</v>
      </c>
      <c r="J26" s="103">
        <v>11200</v>
      </c>
      <c r="K26" s="104">
        <v>2000</v>
      </c>
      <c r="L26" s="102">
        <v>0</v>
      </c>
      <c r="M26" s="105">
        <v>0</v>
      </c>
      <c r="N26" s="105" t="s">
        <v>38</v>
      </c>
      <c r="O26" s="106" t="s">
        <v>38</v>
      </c>
      <c r="P26" s="88" t="str">
        <f t="shared" ref="P26:P33" si="43">IFERROR(L26/H26,"NO APLICA")</f>
        <v>NO APLICA</v>
      </c>
      <c r="Q26" s="89" t="str">
        <f t="shared" ref="Q26:Q33" si="44">IFERROR(M26/I26,"NO APLICA")</f>
        <v>NO APLICA</v>
      </c>
      <c r="R26" s="89" t="str">
        <f t="shared" ref="R26:R33" si="45">IFERROR(N26/J26,"NO APLICA")</f>
        <v>NO APLICA</v>
      </c>
      <c r="S26" s="90" t="str">
        <f t="shared" ref="S26:S33" si="46">IFERROR(O26/K26,"NO APLICA")</f>
        <v>NO APLICA</v>
      </c>
      <c r="T26" s="88">
        <f t="shared" ref="T26:T33" si="47">IFERROR(L26/G26,"NO APLICA")</f>
        <v>0</v>
      </c>
      <c r="U26" s="89">
        <f t="shared" ref="U26:U33" si="48">IFERROR((L26+M26)/G26,"NO APLICA")</f>
        <v>0</v>
      </c>
      <c r="V26" s="89" t="str">
        <f t="shared" ref="V26:V33" si="49">IFERROR((L26+M26+N26)/G26,"NO APLICA")</f>
        <v>NO APLICA</v>
      </c>
      <c r="W26" s="90" t="str">
        <f t="shared" ref="W26:W33" si="50">IFERROR((L26+M26+N26+O26)/G26,"NO APLICA")</f>
        <v>NO APLICA</v>
      </c>
      <c r="X26" s="37"/>
      <c r="Y26" s="85" t="s">
        <v>140</v>
      </c>
      <c r="Z26" s="85"/>
      <c r="AA26" s="38"/>
    </row>
    <row r="27" spans="2:27" ht="289.35000000000002" customHeight="1" x14ac:dyDescent="0.3">
      <c r="B27" s="94" t="s">
        <v>33</v>
      </c>
      <c r="C27" s="95" t="s">
        <v>79</v>
      </c>
      <c r="D27" s="97" t="s">
        <v>80</v>
      </c>
      <c r="E27" s="41" t="s">
        <v>49</v>
      </c>
      <c r="F27" s="97" t="s">
        <v>115</v>
      </c>
      <c r="G27" s="107">
        <v>11000</v>
      </c>
      <c r="H27" s="43">
        <v>0</v>
      </c>
      <c r="I27" s="41">
        <v>0</v>
      </c>
      <c r="J27" s="41">
        <v>11000</v>
      </c>
      <c r="K27" s="44">
        <v>0</v>
      </c>
      <c r="L27" s="43">
        <v>0</v>
      </c>
      <c r="M27" s="45">
        <v>0</v>
      </c>
      <c r="N27" s="45" t="s">
        <v>38</v>
      </c>
      <c r="O27" s="46" t="s">
        <v>38</v>
      </c>
      <c r="P27" s="88" t="str">
        <f t="shared" si="43"/>
        <v>NO APLICA</v>
      </c>
      <c r="Q27" s="89" t="str">
        <f t="shared" si="44"/>
        <v>NO APLICA</v>
      </c>
      <c r="R27" s="89" t="str">
        <f t="shared" si="45"/>
        <v>NO APLICA</v>
      </c>
      <c r="S27" s="90" t="str">
        <f t="shared" si="46"/>
        <v>NO APLICA</v>
      </c>
      <c r="T27" s="88">
        <f t="shared" si="47"/>
        <v>0</v>
      </c>
      <c r="U27" s="89">
        <f t="shared" si="48"/>
        <v>0</v>
      </c>
      <c r="V27" s="89" t="str">
        <f t="shared" si="49"/>
        <v>NO APLICA</v>
      </c>
      <c r="W27" s="90" t="str">
        <f t="shared" si="50"/>
        <v>NO APLICA</v>
      </c>
      <c r="X27" s="47"/>
      <c r="Y27" s="86" t="s">
        <v>141</v>
      </c>
      <c r="Z27" s="86"/>
      <c r="AA27" s="48"/>
    </row>
    <row r="28" spans="2:27" ht="287.35000000000002" customHeight="1" x14ac:dyDescent="0.3">
      <c r="B28" s="39" t="s">
        <v>33</v>
      </c>
      <c r="C28" s="40" t="s">
        <v>81</v>
      </c>
      <c r="D28" s="40" t="s">
        <v>82</v>
      </c>
      <c r="E28" s="41" t="s">
        <v>35</v>
      </c>
      <c r="F28" s="97" t="s">
        <v>116</v>
      </c>
      <c r="G28" s="107">
        <v>2000</v>
      </c>
      <c r="H28" s="43">
        <v>0</v>
      </c>
      <c r="I28" s="41">
        <v>0</v>
      </c>
      <c r="J28" s="41">
        <v>0</v>
      </c>
      <c r="K28" s="44">
        <v>2000</v>
      </c>
      <c r="L28" s="43">
        <v>0</v>
      </c>
      <c r="M28" s="45">
        <v>0</v>
      </c>
      <c r="N28" s="45" t="s">
        <v>38</v>
      </c>
      <c r="O28" s="46" t="s">
        <v>38</v>
      </c>
      <c r="P28" s="88" t="str">
        <f t="shared" si="43"/>
        <v>NO APLICA</v>
      </c>
      <c r="Q28" s="89" t="str">
        <f t="shared" si="44"/>
        <v>NO APLICA</v>
      </c>
      <c r="R28" s="89" t="str">
        <f t="shared" si="45"/>
        <v>NO APLICA</v>
      </c>
      <c r="S28" s="90" t="str">
        <f t="shared" si="46"/>
        <v>NO APLICA</v>
      </c>
      <c r="T28" s="88">
        <f t="shared" si="47"/>
        <v>0</v>
      </c>
      <c r="U28" s="89">
        <f t="shared" si="48"/>
        <v>0</v>
      </c>
      <c r="V28" s="89" t="str">
        <f t="shared" si="49"/>
        <v>NO APLICA</v>
      </c>
      <c r="W28" s="90" t="str">
        <f t="shared" si="50"/>
        <v>NO APLICA</v>
      </c>
      <c r="X28" s="47"/>
      <c r="Y28" s="86" t="s">
        <v>142</v>
      </c>
      <c r="Z28" s="86"/>
      <c r="AA28" s="48"/>
    </row>
    <row r="29" spans="2:27" ht="283.35000000000002" customHeight="1" x14ac:dyDescent="0.3">
      <c r="B29" s="39" t="s">
        <v>33</v>
      </c>
      <c r="C29" s="40" t="s">
        <v>83</v>
      </c>
      <c r="D29" s="40" t="s">
        <v>84</v>
      </c>
      <c r="E29" s="41" t="s">
        <v>35</v>
      </c>
      <c r="F29" s="97" t="s">
        <v>117</v>
      </c>
      <c r="G29" s="107">
        <v>200</v>
      </c>
      <c r="H29" s="43">
        <v>0</v>
      </c>
      <c r="I29" s="41">
        <v>0</v>
      </c>
      <c r="J29" s="41">
        <v>200</v>
      </c>
      <c r="K29" s="44">
        <v>0</v>
      </c>
      <c r="L29" s="43">
        <v>0</v>
      </c>
      <c r="M29" s="45">
        <v>0</v>
      </c>
      <c r="N29" s="45" t="s">
        <v>38</v>
      </c>
      <c r="O29" s="46" t="s">
        <v>38</v>
      </c>
      <c r="P29" s="88" t="str">
        <f t="shared" ref="P29" si="51">IFERROR(L29/H29,"NO APLICA")</f>
        <v>NO APLICA</v>
      </c>
      <c r="Q29" s="89" t="str">
        <f t="shared" ref="Q29" si="52">IFERROR(M29/I29,"NO APLICA")</f>
        <v>NO APLICA</v>
      </c>
      <c r="R29" s="89" t="str">
        <f t="shared" ref="R29" si="53">IFERROR(N29/J29,"NO APLICA")</f>
        <v>NO APLICA</v>
      </c>
      <c r="S29" s="90" t="str">
        <f t="shared" ref="S29" si="54">IFERROR(O29/K29,"NO APLICA")</f>
        <v>NO APLICA</v>
      </c>
      <c r="T29" s="88">
        <f t="shared" ref="T29" si="55">IFERROR(L29/G29,"NO APLICA")</f>
        <v>0</v>
      </c>
      <c r="U29" s="89">
        <f t="shared" ref="U29" si="56">IFERROR((L29+M29)/G29,"NO APLICA")</f>
        <v>0</v>
      </c>
      <c r="V29" s="89" t="str">
        <f t="shared" ref="V29" si="57">IFERROR((L29+M29+N29)/G29,"NO APLICA")</f>
        <v>NO APLICA</v>
      </c>
      <c r="W29" s="90" t="str">
        <f t="shared" ref="W29" si="58">IFERROR((L29+M29+N29+O29)/G29,"NO APLICA")</f>
        <v>NO APLICA</v>
      </c>
      <c r="X29" s="47"/>
      <c r="Y29" s="86" t="s">
        <v>143</v>
      </c>
      <c r="Z29" s="86"/>
      <c r="AA29" s="48"/>
    </row>
    <row r="30" spans="2:27" ht="233.35" customHeight="1" x14ac:dyDescent="0.3">
      <c r="B30" s="92" t="s">
        <v>50</v>
      </c>
      <c r="C30" s="93" t="s">
        <v>85</v>
      </c>
      <c r="D30" s="96" t="s">
        <v>86</v>
      </c>
      <c r="E30" s="30" t="s">
        <v>42</v>
      </c>
      <c r="F30" s="96" t="s">
        <v>118</v>
      </c>
      <c r="G30" s="101">
        <v>30</v>
      </c>
      <c r="H30" s="102">
        <v>7</v>
      </c>
      <c r="I30" s="103">
        <v>0</v>
      </c>
      <c r="J30" s="103">
        <v>13</v>
      </c>
      <c r="K30" s="104">
        <v>10</v>
      </c>
      <c r="L30" s="102">
        <v>6</v>
      </c>
      <c r="M30" s="105">
        <v>1</v>
      </c>
      <c r="N30" s="105" t="s">
        <v>38</v>
      </c>
      <c r="O30" s="106" t="s">
        <v>38</v>
      </c>
      <c r="P30" s="88">
        <f t="shared" si="43"/>
        <v>0.8571428571428571</v>
      </c>
      <c r="Q30" s="89" t="str">
        <f t="shared" si="44"/>
        <v>NO APLICA</v>
      </c>
      <c r="R30" s="89" t="str">
        <f t="shared" si="45"/>
        <v>NO APLICA</v>
      </c>
      <c r="S30" s="90" t="str">
        <f t="shared" si="46"/>
        <v>NO APLICA</v>
      </c>
      <c r="T30" s="88">
        <f t="shared" si="47"/>
        <v>0.2</v>
      </c>
      <c r="U30" s="89">
        <f t="shared" si="48"/>
        <v>0.23333333333333334</v>
      </c>
      <c r="V30" s="89" t="str">
        <f t="shared" si="49"/>
        <v>NO APLICA</v>
      </c>
      <c r="W30" s="90" t="str">
        <f t="shared" si="50"/>
        <v>NO APLICA</v>
      </c>
      <c r="X30" s="37"/>
      <c r="Y30" s="85" t="s">
        <v>144</v>
      </c>
      <c r="Z30" s="85"/>
      <c r="AA30" s="38"/>
    </row>
    <row r="31" spans="2:27" ht="285.35000000000002" customHeight="1" x14ac:dyDescent="0.3">
      <c r="B31" s="94" t="s">
        <v>33</v>
      </c>
      <c r="C31" s="95" t="s">
        <v>87</v>
      </c>
      <c r="D31" s="97" t="s">
        <v>88</v>
      </c>
      <c r="E31" s="41" t="s">
        <v>42</v>
      </c>
      <c r="F31" s="97" t="s">
        <v>119</v>
      </c>
      <c r="G31" s="107">
        <v>20</v>
      </c>
      <c r="H31" s="43">
        <v>5</v>
      </c>
      <c r="I31" s="41">
        <v>0</v>
      </c>
      <c r="J31" s="41">
        <v>7</v>
      </c>
      <c r="K31" s="44">
        <v>8</v>
      </c>
      <c r="L31" s="43">
        <v>0</v>
      </c>
      <c r="M31" s="45">
        <v>0</v>
      </c>
      <c r="N31" s="45" t="s">
        <v>38</v>
      </c>
      <c r="O31" s="46" t="s">
        <v>38</v>
      </c>
      <c r="P31" s="88">
        <f t="shared" ref="P31" si="59">IFERROR(L31/H31,"NO APLICA")</f>
        <v>0</v>
      </c>
      <c r="Q31" s="89" t="str">
        <f t="shared" ref="Q31" si="60">IFERROR(M31/I31,"NO APLICA")</f>
        <v>NO APLICA</v>
      </c>
      <c r="R31" s="89" t="str">
        <f t="shared" ref="R31" si="61">IFERROR(N31/J31,"NO APLICA")</f>
        <v>NO APLICA</v>
      </c>
      <c r="S31" s="90" t="str">
        <f t="shared" ref="S31" si="62">IFERROR(O31/K31,"NO APLICA")</f>
        <v>NO APLICA</v>
      </c>
      <c r="T31" s="88">
        <f t="shared" ref="T31" si="63">IFERROR(L31/G31,"NO APLICA")</f>
        <v>0</v>
      </c>
      <c r="U31" s="89">
        <f t="shared" ref="U31" si="64">IFERROR((L31+M31)/G31,"NO APLICA")</f>
        <v>0</v>
      </c>
      <c r="V31" s="89" t="str">
        <f t="shared" ref="V31" si="65">IFERROR((L31+M31+N31)/G31,"NO APLICA")</f>
        <v>NO APLICA</v>
      </c>
      <c r="W31" s="90" t="str">
        <f t="shared" ref="W31" si="66">IFERROR((L31+M31+N31+O31)/G31,"NO APLICA")</f>
        <v>NO APLICA</v>
      </c>
      <c r="X31" s="47"/>
      <c r="Y31" s="86" t="s">
        <v>145</v>
      </c>
      <c r="Z31" s="86"/>
      <c r="AA31" s="48"/>
    </row>
    <row r="32" spans="2:27" ht="210" customHeight="1" x14ac:dyDescent="0.3">
      <c r="B32" s="94" t="s">
        <v>33</v>
      </c>
      <c r="C32" s="98" t="s">
        <v>89</v>
      </c>
      <c r="D32" s="110" t="s">
        <v>90</v>
      </c>
      <c r="E32" s="41" t="s">
        <v>42</v>
      </c>
      <c r="F32" s="97" t="s">
        <v>120</v>
      </c>
      <c r="G32" s="107">
        <v>1000</v>
      </c>
      <c r="H32" s="43">
        <v>400</v>
      </c>
      <c r="I32" s="41">
        <v>0</v>
      </c>
      <c r="J32" s="41">
        <v>200</v>
      </c>
      <c r="K32" s="44">
        <v>400</v>
      </c>
      <c r="L32" s="43">
        <v>780</v>
      </c>
      <c r="M32" s="45">
        <v>0</v>
      </c>
      <c r="N32" s="45" t="s">
        <v>38</v>
      </c>
      <c r="O32" s="46" t="s">
        <v>38</v>
      </c>
      <c r="P32" s="88">
        <f t="shared" ref="P32" si="67">IFERROR(L32/H32,"NO APLICA")</f>
        <v>1.95</v>
      </c>
      <c r="Q32" s="89" t="str">
        <f t="shared" ref="Q32" si="68">IFERROR(M32/I32,"NO APLICA")</f>
        <v>NO APLICA</v>
      </c>
      <c r="R32" s="89" t="str">
        <f t="shared" ref="R32" si="69">IFERROR(N32/J32,"NO APLICA")</f>
        <v>NO APLICA</v>
      </c>
      <c r="S32" s="90" t="str">
        <f t="shared" ref="S32" si="70">IFERROR(O32/K32,"NO APLICA")</f>
        <v>NO APLICA</v>
      </c>
      <c r="T32" s="88">
        <f t="shared" ref="T32" si="71">IFERROR(L32/G32,"NO APLICA")</f>
        <v>0.78</v>
      </c>
      <c r="U32" s="89">
        <f t="shared" ref="U32" si="72">IFERROR((L32+M32)/G32,"NO APLICA")</f>
        <v>0.78</v>
      </c>
      <c r="V32" s="89" t="str">
        <f t="shared" ref="V32" si="73">IFERROR((L32+M32+N32)/G32,"NO APLICA")</f>
        <v>NO APLICA</v>
      </c>
      <c r="W32" s="90" t="str">
        <f t="shared" ref="W32" si="74">IFERROR((L32+M32+N32+O32)/G32,"NO APLICA")</f>
        <v>NO APLICA</v>
      </c>
      <c r="X32" s="47"/>
      <c r="Y32" s="86" t="s">
        <v>146</v>
      </c>
      <c r="Z32" s="86"/>
      <c r="AA32" s="48"/>
    </row>
    <row r="33" spans="2:27" ht="231.35" customHeight="1" x14ac:dyDescent="0.3">
      <c r="B33" s="94" t="s">
        <v>33</v>
      </c>
      <c r="C33" s="98" t="s">
        <v>91</v>
      </c>
      <c r="D33" s="110" t="s">
        <v>92</v>
      </c>
      <c r="E33" s="41" t="s">
        <v>49</v>
      </c>
      <c r="F33" s="97" t="s">
        <v>121</v>
      </c>
      <c r="G33" s="107">
        <v>60</v>
      </c>
      <c r="H33" s="43">
        <v>0</v>
      </c>
      <c r="I33" s="41">
        <v>40</v>
      </c>
      <c r="J33" s="41">
        <v>20</v>
      </c>
      <c r="K33" s="44">
        <v>0</v>
      </c>
      <c r="L33" s="43">
        <v>0</v>
      </c>
      <c r="M33" s="45">
        <v>40</v>
      </c>
      <c r="N33" s="45" t="s">
        <v>38</v>
      </c>
      <c r="O33" s="46" t="s">
        <v>38</v>
      </c>
      <c r="P33" s="88" t="str">
        <f t="shared" si="43"/>
        <v>NO APLICA</v>
      </c>
      <c r="Q33" s="89">
        <f t="shared" si="44"/>
        <v>1</v>
      </c>
      <c r="R33" s="89" t="str">
        <f t="shared" si="45"/>
        <v>NO APLICA</v>
      </c>
      <c r="S33" s="90" t="str">
        <f t="shared" si="46"/>
        <v>NO APLICA</v>
      </c>
      <c r="T33" s="88">
        <f t="shared" si="47"/>
        <v>0</v>
      </c>
      <c r="U33" s="89">
        <f t="shared" si="48"/>
        <v>0.66666666666666663</v>
      </c>
      <c r="V33" s="89" t="str">
        <f t="shared" si="49"/>
        <v>NO APLICA</v>
      </c>
      <c r="W33" s="90" t="str">
        <f t="shared" si="50"/>
        <v>NO APLICA</v>
      </c>
      <c r="X33" s="47"/>
      <c r="Y33" s="86" t="s">
        <v>147</v>
      </c>
      <c r="Z33" s="86"/>
      <c r="AA33" s="48"/>
    </row>
    <row r="34" spans="2:27" ht="282.7" customHeight="1" x14ac:dyDescent="0.3">
      <c r="B34" s="28" t="s">
        <v>51</v>
      </c>
      <c r="C34" s="29" t="s">
        <v>93</v>
      </c>
      <c r="D34" s="111" t="s">
        <v>94</v>
      </c>
      <c r="E34" s="30" t="s">
        <v>42</v>
      </c>
      <c r="F34" s="96" t="s">
        <v>122</v>
      </c>
      <c r="G34" s="101">
        <v>280</v>
      </c>
      <c r="H34" s="102">
        <v>30</v>
      </c>
      <c r="I34" s="103">
        <v>50</v>
      </c>
      <c r="J34" s="103">
        <v>160</v>
      </c>
      <c r="K34" s="104">
        <v>40</v>
      </c>
      <c r="L34" s="102">
        <v>30</v>
      </c>
      <c r="M34" s="105">
        <v>152</v>
      </c>
      <c r="N34" s="105" t="s">
        <v>38</v>
      </c>
      <c r="O34" s="106" t="s">
        <v>38</v>
      </c>
      <c r="P34" s="88">
        <f t="shared" si="35"/>
        <v>1</v>
      </c>
      <c r="Q34" s="89">
        <f t="shared" si="36"/>
        <v>3.04</v>
      </c>
      <c r="R34" s="89" t="str">
        <f t="shared" si="37"/>
        <v>NO APLICA</v>
      </c>
      <c r="S34" s="90" t="str">
        <f t="shared" si="38"/>
        <v>NO APLICA</v>
      </c>
      <c r="T34" s="88">
        <f t="shared" si="39"/>
        <v>0.10714285714285714</v>
      </c>
      <c r="U34" s="89">
        <f t="shared" si="40"/>
        <v>0.65</v>
      </c>
      <c r="V34" s="89" t="str">
        <f t="shared" si="41"/>
        <v>NO APLICA</v>
      </c>
      <c r="W34" s="90" t="str">
        <f t="shared" si="42"/>
        <v>NO APLICA</v>
      </c>
      <c r="X34" s="37"/>
      <c r="Y34" s="85" t="s">
        <v>148</v>
      </c>
      <c r="Z34" s="85"/>
      <c r="AA34" s="38"/>
    </row>
    <row r="35" spans="2:27" ht="298.7" customHeight="1" x14ac:dyDescent="0.3">
      <c r="B35" s="39" t="s">
        <v>33</v>
      </c>
      <c r="C35" s="40" t="s">
        <v>95</v>
      </c>
      <c r="D35" s="40" t="s">
        <v>96</v>
      </c>
      <c r="E35" s="41" t="s">
        <v>35</v>
      </c>
      <c r="F35" s="97" t="s">
        <v>123</v>
      </c>
      <c r="G35" s="107">
        <v>120</v>
      </c>
      <c r="H35" s="43">
        <v>0</v>
      </c>
      <c r="I35" s="41">
        <v>0</v>
      </c>
      <c r="J35" s="41">
        <v>120</v>
      </c>
      <c r="K35" s="44">
        <v>0</v>
      </c>
      <c r="L35" s="43">
        <v>0</v>
      </c>
      <c r="M35" s="45">
        <v>0</v>
      </c>
      <c r="N35" s="45" t="s">
        <v>38</v>
      </c>
      <c r="O35" s="46" t="s">
        <v>38</v>
      </c>
      <c r="P35" s="88" t="str">
        <f t="shared" si="35"/>
        <v>NO APLICA</v>
      </c>
      <c r="Q35" s="89" t="str">
        <f t="shared" si="36"/>
        <v>NO APLICA</v>
      </c>
      <c r="R35" s="89" t="str">
        <f t="shared" si="37"/>
        <v>NO APLICA</v>
      </c>
      <c r="S35" s="90" t="str">
        <f t="shared" si="38"/>
        <v>NO APLICA</v>
      </c>
      <c r="T35" s="88">
        <f t="shared" si="39"/>
        <v>0</v>
      </c>
      <c r="U35" s="89">
        <f t="shared" si="40"/>
        <v>0</v>
      </c>
      <c r="V35" s="89" t="str">
        <f t="shared" si="41"/>
        <v>NO APLICA</v>
      </c>
      <c r="W35" s="90" t="str">
        <f t="shared" si="42"/>
        <v>NO APLICA</v>
      </c>
      <c r="X35" s="47"/>
      <c r="Y35" s="86" t="s">
        <v>149</v>
      </c>
      <c r="Z35" s="86"/>
      <c r="AA35" s="48"/>
    </row>
    <row r="36" spans="2:27" ht="278" customHeight="1" x14ac:dyDescent="0.3">
      <c r="B36" s="39" t="s">
        <v>33</v>
      </c>
      <c r="C36" s="40" t="s">
        <v>97</v>
      </c>
      <c r="D36" s="40" t="s">
        <v>98</v>
      </c>
      <c r="E36" s="41" t="s">
        <v>42</v>
      </c>
      <c r="F36" s="97" t="s">
        <v>124</v>
      </c>
      <c r="G36" s="107">
        <v>100</v>
      </c>
      <c r="H36" s="43">
        <v>20</v>
      </c>
      <c r="I36" s="41">
        <v>30</v>
      </c>
      <c r="J36" s="41">
        <v>25</v>
      </c>
      <c r="K36" s="44">
        <v>25</v>
      </c>
      <c r="L36" s="43">
        <v>75</v>
      </c>
      <c r="M36" s="45">
        <v>65</v>
      </c>
      <c r="N36" s="45" t="s">
        <v>38</v>
      </c>
      <c r="O36" s="46" t="s">
        <v>38</v>
      </c>
      <c r="P36" s="88">
        <f t="shared" ref="P36" si="75">IFERROR(L36/H36,"NO APLICA")</f>
        <v>3.75</v>
      </c>
      <c r="Q36" s="89">
        <f t="shared" ref="Q36" si="76">IFERROR(M36/I36,"NO APLICA")</f>
        <v>2.1666666666666665</v>
      </c>
      <c r="R36" s="89" t="str">
        <f t="shared" ref="R36" si="77">IFERROR(N36/J36,"NO APLICA")</f>
        <v>NO APLICA</v>
      </c>
      <c r="S36" s="90" t="str">
        <f t="shared" ref="S36" si="78">IFERROR(O36/K36,"NO APLICA")</f>
        <v>NO APLICA</v>
      </c>
      <c r="T36" s="88">
        <f t="shared" ref="T36" si="79">IFERROR(L36/G36,"NO APLICA")</f>
        <v>0.75</v>
      </c>
      <c r="U36" s="89">
        <f t="shared" ref="U36" si="80">IFERROR((L36+M36)/G36,"NO APLICA")</f>
        <v>1.4</v>
      </c>
      <c r="V36" s="89" t="str">
        <f t="shared" ref="V36" si="81">IFERROR((L36+M36+N36)/G36,"NO APLICA")</f>
        <v>NO APLICA</v>
      </c>
      <c r="W36" s="90" t="str">
        <f t="shared" ref="W36" si="82">IFERROR((L36+M36+N36+O36)/G36,"NO APLICA")</f>
        <v>NO APLICA</v>
      </c>
      <c r="X36" s="47"/>
      <c r="Y36" s="86" t="s">
        <v>150</v>
      </c>
      <c r="Z36" s="86"/>
      <c r="AA36" s="48"/>
    </row>
    <row r="37" spans="2:27" ht="246" customHeight="1" x14ac:dyDescent="0.3">
      <c r="B37" s="39" t="s">
        <v>33</v>
      </c>
      <c r="C37" s="40" t="s">
        <v>99</v>
      </c>
      <c r="D37" s="40" t="s">
        <v>100</v>
      </c>
      <c r="E37" s="41" t="s">
        <v>42</v>
      </c>
      <c r="F37" s="97" t="s">
        <v>125</v>
      </c>
      <c r="G37" s="107">
        <v>60</v>
      </c>
      <c r="H37" s="43">
        <v>18</v>
      </c>
      <c r="I37" s="41">
        <v>22</v>
      </c>
      <c r="J37" s="41">
        <v>10</v>
      </c>
      <c r="K37" s="44">
        <v>10</v>
      </c>
      <c r="L37" s="43">
        <v>28</v>
      </c>
      <c r="M37" s="45">
        <v>22</v>
      </c>
      <c r="N37" s="45" t="s">
        <v>38</v>
      </c>
      <c r="O37" s="46" t="s">
        <v>38</v>
      </c>
      <c r="P37" s="88">
        <f t="shared" si="35"/>
        <v>1.5555555555555556</v>
      </c>
      <c r="Q37" s="89">
        <f t="shared" si="36"/>
        <v>1</v>
      </c>
      <c r="R37" s="89" t="str">
        <f t="shared" si="37"/>
        <v>NO APLICA</v>
      </c>
      <c r="S37" s="90" t="str">
        <f t="shared" si="38"/>
        <v>NO APLICA</v>
      </c>
      <c r="T37" s="88">
        <f t="shared" si="39"/>
        <v>0.46666666666666667</v>
      </c>
      <c r="U37" s="89">
        <f t="shared" si="40"/>
        <v>0.83333333333333337</v>
      </c>
      <c r="V37" s="89" t="str">
        <f t="shared" si="41"/>
        <v>NO APLICA</v>
      </c>
      <c r="W37" s="90" t="str">
        <f t="shared" si="42"/>
        <v>NO APLICA</v>
      </c>
      <c r="X37" s="47"/>
      <c r="Y37" s="86" t="s">
        <v>151</v>
      </c>
      <c r="Z37" s="86"/>
      <c r="AA37" s="48"/>
    </row>
    <row r="38" spans="2:27" ht="276" customHeight="1" thickBot="1" x14ac:dyDescent="0.35">
      <c r="B38" s="63" t="s">
        <v>33</v>
      </c>
      <c r="C38" s="64" t="s">
        <v>101</v>
      </c>
      <c r="D38" s="64" t="s">
        <v>102</v>
      </c>
      <c r="E38" s="65" t="s">
        <v>35</v>
      </c>
      <c r="F38" s="64" t="s">
        <v>126</v>
      </c>
      <c r="G38" s="108">
        <v>200</v>
      </c>
      <c r="H38" s="66">
        <v>0</v>
      </c>
      <c r="I38" s="65">
        <v>0</v>
      </c>
      <c r="J38" s="65">
        <v>0</v>
      </c>
      <c r="K38" s="67">
        <v>200</v>
      </c>
      <c r="L38" s="66">
        <v>0</v>
      </c>
      <c r="M38" s="68">
        <v>0</v>
      </c>
      <c r="N38" s="68" t="s">
        <v>38</v>
      </c>
      <c r="O38" s="69" t="s">
        <v>38</v>
      </c>
      <c r="P38" s="74" t="str">
        <f t="shared" ref="P38:S38" si="83">IFERROR(L38/H38,"NO APLICA")</f>
        <v>NO APLICA</v>
      </c>
      <c r="Q38" s="75" t="str">
        <f t="shared" si="83"/>
        <v>NO APLICA</v>
      </c>
      <c r="R38" s="75" t="str">
        <f t="shared" si="83"/>
        <v>NO APLICA</v>
      </c>
      <c r="S38" s="76" t="str">
        <f t="shared" si="83"/>
        <v>NO APLICA</v>
      </c>
      <c r="T38" s="74">
        <f>IFERROR(L38/G38,"NO APLICA")</f>
        <v>0</v>
      </c>
      <c r="U38" s="75">
        <f>IFERROR((L38+M38)/G38,"NO APLICA")</f>
        <v>0</v>
      </c>
      <c r="V38" s="75" t="str">
        <f>IFERROR((L38+M38+N38)/G38,"NO APLICA")</f>
        <v>NO APLICA</v>
      </c>
      <c r="W38" s="76" t="str">
        <f>IFERROR((L38+M38+N38+O38)/G38,"NO APLICA")</f>
        <v>NO APLICA</v>
      </c>
      <c r="X38" s="70"/>
      <c r="Y38" s="87" t="s">
        <v>152</v>
      </c>
      <c r="Z38" s="87"/>
      <c r="AA38" s="71"/>
    </row>
    <row r="39" spans="2:27" ht="16" thickBot="1" x14ac:dyDescent="0.35"/>
    <row r="40" spans="2:27" ht="25.35" customHeight="1" thickBot="1" x14ac:dyDescent="0.35">
      <c r="G40" s="163" t="s">
        <v>34</v>
      </c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5"/>
      <c r="X40" s="157" t="s">
        <v>31</v>
      </c>
      <c r="Y40" s="158"/>
      <c r="Z40" s="158"/>
      <c r="AA40" s="159"/>
    </row>
    <row r="41" spans="2:27" ht="39.35" customHeight="1" thickBot="1" x14ac:dyDescent="0.35">
      <c r="G41" s="166" t="s">
        <v>15</v>
      </c>
      <c r="H41" s="168" t="s">
        <v>16</v>
      </c>
      <c r="I41" s="169"/>
      <c r="J41" s="169"/>
      <c r="K41" s="170"/>
      <c r="L41" s="168" t="s">
        <v>17</v>
      </c>
      <c r="M41" s="169"/>
      <c r="N41" s="169"/>
      <c r="O41" s="170"/>
      <c r="P41" s="171" t="s">
        <v>18</v>
      </c>
      <c r="Q41" s="172"/>
      <c r="R41" s="172"/>
      <c r="S41" s="173"/>
      <c r="T41" s="171" t="s">
        <v>19</v>
      </c>
      <c r="U41" s="172"/>
      <c r="V41" s="172"/>
      <c r="W41" s="173"/>
      <c r="X41" s="160"/>
      <c r="Y41" s="161"/>
      <c r="Z41" s="161"/>
      <c r="AA41" s="162"/>
    </row>
    <row r="42" spans="2:27" ht="45.35" customHeight="1" thickBot="1" x14ac:dyDescent="0.35">
      <c r="G42" s="167"/>
      <c r="H42" s="55" t="s">
        <v>27</v>
      </c>
      <c r="I42" s="49" t="s">
        <v>28</v>
      </c>
      <c r="J42" s="56" t="s">
        <v>29</v>
      </c>
      <c r="K42" s="49" t="s">
        <v>30</v>
      </c>
      <c r="L42" s="55" t="s">
        <v>27</v>
      </c>
      <c r="M42" s="49" t="s">
        <v>28</v>
      </c>
      <c r="N42" s="56" t="s">
        <v>29</v>
      </c>
      <c r="O42" s="49" t="s">
        <v>30</v>
      </c>
      <c r="P42" s="55" t="s">
        <v>7</v>
      </c>
      <c r="Q42" s="51" t="s">
        <v>8</v>
      </c>
      <c r="R42" s="56" t="s">
        <v>9</v>
      </c>
      <c r="S42" s="52" t="s">
        <v>10</v>
      </c>
      <c r="T42" s="55" t="s">
        <v>7</v>
      </c>
      <c r="U42" s="51" t="s">
        <v>8</v>
      </c>
      <c r="V42" s="56" t="s">
        <v>9</v>
      </c>
      <c r="W42" s="52" t="s">
        <v>10</v>
      </c>
      <c r="X42" s="57" t="s">
        <v>7</v>
      </c>
      <c r="Y42" s="83" t="s">
        <v>8</v>
      </c>
      <c r="Z42" s="59" t="s">
        <v>9</v>
      </c>
      <c r="AA42" s="84" t="s">
        <v>10</v>
      </c>
    </row>
    <row r="43" spans="2:27" ht="46" customHeight="1" thickBot="1" x14ac:dyDescent="0.35">
      <c r="G43" s="109">
        <v>13718722</v>
      </c>
      <c r="H43" s="99">
        <v>3000000</v>
      </c>
      <c r="I43" s="50">
        <v>3000000</v>
      </c>
      <c r="J43" s="100">
        <v>4000000</v>
      </c>
      <c r="K43" s="50">
        <v>4172000</v>
      </c>
      <c r="L43" s="100">
        <v>1786000</v>
      </c>
      <c r="M43" s="50">
        <v>1811339.5</v>
      </c>
      <c r="N43" s="100" t="s">
        <v>38</v>
      </c>
      <c r="O43" s="50" t="s">
        <v>38</v>
      </c>
      <c r="P43" s="9">
        <f t="shared" ref="P43" si="84">IFERROR(L43/H43,"NO APLICA")</f>
        <v>0.59533333333333338</v>
      </c>
      <c r="Q43" s="10">
        <f t="shared" ref="Q43" si="85">IFERROR(M43/I43,"NO APLICA")</f>
        <v>0.60377983333333329</v>
      </c>
      <c r="R43" s="10" t="str">
        <f t="shared" ref="R43" si="86">IFERROR(N43/J43,"NO APLICA")</f>
        <v>NO APLICA</v>
      </c>
      <c r="S43" s="10" t="str">
        <f t="shared" ref="S43" si="87">IFERROR(O43/K43,"NO APLICA")</f>
        <v>NO APLICA</v>
      </c>
      <c r="T43" s="10">
        <f t="shared" ref="T43" si="88">IFERROR(L43/G43,"NO APLICA")</f>
        <v>0.13018705386697099</v>
      </c>
      <c r="U43" s="10">
        <f t="shared" ref="U43" si="89">IFERROR((L43+M43)/G43,"NO APLICA")</f>
        <v>0.2622211821188592</v>
      </c>
      <c r="V43" s="10" t="str">
        <f t="shared" ref="V43" si="90">IFERROR((L43+M43+N43)/G43,"NO APLICA")</f>
        <v>NO APLICA</v>
      </c>
      <c r="W43" s="11" t="str">
        <f t="shared" ref="W43" si="91">IFERROR((L43+M43+N43+O43)/G43,"NO APLICA")</f>
        <v>NO APLICA</v>
      </c>
      <c r="X43" s="58"/>
      <c r="Y43" s="53"/>
      <c r="Z43" s="60"/>
      <c r="AA43" s="54"/>
    </row>
    <row r="45" spans="2:27" ht="50.85" customHeight="1" x14ac:dyDescent="0.3"/>
  </sheetData>
  <mergeCells count="19">
    <mergeCell ref="B11:B12"/>
    <mergeCell ref="C11:C12"/>
    <mergeCell ref="X40:AA41"/>
    <mergeCell ref="G40:W40"/>
    <mergeCell ref="G41:G42"/>
    <mergeCell ref="H41:K41"/>
    <mergeCell ref="L41:O41"/>
    <mergeCell ref="P41:S41"/>
    <mergeCell ref="T41:W41"/>
    <mergeCell ref="E2:T2"/>
    <mergeCell ref="E3:T3"/>
    <mergeCell ref="G10:W10"/>
    <mergeCell ref="X10:AA11"/>
    <mergeCell ref="D11:F11"/>
    <mergeCell ref="G11:K11"/>
    <mergeCell ref="L11:O11"/>
    <mergeCell ref="P11:S11"/>
    <mergeCell ref="E4:T5"/>
    <mergeCell ref="T11:W11"/>
  </mergeCells>
  <conditionalFormatting sqref="P38:W38">
    <cfRule type="cellIs" dxfId="103" priority="131" operator="equal">
      <formula>"NO APLICA"</formula>
    </cfRule>
    <cfRule type="cellIs" dxfId="102" priority="213" operator="greaterThanOrEqual">
      <formula>1.2</formula>
    </cfRule>
    <cfRule type="cellIs" dxfId="101" priority="214" operator="lessThanOrEqual">
      <formula>0.5</formula>
    </cfRule>
    <cfRule type="cellIs" dxfId="100" priority="225" operator="between">
      <formula>0.5</formula>
      <formula>0.7</formula>
    </cfRule>
  </conditionalFormatting>
  <conditionalFormatting sqref="P43:W43">
    <cfRule type="cellIs" dxfId="99" priority="126" operator="equal">
      <formula>"NO APLICA"</formula>
    </cfRule>
    <cfRule type="cellIs" dxfId="98" priority="127" operator="lessThanOrEqual">
      <formula>0.5</formula>
    </cfRule>
    <cfRule type="cellIs" dxfId="97" priority="128" operator="greaterThanOrEqual">
      <formula>1.2</formula>
    </cfRule>
    <cfRule type="cellIs" dxfId="96" priority="129" operator="between">
      <formula>0.5</formula>
      <formula>0.7</formula>
    </cfRule>
    <cfRule type="cellIs" dxfId="95" priority="130" operator="between">
      <formula>0.7</formula>
      <formula>1.2</formula>
    </cfRule>
  </conditionalFormatting>
  <conditionalFormatting sqref="P38:W38">
    <cfRule type="cellIs" dxfId="94" priority="250" operator="between">
      <formula>0.7</formula>
      <formula>1.2</formula>
    </cfRule>
  </conditionalFormatting>
  <conditionalFormatting sqref="P13:W13">
    <cfRule type="cellIs" dxfId="93" priority="121" operator="equal">
      <formula>"ND"</formula>
    </cfRule>
    <cfRule type="cellIs" dxfId="92" priority="122" operator="lessThanOrEqual">
      <formula>0</formula>
    </cfRule>
    <cfRule type="cellIs" dxfId="91" priority="123" operator="between">
      <formula>0</formula>
      <formula>0.1</formula>
    </cfRule>
    <cfRule type="cellIs" dxfId="90" priority="124" operator="greaterThanOrEqual">
      <formula>0.1</formula>
    </cfRule>
  </conditionalFormatting>
  <conditionalFormatting sqref="P14:W16">
    <cfRule type="cellIs" dxfId="89" priority="116" operator="equal">
      <formula>"NO APLICA"</formula>
    </cfRule>
    <cfRule type="cellIs" dxfId="88" priority="117" operator="lessThanOrEqual">
      <formula>0.5</formula>
    </cfRule>
    <cfRule type="cellIs" dxfId="87" priority="118" operator="greaterThanOrEqual">
      <formula>1.2</formula>
    </cfRule>
    <cfRule type="cellIs" dxfId="86" priority="119" operator="between">
      <formula>0.5</formula>
      <formula>0.7</formula>
    </cfRule>
    <cfRule type="cellIs" dxfId="85" priority="120" operator="between">
      <formula>0.7</formula>
      <formula>1.2</formula>
    </cfRule>
  </conditionalFormatting>
  <conditionalFormatting sqref="P19:W19">
    <cfRule type="cellIs" dxfId="84" priority="111" operator="equal">
      <formula>"NO APLICA"</formula>
    </cfRule>
    <cfRule type="cellIs" dxfId="83" priority="112" operator="lessThanOrEqual">
      <formula>0.5</formula>
    </cfRule>
    <cfRule type="cellIs" dxfId="82" priority="113" operator="greaterThanOrEqual">
      <formula>1.2</formula>
    </cfRule>
    <cfRule type="cellIs" dxfId="81" priority="114" operator="between">
      <formula>0.5</formula>
      <formula>0.7</formula>
    </cfRule>
    <cfRule type="cellIs" dxfId="80" priority="115" operator="between">
      <formula>0.7</formula>
      <formula>1.2</formula>
    </cfRule>
  </conditionalFormatting>
  <conditionalFormatting sqref="P24:W24">
    <cfRule type="cellIs" dxfId="79" priority="106" operator="equal">
      <formula>"NO APLICA"</formula>
    </cfRule>
    <cfRule type="cellIs" dxfId="78" priority="107" operator="lessThanOrEqual">
      <formula>0.5</formula>
    </cfRule>
    <cfRule type="cellIs" dxfId="77" priority="108" operator="greaterThanOrEqual">
      <formula>1.2</formula>
    </cfRule>
    <cfRule type="cellIs" dxfId="76" priority="109" operator="between">
      <formula>0.5</formula>
      <formula>0.7</formula>
    </cfRule>
    <cfRule type="cellIs" dxfId="75" priority="110" operator="between">
      <formula>0.7</formula>
      <formula>1.2</formula>
    </cfRule>
  </conditionalFormatting>
  <conditionalFormatting sqref="P34:W34 P37:W37">
    <cfRule type="cellIs" dxfId="74" priority="101" operator="equal">
      <formula>"NO APLICA"</formula>
    </cfRule>
    <cfRule type="cellIs" dxfId="73" priority="102" operator="lessThanOrEqual">
      <formula>0.5</formula>
    </cfRule>
    <cfRule type="cellIs" dxfId="72" priority="103" operator="greaterThanOrEqual">
      <formula>1.2</formula>
    </cfRule>
    <cfRule type="cellIs" dxfId="71" priority="104" operator="between">
      <formula>0.5</formula>
      <formula>0.7</formula>
    </cfRule>
    <cfRule type="cellIs" dxfId="70" priority="105" operator="between">
      <formula>0.7</formula>
      <formula>1.2</formula>
    </cfRule>
  </conditionalFormatting>
  <conditionalFormatting sqref="P26:W27">
    <cfRule type="cellIs" dxfId="69" priority="96" operator="equal">
      <formula>"NO APLICA"</formula>
    </cfRule>
    <cfRule type="cellIs" dxfId="68" priority="97" operator="lessThanOrEqual">
      <formula>0.5</formula>
    </cfRule>
    <cfRule type="cellIs" dxfId="67" priority="98" operator="greaterThanOrEqual">
      <formula>1.2</formula>
    </cfRule>
    <cfRule type="cellIs" dxfId="66" priority="99" operator="between">
      <formula>0.5</formula>
      <formula>0.7</formula>
    </cfRule>
    <cfRule type="cellIs" dxfId="65" priority="100" operator="between">
      <formula>0.7</formula>
      <formula>1.2</formula>
    </cfRule>
  </conditionalFormatting>
  <conditionalFormatting sqref="P30:W30 P33:W33">
    <cfRule type="cellIs" dxfId="64" priority="91" operator="equal">
      <formula>"NO APLICA"</formula>
    </cfRule>
    <cfRule type="cellIs" dxfId="63" priority="92" operator="lessThanOrEqual">
      <formula>0.5</formula>
    </cfRule>
    <cfRule type="cellIs" dxfId="62" priority="93" operator="greaterThanOrEqual">
      <formula>1.2</formula>
    </cfRule>
    <cfRule type="cellIs" dxfId="61" priority="94" operator="between">
      <formula>0.5</formula>
      <formula>0.7</formula>
    </cfRule>
    <cfRule type="cellIs" dxfId="60" priority="95" operator="between">
      <formula>0.7</formula>
      <formula>1.2</formula>
    </cfRule>
  </conditionalFormatting>
  <conditionalFormatting sqref="P25:W25">
    <cfRule type="cellIs" dxfId="59" priority="86" operator="equal">
      <formula>"NO APLICA"</formula>
    </cfRule>
    <cfRule type="cellIs" dxfId="58" priority="87" operator="lessThanOrEqual">
      <formula>0.5</formula>
    </cfRule>
    <cfRule type="cellIs" dxfId="57" priority="88" operator="greaterThanOrEqual">
      <formula>1.2</formula>
    </cfRule>
    <cfRule type="cellIs" dxfId="56" priority="89" operator="between">
      <formula>0.5</formula>
      <formula>0.7</formula>
    </cfRule>
    <cfRule type="cellIs" dxfId="55" priority="90" operator="between">
      <formula>0.7</formula>
      <formula>1.2</formula>
    </cfRule>
  </conditionalFormatting>
  <conditionalFormatting sqref="P18:W18">
    <cfRule type="cellIs" dxfId="54" priority="56" operator="equal">
      <formula>"NO APLICA"</formula>
    </cfRule>
    <cfRule type="cellIs" dxfId="53" priority="57" operator="lessThanOrEqual">
      <formula>0.5</formula>
    </cfRule>
    <cfRule type="cellIs" dxfId="52" priority="58" operator="greaterThanOrEqual">
      <formula>1.2</formula>
    </cfRule>
    <cfRule type="cellIs" dxfId="51" priority="59" operator="between">
      <formula>0.5</formula>
      <formula>0.7</formula>
    </cfRule>
    <cfRule type="cellIs" dxfId="50" priority="60" operator="between">
      <formula>0.7</formula>
      <formula>1.2</formula>
    </cfRule>
  </conditionalFormatting>
  <conditionalFormatting sqref="P22:W22">
    <cfRule type="cellIs" dxfId="49" priority="66" operator="equal">
      <formula>"NO APLICA"</formula>
    </cfRule>
    <cfRule type="cellIs" dxfId="48" priority="67" operator="lessThanOrEqual">
      <formula>0.5</formula>
    </cfRule>
    <cfRule type="cellIs" dxfId="47" priority="68" operator="greaterThanOrEqual">
      <formula>1.2</formula>
    </cfRule>
    <cfRule type="cellIs" dxfId="46" priority="69" operator="between">
      <formula>0.5</formula>
      <formula>0.7</formula>
    </cfRule>
    <cfRule type="cellIs" dxfId="45" priority="70" operator="between">
      <formula>0.7</formula>
      <formula>1.2</formula>
    </cfRule>
  </conditionalFormatting>
  <conditionalFormatting sqref="P17:W17">
    <cfRule type="cellIs" dxfId="44" priority="61" operator="equal">
      <formula>"NO APLICA"</formula>
    </cfRule>
    <cfRule type="cellIs" dxfId="43" priority="62" operator="lessThanOrEqual">
      <formula>0.5</formula>
    </cfRule>
    <cfRule type="cellIs" dxfId="42" priority="63" operator="greaterThanOrEqual">
      <formula>1.2</formula>
    </cfRule>
    <cfRule type="cellIs" dxfId="41" priority="64" operator="between">
      <formula>0.5</formula>
      <formula>0.7</formula>
    </cfRule>
    <cfRule type="cellIs" dxfId="40" priority="65" operator="between">
      <formula>0.7</formula>
      <formula>1.2</formula>
    </cfRule>
  </conditionalFormatting>
  <conditionalFormatting sqref="P31:W31">
    <cfRule type="cellIs" dxfId="39" priority="41" operator="equal">
      <formula>"NO APLICA"</formula>
    </cfRule>
    <cfRule type="cellIs" dxfId="38" priority="42" operator="lessThanOrEqual">
      <formula>0.5</formula>
    </cfRule>
    <cfRule type="cellIs" dxfId="37" priority="43" operator="greaterThanOrEqual">
      <formula>1.2</formula>
    </cfRule>
    <cfRule type="cellIs" dxfId="36" priority="44" operator="between">
      <formula>0.5</formula>
      <formula>0.7</formula>
    </cfRule>
    <cfRule type="cellIs" dxfId="35" priority="45" operator="between">
      <formula>0.7</formula>
      <formula>1.2</formula>
    </cfRule>
  </conditionalFormatting>
  <conditionalFormatting sqref="P32:W32">
    <cfRule type="cellIs" dxfId="34" priority="36" operator="equal">
      <formula>"NO APLICA"</formula>
    </cfRule>
    <cfRule type="cellIs" dxfId="33" priority="37" operator="lessThanOrEqual">
      <formula>0.5</formula>
    </cfRule>
    <cfRule type="cellIs" dxfId="32" priority="38" operator="greaterThanOrEqual">
      <formula>1.2</formula>
    </cfRule>
    <cfRule type="cellIs" dxfId="31" priority="39" operator="between">
      <formula>0.5</formula>
      <formula>0.7</formula>
    </cfRule>
    <cfRule type="cellIs" dxfId="30" priority="40" operator="between">
      <formula>0.7</formula>
      <formula>1.2</formula>
    </cfRule>
  </conditionalFormatting>
  <conditionalFormatting sqref="P28:W28">
    <cfRule type="cellIs" dxfId="29" priority="11" operator="equal">
      <formula>"NO APLICA"</formula>
    </cfRule>
    <cfRule type="cellIs" dxfId="28" priority="12" operator="lessThanOrEqual">
      <formula>0.5</formula>
    </cfRule>
    <cfRule type="cellIs" dxfId="27" priority="13" operator="greaterThanOrEqual">
      <formula>1.2</formula>
    </cfRule>
    <cfRule type="cellIs" dxfId="26" priority="14" operator="between">
      <formula>0.5</formula>
      <formula>0.7</formula>
    </cfRule>
    <cfRule type="cellIs" dxfId="25" priority="15" operator="between">
      <formula>0.7</formula>
      <formula>1.2</formula>
    </cfRule>
  </conditionalFormatting>
  <conditionalFormatting sqref="P36:W36">
    <cfRule type="cellIs" dxfId="24" priority="6" operator="equal">
      <formula>"NO APLICA"</formula>
    </cfRule>
    <cfRule type="cellIs" dxfId="23" priority="7" operator="lessThanOrEqual">
      <formula>0.5</formula>
    </cfRule>
    <cfRule type="cellIs" dxfId="22" priority="8" operator="greaterThanOrEqual">
      <formula>1.2</formula>
    </cfRule>
    <cfRule type="cellIs" dxfId="21" priority="9" operator="between">
      <formula>0.5</formula>
      <formula>0.7</formula>
    </cfRule>
    <cfRule type="cellIs" dxfId="20" priority="10" operator="between">
      <formula>0.7</formula>
      <formula>1.2</formula>
    </cfRule>
  </conditionalFormatting>
  <conditionalFormatting sqref="P20:W21">
    <cfRule type="cellIs" dxfId="19" priority="26" operator="equal">
      <formula>"NO APLICA"</formula>
    </cfRule>
    <cfRule type="cellIs" dxfId="18" priority="27" operator="lessThanOrEqual">
      <formula>0.5</formula>
    </cfRule>
    <cfRule type="cellIs" dxfId="17" priority="28" operator="greaterThanOrEqual">
      <formula>1.2</formula>
    </cfRule>
    <cfRule type="cellIs" dxfId="16" priority="29" operator="between">
      <formula>0.5</formula>
      <formula>0.7</formula>
    </cfRule>
    <cfRule type="cellIs" dxfId="15" priority="30" operator="between">
      <formula>0.7</formula>
      <formula>1.2</formula>
    </cfRule>
  </conditionalFormatting>
  <conditionalFormatting sqref="P23:W23">
    <cfRule type="cellIs" dxfId="14" priority="21" operator="equal">
      <formula>"NO APLICA"</formula>
    </cfRule>
    <cfRule type="cellIs" dxfId="13" priority="22" operator="lessThanOrEqual">
      <formula>0.5</formula>
    </cfRule>
    <cfRule type="cellIs" dxfId="12" priority="23" operator="greaterThanOrEqual">
      <formula>1.2</formula>
    </cfRule>
    <cfRule type="cellIs" dxfId="11" priority="24" operator="between">
      <formula>0.5</formula>
      <formula>0.7</formula>
    </cfRule>
    <cfRule type="cellIs" dxfId="10" priority="25" operator="between">
      <formula>0.7</formula>
      <formula>1.2</formula>
    </cfRule>
  </conditionalFormatting>
  <conditionalFormatting sqref="P29:W29">
    <cfRule type="cellIs" dxfId="9" priority="16" operator="equal">
      <formula>"NO APLICA"</formula>
    </cfRule>
    <cfRule type="cellIs" dxfId="8" priority="17" operator="lessThanOrEqual">
      <formula>0.5</formula>
    </cfRule>
    <cfRule type="cellIs" dxfId="7" priority="18" operator="greaterThanOrEqual">
      <formula>1.2</formula>
    </cfRule>
    <cfRule type="cellIs" dxfId="6" priority="19" operator="between">
      <formula>0.5</formula>
      <formula>0.7</formula>
    </cfRule>
    <cfRule type="cellIs" dxfId="5" priority="20" operator="between">
      <formula>0.7</formula>
      <formula>1.2</formula>
    </cfRule>
  </conditionalFormatting>
  <conditionalFormatting sqref="P35:W35">
    <cfRule type="cellIs" dxfId="4" priority="1" operator="equal">
      <formula>"NO APLICA"</formula>
    </cfRule>
    <cfRule type="cellIs" dxfId="3" priority="2" operator="lessThan">
      <formula>0.5</formula>
    </cfRule>
    <cfRule type="cellIs" dxfId="2" priority="3" operator="greaterThanOrEqual">
      <formula>1.2</formula>
    </cfRule>
    <cfRule type="cellIs" dxfId="1" priority="4" operator="between">
      <formula>0.5</formula>
      <formula>0.7</formula>
    </cfRule>
    <cfRule type="cellIs" dxfId="0" priority="5" operator="between">
      <formula>0.7</formula>
      <formula>1.2</formula>
    </cfRule>
  </conditionalFormatting>
  <printOptions horizontalCentered="1"/>
  <pageMargins left="0.39370078740157483" right="0.43307086614173229" top="0.47244094488188981" bottom="0.43307086614173229" header="0.31496062992125984" footer="0.31496062992125984"/>
  <pageSetup paperSize="281" scale="32" orientation="landscape" r:id="rId1"/>
  <headerFooter scaleWithDoc="0" alignWithMargins="0"/>
  <rowBreaks count="1" manualBreakCount="1">
    <brk id="1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EJE 4 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Deporte BJ Coord Técnica</cp:lastModifiedBy>
  <cp:revision/>
  <cp:lastPrinted>2022-07-12T18:27:41Z</cp:lastPrinted>
  <dcterms:created xsi:type="dcterms:W3CDTF">2021-03-11T02:28:07Z</dcterms:created>
  <dcterms:modified xsi:type="dcterms:W3CDTF">2022-07-13T16:30:11Z</dcterms:modified>
  <cp:category/>
  <cp:contentStatus/>
</cp:coreProperties>
</file>