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GLORI\"/>
    </mc:Choice>
  </mc:AlternateContent>
  <xr:revisionPtr revIDLastSave="0" documentId="13_ncr:1_{C1D799C3-014B-4FF5-828C-D6567EC46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JE 1" sheetId="3" r:id="rId1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0" i="3" l="1"/>
  <c r="Q40" i="3"/>
  <c r="V40" i="3"/>
  <c r="R45" i="3" l="1"/>
  <c r="V10" i="3" l="1"/>
  <c r="V11" i="3"/>
  <c r="V12" i="3"/>
  <c r="Q13" i="3" l="1"/>
  <c r="V26" i="3"/>
  <c r="P26" i="3" l="1"/>
  <c r="U18" i="3" l="1"/>
  <c r="U16" i="3"/>
  <c r="U14" i="3"/>
  <c r="U13" i="3"/>
  <c r="U12" i="3"/>
  <c r="Q46" i="3" l="1"/>
  <c r="Q17" i="3" l="1"/>
  <c r="W12" i="3" l="1"/>
  <c r="T12" i="3"/>
  <c r="S12" i="3"/>
  <c r="R12" i="3"/>
  <c r="Q12" i="3"/>
  <c r="P12" i="3"/>
  <c r="W11" i="3"/>
  <c r="U11" i="3"/>
  <c r="T11" i="3"/>
  <c r="S11" i="3"/>
  <c r="R11" i="3"/>
  <c r="Q11" i="3"/>
  <c r="P11" i="3"/>
  <c r="W10" i="3"/>
  <c r="U10" i="3"/>
  <c r="T10" i="3"/>
  <c r="S10" i="3"/>
  <c r="R10" i="3"/>
  <c r="Q10" i="3"/>
  <c r="P10" i="3"/>
  <c r="T20" i="3" l="1"/>
  <c r="T56" i="3" l="1"/>
  <c r="U56" i="3"/>
  <c r="W56" i="3" l="1"/>
  <c r="V56" i="3"/>
  <c r="S56" i="3"/>
  <c r="R56" i="3"/>
  <c r="Q56" i="3"/>
  <c r="P56" i="3"/>
  <c r="P47" i="3" l="1"/>
  <c r="P13" i="3" l="1"/>
  <c r="R13" i="3"/>
  <c r="S13" i="3"/>
  <c r="T13" i="3"/>
  <c r="V13" i="3"/>
  <c r="W13" i="3"/>
  <c r="P14" i="3"/>
  <c r="Q14" i="3"/>
  <c r="R14" i="3"/>
  <c r="S14" i="3"/>
  <c r="T14" i="3"/>
  <c r="V14" i="3"/>
  <c r="W14" i="3"/>
  <c r="P15" i="3"/>
  <c r="Q15" i="3"/>
  <c r="R15" i="3"/>
  <c r="S15" i="3"/>
  <c r="T15" i="3"/>
  <c r="U15" i="3"/>
  <c r="V15" i="3"/>
  <c r="W15" i="3"/>
  <c r="P16" i="3"/>
  <c r="Q16" i="3"/>
  <c r="R16" i="3"/>
  <c r="S16" i="3"/>
  <c r="T16" i="3"/>
  <c r="V16" i="3"/>
  <c r="W16" i="3"/>
  <c r="P17" i="3"/>
  <c r="R17" i="3"/>
  <c r="S17" i="3"/>
  <c r="T17" i="3"/>
  <c r="U17" i="3"/>
  <c r="V17" i="3"/>
  <c r="W17" i="3"/>
  <c r="P18" i="3"/>
  <c r="Q18" i="3"/>
  <c r="R18" i="3"/>
  <c r="S18" i="3"/>
  <c r="T18" i="3"/>
  <c r="V18" i="3"/>
  <c r="W18" i="3"/>
  <c r="P19" i="3"/>
  <c r="Q19" i="3"/>
  <c r="R19" i="3"/>
  <c r="S19" i="3"/>
  <c r="T19" i="3"/>
  <c r="U19" i="3"/>
  <c r="V19" i="3"/>
  <c r="W19" i="3"/>
  <c r="P20" i="3"/>
  <c r="Q20" i="3"/>
  <c r="R20" i="3"/>
  <c r="S20" i="3"/>
  <c r="U20" i="3"/>
  <c r="V20" i="3"/>
  <c r="W20" i="3"/>
  <c r="P21" i="3"/>
  <c r="Q21" i="3"/>
  <c r="R21" i="3"/>
  <c r="S21" i="3"/>
  <c r="T21" i="3"/>
  <c r="U21" i="3"/>
  <c r="V21" i="3"/>
  <c r="W21" i="3"/>
  <c r="P22" i="3"/>
  <c r="Q22" i="3"/>
  <c r="R22" i="3"/>
  <c r="S22" i="3"/>
  <c r="T22" i="3"/>
  <c r="U22" i="3"/>
  <c r="V22" i="3"/>
  <c r="W22" i="3"/>
  <c r="P23" i="3"/>
  <c r="Q23" i="3"/>
  <c r="R23" i="3"/>
  <c r="S23" i="3"/>
  <c r="T23" i="3"/>
  <c r="U23" i="3"/>
  <c r="V23" i="3"/>
  <c r="W23" i="3"/>
  <c r="P24" i="3"/>
  <c r="Q24" i="3"/>
  <c r="R24" i="3"/>
  <c r="S24" i="3"/>
  <c r="T24" i="3"/>
  <c r="U24" i="3"/>
  <c r="V24" i="3"/>
  <c r="W24" i="3"/>
  <c r="P25" i="3"/>
  <c r="Q25" i="3"/>
  <c r="R25" i="3"/>
  <c r="S25" i="3"/>
  <c r="T25" i="3"/>
  <c r="U25" i="3"/>
  <c r="V25" i="3"/>
  <c r="W25" i="3"/>
  <c r="Q26" i="3"/>
  <c r="R26" i="3"/>
  <c r="S26" i="3"/>
  <c r="T26" i="3"/>
  <c r="U26" i="3"/>
  <c r="W26" i="3"/>
  <c r="P27" i="3"/>
  <c r="Q27" i="3"/>
  <c r="R27" i="3"/>
  <c r="S27" i="3"/>
  <c r="T27" i="3"/>
  <c r="U27" i="3"/>
  <c r="V27" i="3"/>
  <c r="W27" i="3"/>
  <c r="P28" i="3"/>
  <c r="Q28" i="3"/>
  <c r="R28" i="3"/>
  <c r="S28" i="3"/>
  <c r="T28" i="3"/>
  <c r="U28" i="3"/>
  <c r="V28" i="3"/>
  <c r="W28" i="3"/>
  <c r="P29" i="3"/>
  <c r="Q29" i="3"/>
  <c r="R29" i="3"/>
  <c r="S29" i="3"/>
  <c r="T29" i="3"/>
  <c r="U29" i="3"/>
  <c r="V29" i="3"/>
  <c r="W29" i="3"/>
  <c r="P30" i="3"/>
  <c r="Q30" i="3"/>
  <c r="R30" i="3"/>
  <c r="S30" i="3"/>
  <c r="T30" i="3"/>
  <c r="U30" i="3"/>
  <c r="V30" i="3"/>
  <c r="W30" i="3"/>
  <c r="P31" i="3"/>
  <c r="Q31" i="3"/>
  <c r="R31" i="3"/>
  <c r="S31" i="3"/>
  <c r="T31" i="3"/>
  <c r="U31" i="3"/>
  <c r="V31" i="3"/>
  <c r="W31" i="3"/>
  <c r="P32" i="3"/>
  <c r="Q32" i="3"/>
  <c r="R32" i="3"/>
  <c r="S32" i="3"/>
  <c r="T32" i="3"/>
  <c r="U32" i="3"/>
  <c r="V32" i="3"/>
  <c r="W32" i="3"/>
  <c r="P33" i="3"/>
  <c r="Q33" i="3"/>
  <c r="R33" i="3"/>
  <c r="S33" i="3"/>
  <c r="T33" i="3"/>
  <c r="U33" i="3"/>
  <c r="V33" i="3"/>
  <c r="W33" i="3"/>
  <c r="P34" i="3"/>
  <c r="Q34" i="3"/>
  <c r="R34" i="3"/>
  <c r="S34" i="3"/>
  <c r="T34" i="3"/>
  <c r="U34" i="3"/>
  <c r="V34" i="3"/>
  <c r="W34" i="3"/>
  <c r="P35" i="3"/>
  <c r="Q35" i="3"/>
  <c r="R35" i="3"/>
  <c r="S35" i="3"/>
  <c r="T35" i="3"/>
  <c r="U35" i="3"/>
  <c r="V35" i="3"/>
  <c r="W35" i="3"/>
  <c r="P36" i="3"/>
  <c r="Q36" i="3"/>
  <c r="R36" i="3"/>
  <c r="S36" i="3"/>
  <c r="T36" i="3"/>
  <c r="U36" i="3"/>
  <c r="V36" i="3"/>
  <c r="W36" i="3"/>
  <c r="P37" i="3"/>
  <c r="Q37" i="3"/>
  <c r="R37" i="3"/>
  <c r="S37" i="3"/>
  <c r="T37" i="3"/>
  <c r="U37" i="3"/>
  <c r="V37" i="3"/>
  <c r="W37" i="3"/>
  <c r="P38" i="3"/>
  <c r="Q38" i="3"/>
  <c r="R38" i="3"/>
  <c r="S38" i="3"/>
  <c r="P39" i="3"/>
  <c r="Q39" i="3"/>
  <c r="R39" i="3"/>
  <c r="S39" i="3"/>
  <c r="T39" i="3"/>
  <c r="U39" i="3"/>
  <c r="V39" i="3"/>
  <c r="W39" i="3"/>
  <c r="P40" i="3"/>
  <c r="S40" i="3"/>
  <c r="T40" i="3"/>
  <c r="U40" i="3"/>
  <c r="W40" i="3"/>
  <c r="P41" i="3"/>
  <c r="Q41" i="3"/>
  <c r="R41" i="3"/>
  <c r="S41" i="3"/>
  <c r="T41" i="3"/>
  <c r="U41" i="3"/>
  <c r="V41" i="3"/>
  <c r="W41" i="3"/>
  <c r="P42" i="3"/>
  <c r="Q42" i="3"/>
  <c r="R42" i="3"/>
  <c r="S42" i="3"/>
  <c r="T42" i="3"/>
  <c r="U42" i="3"/>
  <c r="V42" i="3"/>
  <c r="W42" i="3"/>
  <c r="P43" i="3"/>
  <c r="Q43" i="3"/>
  <c r="R43" i="3"/>
  <c r="S43" i="3"/>
  <c r="T43" i="3"/>
  <c r="U43" i="3"/>
  <c r="V43" i="3"/>
  <c r="W43" i="3"/>
  <c r="P44" i="3"/>
  <c r="Q44" i="3"/>
  <c r="R44" i="3"/>
  <c r="S44" i="3"/>
  <c r="T44" i="3"/>
  <c r="U44" i="3"/>
  <c r="V44" i="3"/>
  <c r="W44" i="3"/>
  <c r="P45" i="3"/>
  <c r="Q45" i="3"/>
  <c r="S45" i="3"/>
  <c r="T45" i="3"/>
  <c r="U45" i="3"/>
  <c r="V45" i="3"/>
  <c r="W45" i="3"/>
  <c r="P46" i="3"/>
  <c r="R46" i="3"/>
  <c r="S46" i="3"/>
  <c r="T46" i="3"/>
  <c r="U46" i="3"/>
  <c r="V46" i="3"/>
  <c r="W46" i="3"/>
  <c r="Q47" i="3"/>
  <c r="R47" i="3"/>
  <c r="S47" i="3"/>
  <c r="T47" i="3"/>
  <c r="U47" i="3"/>
  <c r="V47" i="3"/>
  <c r="W47" i="3"/>
  <c r="P48" i="3"/>
  <c r="Q48" i="3"/>
  <c r="R48" i="3"/>
  <c r="S48" i="3"/>
  <c r="T48" i="3"/>
  <c r="U48" i="3"/>
  <c r="V48" i="3"/>
  <c r="W48" i="3"/>
  <c r="P49" i="3"/>
  <c r="Q49" i="3"/>
  <c r="R49" i="3"/>
  <c r="S49" i="3"/>
  <c r="T49" i="3"/>
  <c r="U49" i="3"/>
  <c r="V49" i="3"/>
  <c r="W49" i="3"/>
  <c r="P50" i="3"/>
  <c r="Q50" i="3"/>
  <c r="R50" i="3"/>
  <c r="S50" i="3"/>
  <c r="T50" i="3"/>
  <c r="U50" i="3"/>
  <c r="V50" i="3"/>
  <c r="W50" i="3"/>
  <c r="P51" i="3"/>
  <c r="Q51" i="3"/>
  <c r="R51" i="3"/>
  <c r="S51" i="3"/>
  <c r="U51" i="3"/>
  <c r="V51" i="3"/>
  <c r="W51" i="3"/>
  <c r="U38" i="3"/>
  <c r="W38" i="3" l="1"/>
  <c r="V38" i="3"/>
  <c r="T38" i="3"/>
</calcChain>
</file>

<file path=xl/sharedStrings.xml><?xml version="1.0" encoding="utf-8"?>
<sst xmlns="http://schemas.openxmlformats.org/spreadsheetml/2006/main" count="347" uniqueCount="217">
  <si>
    <t>SEGUIMIENTO DE AVANCE EN CUMPLIMIENTO DE METAS Y OBJETIVOS 2022</t>
  </si>
  <si>
    <t>EJE 1: BUEN GOBIERNO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</si>
  <si>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</si>
  <si>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</si>
  <si>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</si>
  <si>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</si>
  <si>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</si>
  <si>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</si>
  <si>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</si>
  <si>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</si>
  <si>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</si>
  <si>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</si>
  <si>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</si>
  <si>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</si>
  <si>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</si>
  <si>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</si>
  <si>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</si>
  <si>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</si>
  <si>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</si>
  <si>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</si>
  <si>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</si>
  <si>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</si>
  <si>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</si>
  <si>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(DGPM / DP)</t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</si>
  <si>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</si>
  <si>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</si>
  <si>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t>NA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</si>
  <si>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</si>
  <si>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</si>
  <si>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</si>
  <si>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Actividad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</si>
  <si>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</si>
  <si>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t>Propósito
( Contraloría Municipal )</t>
  </si>
  <si>
    <t>Componente
( Dirección de Auditoría de Obra Pública )</t>
  </si>
  <si>
    <t>Semestral</t>
  </si>
  <si>
    <t>Trimestral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</si>
  <si>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</si>
  <si>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</si>
  <si>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t>Componente
( Dirección de Auditoría )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</si>
  <si>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</si>
  <si>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t>Actividad
( Dir. de la Función Pública de la Contraloría Municipal )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</si>
  <si>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</si>
  <si>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</si>
  <si>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</si>
  <si>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</si>
  <si>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</si>
  <si>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</si>
  <si>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</si>
  <si>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</si>
  <si>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</si>
  <si>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</si>
  <si>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</si>
  <si>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</si>
  <si>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t>Componente
( Dirección de Investigación en Materia de Responsabilidades Administrativas  )</t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</si>
  <si>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</si>
  <si>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</si>
  <si>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</si>
  <si>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</si>
  <si>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t>Actividad
( Dir. de Investigación en Materia de Responsabilidades Administrativas  )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</si>
  <si>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</si>
  <si>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</si>
  <si>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t>Componente
(  Dirección de Substanciación   )</t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</si>
  <si>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</si>
  <si>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</si>
  <si>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</si>
  <si>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t xml:space="preserve">Trimestral </t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</si>
  <si>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</si>
  <si>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t>Actividad
(Dirección de Substanciación )</t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</si>
  <si>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</si>
  <si>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</si>
  <si>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</si>
  <si>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</si>
  <si>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t>Componente
( Contralorías Internas )</t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</si>
  <si>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</si>
  <si>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</si>
  <si>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</si>
  <si>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</si>
  <si>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</si>
  <si>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</si>
  <si>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</si>
  <si>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</si>
  <si>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t>Componente
( Unidades Administrativas de la Contraloría Municipal )</t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</si>
  <si>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</si>
  <si>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</si>
  <si>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</si>
  <si>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</si>
  <si>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</si>
  <si>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</si>
  <si>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</si>
  <si>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</si>
  <si>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</si>
  <si>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</si>
  <si>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</si>
  <si>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</si>
  <si>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</si>
  <si>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</si>
  <si>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</si>
  <si>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</si>
  <si>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</si>
  <si>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</si>
  <si>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</si>
  <si>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</si>
  <si>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</si>
  <si>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t>SEGUIMIENTO A LA EJECUCIÓN DEL PRESUPUESTO AUTORIZADO</t>
  </si>
  <si>
    <t>JUSTIFICACIÓN DE AVANCE DE EJECUCIÓN DEL PRESUPUESTO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</si>
  <si>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</si>
  <si>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</si>
  <si>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</si>
  <si>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</si>
  <si>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</si>
  <si>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</si>
  <si>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</si>
  <si>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</si>
  <si>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</si>
  <si>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t>CLAVE Y NOMBRE DEL PPA: O-PPA 1.05 PROGRAMA DE CONTROL DEL EJERCICIO DEL GASTO Y LA RENDICION DE CUENTAS</t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</si>
  <si>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</si>
  <si>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</si>
  <si>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</si>
  <si>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</si>
  <si>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</si>
  <si>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t>Componente
( Dir. De la Función Pública de la Contraloría Municipal )</t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</si>
  <si>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</si>
  <si>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</si>
  <si>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</si>
  <si>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</si>
  <si>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</si>
  <si>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</si>
  <si>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</si>
  <si>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</si>
  <si>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</si>
  <si>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</si>
  <si>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</si>
  <si>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</si>
  <si>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</si>
  <si>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</si>
  <si>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t>Anual</t>
  </si>
  <si>
    <r>
      <t xml:space="preserve">1.05.1.1. </t>
    </r>
    <r>
      <rPr>
        <sz val="11"/>
        <rFont val="Arial"/>
        <family val="2"/>
      </rPr>
      <t>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</t>
    </r>
    <r>
      <rPr>
        <b/>
        <sz val="1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</si>
  <si>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 1.05.1.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</t>
    </r>
  </si>
  <si>
    <r>
      <t xml:space="preserve">1.05.1.1.1. </t>
    </r>
    <r>
      <rPr>
        <sz val="11"/>
        <color theme="1"/>
        <rFont val="Arial"/>
        <family val="2"/>
      </rPr>
      <t>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  </r>
  </si>
  <si>
    <r>
      <t>1.05.1.1.1.1.</t>
    </r>
    <r>
      <rPr>
        <sz val="11"/>
        <color theme="1"/>
        <rFont val="Arial"/>
        <family val="2"/>
      </rPr>
      <t xml:space="preserve"> Realización de auditorías y revisiones a la obra pública, adquisiciones y servicios relacionados.</t>
    </r>
  </si>
  <si>
    <r>
      <t xml:space="preserve">1.05.1.1.1.2. </t>
    </r>
    <r>
      <rPr>
        <sz val="11"/>
        <color theme="1"/>
        <rFont val="Arial"/>
        <family val="2"/>
      </rPr>
      <t>Verificación de licencias y autorizaciones en materia de construcción.</t>
    </r>
  </si>
  <si>
    <r>
      <t xml:space="preserve">1.05.1.1.2. </t>
    </r>
    <r>
      <rPr>
        <sz val="11"/>
        <color theme="1"/>
        <rFont val="Arial"/>
        <family val="2"/>
      </rPr>
      <t>Acciones de auditoría, revisión, verificación y vigilancia para que el ejercicio de los recursos públicos asignados a las Secretarías, Dependencias y Direcciones de la Administración Pública Municipal  que se ejerzan en el cumplimiento de la normatividad aplicable.</t>
    </r>
  </si>
  <si>
    <r>
      <t xml:space="preserve">1.05.1.1.2.1. </t>
    </r>
    <r>
      <rPr>
        <sz val="11"/>
        <color theme="1"/>
        <rFont val="Arial"/>
        <family val="2"/>
      </rPr>
      <t>Realización de acciones de control y seguimiento a la cuenta pública   de la Administración Pública Municipal Centralizada.</t>
    </r>
  </si>
  <si>
    <r>
      <t xml:space="preserve">1.05.1.1.2.2. </t>
    </r>
    <r>
      <rPr>
        <sz val="11"/>
        <color theme="1"/>
        <rFont val="Arial"/>
        <family val="2"/>
      </rPr>
      <t>Realización de auditorías, revisiones y arqueos a las Dependencias y Entidades de la Administración Pública Municipal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</si>
  <si>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1.05.1.1.3 </t>
    </r>
    <r>
      <rPr>
        <sz val="11"/>
        <color theme="1"/>
        <rFont val="Arial"/>
        <family val="2"/>
      </rPr>
      <t>Actividades de Combate a la Corrupción Implementadas</t>
    </r>
  </si>
  <si>
    <r>
      <rPr>
        <b/>
        <sz val="11"/>
        <color theme="1"/>
        <rFont val="Arial"/>
        <family val="2"/>
      </rPr>
      <t>1.05.1.1.3.1</t>
    </r>
    <r>
      <rPr>
        <sz val="11"/>
        <color theme="1"/>
        <rFont val="Arial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</si>
  <si>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>1.05.1.1.3.2</t>
    </r>
    <r>
      <rPr>
        <sz val="11"/>
        <color theme="1"/>
        <rFont val="Arial"/>
        <family val="2"/>
      </rPr>
      <t xml:space="preserve"> Seguimiento a actividades de Combate a la Corrupción Implementadas</t>
    </r>
  </si>
  <si>
    <r>
      <rPr>
        <b/>
        <sz val="11"/>
        <color theme="1"/>
        <rFont val="Arial"/>
        <family val="2"/>
      </rPr>
      <t xml:space="preserve">1.05.1.1.3.3 </t>
    </r>
    <r>
      <rPr>
        <sz val="11"/>
        <color theme="1"/>
        <rFont val="Arial"/>
        <family val="2"/>
      </rPr>
      <t>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</si>
  <si>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>1.05.1.1.3.4</t>
    </r>
    <r>
      <rPr>
        <sz val="11"/>
        <color theme="1"/>
        <rFont val="Arial"/>
        <family val="2"/>
      </rPr>
      <t>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</si>
  <si>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1.05.1.1.3.5  </t>
    </r>
    <r>
      <rPr>
        <sz val="11"/>
        <color theme="1"/>
        <rFont val="Arial"/>
        <family val="2"/>
      </rPr>
      <t>Registro y Control en el  Sistema Municipal de Inspectores</t>
    </r>
  </si>
  <si>
    <r>
      <rPr>
        <b/>
        <sz val="11"/>
        <color theme="1"/>
        <rFont val="Arial"/>
        <family val="2"/>
      </rPr>
      <t xml:space="preserve">1.05.1.1.3.6 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</si>
  <si>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1.05.1.1.3.7  </t>
    </r>
    <r>
      <rPr>
        <sz val="11"/>
        <color theme="1"/>
        <rFont val="Arial"/>
        <family val="2"/>
      </rPr>
      <t>Eficientar Trámites y Servicios mediante el Programa Municipal de Acreditación "Calidad y Servicio con CUENTAS CLARAS", Auditorías Administrativas de "5 S's" y el Protocolo de Atención Ciudadana para Trámites y Servicios.</t>
    </r>
  </si>
  <si>
    <r>
      <rPr>
        <b/>
        <sz val="11"/>
        <color theme="1"/>
        <rFont val="Arial"/>
        <family val="2"/>
      </rPr>
      <t>1.05.1.1.3.8</t>
    </r>
    <r>
      <rPr>
        <sz val="11"/>
        <color theme="1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</si>
  <si>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</si>
  <si>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>1.05.1.1.4.</t>
    </r>
    <r>
      <rPr>
        <sz val="11"/>
        <rFont val="Arial Nova Cond"/>
        <family val="2"/>
      </rPr>
      <t xml:space="preserve"> Actos de investigación de los hechos denunciados en contra de Servidores Públicos y/o Particulares a fin de determinar la falta administrativa como grave o no grave.</t>
    </r>
  </si>
  <si>
    <r>
      <rPr>
        <b/>
        <sz val="11"/>
        <rFont val="Arial Nova Cond"/>
        <family val="2"/>
      </rPr>
      <t>1.05.1.1.4.1</t>
    </r>
    <r>
      <rPr>
        <sz val="11"/>
        <rFont val="Arial Nova Cond"/>
        <family val="2"/>
      </rPr>
      <t xml:space="preserve"> Integración de expedientes respecto a las quejas y/o denuncias presentadas por la ciudadanía.</t>
    </r>
  </si>
  <si>
    <r>
      <rPr>
        <b/>
        <sz val="11"/>
        <rFont val="Arial Nova Cond"/>
        <family val="2"/>
      </rPr>
      <t>1.05.1.1.4.2</t>
    </r>
    <r>
      <rPr>
        <sz val="11"/>
        <rFont val="Arial Nova Cond"/>
        <family val="2"/>
      </rPr>
      <t xml:space="preserve"> Atención a la ciudadanía en materia de responsabilidad administrativa por los servidores públicos y/o particulares.</t>
    </r>
  </si>
  <si>
    <r>
      <t>1.05.1.1.5.</t>
    </r>
    <r>
      <rPr>
        <sz val="11"/>
        <rFont val="Arial Nova Cond"/>
        <family val="2"/>
      </rPr>
      <t xml:space="preserve"> Procedimientos de Responsabilidades Administrativa de acuerdo con la Ley General de Responsabilidades Administrativas; en contra de los Servidores Públicos y/o Particulares, iniciados .</t>
    </r>
  </si>
  <si>
    <r>
      <t>1.05.1.1.5.1.</t>
    </r>
    <r>
      <rPr>
        <sz val="11"/>
        <rFont val="Arial Nova Cond"/>
        <family val="2"/>
      </rPr>
      <t xml:space="preserve"> Emisión de Acuerdos de notificación e integración a los Servidores Públicos y/o Particulares en el seguimiento a los  Procedimientos de Responsabilidad Administrativa.</t>
    </r>
  </si>
  <si>
    <r>
      <rPr>
        <b/>
        <sz val="11"/>
        <color theme="1"/>
        <rFont val="Arial"/>
        <family val="2"/>
      </rPr>
      <t>1.05.1.1.5.2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</si>
  <si>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rFont val="Arial Nova Cond"/>
        <family val="2"/>
      </rPr>
      <t xml:space="preserve">1.05.1.1.5.3 </t>
    </r>
    <r>
      <rPr>
        <sz val="11"/>
        <rFont val="Arial Nova Cond"/>
        <family val="2"/>
      </rPr>
      <t>Emisión de constancias de No Inhabilitación.</t>
    </r>
  </si>
  <si>
    <r>
      <t>1.05.1.1.6.</t>
    </r>
    <r>
      <rPr>
        <sz val="11"/>
        <rFont val="Arial Nova Cond"/>
        <family val="2"/>
      </rPr>
      <t xml:space="preserve"> Acciones de control y vigilancia de las Contralorías Internas en las Secretarías y Entidades, para el desarrollo y evaluación de la gestión gubernamental del Municipio de Benito Juárez.</t>
    </r>
  </si>
  <si>
    <r>
      <t>1.05.1.1.6.1.</t>
    </r>
    <r>
      <rPr>
        <sz val="11"/>
        <rFont val="Arial Nova Cond"/>
        <family val="2"/>
      </rPr>
      <t xml:space="preserve"> Realización de acciones de control y seguimiento a las actividades realizadas en el Sistema DIF Municipal. </t>
    </r>
  </si>
  <si>
    <r>
      <t>1.05.1.1.6.2.</t>
    </r>
    <r>
      <rPr>
        <sz val="11"/>
        <rFont val="Arial Nova Cond"/>
        <family val="2"/>
      </rPr>
      <t xml:space="preserve"> Realización de acciones de control y seguimiento a las actividades realizadas en la Secretaría Municipal de Obras Públicas y Servicios.</t>
    </r>
  </si>
  <si>
    <r>
      <t>1.05.1.1.6.3.</t>
    </r>
    <r>
      <rPr>
        <sz val="11"/>
        <rFont val="Arial Nova Cond"/>
        <family val="2"/>
      </rPr>
      <t xml:space="preserve"> Realización de acciones de control y seguimiento a las actividades realizadas en la Secretaría Municipal de Seguridad Pública y Tránsito.</t>
    </r>
  </si>
  <si>
    <r>
      <rPr>
        <b/>
        <sz val="11"/>
        <color theme="1"/>
        <rFont val="Arial Nova Cond"/>
        <family val="2"/>
      </rPr>
      <t xml:space="preserve">1.05.1.1.7. </t>
    </r>
    <r>
      <rPr>
        <sz val="11"/>
        <color theme="1"/>
        <rFont val="Arial Nova Cond"/>
        <family val="2"/>
      </rPr>
      <t xml:space="preserve">  Actividades de administración, control y apoyo a las Dependencias y Entidades de la Administración Pública Municipal, por parte de la oficina de la Contraloría.</t>
    </r>
  </si>
  <si>
    <r>
      <t>1.05.1.1.7.1.</t>
    </r>
    <r>
      <rPr>
        <sz val="11"/>
        <rFont val="Arial Nova Cond"/>
        <family val="2"/>
      </rPr>
      <t xml:space="preserve"> Implementación del programa de Control Interno bajo el modelo COSO; así como la revision de instrumentos jurídicos y asesorias a las Dependencias y Entidades de la Administración Pública Municipal </t>
    </r>
  </si>
  <si>
    <r>
      <t>1.05.1.1.7.2.</t>
    </r>
    <r>
      <rPr>
        <sz val="11"/>
        <color theme="1"/>
        <rFont val="Arial Nova Cond"/>
        <family val="2"/>
      </rPr>
      <t xml:space="preserve"> Atención y representación jurÍdica gratuita a las personas  que así lo soliciten que figuren como presuntos responsables en un Procedimiento de Responsabilidad Administrativa, por faltas graves o no graves que se inicien dentro de la contralorÍa municipal.</t>
    </r>
  </si>
  <si>
    <r>
      <t>1.05.1.1.7.3.</t>
    </r>
    <r>
      <rPr>
        <sz val="11"/>
        <rFont val="Arial Nova Cond"/>
        <family val="2"/>
      </rPr>
      <t xml:space="preserve"> Administración eficiente de los recursos humanos, materiales,  servicios generales y  patrimonio del Municipio asignado a la Contraloría Municipal.</t>
    </r>
  </si>
  <si>
    <r>
      <t>1.05.1.1.7.4.</t>
    </r>
    <r>
      <rPr>
        <sz val="11"/>
        <rFont val="Arial Nova Cond"/>
        <family val="2"/>
      </rPr>
      <t xml:space="preserve"> Revisión factual de la gestión y cumplimiento normativo de los Organismos Descentralizados de la Administración Pública Municipal.   </t>
    </r>
  </si>
  <si>
    <r>
      <t xml:space="preserve">1.05.1.1.7.5. </t>
    </r>
    <r>
      <rPr>
        <sz val="11"/>
        <rFont val="Arial Nova Cond"/>
        <family val="2"/>
      </rPr>
      <t>Sistematización de la gestión que apoye el control y seguimiento para la mejora de la eficiencia operativa de las Dependencias de la Administración Pública Municipal.</t>
    </r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</si>
  <si>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</si>
  <si>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CONTRALORÍA MUNICIPAL</t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</si>
  <si>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</si>
  <si>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 xml:space="preserve">El índice se actualizó en 2022 obteniendo una calificación de 59 puntos,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</si>
  <si>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</si>
  <si>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 xml:space="preserve"> </t>
  </si>
  <si>
    <r>
      <t xml:space="preserve">Meta Trimestral: </t>
    </r>
    <r>
      <rPr>
        <sz val="11"/>
        <rFont val="Arial"/>
        <family val="2"/>
      </rPr>
      <t>Se realizó un avance de 89.74% en el tercer trimestre por ajuste de actividades que se realizan en las  Dependencias y Entidades del Municipio.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rebasó la meta programada debido a las diversas actividades en las que interviene la Contraloría Municipal, correspondientes a verificaciones y revisiones del cumplimiento normativo por parte de las Dependencias y Entidades de la Administración Pública Municipal</t>
    </r>
    <r>
      <rPr>
        <b/>
        <sz val="11"/>
        <rFont val="Arial"/>
        <family val="2"/>
      </rPr>
      <t>.</t>
    </r>
  </si>
  <si>
    <r>
      <t xml:space="preserve">Meta Trimestral: </t>
    </r>
    <r>
      <rPr>
        <sz val="11"/>
        <rFont val="Arial"/>
        <family val="2"/>
      </rPr>
      <t>Se logro el 100% de avance trimestral de lo proyectado de las metas y objetivos por parte de la dirección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Este obtuvo un porcentaje del 73.34% de la meta anual.</t>
    </r>
  </si>
  <si>
    <r>
      <t xml:space="preserve">Meta Trimestral: </t>
    </r>
    <r>
      <rPr>
        <sz val="11"/>
        <rFont val="Arial"/>
        <family val="2"/>
      </rPr>
      <t>Se logró el 100% de avance trimestral realizando 220 actividades de fiscalización a la obra pública.y servicios relacionados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del 73.19%</t>
    </r>
  </si>
  <si>
    <r>
      <t xml:space="preserve">Meta Trimestral: </t>
    </r>
    <r>
      <rPr>
        <sz val="11"/>
        <rFont val="Arial"/>
        <family val="2"/>
      </rPr>
      <t>Se logró el 100% de debido a las 18 actividades programadas por  parte de la dirección,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este trimestre se obtuvo un porcentaje del 75% anual</t>
    </r>
  </si>
  <si>
    <r>
      <t xml:space="preserve">Meta Trimestral: </t>
    </r>
    <r>
      <rPr>
        <sz val="11"/>
        <rFont val="Arial"/>
        <family val="2"/>
      </rPr>
      <t>Se rebasó la meta porque no se tenian contemplada la renuncia de varios Titulares de la Administración Pública Municipal  durante el tercer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avance del 167.69% en el porcentaje acumulado anual</t>
    </r>
  </si>
  <si>
    <r>
      <t xml:space="preserve">Meta Trimestral: </t>
    </r>
    <r>
      <rPr>
        <sz val="11"/>
        <rFont val="Arial"/>
        <family val="2"/>
      </rPr>
      <t>No se programaron actividades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Esta actividad de combate a la corrupción se mantuvo con un porcentaje anual del 60% </t>
    </r>
  </si>
  <si>
    <r>
      <t xml:space="preserve">Meta Trimestral: </t>
    </r>
    <r>
      <rPr>
        <sz val="11"/>
        <rFont val="Arial"/>
        <family val="2"/>
      </rPr>
      <t>Se rebasó la meta debido a que se realizaron diversos registros de personal que antes no eran sujetos obligados a declarar y a los cambios generados por el cambio de administración durante el tercer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de avance del 108.05%</t>
    </r>
  </si>
  <si>
    <r>
      <t xml:space="preserve">Meta Trimestral: </t>
    </r>
    <r>
      <rPr>
        <sz val="11"/>
        <rFont val="Arial"/>
        <family val="2"/>
      </rPr>
      <t>No se alcanzó la meta debido a que no se solicitaron registros en el Sistema Municipal de Inspectores por permisos o vacaciones del personal de las diversas Dependencias Municipales y no se han elaborado nuevas credenciales.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El porcentaje acumulado anual es del 87.18%</t>
    </r>
  </si>
  <si>
    <r>
      <t xml:space="preserve">Meta Trimestral: </t>
    </r>
    <r>
      <rPr>
        <sz val="11"/>
        <rFont val="Arial"/>
        <family val="2"/>
      </rPr>
      <t>Se rebasó la meta en este trimestre, debido a que se realizaron obras públicas, que no se llevaron a cabo en el período anterior</t>
    </r>
    <r>
      <rPr>
        <b/>
        <sz val="11"/>
        <rFont val="Arial"/>
        <family val="2"/>
      </rPr>
      <t xml:space="preserve">.
Meta Anual: </t>
    </r>
    <r>
      <rPr>
        <sz val="11"/>
        <rFont val="Arial"/>
        <family val="2"/>
      </rPr>
      <t>Se obtuvo un porcentaje acumulado anual del 157.14%</t>
    </r>
  </si>
  <si>
    <r>
      <t xml:space="preserve">Meta Trimestral: </t>
    </r>
    <r>
      <rPr>
        <sz val="11"/>
        <rFont val="Arial"/>
        <family val="2"/>
      </rPr>
      <t xml:space="preserve">Se rebasó la meta programada para este trimestre, por el incremento de revisiones y verificaciones documentales por el pago de becas y aumento en  las actividades de arqueos  por cambios de Titulares en la Administración Pública Municipal.
</t>
    </r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En esta actividad la meta anual obtuvo un porcentaje del 84.30%</t>
    </r>
  </si>
  <si>
    <r>
      <t xml:space="preserve">Meta Trimestral: </t>
    </r>
    <r>
      <rPr>
        <sz val="11"/>
        <rFont val="Arial"/>
        <family val="2"/>
      </rPr>
      <t>Se rebasó la meta para este trimestre, por el incremento de los trámites de pago por parte de las Dependencias.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Para  este trimestre la meta anual  fue de 84.24% </t>
    </r>
  </si>
  <si>
    <r>
      <t xml:space="preserve">Meta Trimestral: </t>
    </r>
    <r>
      <rPr>
        <sz val="11"/>
        <rFont val="Arial"/>
        <family val="2"/>
      </rPr>
      <t xml:space="preserve">Se rebasó la meta estipulada debido a la realización de más arqueos, en razón de la constante revisión de cajas de ingresos y arqueos de fondos revolventes de la diversas Dependencias Municipales.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Se obtuvo un porcentaje del 89.09% en la meta anual</t>
    </r>
  </si>
  <si>
    <r>
      <t xml:space="preserve">Meta Trimestral: </t>
    </r>
    <r>
      <rPr>
        <sz val="11"/>
        <rFont val="Arial"/>
        <family val="2"/>
      </rPr>
      <t xml:space="preserve">Se rebasó la meta de actividades para este trimestre, por la disponibilidad de recursos financieros, materiales y humanos, se llevaron a cabo las actividades, en este trimestre  acumuló una diferencia de 751 actividades no considerada en el componente del segundo trimestre de 2022.
</t>
    </r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Para este trimestre la meta anual es del 108.04%</t>
    </r>
  </si>
  <si>
    <r>
      <t xml:space="preserve">Meta Trimestral: </t>
    </r>
    <r>
      <rPr>
        <sz val="11"/>
        <rFont val="Arial"/>
        <family val="2"/>
      </rPr>
      <t>Se cumplió la meta del 100% realizando las 2 actividades programadas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de avance del 71.43%</t>
    </r>
  </si>
  <si>
    <r>
      <t xml:space="preserve">Meta Trimestral: </t>
    </r>
    <r>
      <rPr>
        <sz val="11"/>
        <rFont val="Arial"/>
        <family val="2"/>
      </rPr>
      <t>Se rebasó la meta en este trimestre debido a que se contó con más personal del servicio social para la instalación de los módulos de encuestas en las Dependencias Municipales</t>
    </r>
    <r>
      <rPr>
        <b/>
        <sz val="11"/>
        <rFont val="Arial"/>
        <family val="2"/>
      </rPr>
      <t xml:space="preserve">
Meta Anual:</t>
    </r>
    <r>
      <rPr>
        <sz val="11"/>
        <rFont val="Arial"/>
        <family val="2"/>
      </rPr>
      <t xml:space="preserve"> Se obtuvo un porcentaje anual  del 89.59%</t>
    </r>
  </si>
  <si>
    <r>
      <t xml:space="preserve">Meta Trimestral: </t>
    </r>
    <r>
      <rPr>
        <sz val="11"/>
        <rFont val="Arial"/>
        <family val="2"/>
      </rPr>
      <t>Se cumplió la meta del 100% realizando las 2 actividades programadas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este trimestre se logro el 83.33% en el porcentaje anual</t>
    </r>
    <r>
      <rPr>
        <b/>
        <sz val="11"/>
        <rFont val="Arial"/>
        <family val="2"/>
      </rPr>
      <t>.</t>
    </r>
  </si>
  <si>
    <r>
      <t xml:space="preserve">Meta Trimestral: </t>
    </r>
    <r>
      <rPr>
        <sz val="11"/>
        <rFont val="Arial"/>
        <family val="2"/>
      </rPr>
      <t>Para este trimestre no se programaron actividades.</t>
    </r>
    <r>
      <rPr>
        <b/>
        <sz val="11"/>
        <rFont val="Arial"/>
        <family val="2"/>
      </rPr>
      <t xml:space="preserve">
Meta Anual:</t>
    </r>
    <r>
      <rPr>
        <sz val="11"/>
        <rFont val="Arial"/>
        <family val="2"/>
      </rPr>
      <t xml:space="preserve"> Se mantuvo un porcentaje del 50.00% acumulado anual</t>
    </r>
  </si>
  <si>
    <r>
      <t xml:space="preserve">Meta Trimestral: </t>
    </r>
    <r>
      <rPr>
        <sz val="11"/>
        <rFont val="Arial"/>
        <family val="2"/>
      </rPr>
      <t>Se rebasó la meta porque se ha concluido la indagatoria correspondiente que permita a esta dirección allegarse de  los elementos suficientes que permitan comprobar la existencia de la infracción.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De acuerdo al cálculo se obtuvo un porcentaje acumulado del 69.23%</t>
    </r>
  </si>
  <si>
    <r>
      <t xml:space="preserve">Meta Trimestral: </t>
    </r>
    <r>
      <rPr>
        <sz val="11"/>
        <rFont val="Arial"/>
        <family val="2"/>
      </rPr>
      <t>Se rebasó la meta programada debido a que la información solicitada a otras direcciones fue entregada en tiempo y forma; esto generando una integración correcta en las investigaciones correspondientes.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este trimestre el porcentaje acumulado llegó al 127.37%</t>
    </r>
  </si>
  <si>
    <r>
      <t xml:space="preserve">Meta Trimestral: </t>
    </r>
    <r>
      <rPr>
        <sz val="11"/>
        <rFont val="Arial"/>
        <family val="2"/>
      </rPr>
      <t>Se rebasó la meta programada debido a que el número de ciudadanos que asisten es variable.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En este trimestre se logro un porcentaje acumulado del 70.86%</t>
    </r>
  </si>
  <si>
    <r>
      <t xml:space="preserve">Meta Trimestral: </t>
    </r>
    <r>
      <rPr>
        <sz val="11"/>
        <rFont val="Arial"/>
        <family val="2"/>
      </rPr>
      <t>Se rebasó la meta programada debido a que el número de ciudadanos que asisten es variable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anual acumulado del 94.44%</t>
    </r>
  </si>
  <si>
    <r>
      <t xml:space="preserve">Meta Trimestral: </t>
    </r>
    <r>
      <rPr>
        <sz val="11"/>
        <rFont val="Arial"/>
        <family val="2"/>
      </rPr>
      <t>Se rebasó la meta debido a que se turnaron y admitieron los informes de Presunta Responsabilidad que ya reunieron los elementos necesarios para el inicio de procedimiento de responsabilidad administrativa.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este trimestre se logró obtener un 80.00% de la meta acumulada.</t>
    </r>
  </si>
  <si>
    <r>
      <t>Meta Trimestral:</t>
    </r>
    <r>
      <rPr>
        <sz val="11"/>
        <rFont val="Arial"/>
        <family val="2"/>
      </rPr>
      <t xml:space="preserve"> Se rebasó la meta debido a que turnaron y admitieron los informes de presunta responsabilidad que ya reunieron los elementos necesarios parar el inicio de Procedimeinto de Responsabilidad Administrativa.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Para esta actividad se logro un porcentaje del 120.47% de la meta acumulada anual</t>
    </r>
  </si>
  <si>
    <r>
      <t>Meta Trimestral:</t>
    </r>
    <r>
      <rPr>
        <sz val="11"/>
        <rFont val="Arial"/>
        <family val="2"/>
      </rPr>
      <t xml:space="preserve"> Se alcanzó el 100% de la meta debido a que se cumplieron los plazos procesales para la emisión de las resoluciones.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porcentajo acumulado del 110.00%</t>
    </r>
  </si>
  <si>
    <r>
      <t>Meta Trimestral:</t>
    </r>
    <r>
      <rPr>
        <sz val="11"/>
        <rFont val="Arial"/>
        <family val="2"/>
      </rPr>
      <t xml:space="preserve"> Se rebaso la meta debido a que los presuntos responsables no impusieron recursos de revocación, asimismo se acordo el cause ejecutoria y quedando firme dicha sanción.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 xml:space="preserve"> De acuerdo al procentaje acumulado se obtuvo el 144.44% de la  meta anual</t>
    </r>
  </si>
  <si>
    <r>
      <t xml:space="preserve">Meta Trimestral: </t>
    </r>
    <r>
      <rPr>
        <sz val="11"/>
        <rFont val="Arial"/>
        <family val="2"/>
      </rPr>
      <t>Se rebasó la meta trimestral debido a que el trámite se realiza en línea derivado de la recomendación sanitaria COVID-19.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Con los cálculos realizados, se obtiene un porcentaje del 171.54% de la meta acumulada anual.</t>
    </r>
  </si>
  <si>
    <r>
      <t>Meta Trimestral:</t>
    </r>
    <r>
      <rPr>
        <sz val="11"/>
        <rFont val="Arial"/>
        <family val="2"/>
      </rPr>
      <t xml:space="preserve"> Se rebasó la meta debido al incremendo en las verificaciones, como controles internos, intervenciones en verificación de activos y asesoramiento en declaraciones patrimoniales a Servidores Públicos.  </t>
    </r>
    <r>
      <rPr>
        <b/>
        <sz val="11"/>
        <rFont val="Arial"/>
        <family val="2"/>
      </rPr>
      <t xml:space="preserve">
Meta Anual:  </t>
    </r>
    <r>
      <rPr>
        <sz val="11"/>
        <rFont val="Arial"/>
        <family val="2"/>
      </rPr>
      <t>Se obtuvo un porcentaje acumulado anual del 111.56%</t>
    </r>
  </si>
  <si>
    <r>
      <t xml:space="preserve">Meta Trimestral: </t>
    </r>
    <r>
      <rPr>
        <sz val="11"/>
        <rFont val="Arial"/>
        <family val="2"/>
      </rPr>
      <t>Se rebasó la meta debido a la realización de diversas verificaciones al sistema DIF Municipal.</t>
    </r>
    <r>
      <rPr>
        <b/>
        <sz val="11"/>
        <rFont val="Arial"/>
        <family val="2"/>
      </rPr>
      <t xml:space="preserve">
Meta Anual:</t>
    </r>
    <r>
      <rPr>
        <sz val="11"/>
        <rFont val="Arial"/>
        <family val="2"/>
      </rPr>
      <t xml:space="preserve"> Se obtuvo un porcentaje acumulado anual del 124.45%</t>
    </r>
  </si>
  <si>
    <r>
      <t xml:space="preserve">Meta Trimestral: </t>
    </r>
    <r>
      <rPr>
        <sz val="11"/>
        <rFont val="Arial"/>
        <family val="2"/>
      </rPr>
      <t>Se logro el 100% de la meta, realizando 36 actividades, conforme a lo programado por el área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el 75.89% del porcentaje acumulado anual.</t>
    </r>
  </si>
  <si>
    <r>
      <t xml:space="preserve">Meta Trimestral: </t>
    </r>
    <r>
      <rPr>
        <sz val="11"/>
        <rFont val="Arial"/>
        <family val="2"/>
      </rPr>
      <t>Se rebasó la meta debido a la realización de más verificaciones respecto al estado físico de los  activos,  para  realizar su baja respectiva, de la Secretaría Municipal de Seguridad Pública y Tránsito.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De acuerdo a la meta acumulada, el porcentaje anual es del 104.67%</t>
    </r>
  </si>
  <si>
    <r>
      <t xml:space="preserve">Meta Trimestral: </t>
    </r>
    <r>
      <rPr>
        <sz val="11"/>
        <rFont val="Arial"/>
        <family val="2"/>
      </rPr>
      <t>Se rebasó la meta debido al incremento de diversas actividades que realizan las Unidades Administrativas de la Contraloría</t>
    </r>
    <r>
      <rPr>
        <b/>
        <sz val="11"/>
        <rFont val="Arial"/>
        <family val="2"/>
      </rPr>
      <t xml:space="preserve">.
Meta Anual: </t>
    </r>
    <r>
      <rPr>
        <sz val="11"/>
        <rFont val="Arial"/>
        <family val="2"/>
      </rPr>
      <t>Se alcancó un acumulado anual del 77.85%</t>
    </r>
  </si>
  <si>
    <r>
      <t xml:space="preserve">Meta Trimestral: </t>
    </r>
    <r>
      <rPr>
        <sz val="11"/>
        <rFont val="Arial"/>
        <family val="2"/>
      </rPr>
      <t>Se logro la meta del 100%  de las actividades programadas para el tercer trimestre, por la oportuna solicitud y atención de asesorias jurídicas presenciales, asi como la revisión de diversos documentos y expedientes de nuestras áreas internas.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avance anual del 158.33%</t>
    </r>
  </si>
  <si>
    <r>
      <t xml:space="preserve">Meta trimestral: </t>
    </r>
    <r>
      <rPr>
        <sz val="11"/>
        <rFont val="Arial"/>
        <family val="2"/>
      </rPr>
      <t>Se superó la meta para este trimestre a razón de que se realizaron 6 asesorías y actividades de control interno de las 5 programadas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una meta acumulada anual del 80.00%</t>
    </r>
  </si>
  <si>
    <r>
      <t xml:space="preserve">Meta Trimestral: </t>
    </r>
    <r>
      <rPr>
        <sz val="11"/>
        <rFont val="Arial"/>
        <family val="2"/>
      </rPr>
      <t xml:space="preserve">Se rebasó la meta de cierre expedientes, debido a que la resolución depende de la  la instancia que resuelve ya sea el Tribunal de Justicia Administrativa o la propia Contraloria Municipal.                        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Como se puede observar en este trimestre no se tenia programada actividad sin embargo se realizaron 4 lo cual nos da un porcentaje de avance acumulado anual del 125%</t>
    </r>
  </si>
  <si>
    <r>
      <t xml:space="preserve">Meta Trimestral: </t>
    </r>
    <r>
      <rPr>
        <sz val="11"/>
        <rFont val="Arial"/>
        <family val="2"/>
      </rPr>
      <t>Se rebasó la meta debido a que en los meses de agosto y septiembre, se realizacion gestiones financieras por concepto de adquisiones para esta Dependencia Municipal.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obtuvo un porcentaje anual del 78.57%</t>
    </r>
  </si>
  <si>
    <r>
      <t xml:space="preserve">Meta Trimestral: </t>
    </r>
    <r>
      <rPr>
        <sz val="11"/>
        <rFont val="Arial"/>
        <family val="2"/>
      </rPr>
      <t>No se llegó a la meta planeada para este tercer trimestre debido a modificaciones de cambio de resguardantes, estados fisicos y transferencias de bienes muebles de la Contraloria Municipal por el cambio del titular y personal de esta Contraloria Municipal.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Se mantuvo el porcentaje acumulado anual del 60.00%</t>
    </r>
  </si>
  <si>
    <r>
      <t xml:space="preserve">Meta trimestral: </t>
    </r>
    <r>
      <rPr>
        <sz val="11"/>
        <rFont val="Arial"/>
        <family val="2"/>
      </rPr>
      <t>Se logró el 100% de la meta trimestral, por las 45 actividades realizadas por el área.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El porcentaje de avance de cumplimiento anual es del 75.00%</t>
    </r>
  </si>
  <si>
    <r>
      <t xml:space="preserve">Meta trimestral: </t>
    </r>
    <r>
      <rPr>
        <sz val="11"/>
        <rFont val="Arial"/>
        <family val="2"/>
      </rPr>
      <t>Se logró el 100% de la meta trimestral, por las 111 actividades realizadas por el área.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El porcentaje acumulado anual es del 71.85%</t>
    </r>
  </si>
  <si>
    <r>
      <t xml:space="preserve">Meta trimestral: </t>
    </r>
    <r>
      <rPr>
        <sz val="11"/>
        <rFont val="Arial"/>
        <family val="2"/>
      </rPr>
      <t>Se alcanzó la meta del 100% por la realización del proceso de interconexión con la Secretaría Ejecutiva del Sistema Anticorrupción del Estado de Quintana Roo, programado para este trimestre.</t>
    </r>
    <r>
      <rPr>
        <b/>
        <sz val="11"/>
        <rFont val="Arial"/>
        <family val="2"/>
      </rPr>
      <t xml:space="preserve">
Meta Anual: </t>
    </r>
    <r>
      <rPr>
        <sz val="11"/>
        <rFont val="Arial"/>
        <family val="2"/>
      </rPr>
      <t>De acuerdo con los datos obtenidos se tiene el 100% del avance anual para este indicador.</t>
    </r>
  </si>
  <si>
    <t>Se logró un avance del 73.77% por la ejecución de los recursos aplicados a los capítulos 2000 y 3000 correspondiente a la Contraloría Municipal del presupuesto autorizado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</si>
</sst>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24"/>
      <color theme="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0">
    <xf numFmtId="0" fontId="0" fillId="0" borderId="0" xfId="0"/>
    <xf numFmtId="10" fontId="0" fillId="6" borderId="27" xfId="0" applyNumberFormat="1" applyFill="1" applyBorder="1" applyAlignment="1">
      <alignment horizontal="center" vertical="center" wrapText="1"/>
    </xf>
    <xf numFmtId="10" fontId="0" fillId="6" borderId="28" xfId="0" applyNumberFormat="1" applyFill="1" applyBorder="1" applyAlignment="1">
      <alignment horizontal="center" vertical="center" wrapText="1"/>
    </xf>
    <xf numFmtId="10" fontId="0" fillId="6" borderId="29" xfId="0" applyNumberForma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top" wrapText="1"/>
    </xf>
    <xf numFmtId="0" fontId="7" fillId="7" borderId="18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0" fontId="4" fillId="8" borderId="27" xfId="0" applyNumberFormat="1" applyFont="1" applyFill="1" applyBorder="1" applyAlignment="1">
      <alignment horizontal="center" vertical="center" wrapText="1"/>
    </xf>
    <xf numFmtId="10" fontId="4" fillId="8" borderId="23" xfId="0" applyNumberFormat="1" applyFont="1" applyFill="1" applyBorder="1" applyAlignment="1">
      <alignment horizontal="center" vertical="center" wrapText="1"/>
    </xf>
    <xf numFmtId="10" fontId="4" fillId="8" borderId="24" xfId="0" applyNumberFormat="1" applyFont="1" applyFill="1" applyBorder="1" applyAlignment="1">
      <alignment horizontal="center" vertical="center" wrapText="1"/>
    </xf>
    <xf numFmtId="10" fontId="1" fillId="2" borderId="30" xfId="0" applyNumberFormat="1" applyFont="1" applyFill="1" applyBorder="1" applyAlignment="1">
      <alignment horizontal="center" vertical="center" wrapText="1"/>
    </xf>
    <xf numFmtId="10" fontId="2" fillId="2" borderId="24" xfId="0" applyNumberFormat="1" applyFont="1" applyFill="1" applyBorder="1" applyAlignment="1">
      <alignment horizontal="center" vertical="center" wrapText="1"/>
    </xf>
    <xf numFmtId="10" fontId="2" fillId="2" borderId="25" xfId="0" applyNumberFormat="1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center" vertical="center" wrapText="1"/>
    </xf>
    <xf numFmtId="2" fontId="4" fillId="8" borderId="28" xfId="1" applyNumberFormat="1" applyFont="1" applyFill="1" applyBorder="1" applyAlignment="1">
      <alignment horizontal="center" vertical="center" wrapText="1"/>
    </xf>
    <xf numFmtId="2" fontId="2" fillId="2" borderId="28" xfId="1" applyNumberFormat="1" applyFont="1" applyFill="1" applyBorder="1" applyAlignment="1">
      <alignment horizontal="center" vertical="center" wrapText="1"/>
    </xf>
    <xf numFmtId="2" fontId="4" fillId="8" borderId="28" xfId="0" applyNumberFormat="1" applyFont="1" applyFill="1" applyBorder="1" applyAlignment="1">
      <alignment horizontal="center" vertical="center" wrapText="1"/>
    </xf>
    <xf numFmtId="2" fontId="2" fillId="2" borderId="28" xfId="0" applyNumberFormat="1" applyFont="1" applyFill="1" applyBorder="1" applyAlignment="1">
      <alignment horizontal="center" vertical="center" wrapText="1"/>
    </xf>
    <xf numFmtId="1" fontId="2" fillId="8" borderId="28" xfId="0" applyNumberFormat="1" applyFont="1" applyFill="1" applyBorder="1" applyAlignment="1">
      <alignment horizontal="center" vertical="center" wrapText="1"/>
    </xf>
    <xf numFmtId="10" fontId="0" fillId="6" borderId="24" xfId="0" applyNumberForma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justify" vertical="center" wrapText="1"/>
    </xf>
    <xf numFmtId="2" fontId="1" fillId="2" borderId="26" xfId="1" applyNumberFormat="1" applyFont="1" applyFill="1" applyBorder="1" applyAlignment="1">
      <alignment horizontal="center" vertical="center" wrapText="1"/>
    </xf>
    <xf numFmtId="2" fontId="4" fillId="8" borderId="27" xfId="1" applyNumberFormat="1" applyFont="1" applyFill="1" applyBorder="1" applyAlignment="1">
      <alignment horizontal="center" vertical="center" wrapText="1"/>
    </xf>
    <xf numFmtId="2" fontId="2" fillId="2" borderId="29" xfId="1" applyNumberFormat="1" applyFont="1" applyFill="1" applyBorder="1" applyAlignment="1">
      <alignment horizontal="center" vertical="center" wrapText="1"/>
    </xf>
    <xf numFmtId="2" fontId="4" fillId="8" borderId="27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8" borderId="47" xfId="2" applyNumberFormat="1" applyFont="1" applyFill="1" applyBorder="1" applyAlignment="1">
      <alignment horizontal="center" vertical="center" wrapText="1"/>
    </xf>
    <xf numFmtId="164" fontId="2" fillId="3" borderId="48" xfId="2" applyNumberFormat="1" applyFont="1" applyFill="1" applyBorder="1" applyAlignment="1">
      <alignment horizontal="center" vertical="center" wrapText="1"/>
    </xf>
    <xf numFmtId="164" fontId="4" fillId="8" borderId="49" xfId="2" applyNumberFormat="1" applyFont="1" applyFill="1" applyBorder="1" applyAlignment="1">
      <alignment horizontal="center" vertical="center" wrapText="1"/>
    </xf>
    <xf numFmtId="10" fontId="4" fillId="8" borderId="50" xfId="0" applyNumberFormat="1" applyFont="1" applyFill="1" applyBorder="1" applyAlignment="1">
      <alignment horizontal="center" vertical="center" wrapText="1"/>
    </xf>
    <xf numFmtId="10" fontId="4" fillId="3" borderId="48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0" fontId="4" fillId="10" borderId="51" xfId="0" applyNumberFormat="1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justify" vertical="center" wrapText="1"/>
    </xf>
    <xf numFmtId="0" fontId="2" fillId="8" borderId="54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vertical="center" wrapText="1"/>
    </xf>
    <xf numFmtId="0" fontId="2" fillId="8" borderId="53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1" fontId="2" fillId="8" borderId="57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 wrapText="1"/>
    </xf>
    <xf numFmtId="10" fontId="0" fillId="6" borderId="53" xfId="0" applyNumberFormat="1" applyFill="1" applyBorder="1" applyAlignment="1">
      <alignment horizontal="center" vertical="center" wrapText="1"/>
    </xf>
    <xf numFmtId="10" fontId="0" fillId="6" borderId="57" xfId="0" applyNumberFormat="1" applyFill="1" applyBorder="1" applyAlignment="1">
      <alignment horizontal="center" vertical="center" wrapText="1"/>
    </xf>
    <xf numFmtId="10" fontId="0" fillId="6" borderId="55" xfId="0" applyNumberForma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horizontal="justify" vertical="center" wrapText="1"/>
    </xf>
    <xf numFmtId="0" fontId="2" fillId="8" borderId="2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8" borderId="28" xfId="0" applyFont="1" applyFill="1" applyBorder="1" applyAlignment="1">
      <alignment horizontal="left" vertical="center" wrapText="1"/>
    </xf>
    <xf numFmtId="0" fontId="14" fillId="9" borderId="28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" fillId="8" borderId="63" xfId="0" applyFont="1" applyFill="1" applyBorder="1" applyAlignment="1">
      <alignment vertical="center" wrapText="1"/>
    </xf>
    <xf numFmtId="0" fontId="14" fillId="9" borderId="64" xfId="0" applyFont="1" applyFill="1" applyBorder="1" applyAlignment="1">
      <alignment horizontal="center" vertical="center" wrapText="1"/>
    </xf>
    <xf numFmtId="0" fontId="1" fillId="8" borderId="64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horizontal="center" vertical="center" wrapText="1"/>
    </xf>
    <xf numFmtId="0" fontId="1" fillId="8" borderId="6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9" borderId="28" xfId="0" applyFont="1" applyFill="1" applyBorder="1" applyAlignment="1">
      <alignment horizontal="justify" vertical="center" wrapText="1"/>
    </xf>
    <xf numFmtId="0" fontId="15" fillId="8" borderId="28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4" fillId="8" borderId="1" xfId="0" applyFont="1" applyFill="1" applyBorder="1" applyAlignment="1">
      <alignment horizontal="justify" vertical="center" wrapText="1"/>
    </xf>
    <xf numFmtId="49" fontId="16" fillId="3" borderId="1" xfId="0" applyNumberFormat="1" applyFont="1" applyFill="1" applyBorder="1" applyAlignment="1">
      <alignment horizontal="justify" vertical="center" wrapText="1"/>
    </xf>
    <xf numFmtId="0" fontId="17" fillId="8" borderId="1" xfId="0" applyFont="1" applyFill="1" applyBorder="1" applyAlignment="1">
      <alignment horizontal="justify" vertical="center" wrapText="1"/>
    </xf>
    <xf numFmtId="0" fontId="8" fillId="8" borderId="50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58" xfId="0" applyFont="1" applyFill="1" applyBorder="1" applyAlignment="1">
      <alignment vertical="center" wrapText="1"/>
    </xf>
    <xf numFmtId="0" fontId="2" fillId="8" borderId="70" xfId="0" applyFont="1" applyFill="1" applyBorder="1" applyAlignment="1">
      <alignment vertical="center" wrapText="1"/>
    </xf>
    <xf numFmtId="10" fontId="2" fillId="2" borderId="28" xfId="1" applyNumberFormat="1" applyFont="1" applyFill="1" applyBorder="1" applyAlignment="1">
      <alignment horizontal="center" vertical="center" wrapText="1"/>
    </xf>
    <xf numFmtId="10" fontId="0" fillId="6" borderId="32" xfId="0" applyNumberFormat="1" applyFill="1" applyBorder="1" applyAlignment="1">
      <alignment horizontal="center" vertical="center" wrapText="1"/>
    </xf>
    <xf numFmtId="0" fontId="2" fillId="8" borderId="71" xfId="0" applyFont="1" applyFill="1" applyBorder="1" applyAlignment="1">
      <alignment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vertical="center" wrapText="1"/>
    </xf>
    <xf numFmtId="0" fontId="2" fillId="8" borderId="73" xfId="0" applyFont="1" applyFill="1" applyBorder="1" applyAlignment="1">
      <alignment horizontal="justify" vertical="center" wrapText="1"/>
    </xf>
    <xf numFmtId="0" fontId="12" fillId="4" borderId="0" xfId="0" applyFont="1" applyFill="1" applyAlignment="1">
      <alignment horizontal="justify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48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left" vertical="center" wrapText="1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56" xfId="0" applyNumberFormat="1" applyFont="1" applyFill="1" applyBorder="1" applyAlignment="1">
      <alignment horizontal="center" vertical="center" wrapText="1"/>
    </xf>
    <xf numFmtId="1" fontId="2" fillId="2" borderId="28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justify" vertical="center" wrapText="1"/>
    </xf>
    <xf numFmtId="0" fontId="11" fillId="5" borderId="6" xfId="0" applyFont="1" applyFill="1" applyBorder="1" applyAlignment="1">
      <alignment horizontal="justify" vertical="center" wrapText="1"/>
    </xf>
    <xf numFmtId="0" fontId="11" fillId="5" borderId="7" xfId="0" applyFont="1" applyFill="1" applyBorder="1" applyAlignment="1">
      <alignment horizontal="justify" vertical="center" wrapText="1"/>
    </xf>
    <xf numFmtId="0" fontId="21" fillId="8" borderId="24" xfId="0" applyFont="1" applyFill="1" applyBorder="1" applyAlignment="1">
      <alignment horizontal="justify" vertical="center" wrapText="1"/>
    </xf>
    <xf numFmtId="0" fontId="21" fillId="8" borderId="28" xfId="0" applyFont="1" applyFill="1" applyBorder="1" applyAlignment="1">
      <alignment horizontal="justify" vertical="center" wrapText="1"/>
    </xf>
    <xf numFmtId="0" fontId="12" fillId="8" borderId="28" xfId="0" applyFont="1" applyFill="1" applyBorder="1" applyAlignment="1">
      <alignment horizontal="justify" vertical="center" wrapText="1"/>
    </xf>
    <xf numFmtId="0" fontId="12" fillId="8" borderId="57" xfId="0" applyFont="1" applyFill="1" applyBorder="1" applyAlignment="1">
      <alignment horizontal="justify" vertical="center" wrapText="1"/>
    </xf>
    <xf numFmtId="10" fontId="4" fillId="8" borderId="28" xfId="1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justify" vertical="center" wrapText="1"/>
    </xf>
    <xf numFmtId="0" fontId="12" fillId="2" borderId="28" xfId="0" applyFont="1" applyFill="1" applyBorder="1" applyAlignment="1">
      <alignment horizontal="justify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4" fillId="8" borderId="4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74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7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justify" vertical="center" wrapText="1"/>
    </xf>
    <xf numFmtId="0" fontId="2" fillId="8" borderId="28" xfId="0" applyFont="1" applyFill="1" applyBorder="1" applyAlignment="1">
      <alignment horizontal="justify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top" wrapText="1"/>
    </xf>
    <xf numFmtId="0" fontId="7" fillId="7" borderId="16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0" fontId="1" fillId="8" borderId="65" xfId="0" applyFont="1" applyFill="1" applyBorder="1" applyAlignment="1">
      <alignment horizontal="center" vertical="center" wrapText="1"/>
    </xf>
    <xf numFmtId="0" fontId="1" fillId="8" borderId="66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justify" vertical="center" wrapText="1"/>
    </xf>
    <xf numFmtId="0" fontId="14" fillId="3" borderId="59" xfId="0" applyFont="1" applyFill="1" applyBorder="1" applyAlignment="1">
      <alignment horizontal="justify" vertical="center" wrapText="1"/>
    </xf>
    <xf numFmtId="0" fontId="1" fillId="8" borderId="67" xfId="0" applyFont="1" applyFill="1" applyBorder="1" applyAlignment="1">
      <alignment horizontal="center" vertical="center" wrapText="1"/>
    </xf>
    <xf numFmtId="0" fontId="1" fillId="8" borderId="68" xfId="0" applyFont="1" applyFill="1" applyBorder="1" applyAlignment="1">
      <alignment horizontal="center" vertical="center" wrapText="1"/>
    </xf>
    <xf numFmtId="0" fontId="2" fillId="8" borderId="60" xfId="0" applyFont="1" applyFill="1" applyBorder="1" applyAlignment="1">
      <alignment horizontal="justify" vertical="center" wrapText="1"/>
    </xf>
    <xf numFmtId="0" fontId="2" fillId="8" borderId="61" xfId="0" applyFont="1" applyFill="1" applyBorder="1" applyAlignment="1">
      <alignment horizontal="justify" vertical="center" wrapText="1"/>
    </xf>
    <xf numFmtId="0" fontId="14" fillId="8" borderId="58" xfId="0" applyFont="1" applyFill="1" applyBorder="1" applyAlignment="1">
      <alignment horizontal="center" vertical="center" wrapText="1"/>
    </xf>
    <xf numFmtId="0" fontId="14" fillId="8" borderId="59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27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153760</xdr:colOff>
      <xdr:row>1</xdr:row>
      <xdr:rowOff>130629</xdr:rowOff>
    </xdr:from>
    <xdr:to>
      <xdr:col>2</xdr:col>
      <xdr:colOff>1072778</xdr:colOff>
      <xdr:row>4</xdr:row>
      <xdr:rowOff>537633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60" y="740229"/>
          <a:ext cx="2874024" cy="2235804"/>
        </a:xfrm>
        <a:prstGeom prst="rect">
          <a:avLst/>
        </a:prstGeom>
      </xdr:spPr>
    </xdr:pic>
    <xdr:clientData/>
  </xdr:twoCellAnchor>
  <xdr:twoCellAnchor editAs="oneCell">
    <xdr:from>
      <xdr:col>2</xdr:col>
      <xdr:colOff>1690687</xdr:colOff>
      <xdr:row>1</xdr:row>
      <xdr:rowOff>223837</xdr:rowOff>
    </xdr:from>
    <xdr:to>
      <xdr:col>3</xdr:col>
      <xdr:colOff>1404938</xdr:colOff>
      <xdr:row>4</xdr:row>
      <xdr:rowOff>494771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037" y="833437"/>
          <a:ext cx="2114551" cy="2099734"/>
        </a:xfrm>
        <a:prstGeom prst="rect">
          <a:avLst/>
        </a:prstGeom>
      </xdr:spPr>
    </xdr:pic>
    <xdr:clientData/>
  </xdr:twoCellAnchor>
  <xdr:twoCellAnchor editAs="oneCell">
    <xdr:from>
      <xdr:col>23</xdr:col>
      <xdr:colOff>304800</xdr:colOff>
      <xdr:row>1</xdr:row>
      <xdr:rowOff>76200</xdr:rowOff>
    </xdr:from>
    <xdr:to>
      <xdr:col>26</xdr:col>
      <xdr:colOff>930842</xdr:colOff>
      <xdr:row>4</xdr:row>
      <xdr:rowOff>539750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84" b="7171"/>
        <a:stretch/>
      </xdr:blipFill>
      <xdr:spPr bwMode="auto">
        <a:xfrm>
          <a:off x="30994350" y="685800"/>
          <a:ext cx="5867400" cy="2292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6</xdr:col>
      <xdr:colOff>0</xdr:colOff>
      <xdr:row>57</xdr:row>
      <xdr:rowOff>0</xdr:rowOff>
    </xdr:from>
    <xdr:ext cx="9001125" cy="222250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681607" y="102788357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Coordinadora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14</xdr:col>
      <xdr:colOff>0</xdr:colOff>
      <xdr:row>57</xdr:row>
      <xdr:rowOff>0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920857" y="102788357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M.C. Enrique Eduardo Encalada Sánchez</a:t>
          </a:r>
        </a:p>
        <a:p>
          <a:pPr algn="ctr"/>
          <a:r>
            <a:rPr lang="es-MX" sz="1600"/>
            <a:t>Director de Planeación de la DGPM</a:t>
          </a:r>
        </a:p>
      </xdr:txBody>
    </xdr:sp>
    <xdr:clientData/>
  </xdr:oneCellAnchor>
  <xdr:oneCellAnchor>
    <xdr:from>
      <xdr:col>22</xdr:col>
      <xdr:colOff>0</xdr:colOff>
      <xdr:row>57</xdr:row>
      <xdr:rowOff>0</xdr:rowOff>
    </xdr:from>
    <xdr:ext cx="7762875" cy="187324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445857" y="102788357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Lic.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Contralora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6"/>
  <sheetViews>
    <sheetView tabSelected="1" view="pageBreakPreview" topLeftCell="A47" zoomScale="55" zoomScaleNormal="60" zoomScaleSheetLayoutView="55" workbookViewId="0">
      <selection activeCell="Z56" sqref="Z56"/>
    </sheetView>
  </sheetViews>
  <sheetFormatPr baseColWidth="10" defaultColWidth="11.42578125" defaultRowHeight="161.25" customHeight="1" x14ac:dyDescent="0.25"/>
  <cols>
    <col min="2" max="2" width="29.28515625" customWidth="1"/>
    <col min="3" max="3" width="35.85546875" customWidth="1"/>
    <col min="4" max="5" width="31.42578125" customWidth="1"/>
    <col min="6" max="6" width="25.140625" customWidth="1"/>
    <col min="7" max="7" width="20" customWidth="1"/>
    <col min="8" max="19" width="16.85546875" customWidth="1"/>
    <col min="20" max="23" width="19.28515625" customWidth="1"/>
    <col min="24" max="24" width="17.85546875" customWidth="1"/>
    <col min="25" max="25" width="20" style="125" customWidth="1"/>
    <col min="26" max="26" width="40.7109375" customWidth="1"/>
    <col min="27" max="27" width="19" customWidth="1"/>
  </cols>
  <sheetData>
    <row r="1" spans="2:27" ht="47.25" customHeight="1" thickBot="1" x14ac:dyDescent="0.3"/>
    <row r="2" spans="2:27" ht="47.25" customHeight="1" x14ac:dyDescent="0.25">
      <c r="E2" s="163" t="s">
        <v>0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2:27" ht="47.25" customHeight="1" x14ac:dyDescent="0.25">
      <c r="E3" s="166" t="s">
        <v>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8"/>
    </row>
    <row r="4" spans="2:27" ht="47.25" customHeight="1" x14ac:dyDescent="0.25">
      <c r="E4" s="166" t="s">
        <v>114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</row>
    <row r="5" spans="2:27" ht="47.25" customHeight="1" thickBot="1" x14ac:dyDescent="0.3">
      <c r="E5" s="134"/>
      <c r="F5" s="135"/>
      <c r="G5" s="183" t="s">
        <v>172</v>
      </c>
      <c r="H5" s="183"/>
      <c r="I5" s="183"/>
      <c r="J5" s="183"/>
      <c r="K5" s="183"/>
      <c r="L5" s="183"/>
      <c r="M5" s="183"/>
      <c r="N5" s="183"/>
      <c r="O5" s="183"/>
      <c r="P5" s="183"/>
      <c r="Q5" s="135"/>
      <c r="R5" s="135"/>
      <c r="S5" s="135"/>
      <c r="T5" s="136"/>
    </row>
    <row r="6" spans="2:27" ht="47.25" customHeight="1" thickBot="1" x14ac:dyDescent="0.3"/>
    <row r="7" spans="2:27" ht="53.25" customHeight="1" thickBot="1" x14ac:dyDescent="0.3">
      <c r="G7" s="169" t="s">
        <v>2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1"/>
      <c r="X7" s="172" t="s">
        <v>3</v>
      </c>
      <c r="Y7" s="173"/>
      <c r="Z7" s="173"/>
      <c r="AA7" s="174"/>
    </row>
    <row r="8" spans="2:27" ht="53.25" customHeight="1" thickTop="1" thickBot="1" x14ac:dyDescent="0.3">
      <c r="B8" s="191" t="s">
        <v>4</v>
      </c>
      <c r="C8" s="193" t="s">
        <v>5</v>
      </c>
      <c r="D8" s="178" t="s">
        <v>6</v>
      </c>
      <c r="E8" s="178"/>
      <c r="F8" s="178"/>
      <c r="G8" s="179" t="s">
        <v>7</v>
      </c>
      <c r="H8" s="180"/>
      <c r="I8" s="180"/>
      <c r="J8" s="180"/>
      <c r="K8" s="181"/>
      <c r="L8" s="182" t="s">
        <v>8</v>
      </c>
      <c r="M8" s="170"/>
      <c r="N8" s="170"/>
      <c r="O8" s="171"/>
      <c r="P8" s="188" t="s">
        <v>9</v>
      </c>
      <c r="Q8" s="189"/>
      <c r="R8" s="189"/>
      <c r="S8" s="190"/>
      <c r="T8" s="188" t="s">
        <v>10</v>
      </c>
      <c r="U8" s="189"/>
      <c r="V8" s="189"/>
      <c r="W8" s="190"/>
      <c r="X8" s="175"/>
      <c r="Y8" s="176"/>
      <c r="Z8" s="176"/>
      <c r="AA8" s="177"/>
    </row>
    <row r="9" spans="2:27" ht="161.25" customHeight="1" x14ac:dyDescent="0.25">
      <c r="B9" s="192"/>
      <c r="C9" s="194"/>
      <c r="D9" s="5" t="s">
        <v>11</v>
      </c>
      <c r="E9" s="5" t="s">
        <v>12</v>
      </c>
      <c r="F9" s="6" t="s">
        <v>13</v>
      </c>
      <c r="G9" s="8" t="s">
        <v>14</v>
      </c>
      <c r="H9" s="13" t="s">
        <v>15</v>
      </c>
      <c r="I9" s="9" t="s">
        <v>16</v>
      </c>
      <c r="J9" s="14" t="s">
        <v>17</v>
      </c>
      <c r="K9" s="10" t="s">
        <v>18</v>
      </c>
      <c r="L9" s="13" t="s">
        <v>15</v>
      </c>
      <c r="M9" s="9" t="s">
        <v>16</v>
      </c>
      <c r="N9" s="14" t="s">
        <v>17</v>
      </c>
      <c r="O9" s="10" t="s">
        <v>18</v>
      </c>
      <c r="P9" s="11" t="s">
        <v>15</v>
      </c>
      <c r="Q9" s="4" t="s">
        <v>16</v>
      </c>
      <c r="R9" s="12" t="s">
        <v>17</v>
      </c>
      <c r="S9" s="7" t="s">
        <v>18</v>
      </c>
      <c r="T9" s="11" t="s">
        <v>15</v>
      </c>
      <c r="U9" s="4" t="s">
        <v>16</v>
      </c>
      <c r="V9" s="12" t="s">
        <v>17</v>
      </c>
      <c r="W9" s="7" t="s">
        <v>18</v>
      </c>
      <c r="X9" s="11" t="s">
        <v>19</v>
      </c>
      <c r="Y9" s="15" t="s">
        <v>20</v>
      </c>
      <c r="Z9" s="12" t="s">
        <v>21</v>
      </c>
      <c r="AA9" s="16" t="s">
        <v>22</v>
      </c>
    </row>
    <row r="10" spans="2:27" ht="161.25" customHeight="1" x14ac:dyDescent="0.25">
      <c r="B10" s="186" t="s">
        <v>23</v>
      </c>
      <c r="C10" s="184" t="s">
        <v>137</v>
      </c>
      <c r="D10" s="115" t="s">
        <v>171</v>
      </c>
      <c r="E10" s="17" t="s">
        <v>24</v>
      </c>
      <c r="F10" s="116" t="s">
        <v>31</v>
      </c>
      <c r="G10" s="29">
        <v>0.37009999999999998</v>
      </c>
      <c r="H10" s="27">
        <v>0.37009999999999998</v>
      </c>
      <c r="I10" s="30">
        <v>0.37009999999999998</v>
      </c>
      <c r="J10" s="28">
        <v>0.37009999999999998</v>
      </c>
      <c r="K10" s="31">
        <v>0.37009999999999998</v>
      </c>
      <c r="L10" s="26">
        <v>0.37</v>
      </c>
      <c r="M10" s="117">
        <v>0.34699999999999998</v>
      </c>
      <c r="N10" s="141">
        <v>0.34699999999999998</v>
      </c>
      <c r="O10" s="25" t="s">
        <v>26</v>
      </c>
      <c r="P10" s="1">
        <f t="shared" ref="P10:S12" si="0">IFERROR(L10/H10,"NO APLICA")</f>
        <v>0.99972980275601186</v>
      </c>
      <c r="Q10" s="2">
        <f t="shared" si="0"/>
        <v>0.93758443663874624</v>
      </c>
      <c r="R10" s="2">
        <f t="shared" si="0"/>
        <v>0.93758443663874624</v>
      </c>
      <c r="S10" s="3" t="str">
        <f t="shared" si="0"/>
        <v>NO APLICA</v>
      </c>
      <c r="T10" s="118">
        <f t="shared" ref="T10:V12" si="1">IFERROR(L10/G10,"NO APLICA")</f>
        <v>0.99972980275601186</v>
      </c>
      <c r="U10" s="40">
        <f t="shared" si="1"/>
        <v>0.93758443663874624</v>
      </c>
      <c r="V10" s="40">
        <f t="shared" si="1"/>
        <v>0.93758443663874624</v>
      </c>
      <c r="W10" s="3" t="str">
        <f>IFERROR((L10+M10+N10+O10)/G10,"NO APLICA")</f>
        <v>NO APLICA</v>
      </c>
      <c r="X10" s="127"/>
      <c r="Y10" s="137"/>
      <c r="Z10" s="142" t="s">
        <v>173</v>
      </c>
      <c r="AA10" s="122"/>
    </row>
    <row r="11" spans="2:27" ht="161.25" customHeight="1" x14ac:dyDescent="0.25">
      <c r="B11" s="187"/>
      <c r="C11" s="185"/>
      <c r="D11" s="18" t="s">
        <v>27</v>
      </c>
      <c r="E11" s="19" t="s">
        <v>24</v>
      </c>
      <c r="F11" s="20" t="s">
        <v>28</v>
      </c>
      <c r="G11" s="21">
        <v>70.5</v>
      </c>
      <c r="H11" s="22">
        <v>70.5</v>
      </c>
      <c r="I11" s="23">
        <v>70.5</v>
      </c>
      <c r="J11" s="24">
        <v>70.5</v>
      </c>
      <c r="K11" s="25">
        <v>70.5</v>
      </c>
      <c r="L11" s="22">
        <v>66</v>
      </c>
      <c r="M11" s="23">
        <v>59</v>
      </c>
      <c r="N11" s="24">
        <v>59</v>
      </c>
      <c r="O11" s="25" t="s">
        <v>26</v>
      </c>
      <c r="P11" s="1">
        <f t="shared" si="0"/>
        <v>0.93617021276595747</v>
      </c>
      <c r="Q11" s="2">
        <f t="shared" si="0"/>
        <v>0.83687943262411346</v>
      </c>
      <c r="R11" s="2">
        <f t="shared" si="0"/>
        <v>0.83687943262411346</v>
      </c>
      <c r="S11" s="3" t="str">
        <f t="shared" si="0"/>
        <v>NO APLICA</v>
      </c>
      <c r="T11" s="118">
        <f t="shared" si="1"/>
        <v>0.93617021276595747</v>
      </c>
      <c r="U11" s="2">
        <f t="shared" si="1"/>
        <v>0.83687943262411346</v>
      </c>
      <c r="V11" s="2">
        <f t="shared" si="1"/>
        <v>0.83687943262411346</v>
      </c>
      <c r="W11" s="3" t="str">
        <f>IFERROR((L11+M11+N11+O11)/G11,"NO APLICA")</f>
        <v>NO APLICA</v>
      </c>
      <c r="X11" s="128"/>
      <c r="Y11" s="138"/>
      <c r="Z11" s="143" t="s">
        <v>174</v>
      </c>
      <c r="AA11" s="122"/>
    </row>
    <row r="12" spans="2:27" ht="161.25" customHeight="1" x14ac:dyDescent="0.25">
      <c r="B12" s="187"/>
      <c r="C12" s="185"/>
      <c r="D12" s="119" t="s">
        <v>29</v>
      </c>
      <c r="E12" s="120" t="s">
        <v>24</v>
      </c>
      <c r="F12" s="121" t="s">
        <v>25</v>
      </c>
      <c r="G12" s="42">
        <v>5.8</v>
      </c>
      <c r="H12" s="43">
        <v>5.8</v>
      </c>
      <c r="I12" s="36">
        <v>5.8</v>
      </c>
      <c r="J12" s="35">
        <v>5.8</v>
      </c>
      <c r="K12" s="44">
        <v>5.8</v>
      </c>
      <c r="L12" s="45">
        <v>4.4000000000000004</v>
      </c>
      <c r="M12" s="38">
        <v>5</v>
      </c>
      <c r="N12" s="37">
        <v>5</v>
      </c>
      <c r="O12" s="46" t="s">
        <v>26</v>
      </c>
      <c r="P12" s="1">
        <f t="shared" si="0"/>
        <v>0.75862068965517249</v>
      </c>
      <c r="Q12" s="2">
        <f t="shared" si="0"/>
        <v>0.86206896551724144</v>
      </c>
      <c r="R12" s="2">
        <f t="shared" si="0"/>
        <v>0.86206896551724144</v>
      </c>
      <c r="S12" s="3" t="str">
        <f t="shared" si="0"/>
        <v>NO APLICA</v>
      </c>
      <c r="T12" s="118">
        <f t="shared" si="1"/>
        <v>0.75862068965517249</v>
      </c>
      <c r="U12" s="2">
        <f>IFERROR(M12/H12,"NO APLICA")</f>
        <v>0.86206896551724144</v>
      </c>
      <c r="V12" s="2">
        <f>IFERROR(N12/I12,"NO APLICA")</f>
        <v>0.86206896551724144</v>
      </c>
      <c r="W12" s="3" t="str">
        <f>IFERROR((L12+M12+N12+O12)/G12,"NO APLICA")</f>
        <v>NO APLICA</v>
      </c>
      <c r="X12" s="128"/>
      <c r="Y12" s="138"/>
      <c r="Z12" s="143" t="s">
        <v>175</v>
      </c>
      <c r="AA12" s="122"/>
    </row>
    <row r="13" spans="2:27" ht="243.75" customHeight="1" x14ac:dyDescent="0.25">
      <c r="B13" s="100" t="s">
        <v>32</v>
      </c>
      <c r="C13" s="104" t="s">
        <v>136</v>
      </c>
      <c r="D13" s="89" t="s">
        <v>117</v>
      </c>
      <c r="E13" s="114" t="s">
        <v>135</v>
      </c>
      <c r="F13" s="89" t="s">
        <v>98</v>
      </c>
      <c r="G13" s="131">
        <v>25677</v>
      </c>
      <c r="H13" s="52">
        <v>7416</v>
      </c>
      <c r="I13" s="23">
        <v>2348</v>
      </c>
      <c r="J13" s="39">
        <v>8150</v>
      </c>
      <c r="K13" s="25">
        <v>7763</v>
      </c>
      <c r="L13" s="52">
        <v>7735</v>
      </c>
      <c r="M13" s="23">
        <v>29432</v>
      </c>
      <c r="N13" s="24">
        <v>7314</v>
      </c>
      <c r="O13" s="25" t="s">
        <v>26</v>
      </c>
      <c r="P13" s="1">
        <f t="shared" ref="P13:P51" si="2">IFERROR(L13/H13,"NO APLICA")</f>
        <v>1.0430151024811218</v>
      </c>
      <c r="Q13" s="2">
        <f>IFERROR(M13/I13,"NO APLICA")</f>
        <v>12.534923339011925</v>
      </c>
      <c r="R13" s="2">
        <f t="shared" ref="R13:R51" si="3">IFERROR(N13/J13,"NO APLICA")</f>
        <v>0.89742331288343558</v>
      </c>
      <c r="S13" s="3" t="str">
        <f t="shared" ref="S13:S51" si="4">IFERROR(O13/K13,"NO APLICA")</f>
        <v>NO APLICA</v>
      </c>
      <c r="T13" s="1">
        <f t="shared" ref="T13:T50" si="5">IFERROR(L13/G13,"NO APLICA")</f>
        <v>0.30124235697316665</v>
      </c>
      <c r="U13" s="2">
        <f>IFERROR((L13+M13)/G13,"NO APLICA")</f>
        <v>1.4474821824979553</v>
      </c>
      <c r="V13" s="2">
        <f t="shared" ref="V13:V51" si="6">IFERROR((L13+M13+N13)/G13,"NO APLICA")</f>
        <v>1.7323285430540951</v>
      </c>
      <c r="W13" s="3" t="str">
        <f t="shared" ref="W13:W51" si="7">IFERROR((L13+M13+N13+O13)/G13,"NO APLICA")</f>
        <v>NO APLICA</v>
      </c>
      <c r="X13" s="129"/>
      <c r="Y13" s="138"/>
      <c r="Z13" s="144" t="s">
        <v>177</v>
      </c>
      <c r="AA13" s="41"/>
    </row>
    <row r="14" spans="2:27" ht="161.25" customHeight="1" x14ac:dyDescent="0.25">
      <c r="B14" s="101" t="s">
        <v>33</v>
      </c>
      <c r="C14" s="105" t="s">
        <v>138</v>
      </c>
      <c r="D14" s="90" t="s">
        <v>130</v>
      </c>
      <c r="E14" s="47" t="s">
        <v>34</v>
      </c>
      <c r="F14" s="49" t="s">
        <v>99</v>
      </c>
      <c r="G14" s="131">
        <v>874</v>
      </c>
      <c r="H14" s="52">
        <v>165</v>
      </c>
      <c r="I14" s="23">
        <v>238</v>
      </c>
      <c r="J14" s="39">
        <v>238</v>
      </c>
      <c r="K14" s="25">
        <v>233</v>
      </c>
      <c r="L14" s="52">
        <v>165</v>
      </c>
      <c r="M14" s="23">
        <v>238</v>
      </c>
      <c r="N14" s="24">
        <v>238</v>
      </c>
      <c r="O14" s="25" t="s">
        <v>26</v>
      </c>
      <c r="P14" s="1">
        <f t="shared" si="2"/>
        <v>1</v>
      </c>
      <c r="Q14" s="2">
        <f t="shared" ref="Q14:Q51" si="8">IFERROR(M14/I14,"NO APLICA")</f>
        <v>1</v>
      </c>
      <c r="R14" s="2">
        <f t="shared" si="3"/>
        <v>1</v>
      </c>
      <c r="S14" s="3" t="str">
        <f t="shared" si="4"/>
        <v>NO APLICA</v>
      </c>
      <c r="T14" s="1">
        <f t="shared" si="5"/>
        <v>0.18878718535469108</v>
      </c>
      <c r="U14" s="2">
        <f>IFERROR((L14+M14)/G14,"NO APLICA")</f>
        <v>0.4610983981693364</v>
      </c>
      <c r="V14" s="2">
        <f t="shared" si="6"/>
        <v>0.73340961098398172</v>
      </c>
      <c r="W14" s="3" t="str">
        <f t="shared" si="7"/>
        <v>NO APLICA</v>
      </c>
      <c r="X14" s="124"/>
      <c r="Y14" s="139"/>
      <c r="Z14" s="34" t="s">
        <v>178</v>
      </c>
      <c r="AA14" s="41"/>
    </row>
    <row r="15" spans="2:27" ht="161.25" customHeight="1" x14ac:dyDescent="0.25">
      <c r="B15" s="102" t="s">
        <v>30</v>
      </c>
      <c r="C15" s="106" t="s">
        <v>139</v>
      </c>
      <c r="D15" s="91" t="s">
        <v>131</v>
      </c>
      <c r="E15" s="48" t="s">
        <v>35</v>
      </c>
      <c r="F15" s="20" t="s">
        <v>36</v>
      </c>
      <c r="G15" s="131">
        <v>802</v>
      </c>
      <c r="H15" s="52">
        <v>147</v>
      </c>
      <c r="I15" s="23">
        <v>220</v>
      </c>
      <c r="J15" s="39">
        <v>220</v>
      </c>
      <c r="K15" s="25">
        <v>215</v>
      </c>
      <c r="L15" s="52">
        <v>147</v>
      </c>
      <c r="M15" s="23">
        <v>220</v>
      </c>
      <c r="N15" s="24">
        <v>220</v>
      </c>
      <c r="O15" s="25" t="s">
        <v>26</v>
      </c>
      <c r="P15" s="1">
        <f t="shared" si="2"/>
        <v>1</v>
      </c>
      <c r="Q15" s="2">
        <f t="shared" si="8"/>
        <v>1</v>
      </c>
      <c r="R15" s="2">
        <f t="shared" si="3"/>
        <v>1</v>
      </c>
      <c r="S15" s="3" t="str">
        <f t="shared" si="4"/>
        <v>NO APLICA</v>
      </c>
      <c r="T15" s="1">
        <f t="shared" si="5"/>
        <v>0.18329177057356608</v>
      </c>
      <c r="U15" s="2">
        <f t="shared" ref="U15:U51" si="9">IFERROR((L15+M15)/G15,"NO APLICA")</f>
        <v>0.45760598503740646</v>
      </c>
      <c r="V15" s="2">
        <f t="shared" si="6"/>
        <v>0.73192019950124687</v>
      </c>
      <c r="W15" s="3" t="str">
        <f t="shared" si="7"/>
        <v>NO APLICA</v>
      </c>
      <c r="X15" s="129"/>
      <c r="Y15" s="138"/>
      <c r="Z15" s="34" t="s">
        <v>179</v>
      </c>
      <c r="AA15" s="41"/>
    </row>
    <row r="16" spans="2:27" ht="161.25" customHeight="1" x14ac:dyDescent="0.25">
      <c r="B16" s="102" t="s">
        <v>30</v>
      </c>
      <c r="C16" s="106" t="s">
        <v>140</v>
      </c>
      <c r="D16" s="91" t="s">
        <v>132</v>
      </c>
      <c r="E16" s="48" t="s">
        <v>35</v>
      </c>
      <c r="F16" s="20" t="s">
        <v>37</v>
      </c>
      <c r="G16" s="131">
        <v>72</v>
      </c>
      <c r="H16" s="52">
        <v>18</v>
      </c>
      <c r="I16" s="23">
        <v>18</v>
      </c>
      <c r="J16" s="39">
        <v>18</v>
      </c>
      <c r="K16" s="25">
        <v>18</v>
      </c>
      <c r="L16" s="52">
        <v>18</v>
      </c>
      <c r="M16" s="23">
        <v>18</v>
      </c>
      <c r="N16" s="24">
        <v>18</v>
      </c>
      <c r="O16" s="25" t="s">
        <v>26</v>
      </c>
      <c r="P16" s="1">
        <f t="shared" si="2"/>
        <v>1</v>
      </c>
      <c r="Q16" s="2">
        <f t="shared" si="8"/>
        <v>1</v>
      </c>
      <c r="R16" s="2">
        <f t="shared" si="3"/>
        <v>1</v>
      </c>
      <c r="S16" s="3" t="str">
        <f t="shared" si="4"/>
        <v>NO APLICA</v>
      </c>
      <c r="T16" s="1">
        <f t="shared" si="5"/>
        <v>0.25</v>
      </c>
      <c r="U16" s="2">
        <f>IFERROR((L16+M16)/G16,"NO APLICA")</f>
        <v>0.5</v>
      </c>
      <c r="V16" s="2">
        <f t="shared" si="6"/>
        <v>0.75</v>
      </c>
      <c r="W16" s="3" t="str">
        <f t="shared" si="7"/>
        <v>NO APLICA</v>
      </c>
      <c r="X16" s="124"/>
      <c r="Y16" s="138"/>
      <c r="Z16" s="34" t="s">
        <v>180</v>
      </c>
      <c r="AA16" s="41"/>
    </row>
    <row r="17" spans="2:27" ht="190.5" customHeight="1" x14ac:dyDescent="0.25">
      <c r="B17" s="101" t="s">
        <v>38</v>
      </c>
      <c r="C17" s="105" t="s">
        <v>141</v>
      </c>
      <c r="D17" s="90" t="s">
        <v>118</v>
      </c>
      <c r="E17" s="47" t="s">
        <v>34</v>
      </c>
      <c r="F17" s="49" t="s">
        <v>100</v>
      </c>
      <c r="G17" s="131">
        <v>8610</v>
      </c>
      <c r="H17" s="52">
        <v>2152</v>
      </c>
      <c r="I17" s="23">
        <v>2153</v>
      </c>
      <c r="J17" s="39">
        <v>2152</v>
      </c>
      <c r="K17" s="25">
        <v>2153</v>
      </c>
      <c r="L17" s="52">
        <v>988</v>
      </c>
      <c r="M17" s="23">
        <v>2491</v>
      </c>
      <c r="N17" s="24">
        <v>3779</v>
      </c>
      <c r="O17" s="25" t="s">
        <v>26</v>
      </c>
      <c r="P17" s="1">
        <f t="shared" si="2"/>
        <v>0.45910780669144979</v>
      </c>
      <c r="Q17" s="2">
        <f>IFERROR(M17/I17,"NO APLICA")</f>
        <v>1.1569902461681374</v>
      </c>
      <c r="R17" s="2">
        <f t="shared" si="3"/>
        <v>1.7560408921933086</v>
      </c>
      <c r="S17" s="3" t="str">
        <f t="shared" si="4"/>
        <v>NO APLICA</v>
      </c>
      <c r="T17" s="1">
        <f t="shared" si="5"/>
        <v>0.11475029036004646</v>
      </c>
      <c r="U17" s="2">
        <f t="shared" si="9"/>
        <v>0.40406504065040649</v>
      </c>
      <c r="V17" s="2">
        <f t="shared" si="6"/>
        <v>0.84297328687572592</v>
      </c>
      <c r="W17" s="3" t="str">
        <f t="shared" si="7"/>
        <v>NO APLICA</v>
      </c>
      <c r="X17" s="124"/>
      <c r="Y17" s="138"/>
      <c r="Z17" s="34" t="s">
        <v>186</v>
      </c>
      <c r="AA17" s="41"/>
    </row>
    <row r="18" spans="2:27" ht="161.25" customHeight="1" x14ac:dyDescent="0.25">
      <c r="B18" s="102" t="s">
        <v>30</v>
      </c>
      <c r="C18" s="106" t="s">
        <v>142</v>
      </c>
      <c r="D18" s="92" t="s">
        <v>133</v>
      </c>
      <c r="E18" s="48" t="s">
        <v>35</v>
      </c>
      <c r="F18" s="20" t="s">
        <v>101</v>
      </c>
      <c r="G18" s="131">
        <v>8500</v>
      </c>
      <c r="H18" s="52">
        <v>2125</v>
      </c>
      <c r="I18" s="23">
        <v>2125</v>
      </c>
      <c r="J18" s="39">
        <v>2125</v>
      </c>
      <c r="K18" s="25">
        <v>2125</v>
      </c>
      <c r="L18" s="52">
        <v>955</v>
      </c>
      <c r="M18" s="23">
        <v>2455</v>
      </c>
      <c r="N18" s="24">
        <v>3750</v>
      </c>
      <c r="O18" s="25" t="s">
        <v>26</v>
      </c>
      <c r="P18" s="1">
        <f t="shared" si="2"/>
        <v>0.44941176470588234</v>
      </c>
      <c r="Q18" s="2">
        <f t="shared" si="8"/>
        <v>1.1552941176470588</v>
      </c>
      <c r="R18" s="2">
        <f t="shared" si="3"/>
        <v>1.7647058823529411</v>
      </c>
      <c r="S18" s="3" t="str">
        <f t="shared" si="4"/>
        <v>NO APLICA</v>
      </c>
      <c r="T18" s="1">
        <f t="shared" si="5"/>
        <v>0.11235294117647059</v>
      </c>
      <c r="U18" s="2">
        <f>IFERROR((L18+M18)/G18,"NO APLICA")</f>
        <v>0.4011764705882353</v>
      </c>
      <c r="V18" s="2">
        <f t="shared" si="6"/>
        <v>0.84235294117647064</v>
      </c>
      <c r="W18" s="3" t="str">
        <f t="shared" si="7"/>
        <v>NO APLICA</v>
      </c>
      <c r="X18" s="124"/>
      <c r="Y18" s="138"/>
      <c r="Z18" s="34" t="s">
        <v>187</v>
      </c>
      <c r="AA18" s="41"/>
    </row>
    <row r="19" spans="2:27" ht="161.25" customHeight="1" x14ac:dyDescent="0.25">
      <c r="B19" s="102" t="s">
        <v>30</v>
      </c>
      <c r="C19" s="106" t="s">
        <v>143</v>
      </c>
      <c r="D19" s="92" t="s">
        <v>119</v>
      </c>
      <c r="E19" s="48" t="s">
        <v>35</v>
      </c>
      <c r="F19" s="20" t="s">
        <v>102</v>
      </c>
      <c r="G19" s="131">
        <v>110</v>
      </c>
      <c r="H19" s="52">
        <v>27</v>
      </c>
      <c r="I19" s="23">
        <v>28</v>
      </c>
      <c r="J19" s="39">
        <v>27</v>
      </c>
      <c r="K19" s="25">
        <v>28</v>
      </c>
      <c r="L19" s="52">
        <v>33</v>
      </c>
      <c r="M19" s="23">
        <v>36</v>
      </c>
      <c r="N19" s="24">
        <v>29</v>
      </c>
      <c r="O19" s="25" t="s">
        <v>26</v>
      </c>
      <c r="P19" s="1">
        <f t="shared" si="2"/>
        <v>1.2222222222222223</v>
      </c>
      <c r="Q19" s="2">
        <f t="shared" si="8"/>
        <v>1.2857142857142858</v>
      </c>
      <c r="R19" s="2">
        <f t="shared" si="3"/>
        <v>1.0740740740740742</v>
      </c>
      <c r="S19" s="3" t="str">
        <f t="shared" si="4"/>
        <v>NO APLICA</v>
      </c>
      <c r="T19" s="1">
        <f t="shared" si="5"/>
        <v>0.3</v>
      </c>
      <c r="U19" s="2">
        <f t="shared" si="9"/>
        <v>0.62727272727272732</v>
      </c>
      <c r="V19" s="2">
        <f t="shared" si="6"/>
        <v>0.89090909090909087</v>
      </c>
      <c r="W19" s="3" t="str">
        <f t="shared" si="7"/>
        <v>NO APLICA</v>
      </c>
      <c r="X19" s="124"/>
      <c r="Y19" s="138"/>
      <c r="Z19" s="34" t="s">
        <v>188</v>
      </c>
      <c r="AA19" s="41"/>
    </row>
    <row r="20" spans="2:27" ht="161.25" customHeight="1" x14ac:dyDescent="0.25">
      <c r="B20" s="101" t="s">
        <v>120</v>
      </c>
      <c r="C20" s="146" t="s">
        <v>144</v>
      </c>
      <c r="D20" s="146" t="s">
        <v>121</v>
      </c>
      <c r="E20" s="47" t="s">
        <v>35</v>
      </c>
      <c r="F20" s="49" t="s">
        <v>39</v>
      </c>
      <c r="G20" s="131">
        <v>12118</v>
      </c>
      <c r="H20" s="52">
        <v>2</v>
      </c>
      <c r="I20" s="23">
        <v>9997</v>
      </c>
      <c r="J20" s="39">
        <v>1148</v>
      </c>
      <c r="K20" s="25">
        <v>971</v>
      </c>
      <c r="L20" s="52">
        <v>848</v>
      </c>
      <c r="M20" s="23">
        <v>9997</v>
      </c>
      <c r="N20" s="24">
        <v>2247</v>
      </c>
      <c r="O20" s="25" t="s">
        <v>26</v>
      </c>
      <c r="P20" s="1">
        <f t="shared" si="2"/>
        <v>424</v>
      </c>
      <c r="Q20" s="2">
        <f t="shared" si="8"/>
        <v>1</v>
      </c>
      <c r="R20" s="2">
        <f t="shared" si="3"/>
        <v>1.9573170731707317</v>
      </c>
      <c r="S20" s="3" t="str">
        <f t="shared" si="4"/>
        <v>NO APLICA</v>
      </c>
      <c r="T20" s="1">
        <f>IFERROR(L20/G20,"NO APLICA")</f>
        <v>6.9978544314243274E-2</v>
      </c>
      <c r="U20" s="2">
        <f t="shared" si="9"/>
        <v>0.89494966166033996</v>
      </c>
      <c r="V20" s="2">
        <f t="shared" si="6"/>
        <v>1.0803762997194257</v>
      </c>
      <c r="W20" s="3" t="str">
        <f t="shared" si="7"/>
        <v>NO APLICA</v>
      </c>
      <c r="X20" s="129"/>
      <c r="Y20" s="138"/>
      <c r="Z20" s="34" t="s">
        <v>189</v>
      </c>
      <c r="AA20" s="41"/>
    </row>
    <row r="21" spans="2:27" ht="161.25" customHeight="1" x14ac:dyDescent="0.25">
      <c r="B21" s="98" t="s">
        <v>40</v>
      </c>
      <c r="C21" s="107" t="s">
        <v>145</v>
      </c>
      <c r="D21" s="33" t="s">
        <v>122</v>
      </c>
      <c r="E21" s="32" t="s">
        <v>35</v>
      </c>
      <c r="F21" s="20" t="s">
        <v>41</v>
      </c>
      <c r="G21" s="131">
        <v>7</v>
      </c>
      <c r="H21" s="52">
        <v>2</v>
      </c>
      <c r="I21" s="23">
        <v>1</v>
      </c>
      <c r="J21" s="39">
        <v>2</v>
      </c>
      <c r="K21" s="25">
        <v>2</v>
      </c>
      <c r="L21" s="52">
        <v>2</v>
      </c>
      <c r="M21" s="23">
        <v>1</v>
      </c>
      <c r="N21" s="24">
        <v>2</v>
      </c>
      <c r="O21" s="25" t="s">
        <v>26</v>
      </c>
      <c r="P21" s="1">
        <f t="shared" si="2"/>
        <v>1</v>
      </c>
      <c r="Q21" s="2">
        <f t="shared" si="8"/>
        <v>1</v>
      </c>
      <c r="R21" s="2">
        <f t="shared" si="3"/>
        <v>1</v>
      </c>
      <c r="S21" s="3" t="str">
        <f t="shared" si="4"/>
        <v>NO APLICA</v>
      </c>
      <c r="T21" s="1">
        <f t="shared" si="5"/>
        <v>0.2857142857142857</v>
      </c>
      <c r="U21" s="2">
        <f t="shared" si="9"/>
        <v>0.42857142857142855</v>
      </c>
      <c r="V21" s="2">
        <f t="shared" si="6"/>
        <v>0.7142857142857143</v>
      </c>
      <c r="W21" s="3" t="str">
        <f t="shared" si="7"/>
        <v>NO APLICA</v>
      </c>
      <c r="X21" s="124"/>
      <c r="Y21" s="138"/>
      <c r="Z21" s="34" t="s">
        <v>190</v>
      </c>
      <c r="AA21" s="41"/>
    </row>
    <row r="22" spans="2:27" ht="161.25" customHeight="1" x14ac:dyDescent="0.25">
      <c r="B22" s="98" t="s">
        <v>40</v>
      </c>
      <c r="C22" s="107" t="s">
        <v>146</v>
      </c>
      <c r="D22" s="33" t="s">
        <v>42</v>
      </c>
      <c r="E22" s="32" t="s">
        <v>35</v>
      </c>
      <c r="F22" s="20" t="s">
        <v>43</v>
      </c>
      <c r="G22" s="131">
        <v>5</v>
      </c>
      <c r="H22" s="52">
        <v>2</v>
      </c>
      <c r="I22" s="23">
        <v>1</v>
      </c>
      <c r="J22" s="39">
        <v>0</v>
      </c>
      <c r="K22" s="25">
        <v>2</v>
      </c>
      <c r="L22" s="52">
        <v>2</v>
      </c>
      <c r="M22" s="23">
        <v>1</v>
      </c>
      <c r="N22" s="24">
        <v>0</v>
      </c>
      <c r="O22" s="25" t="s">
        <v>26</v>
      </c>
      <c r="P22" s="1">
        <f t="shared" si="2"/>
        <v>1</v>
      </c>
      <c r="Q22" s="2">
        <f t="shared" si="8"/>
        <v>1</v>
      </c>
      <c r="R22" s="2" t="str">
        <f t="shared" si="3"/>
        <v>NO APLICA</v>
      </c>
      <c r="S22" s="3" t="str">
        <f t="shared" si="4"/>
        <v>NO APLICA</v>
      </c>
      <c r="T22" s="1">
        <f t="shared" si="5"/>
        <v>0.4</v>
      </c>
      <c r="U22" s="2">
        <f t="shared" si="9"/>
        <v>0.6</v>
      </c>
      <c r="V22" s="2">
        <f t="shared" si="6"/>
        <v>0.6</v>
      </c>
      <c r="W22" s="3" t="str">
        <f t="shared" si="7"/>
        <v>NO APLICA</v>
      </c>
      <c r="X22" s="124"/>
      <c r="Y22" s="138"/>
      <c r="Z22" s="34" t="s">
        <v>182</v>
      </c>
      <c r="AA22" s="41"/>
    </row>
    <row r="23" spans="2:27" ht="161.25" customHeight="1" x14ac:dyDescent="0.25">
      <c r="B23" s="98" t="s">
        <v>40</v>
      </c>
      <c r="C23" s="107" t="s">
        <v>147</v>
      </c>
      <c r="D23" s="33" t="s">
        <v>123</v>
      </c>
      <c r="E23" s="32" t="s">
        <v>35</v>
      </c>
      <c r="F23" s="20" t="s">
        <v>44</v>
      </c>
      <c r="G23" s="131">
        <v>65</v>
      </c>
      <c r="H23" s="52">
        <v>15</v>
      </c>
      <c r="I23" s="23">
        <v>10</v>
      </c>
      <c r="J23" s="39">
        <v>10</v>
      </c>
      <c r="K23" s="25">
        <v>30</v>
      </c>
      <c r="L23" s="52">
        <v>47</v>
      </c>
      <c r="M23" s="23">
        <v>30</v>
      </c>
      <c r="N23" s="24">
        <v>32</v>
      </c>
      <c r="O23" s="25" t="s">
        <v>26</v>
      </c>
      <c r="P23" s="1">
        <f t="shared" si="2"/>
        <v>3.1333333333333333</v>
      </c>
      <c r="Q23" s="2">
        <f t="shared" si="8"/>
        <v>3</v>
      </c>
      <c r="R23" s="2">
        <f t="shared" si="3"/>
        <v>3.2</v>
      </c>
      <c r="S23" s="3" t="str">
        <f t="shared" si="4"/>
        <v>NO APLICA</v>
      </c>
      <c r="T23" s="1">
        <f t="shared" si="5"/>
        <v>0.72307692307692306</v>
      </c>
      <c r="U23" s="2">
        <f t="shared" si="9"/>
        <v>1.1846153846153846</v>
      </c>
      <c r="V23" s="2">
        <f t="shared" si="6"/>
        <v>1.676923076923077</v>
      </c>
      <c r="W23" s="3" t="str">
        <f t="shared" si="7"/>
        <v>NO APLICA</v>
      </c>
      <c r="X23" s="124"/>
      <c r="Y23" s="138"/>
      <c r="Z23" s="34" t="s">
        <v>181</v>
      </c>
      <c r="AA23" s="41"/>
    </row>
    <row r="24" spans="2:27" ht="161.25" customHeight="1" x14ac:dyDescent="0.25">
      <c r="B24" s="98" t="s">
        <v>40</v>
      </c>
      <c r="C24" s="107" t="s">
        <v>148</v>
      </c>
      <c r="D24" s="33" t="s">
        <v>124</v>
      </c>
      <c r="E24" s="32" t="s">
        <v>35</v>
      </c>
      <c r="F24" s="20" t="s">
        <v>45</v>
      </c>
      <c r="G24" s="131">
        <v>9250</v>
      </c>
      <c r="H24" s="52">
        <v>250</v>
      </c>
      <c r="I24" s="23">
        <v>8500</v>
      </c>
      <c r="J24" s="39">
        <v>250</v>
      </c>
      <c r="K24" s="25">
        <v>250</v>
      </c>
      <c r="L24" s="52">
        <v>412</v>
      </c>
      <c r="M24" s="23">
        <v>9033</v>
      </c>
      <c r="N24" s="24">
        <v>550</v>
      </c>
      <c r="O24" s="25" t="s">
        <v>26</v>
      </c>
      <c r="P24" s="1">
        <f t="shared" si="2"/>
        <v>1.6479999999999999</v>
      </c>
      <c r="Q24" s="2">
        <f t="shared" si="8"/>
        <v>1.0627058823529412</v>
      </c>
      <c r="R24" s="2">
        <f t="shared" si="3"/>
        <v>2.2000000000000002</v>
      </c>
      <c r="S24" s="3" t="str">
        <f t="shared" si="4"/>
        <v>NO APLICA</v>
      </c>
      <c r="T24" s="1">
        <f t="shared" si="5"/>
        <v>4.4540540540540539E-2</v>
      </c>
      <c r="U24" s="2">
        <f t="shared" si="9"/>
        <v>1.0210810810810811</v>
      </c>
      <c r="V24" s="2">
        <f t="shared" si="6"/>
        <v>1.0805405405405406</v>
      </c>
      <c r="W24" s="3" t="str">
        <f t="shared" si="7"/>
        <v>NO APLICA</v>
      </c>
      <c r="X24" s="124"/>
      <c r="Y24" s="138"/>
      <c r="Z24" s="34" t="s">
        <v>183</v>
      </c>
      <c r="AA24" s="41"/>
    </row>
    <row r="25" spans="2:27" ht="161.25" customHeight="1" x14ac:dyDescent="0.25">
      <c r="B25" s="98" t="s">
        <v>40</v>
      </c>
      <c r="C25" s="107" t="s">
        <v>149</v>
      </c>
      <c r="D25" s="33" t="s">
        <v>46</v>
      </c>
      <c r="E25" s="32" t="s">
        <v>35</v>
      </c>
      <c r="F25" s="20" t="s">
        <v>47</v>
      </c>
      <c r="G25" s="131">
        <v>1100</v>
      </c>
      <c r="H25" s="52">
        <v>275</v>
      </c>
      <c r="I25" s="23">
        <v>275</v>
      </c>
      <c r="J25" s="39">
        <v>275</v>
      </c>
      <c r="K25" s="25">
        <v>275</v>
      </c>
      <c r="L25" s="52">
        <v>377</v>
      </c>
      <c r="M25" s="23">
        <v>378</v>
      </c>
      <c r="N25" s="24">
        <v>204</v>
      </c>
      <c r="O25" s="25" t="s">
        <v>26</v>
      </c>
      <c r="P25" s="1">
        <f t="shared" si="2"/>
        <v>1.3709090909090909</v>
      </c>
      <c r="Q25" s="2">
        <f t="shared" si="8"/>
        <v>1.3745454545454545</v>
      </c>
      <c r="R25" s="2">
        <f t="shared" si="3"/>
        <v>0.74181818181818182</v>
      </c>
      <c r="S25" s="3" t="str">
        <f t="shared" si="4"/>
        <v>NO APLICA</v>
      </c>
      <c r="T25" s="1">
        <f t="shared" si="5"/>
        <v>0.34272727272727271</v>
      </c>
      <c r="U25" s="2">
        <f t="shared" si="9"/>
        <v>0.6863636363636364</v>
      </c>
      <c r="V25" s="2">
        <f t="shared" si="6"/>
        <v>0.87181818181818183</v>
      </c>
      <c r="W25" s="3" t="str">
        <f t="shared" si="7"/>
        <v>NO APLICA</v>
      </c>
      <c r="X25" s="124"/>
      <c r="Y25" s="139"/>
      <c r="Z25" s="34" t="s">
        <v>184</v>
      </c>
      <c r="AA25" s="41"/>
    </row>
    <row r="26" spans="2:27" ht="161.25" customHeight="1" x14ac:dyDescent="0.25">
      <c r="B26" s="98" t="s">
        <v>40</v>
      </c>
      <c r="C26" s="107" t="s">
        <v>150</v>
      </c>
      <c r="D26" s="33" t="s">
        <v>125</v>
      </c>
      <c r="E26" s="32" t="s">
        <v>35</v>
      </c>
      <c r="F26" s="20" t="s">
        <v>48</v>
      </c>
      <c r="G26" s="131">
        <v>2200</v>
      </c>
      <c r="H26" s="52">
        <v>1</v>
      </c>
      <c r="I26" s="23">
        <v>1200</v>
      </c>
      <c r="J26" s="39">
        <v>599</v>
      </c>
      <c r="K26" s="25">
        <v>400</v>
      </c>
      <c r="L26" s="52">
        <v>2</v>
      </c>
      <c r="M26" s="133">
        <v>1293</v>
      </c>
      <c r="N26" s="24">
        <v>676</v>
      </c>
      <c r="O26" s="25" t="s">
        <v>26</v>
      </c>
      <c r="P26" s="1">
        <f t="shared" si="2"/>
        <v>2</v>
      </c>
      <c r="Q26" s="2">
        <f t="shared" si="8"/>
        <v>1.0774999999999999</v>
      </c>
      <c r="R26" s="2">
        <f t="shared" si="3"/>
        <v>1.1285475792988313</v>
      </c>
      <c r="S26" s="3" t="str">
        <f t="shared" si="4"/>
        <v>NO APLICA</v>
      </c>
      <c r="T26" s="1">
        <f t="shared" si="5"/>
        <v>9.0909090909090909E-4</v>
      </c>
      <c r="U26" s="2">
        <f t="shared" si="9"/>
        <v>0.58863636363636362</v>
      </c>
      <c r="V26" s="2">
        <f t="shared" si="6"/>
        <v>0.89590909090909088</v>
      </c>
      <c r="W26" s="3" t="str">
        <f t="shared" si="7"/>
        <v>NO APLICA</v>
      </c>
      <c r="X26" s="124"/>
      <c r="Y26" s="138"/>
      <c r="Z26" s="34" t="s">
        <v>191</v>
      </c>
      <c r="AA26" s="41"/>
    </row>
    <row r="27" spans="2:27" ht="161.25" customHeight="1" x14ac:dyDescent="0.25">
      <c r="B27" s="98" t="s">
        <v>40</v>
      </c>
      <c r="C27" s="107" t="s">
        <v>151</v>
      </c>
      <c r="D27" s="33" t="s">
        <v>126</v>
      </c>
      <c r="E27" s="32" t="s">
        <v>35</v>
      </c>
      <c r="F27" s="20" t="s">
        <v>49</v>
      </c>
      <c r="G27" s="131">
        <v>6</v>
      </c>
      <c r="H27" s="52">
        <v>2</v>
      </c>
      <c r="I27" s="23">
        <v>1</v>
      </c>
      <c r="J27" s="39">
        <v>2</v>
      </c>
      <c r="K27" s="25">
        <v>1</v>
      </c>
      <c r="L27" s="52">
        <v>2</v>
      </c>
      <c r="M27" s="23">
        <v>1</v>
      </c>
      <c r="N27" s="24">
        <v>2</v>
      </c>
      <c r="O27" s="25" t="s">
        <v>26</v>
      </c>
      <c r="P27" s="1">
        <f t="shared" si="2"/>
        <v>1</v>
      </c>
      <c r="Q27" s="2">
        <f t="shared" si="8"/>
        <v>1</v>
      </c>
      <c r="R27" s="2">
        <f t="shared" si="3"/>
        <v>1</v>
      </c>
      <c r="S27" s="3" t="str">
        <f t="shared" si="4"/>
        <v>NO APLICA</v>
      </c>
      <c r="T27" s="1">
        <f t="shared" si="5"/>
        <v>0.33333333333333331</v>
      </c>
      <c r="U27" s="2">
        <f t="shared" si="9"/>
        <v>0.5</v>
      </c>
      <c r="V27" s="2">
        <f t="shared" si="6"/>
        <v>0.83333333333333337</v>
      </c>
      <c r="W27" s="3" t="str">
        <f t="shared" si="7"/>
        <v>NO APLICA</v>
      </c>
      <c r="X27" s="124"/>
      <c r="Y27" s="139"/>
      <c r="Z27" s="34" t="s">
        <v>192</v>
      </c>
      <c r="AA27" s="41"/>
    </row>
    <row r="28" spans="2:27" ht="161.25" customHeight="1" x14ac:dyDescent="0.25">
      <c r="B28" s="98" t="s">
        <v>40</v>
      </c>
      <c r="C28" s="107" t="s">
        <v>152</v>
      </c>
      <c r="D28" s="33" t="s">
        <v>50</v>
      </c>
      <c r="E28" s="32" t="s">
        <v>35</v>
      </c>
      <c r="F28" s="20" t="s">
        <v>49</v>
      </c>
      <c r="G28" s="131">
        <v>2</v>
      </c>
      <c r="H28" s="52">
        <v>0</v>
      </c>
      <c r="I28" s="23">
        <v>1</v>
      </c>
      <c r="J28" s="39">
        <v>0</v>
      </c>
      <c r="K28" s="25">
        <v>1</v>
      </c>
      <c r="L28" s="52">
        <v>0</v>
      </c>
      <c r="M28" s="23">
        <v>1</v>
      </c>
      <c r="N28" s="24">
        <v>0</v>
      </c>
      <c r="O28" s="25" t="s">
        <v>26</v>
      </c>
      <c r="P28" s="1" t="str">
        <f t="shared" si="2"/>
        <v>NO APLICA</v>
      </c>
      <c r="Q28" s="2">
        <f t="shared" si="8"/>
        <v>1</v>
      </c>
      <c r="R28" s="2" t="str">
        <f t="shared" si="3"/>
        <v>NO APLICA</v>
      </c>
      <c r="S28" s="3" t="str">
        <f t="shared" si="4"/>
        <v>NO APLICA</v>
      </c>
      <c r="T28" s="1">
        <f t="shared" si="5"/>
        <v>0</v>
      </c>
      <c r="U28" s="2">
        <f t="shared" si="9"/>
        <v>0.5</v>
      </c>
      <c r="V28" s="2">
        <f t="shared" si="6"/>
        <v>0.5</v>
      </c>
      <c r="W28" s="3" t="str">
        <f t="shared" si="7"/>
        <v>NO APLICA</v>
      </c>
      <c r="X28" s="124"/>
      <c r="Y28" s="139"/>
      <c r="Z28" s="34" t="s">
        <v>193</v>
      </c>
      <c r="AA28" s="41"/>
    </row>
    <row r="29" spans="2:27" ht="161.25" customHeight="1" x14ac:dyDescent="0.25">
      <c r="B29" s="98" t="s">
        <v>40</v>
      </c>
      <c r="C29" s="107" t="s">
        <v>153</v>
      </c>
      <c r="D29" s="33" t="s">
        <v>51</v>
      </c>
      <c r="E29" s="32" t="s">
        <v>35</v>
      </c>
      <c r="F29" s="20" t="s">
        <v>52</v>
      </c>
      <c r="G29" s="131">
        <v>28</v>
      </c>
      <c r="H29" s="52">
        <v>0</v>
      </c>
      <c r="I29" s="23">
        <v>8</v>
      </c>
      <c r="J29" s="39">
        <v>10</v>
      </c>
      <c r="K29" s="25">
        <v>10</v>
      </c>
      <c r="L29" s="52">
        <v>4</v>
      </c>
      <c r="M29" s="23">
        <v>10</v>
      </c>
      <c r="N29" s="24">
        <v>30</v>
      </c>
      <c r="O29" s="25" t="s">
        <v>26</v>
      </c>
      <c r="P29" s="1" t="str">
        <f t="shared" si="2"/>
        <v>NO APLICA</v>
      </c>
      <c r="Q29" s="2">
        <f t="shared" si="8"/>
        <v>1.25</v>
      </c>
      <c r="R29" s="2">
        <f t="shared" si="3"/>
        <v>3</v>
      </c>
      <c r="S29" s="3" t="str">
        <f t="shared" si="4"/>
        <v>NO APLICA</v>
      </c>
      <c r="T29" s="1">
        <f t="shared" si="5"/>
        <v>0.14285714285714285</v>
      </c>
      <c r="U29" s="2">
        <f t="shared" si="9"/>
        <v>0.5</v>
      </c>
      <c r="V29" s="2">
        <f t="shared" si="6"/>
        <v>1.5714285714285714</v>
      </c>
      <c r="W29" s="3" t="str">
        <f t="shared" si="7"/>
        <v>NO APLICA</v>
      </c>
      <c r="X29" s="124"/>
      <c r="Y29" s="139"/>
      <c r="Z29" s="34" t="s">
        <v>185</v>
      </c>
      <c r="AA29" s="41"/>
    </row>
    <row r="30" spans="2:27" ht="161.25" customHeight="1" x14ac:dyDescent="0.25">
      <c r="B30" s="200" t="s">
        <v>53</v>
      </c>
      <c r="C30" s="202" t="s">
        <v>154</v>
      </c>
      <c r="D30" s="93" t="s">
        <v>54</v>
      </c>
      <c r="E30" s="47" t="s">
        <v>35</v>
      </c>
      <c r="F30" s="50" t="s">
        <v>55</v>
      </c>
      <c r="G30" s="131">
        <v>91</v>
      </c>
      <c r="H30" s="52">
        <v>41</v>
      </c>
      <c r="I30" s="23">
        <v>25</v>
      </c>
      <c r="J30" s="39">
        <v>15</v>
      </c>
      <c r="K30" s="25">
        <v>10</v>
      </c>
      <c r="L30" s="52">
        <v>18</v>
      </c>
      <c r="M30" s="23">
        <v>24</v>
      </c>
      <c r="N30" s="24">
        <v>21</v>
      </c>
      <c r="O30" s="25" t="s">
        <v>26</v>
      </c>
      <c r="P30" s="1">
        <f t="shared" si="2"/>
        <v>0.43902439024390244</v>
      </c>
      <c r="Q30" s="2">
        <f t="shared" si="8"/>
        <v>0.96</v>
      </c>
      <c r="R30" s="2">
        <f t="shared" si="3"/>
        <v>1.4</v>
      </c>
      <c r="S30" s="3" t="str">
        <f t="shared" si="4"/>
        <v>NO APLICA</v>
      </c>
      <c r="T30" s="1">
        <f t="shared" si="5"/>
        <v>0.19780219780219779</v>
      </c>
      <c r="U30" s="2">
        <f t="shared" si="9"/>
        <v>0.46153846153846156</v>
      </c>
      <c r="V30" s="2">
        <f t="shared" si="6"/>
        <v>0.69230769230769229</v>
      </c>
      <c r="W30" s="3" t="str">
        <f t="shared" si="7"/>
        <v>NO APLICA</v>
      </c>
      <c r="X30" s="124"/>
      <c r="Y30" s="139"/>
      <c r="Z30" s="34" t="s">
        <v>194</v>
      </c>
      <c r="AA30" s="41"/>
    </row>
    <row r="31" spans="2:27" ht="161.25" customHeight="1" x14ac:dyDescent="0.25">
      <c r="B31" s="201"/>
      <c r="C31" s="203"/>
      <c r="D31" s="90" t="s">
        <v>56</v>
      </c>
      <c r="E31" s="47" t="s">
        <v>35</v>
      </c>
      <c r="F31" s="49" t="s">
        <v>57</v>
      </c>
      <c r="G31" s="131">
        <v>95</v>
      </c>
      <c r="H31" s="52">
        <v>23</v>
      </c>
      <c r="I31" s="23">
        <v>24</v>
      </c>
      <c r="J31" s="39">
        <v>23</v>
      </c>
      <c r="K31" s="25">
        <v>25</v>
      </c>
      <c r="L31" s="52">
        <v>50</v>
      </c>
      <c r="M31" s="23">
        <v>31</v>
      </c>
      <c r="N31" s="24">
        <v>40</v>
      </c>
      <c r="O31" s="25" t="s">
        <v>26</v>
      </c>
      <c r="P31" s="1">
        <f t="shared" si="2"/>
        <v>2.1739130434782608</v>
      </c>
      <c r="Q31" s="2">
        <f t="shared" si="8"/>
        <v>1.2916666666666667</v>
      </c>
      <c r="R31" s="2">
        <f t="shared" si="3"/>
        <v>1.7391304347826086</v>
      </c>
      <c r="S31" s="3" t="str">
        <f t="shared" si="4"/>
        <v>NO APLICA</v>
      </c>
      <c r="T31" s="1">
        <f t="shared" si="5"/>
        <v>0.52631578947368418</v>
      </c>
      <c r="U31" s="2">
        <f t="shared" si="9"/>
        <v>0.85263157894736841</v>
      </c>
      <c r="V31" s="2">
        <f t="shared" si="6"/>
        <v>1.2736842105263158</v>
      </c>
      <c r="W31" s="3" t="str">
        <f t="shared" si="7"/>
        <v>NO APLICA</v>
      </c>
      <c r="X31" s="124"/>
      <c r="Y31" s="139"/>
      <c r="Z31" s="34" t="s">
        <v>195</v>
      </c>
      <c r="AA31" s="41"/>
    </row>
    <row r="32" spans="2:27" ht="161.25" customHeight="1" x14ac:dyDescent="0.25">
      <c r="B32" s="99" t="s">
        <v>58</v>
      </c>
      <c r="C32" s="108" t="s">
        <v>155</v>
      </c>
      <c r="D32" s="94" t="s">
        <v>134</v>
      </c>
      <c r="E32" s="19" t="s">
        <v>35</v>
      </c>
      <c r="F32" s="20" t="s">
        <v>59</v>
      </c>
      <c r="G32" s="131">
        <v>151</v>
      </c>
      <c r="H32" s="52">
        <v>38</v>
      </c>
      <c r="I32" s="23">
        <v>30</v>
      </c>
      <c r="J32" s="39">
        <v>25</v>
      </c>
      <c r="K32" s="25">
        <v>58</v>
      </c>
      <c r="L32" s="52">
        <v>37</v>
      </c>
      <c r="M32" s="23">
        <v>42</v>
      </c>
      <c r="N32" s="24">
        <v>28</v>
      </c>
      <c r="O32" s="25" t="s">
        <v>26</v>
      </c>
      <c r="P32" s="1">
        <f t="shared" si="2"/>
        <v>0.97368421052631582</v>
      </c>
      <c r="Q32" s="2">
        <f t="shared" si="8"/>
        <v>1.4</v>
      </c>
      <c r="R32" s="2">
        <f t="shared" si="3"/>
        <v>1.1200000000000001</v>
      </c>
      <c r="S32" s="3" t="str">
        <f t="shared" si="4"/>
        <v>NO APLICA</v>
      </c>
      <c r="T32" s="1">
        <f t="shared" si="5"/>
        <v>0.24503311258278146</v>
      </c>
      <c r="U32" s="2">
        <f t="shared" si="9"/>
        <v>0.52317880794701987</v>
      </c>
      <c r="V32" s="2">
        <f t="shared" si="6"/>
        <v>0.70860927152317876</v>
      </c>
      <c r="W32" s="3" t="str">
        <f t="shared" si="7"/>
        <v>NO APLICA</v>
      </c>
      <c r="X32" s="124"/>
      <c r="Y32" s="139"/>
      <c r="Z32" s="34" t="s">
        <v>196</v>
      </c>
      <c r="AA32" s="41"/>
    </row>
    <row r="33" spans="2:27" ht="161.25" customHeight="1" x14ac:dyDescent="0.25">
      <c r="B33" s="99" t="s">
        <v>58</v>
      </c>
      <c r="C33" s="108" t="s">
        <v>156</v>
      </c>
      <c r="D33" s="94" t="s">
        <v>127</v>
      </c>
      <c r="E33" s="19" t="s">
        <v>35</v>
      </c>
      <c r="F33" s="20" t="s">
        <v>60</v>
      </c>
      <c r="G33" s="131">
        <v>90</v>
      </c>
      <c r="H33" s="52">
        <v>45</v>
      </c>
      <c r="I33" s="23">
        <v>10</v>
      </c>
      <c r="J33" s="39">
        <v>10</v>
      </c>
      <c r="K33" s="25">
        <v>25</v>
      </c>
      <c r="L33" s="52">
        <v>31</v>
      </c>
      <c r="M33" s="23">
        <v>18</v>
      </c>
      <c r="N33" s="24">
        <v>36</v>
      </c>
      <c r="O33" s="25" t="s">
        <v>26</v>
      </c>
      <c r="P33" s="1">
        <f t="shared" si="2"/>
        <v>0.68888888888888888</v>
      </c>
      <c r="Q33" s="2">
        <f t="shared" si="8"/>
        <v>1.8</v>
      </c>
      <c r="R33" s="2">
        <f t="shared" si="3"/>
        <v>3.6</v>
      </c>
      <c r="S33" s="3" t="str">
        <f t="shared" si="4"/>
        <v>NO APLICA</v>
      </c>
      <c r="T33" s="1">
        <f t="shared" si="5"/>
        <v>0.34444444444444444</v>
      </c>
      <c r="U33" s="2">
        <f t="shared" si="9"/>
        <v>0.5444444444444444</v>
      </c>
      <c r="V33" s="2">
        <f t="shared" si="6"/>
        <v>0.94444444444444442</v>
      </c>
      <c r="W33" s="3" t="str">
        <f t="shared" si="7"/>
        <v>NO APLICA</v>
      </c>
      <c r="X33" s="124"/>
      <c r="Y33" s="139"/>
      <c r="Z33" s="34" t="s">
        <v>197</v>
      </c>
      <c r="AA33" s="41"/>
    </row>
    <row r="34" spans="2:27" ht="161.25" customHeight="1" x14ac:dyDescent="0.25">
      <c r="B34" s="101" t="s">
        <v>61</v>
      </c>
      <c r="C34" s="109" t="s">
        <v>157</v>
      </c>
      <c r="D34" s="90" t="s">
        <v>62</v>
      </c>
      <c r="E34" s="47" t="s">
        <v>34</v>
      </c>
      <c r="F34" s="49" t="s">
        <v>63</v>
      </c>
      <c r="G34" s="131">
        <v>70</v>
      </c>
      <c r="H34" s="52">
        <v>15</v>
      </c>
      <c r="I34" s="23">
        <v>17</v>
      </c>
      <c r="J34" s="39">
        <v>25</v>
      </c>
      <c r="K34" s="25">
        <v>13</v>
      </c>
      <c r="L34" s="52">
        <v>11</v>
      </c>
      <c r="M34" s="23">
        <v>19</v>
      </c>
      <c r="N34" s="24">
        <v>26</v>
      </c>
      <c r="O34" s="25" t="s">
        <v>26</v>
      </c>
      <c r="P34" s="1">
        <f t="shared" si="2"/>
        <v>0.73333333333333328</v>
      </c>
      <c r="Q34" s="2">
        <f t="shared" si="8"/>
        <v>1.1176470588235294</v>
      </c>
      <c r="R34" s="2">
        <f t="shared" si="3"/>
        <v>1.04</v>
      </c>
      <c r="S34" s="3" t="str">
        <f t="shared" si="4"/>
        <v>NO APLICA</v>
      </c>
      <c r="T34" s="1">
        <f t="shared" si="5"/>
        <v>0.15714285714285714</v>
      </c>
      <c r="U34" s="2">
        <f t="shared" si="9"/>
        <v>0.42857142857142855</v>
      </c>
      <c r="V34" s="2">
        <f t="shared" si="6"/>
        <v>0.8</v>
      </c>
      <c r="W34" s="3" t="str">
        <f t="shared" si="7"/>
        <v>NO APLICA</v>
      </c>
      <c r="X34" s="124"/>
      <c r="Y34" s="139"/>
      <c r="Z34" s="34" t="s">
        <v>198</v>
      </c>
      <c r="AA34" s="41"/>
    </row>
    <row r="35" spans="2:27" ht="161.25" customHeight="1" x14ac:dyDescent="0.25">
      <c r="B35" s="99" t="s">
        <v>67</v>
      </c>
      <c r="C35" s="110" t="s">
        <v>158</v>
      </c>
      <c r="D35" s="92" t="s">
        <v>64</v>
      </c>
      <c r="E35" s="48" t="s">
        <v>65</v>
      </c>
      <c r="F35" s="20" t="s">
        <v>66</v>
      </c>
      <c r="G35" s="131">
        <v>1700</v>
      </c>
      <c r="H35" s="52">
        <v>300</v>
      </c>
      <c r="I35" s="23">
        <v>500</v>
      </c>
      <c r="J35" s="39">
        <v>550</v>
      </c>
      <c r="K35" s="25">
        <v>350</v>
      </c>
      <c r="L35" s="52">
        <v>636</v>
      </c>
      <c r="M35" s="23">
        <v>612</v>
      </c>
      <c r="N35" s="24">
        <v>800</v>
      </c>
      <c r="O35" s="25" t="s">
        <v>26</v>
      </c>
      <c r="P35" s="1">
        <f t="shared" si="2"/>
        <v>2.12</v>
      </c>
      <c r="Q35" s="2">
        <f t="shared" si="8"/>
        <v>1.224</v>
      </c>
      <c r="R35" s="2">
        <f t="shared" si="3"/>
        <v>1.4545454545454546</v>
      </c>
      <c r="S35" s="3" t="str">
        <f t="shared" si="4"/>
        <v>NO APLICA</v>
      </c>
      <c r="T35" s="1">
        <f t="shared" si="5"/>
        <v>0.37411764705882355</v>
      </c>
      <c r="U35" s="2">
        <f t="shared" si="9"/>
        <v>0.73411764705882354</v>
      </c>
      <c r="V35" s="2">
        <f t="shared" si="6"/>
        <v>1.2047058823529411</v>
      </c>
      <c r="W35" s="3" t="str">
        <f t="shared" si="7"/>
        <v>NO APLICA</v>
      </c>
      <c r="X35" s="124"/>
      <c r="Y35" s="138"/>
      <c r="Z35" s="34" t="s">
        <v>199</v>
      </c>
      <c r="AA35" s="41"/>
    </row>
    <row r="36" spans="2:27" ht="161.25" customHeight="1" x14ac:dyDescent="0.25">
      <c r="B36" s="204" t="s">
        <v>67</v>
      </c>
      <c r="C36" s="206" t="s">
        <v>159</v>
      </c>
      <c r="D36" s="88" t="s">
        <v>68</v>
      </c>
      <c r="E36" s="19" t="s">
        <v>35</v>
      </c>
      <c r="F36" s="20" t="s">
        <v>69</v>
      </c>
      <c r="G36" s="131">
        <v>30</v>
      </c>
      <c r="H36" s="52">
        <v>7</v>
      </c>
      <c r="I36" s="23">
        <v>6</v>
      </c>
      <c r="J36" s="39">
        <v>12</v>
      </c>
      <c r="K36" s="25">
        <v>5</v>
      </c>
      <c r="L36" s="52">
        <v>11</v>
      </c>
      <c r="M36" s="23">
        <v>10</v>
      </c>
      <c r="N36" s="24">
        <v>12</v>
      </c>
      <c r="O36" s="25" t="s">
        <v>26</v>
      </c>
      <c r="P36" s="1">
        <f t="shared" si="2"/>
        <v>1.5714285714285714</v>
      </c>
      <c r="Q36" s="2">
        <f t="shared" si="8"/>
        <v>1.6666666666666667</v>
      </c>
      <c r="R36" s="2">
        <f t="shared" si="3"/>
        <v>1</v>
      </c>
      <c r="S36" s="3" t="str">
        <f t="shared" si="4"/>
        <v>NO APLICA</v>
      </c>
      <c r="T36" s="1">
        <f t="shared" si="5"/>
        <v>0.36666666666666664</v>
      </c>
      <c r="U36" s="2">
        <f t="shared" si="9"/>
        <v>0.7</v>
      </c>
      <c r="V36" s="2">
        <f t="shared" si="6"/>
        <v>1.1000000000000001</v>
      </c>
      <c r="W36" s="3" t="str">
        <f t="shared" si="7"/>
        <v>NO APLICA</v>
      </c>
      <c r="X36" s="124"/>
      <c r="Y36" s="138"/>
      <c r="Z36" s="34" t="s">
        <v>200</v>
      </c>
      <c r="AA36" s="41"/>
    </row>
    <row r="37" spans="2:27" ht="161.25" customHeight="1" x14ac:dyDescent="0.25">
      <c r="B37" s="205"/>
      <c r="C37" s="207"/>
      <c r="D37" s="88" t="s">
        <v>128</v>
      </c>
      <c r="E37" s="19" t="s">
        <v>35</v>
      </c>
      <c r="F37" s="20" t="s">
        <v>70</v>
      </c>
      <c r="G37" s="131">
        <v>18</v>
      </c>
      <c r="H37" s="52">
        <v>3</v>
      </c>
      <c r="I37" s="23">
        <v>4</v>
      </c>
      <c r="J37" s="39">
        <v>7</v>
      </c>
      <c r="K37" s="25">
        <v>4</v>
      </c>
      <c r="L37" s="52">
        <v>3</v>
      </c>
      <c r="M37" s="23">
        <v>9</v>
      </c>
      <c r="N37" s="24">
        <v>14</v>
      </c>
      <c r="O37" s="25" t="s">
        <v>26</v>
      </c>
      <c r="P37" s="1">
        <f t="shared" si="2"/>
        <v>1</v>
      </c>
      <c r="Q37" s="2">
        <f t="shared" si="8"/>
        <v>2.25</v>
      </c>
      <c r="R37" s="2">
        <f t="shared" si="3"/>
        <v>2</v>
      </c>
      <c r="S37" s="3" t="str">
        <f t="shared" si="4"/>
        <v>NO APLICA</v>
      </c>
      <c r="T37" s="1">
        <f t="shared" si="5"/>
        <v>0.16666666666666666</v>
      </c>
      <c r="U37" s="2">
        <f t="shared" si="9"/>
        <v>0.66666666666666663</v>
      </c>
      <c r="V37" s="2">
        <f t="shared" si="6"/>
        <v>1.4444444444444444</v>
      </c>
      <c r="W37" s="3" t="str">
        <f t="shared" si="7"/>
        <v>NO APLICA</v>
      </c>
      <c r="X37" s="124"/>
      <c r="Y37" s="139"/>
      <c r="Z37" s="34" t="s">
        <v>201</v>
      </c>
      <c r="AA37" s="41"/>
    </row>
    <row r="38" spans="2:27" ht="161.25" customHeight="1" x14ac:dyDescent="0.25">
      <c r="B38" s="99" t="s">
        <v>67</v>
      </c>
      <c r="C38" s="108" t="s">
        <v>160</v>
      </c>
      <c r="D38" s="95" t="s">
        <v>129</v>
      </c>
      <c r="E38" s="19" t="s">
        <v>35</v>
      </c>
      <c r="F38" s="20" t="s">
        <v>71</v>
      </c>
      <c r="G38" s="131">
        <v>1300</v>
      </c>
      <c r="H38" s="52">
        <v>325</v>
      </c>
      <c r="I38" s="23">
        <v>325</v>
      </c>
      <c r="J38" s="39">
        <v>325</v>
      </c>
      <c r="K38" s="25">
        <v>325</v>
      </c>
      <c r="L38" s="52">
        <v>1144</v>
      </c>
      <c r="M38" s="23">
        <v>537</v>
      </c>
      <c r="N38" s="24">
        <v>549</v>
      </c>
      <c r="O38" s="25" t="s">
        <v>26</v>
      </c>
      <c r="P38" s="1">
        <f t="shared" si="2"/>
        <v>3.52</v>
      </c>
      <c r="Q38" s="2">
        <f t="shared" si="8"/>
        <v>1.6523076923076923</v>
      </c>
      <c r="R38" s="2">
        <f t="shared" si="3"/>
        <v>1.6892307692307693</v>
      </c>
      <c r="S38" s="3" t="str">
        <f t="shared" si="4"/>
        <v>NO APLICA</v>
      </c>
      <c r="T38" s="1">
        <f t="shared" si="5"/>
        <v>0.88</v>
      </c>
      <c r="U38" s="2">
        <f t="shared" si="9"/>
        <v>1.293076923076923</v>
      </c>
      <c r="V38" s="2">
        <f t="shared" si="6"/>
        <v>1.7153846153846153</v>
      </c>
      <c r="W38" s="3" t="str">
        <f t="shared" si="7"/>
        <v>NO APLICA</v>
      </c>
      <c r="X38" s="124"/>
      <c r="Y38" s="138"/>
      <c r="Z38" s="34" t="s">
        <v>202</v>
      </c>
      <c r="AA38" s="41"/>
    </row>
    <row r="39" spans="2:27" ht="161.25" customHeight="1" x14ac:dyDescent="0.25">
      <c r="B39" s="101" t="s">
        <v>72</v>
      </c>
      <c r="C39" s="109" t="s">
        <v>161</v>
      </c>
      <c r="D39" s="90" t="s">
        <v>73</v>
      </c>
      <c r="E39" s="47" t="s">
        <v>34</v>
      </c>
      <c r="F39" s="49" t="s">
        <v>74</v>
      </c>
      <c r="G39" s="131">
        <v>2042</v>
      </c>
      <c r="H39" s="52">
        <v>355</v>
      </c>
      <c r="I39" s="23">
        <v>954</v>
      </c>
      <c r="J39" s="39">
        <v>375</v>
      </c>
      <c r="K39" s="25">
        <v>358</v>
      </c>
      <c r="L39" s="52">
        <v>535</v>
      </c>
      <c r="M39" s="23">
        <v>1343</v>
      </c>
      <c r="N39" s="24">
        <v>400</v>
      </c>
      <c r="O39" s="25" t="s">
        <v>26</v>
      </c>
      <c r="P39" s="1">
        <f t="shared" si="2"/>
        <v>1.5070422535211268</v>
      </c>
      <c r="Q39" s="2">
        <f t="shared" si="8"/>
        <v>1.4077568134171907</v>
      </c>
      <c r="R39" s="2">
        <f t="shared" si="3"/>
        <v>1.0666666666666667</v>
      </c>
      <c r="S39" s="3" t="str">
        <f t="shared" si="4"/>
        <v>NO APLICA</v>
      </c>
      <c r="T39" s="1">
        <f t="shared" si="5"/>
        <v>0.26199804113614106</v>
      </c>
      <c r="U39" s="2">
        <f t="shared" si="9"/>
        <v>0.91968658178256613</v>
      </c>
      <c r="V39" s="2">
        <f t="shared" si="6"/>
        <v>1.1155729676787463</v>
      </c>
      <c r="W39" s="3" t="str">
        <f t="shared" si="7"/>
        <v>NO APLICA</v>
      </c>
      <c r="X39" s="129"/>
      <c r="Y39" s="138"/>
      <c r="Z39" s="34" t="s">
        <v>203</v>
      </c>
      <c r="AA39" s="41"/>
    </row>
    <row r="40" spans="2:27" ht="161.25" customHeight="1" x14ac:dyDescent="0.25">
      <c r="B40" s="102" t="s">
        <v>30</v>
      </c>
      <c r="C40" s="110" t="s">
        <v>162</v>
      </c>
      <c r="D40" s="92" t="s">
        <v>75</v>
      </c>
      <c r="E40" s="48" t="s">
        <v>35</v>
      </c>
      <c r="F40" s="20" t="s">
        <v>76</v>
      </c>
      <c r="G40" s="131">
        <v>916</v>
      </c>
      <c r="H40" s="52">
        <v>229</v>
      </c>
      <c r="I40" s="23">
        <v>229</v>
      </c>
      <c r="J40" s="39">
        <v>229</v>
      </c>
      <c r="K40" s="25">
        <v>229</v>
      </c>
      <c r="L40" s="52">
        <v>311</v>
      </c>
      <c r="M40" s="23">
        <v>578</v>
      </c>
      <c r="N40" s="24">
        <v>251</v>
      </c>
      <c r="O40" s="25" t="s">
        <v>26</v>
      </c>
      <c r="P40" s="1">
        <f t="shared" si="2"/>
        <v>1.3580786026200873</v>
      </c>
      <c r="Q40" s="2">
        <f>IFERROR(M40/I40,"NO APLICA")</f>
        <v>2.5240174672489082</v>
      </c>
      <c r="R40" s="2">
        <f>IFERROR(N40/J40,"NO APLICA")</f>
        <v>1.0960698689956332</v>
      </c>
      <c r="S40" s="3" t="str">
        <f t="shared" si="4"/>
        <v>NO APLICA</v>
      </c>
      <c r="T40" s="1">
        <f t="shared" si="5"/>
        <v>0.33951965065502182</v>
      </c>
      <c r="U40" s="2">
        <f t="shared" si="9"/>
        <v>0.97052401746724892</v>
      </c>
      <c r="V40" s="2">
        <f>IFERROR((L40+M40+N40)/G40,"NO APLICA")</f>
        <v>1.2445414847161571</v>
      </c>
      <c r="W40" s="3" t="str">
        <f t="shared" si="7"/>
        <v>NO APLICA</v>
      </c>
      <c r="X40" s="124"/>
      <c r="Y40" s="139"/>
      <c r="Z40" s="34" t="s">
        <v>204</v>
      </c>
      <c r="AA40" s="41"/>
    </row>
    <row r="41" spans="2:27" ht="161.25" customHeight="1" x14ac:dyDescent="0.25">
      <c r="B41" s="102" t="s">
        <v>30</v>
      </c>
      <c r="C41" s="110" t="s">
        <v>163</v>
      </c>
      <c r="D41" s="92" t="s">
        <v>77</v>
      </c>
      <c r="E41" s="48" t="s">
        <v>35</v>
      </c>
      <c r="F41" s="20" t="s">
        <v>78</v>
      </c>
      <c r="G41" s="131">
        <v>141</v>
      </c>
      <c r="H41" s="52">
        <v>34</v>
      </c>
      <c r="I41" s="23">
        <v>37</v>
      </c>
      <c r="J41" s="39">
        <v>36</v>
      </c>
      <c r="K41" s="25">
        <v>34</v>
      </c>
      <c r="L41" s="52">
        <v>34</v>
      </c>
      <c r="M41" s="23">
        <v>37</v>
      </c>
      <c r="N41" s="24">
        <v>36</v>
      </c>
      <c r="O41" s="25" t="s">
        <v>26</v>
      </c>
      <c r="P41" s="1">
        <f t="shared" si="2"/>
        <v>1</v>
      </c>
      <c r="Q41" s="2">
        <f t="shared" si="8"/>
        <v>1</v>
      </c>
      <c r="R41" s="2">
        <f t="shared" si="3"/>
        <v>1</v>
      </c>
      <c r="S41" s="3" t="str">
        <f t="shared" si="4"/>
        <v>NO APLICA</v>
      </c>
      <c r="T41" s="1">
        <f t="shared" si="5"/>
        <v>0.24113475177304963</v>
      </c>
      <c r="U41" s="2">
        <f t="shared" si="9"/>
        <v>0.50354609929078009</v>
      </c>
      <c r="V41" s="2">
        <f t="shared" si="6"/>
        <v>0.75886524822695034</v>
      </c>
      <c r="W41" s="3" t="str">
        <f t="shared" si="7"/>
        <v>NO APLICA</v>
      </c>
      <c r="X41" s="124"/>
      <c r="Y41" s="139"/>
      <c r="Z41" s="34" t="s">
        <v>205</v>
      </c>
      <c r="AA41" s="41"/>
    </row>
    <row r="42" spans="2:27" ht="161.25" customHeight="1" x14ac:dyDescent="0.25">
      <c r="B42" s="102" t="s">
        <v>30</v>
      </c>
      <c r="C42" s="110" t="s">
        <v>164</v>
      </c>
      <c r="D42" s="92" t="s">
        <v>79</v>
      </c>
      <c r="E42" s="48" t="s">
        <v>35</v>
      </c>
      <c r="F42" s="20" t="s">
        <v>80</v>
      </c>
      <c r="G42" s="131">
        <v>985</v>
      </c>
      <c r="H42" s="52">
        <v>92</v>
      </c>
      <c r="I42" s="23">
        <v>688</v>
      </c>
      <c r="J42" s="39">
        <v>110</v>
      </c>
      <c r="K42" s="25">
        <v>95</v>
      </c>
      <c r="L42" s="52">
        <v>190</v>
      </c>
      <c r="M42" s="23">
        <v>728</v>
      </c>
      <c r="N42" s="24">
        <v>113</v>
      </c>
      <c r="O42" s="25" t="s">
        <v>26</v>
      </c>
      <c r="P42" s="1">
        <f t="shared" si="2"/>
        <v>2.0652173913043477</v>
      </c>
      <c r="Q42" s="2">
        <f t="shared" si="8"/>
        <v>1.058139534883721</v>
      </c>
      <c r="R42" s="2">
        <f t="shared" si="3"/>
        <v>1.0272727272727273</v>
      </c>
      <c r="S42" s="3" t="str">
        <f t="shared" si="4"/>
        <v>NO APLICA</v>
      </c>
      <c r="T42" s="1">
        <f t="shared" si="5"/>
        <v>0.19289340101522842</v>
      </c>
      <c r="U42" s="2">
        <f t="shared" si="9"/>
        <v>0.93197969543147208</v>
      </c>
      <c r="V42" s="2">
        <f t="shared" si="6"/>
        <v>1.0467005076142133</v>
      </c>
      <c r="W42" s="3" t="str">
        <f t="shared" si="7"/>
        <v>NO APLICA</v>
      </c>
      <c r="X42" s="124"/>
      <c r="Y42" s="139"/>
      <c r="Z42" s="34" t="s">
        <v>206</v>
      </c>
      <c r="AA42" s="41"/>
    </row>
    <row r="43" spans="2:27" ht="161.25" customHeight="1" x14ac:dyDescent="0.25">
      <c r="B43" s="101" t="s">
        <v>81</v>
      </c>
      <c r="C43" s="111" t="s">
        <v>165</v>
      </c>
      <c r="D43" s="96" t="s">
        <v>82</v>
      </c>
      <c r="E43" s="51" t="s">
        <v>35</v>
      </c>
      <c r="F43" s="49" t="s">
        <v>83</v>
      </c>
      <c r="G43" s="131">
        <v>1874</v>
      </c>
      <c r="H43" s="52">
        <v>363</v>
      </c>
      <c r="I43" s="23">
        <v>529</v>
      </c>
      <c r="J43" s="39">
        <v>539</v>
      </c>
      <c r="K43" s="25">
        <v>443</v>
      </c>
      <c r="L43" s="52">
        <v>361</v>
      </c>
      <c r="M43" s="23">
        <v>535</v>
      </c>
      <c r="N43" s="24">
        <v>563</v>
      </c>
      <c r="O43" s="25" t="s">
        <v>26</v>
      </c>
      <c r="P43" s="1">
        <f t="shared" si="2"/>
        <v>0.99449035812672182</v>
      </c>
      <c r="Q43" s="2">
        <f t="shared" si="8"/>
        <v>1.0113421550094519</v>
      </c>
      <c r="R43" s="2">
        <f t="shared" si="3"/>
        <v>1.0445269016697589</v>
      </c>
      <c r="S43" s="3" t="str">
        <f t="shared" si="4"/>
        <v>NO APLICA</v>
      </c>
      <c r="T43" s="1">
        <f t="shared" si="5"/>
        <v>0.19263607257203841</v>
      </c>
      <c r="U43" s="2">
        <f t="shared" si="9"/>
        <v>0.47812166488794022</v>
      </c>
      <c r="V43" s="2">
        <f t="shared" si="6"/>
        <v>0.77854855923159016</v>
      </c>
      <c r="W43" s="3" t="str">
        <f t="shared" si="7"/>
        <v>NO APLICA</v>
      </c>
      <c r="X43" s="124"/>
      <c r="Y43" s="139"/>
      <c r="Z43" s="34" t="s">
        <v>207</v>
      </c>
      <c r="AA43" s="41"/>
    </row>
    <row r="44" spans="2:27" ht="161.25" customHeight="1" x14ac:dyDescent="0.25">
      <c r="B44" s="197" t="s">
        <v>30</v>
      </c>
      <c r="C44" s="198" t="s">
        <v>166</v>
      </c>
      <c r="D44" s="92" t="s">
        <v>84</v>
      </c>
      <c r="E44" s="48" t="s">
        <v>35</v>
      </c>
      <c r="F44" s="20" t="s">
        <v>85</v>
      </c>
      <c r="G44" s="131">
        <v>24</v>
      </c>
      <c r="H44" s="52">
        <v>6</v>
      </c>
      <c r="I44" s="23">
        <v>6</v>
      </c>
      <c r="J44" s="39">
        <v>6</v>
      </c>
      <c r="K44" s="25">
        <v>6</v>
      </c>
      <c r="L44" s="52">
        <v>16</v>
      </c>
      <c r="M44" s="23">
        <v>16</v>
      </c>
      <c r="N44" s="24">
        <v>6</v>
      </c>
      <c r="O44" s="25" t="s">
        <v>26</v>
      </c>
      <c r="P44" s="1">
        <f t="shared" si="2"/>
        <v>2.6666666666666665</v>
      </c>
      <c r="Q44" s="2">
        <f t="shared" si="8"/>
        <v>2.6666666666666665</v>
      </c>
      <c r="R44" s="2">
        <f t="shared" si="3"/>
        <v>1</v>
      </c>
      <c r="S44" s="3" t="str">
        <f t="shared" si="4"/>
        <v>NO APLICA</v>
      </c>
      <c r="T44" s="1">
        <f t="shared" si="5"/>
        <v>0.66666666666666663</v>
      </c>
      <c r="U44" s="2">
        <f t="shared" si="9"/>
        <v>1.3333333333333333</v>
      </c>
      <c r="V44" s="2">
        <f t="shared" si="6"/>
        <v>1.5833333333333333</v>
      </c>
      <c r="W44" s="3" t="str">
        <f t="shared" si="7"/>
        <v>NO APLICA</v>
      </c>
      <c r="X44" s="124"/>
      <c r="Y44" s="139"/>
      <c r="Z44" s="34" t="s">
        <v>208</v>
      </c>
      <c r="AA44" s="41"/>
    </row>
    <row r="45" spans="2:27" ht="161.25" customHeight="1" x14ac:dyDescent="0.25">
      <c r="B45" s="197"/>
      <c r="C45" s="199"/>
      <c r="D45" s="92" t="s">
        <v>86</v>
      </c>
      <c r="E45" s="48" t="s">
        <v>35</v>
      </c>
      <c r="F45" s="20" t="s">
        <v>87</v>
      </c>
      <c r="G45" s="131">
        <v>20</v>
      </c>
      <c r="H45" s="52">
        <v>5</v>
      </c>
      <c r="I45" s="23">
        <v>5</v>
      </c>
      <c r="J45" s="39">
        <v>5</v>
      </c>
      <c r="K45" s="25">
        <v>5</v>
      </c>
      <c r="L45" s="52">
        <v>5</v>
      </c>
      <c r="M45" s="23">
        <v>5</v>
      </c>
      <c r="N45" s="24">
        <v>6</v>
      </c>
      <c r="O45" s="25" t="s">
        <v>26</v>
      </c>
      <c r="P45" s="1">
        <f t="shared" si="2"/>
        <v>1</v>
      </c>
      <c r="Q45" s="2">
        <f t="shared" si="8"/>
        <v>1</v>
      </c>
      <c r="R45" s="2">
        <f t="shared" si="3"/>
        <v>1.2</v>
      </c>
      <c r="S45" s="3" t="str">
        <f t="shared" si="4"/>
        <v>NO APLICA</v>
      </c>
      <c r="T45" s="1">
        <f t="shared" si="5"/>
        <v>0.25</v>
      </c>
      <c r="U45" s="2">
        <f t="shared" si="9"/>
        <v>0.5</v>
      </c>
      <c r="V45" s="2">
        <f t="shared" si="6"/>
        <v>0.8</v>
      </c>
      <c r="W45" s="3" t="str">
        <f t="shared" si="7"/>
        <v>NO APLICA</v>
      </c>
      <c r="X45" s="124"/>
      <c r="Y45" s="139"/>
      <c r="Z45" s="34" t="s">
        <v>209</v>
      </c>
      <c r="AA45" s="41"/>
    </row>
    <row r="46" spans="2:27" ht="161.25" customHeight="1" x14ac:dyDescent="0.25">
      <c r="B46" s="102" t="s">
        <v>30</v>
      </c>
      <c r="C46" s="112" t="s">
        <v>167</v>
      </c>
      <c r="D46" s="92" t="s">
        <v>88</v>
      </c>
      <c r="E46" s="48" t="s">
        <v>35</v>
      </c>
      <c r="F46" s="20" t="s">
        <v>89</v>
      </c>
      <c r="G46" s="131">
        <v>8</v>
      </c>
      <c r="H46" s="52">
        <v>0</v>
      </c>
      <c r="I46" s="23">
        <v>8</v>
      </c>
      <c r="J46" s="39">
        <v>0</v>
      </c>
      <c r="K46" s="25">
        <v>0</v>
      </c>
      <c r="L46" s="52">
        <v>2</v>
      </c>
      <c r="M46" s="23">
        <v>4</v>
      </c>
      <c r="N46" s="24">
        <v>4</v>
      </c>
      <c r="O46" s="25" t="s">
        <v>26</v>
      </c>
      <c r="P46" s="1" t="str">
        <f t="shared" si="2"/>
        <v>NO APLICA</v>
      </c>
      <c r="Q46" s="2">
        <f t="shared" si="8"/>
        <v>0.5</v>
      </c>
      <c r="R46" s="2" t="str">
        <f t="shared" si="3"/>
        <v>NO APLICA</v>
      </c>
      <c r="S46" s="3" t="str">
        <f t="shared" si="4"/>
        <v>NO APLICA</v>
      </c>
      <c r="T46" s="1">
        <f t="shared" si="5"/>
        <v>0.25</v>
      </c>
      <c r="U46" s="2">
        <f t="shared" si="9"/>
        <v>0.75</v>
      </c>
      <c r="V46" s="2">
        <f t="shared" si="6"/>
        <v>1.25</v>
      </c>
      <c r="W46" s="3" t="str">
        <f t="shared" si="7"/>
        <v>NO APLICA</v>
      </c>
      <c r="X46" s="124"/>
      <c r="Y46" s="139"/>
      <c r="Z46" s="34" t="s">
        <v>210</v>
      </c>
      <c r="AA46" s="41"/>
    </row>
    <row r="47" spans="2:27" ht="161.25" customHeight="1" x14ac:dyDescent="0.25">
      <c r="B47" s="197" t="s">
        <v>30</v>
      </c>
      <c r="C47" s="198" t="s">
        <v>168</v>
      </c>
      <c r="D47" s="92" t="s">
        <v>90</v>
      </c>
      <c r="E47" s="48" t="s">
        <v>35</v>
      </c>
      <c r="F47" s="20" t="s">
        <v>91</v>
      </c>
      <c r="G47" s="131">
        <v>1190</v>
      </c>
      <c r="H47" s="52">
        <v>195</v>
      </c>
      <c r="I47" s="23">
        <v>350</v>
      </c>
      <c r="J47" s="39">
        <v>370</v>
      </c>
      <c r="K47" s="25">
        <v>275</v>
      </c>
      <c r="L47" s="52">
        <v>195</v>
      </c>
      <c r="M47" s="23">
        <v>350</v>
      </c>
      <c r="N47" s="24">
        <v>390</v>
      </c>
      <c r="O47" s="25" t="s">
        <v>26</v>
      </c>
      <c r="P47" s="1">
        <f>IFERROR(L47/H47,"NO APLICA")</f>
        <v>1</v>
      </c>
      <c r="Q47" s="2">
        <f t="shared" si="8"/>
        <v>1</v>
      </c>
      <c r="R47" s="2">
        <f t="shared" si="3"/>
        <v>1.0540540540540539</v>
      </c>
      <c r="S47" s="3" t="str">
        <f t="shared" si="4"/>
        <v>NO APLICA</v>
      </c>
      <c r="T47" s="1">
        <f t="shared" si="5"/>
        <v>0.1638655462184874</v>
      </c>
      <c r="U47" s="2">
        <f t="shared" si="9"/>
        <v>0.45798319327731091</v>
      </c>
      <c r="V47" s="2">
        <f t="shared" si="6"/>
        <v>0.7857142857142857</v>
      </c>
      <c r="W47" s="3" t="str">
        <f t="shared" si="7"/>
        <v>NO APLICA</v>
      </c>
      <c r="X47" s="124"/>
      <c r="Y47" s="139"/>
      <c r="Z47" s="34" t="s">
        <v>211</v>
      </c>
      <c r="AA47" s="41"/>
    </row>
    <row r="48" spans="2:27" ht="161.25" customHeight="1" x14ac:dyDescent="0.25">
      <c r="B48" s="197"/>
      <c r="C48" s="199"/>
      <c r="D48" s="92" t="s">
        <v>92</v>
      </c>
      <c r="E48" s="48" t="s">
        <v>35</v>
      </c>
      <c r="F48" s="20" t="s">
        <v>93</v>
      </c>
      <c r="G48" s="131">
        <v>5</v>
      </c>
      <c r="H48" s="52">
        <v>0</v>
      </c>
      <c r="I48" s="23">
        <v>3</v>
      </c>
      <c r="J48" s="39">
        <v>1</v>
      </c>
      <c r="K48" s="25">
        <v>1</v>
      </c>
      <c r="L48" s="52">
        <v>0</v>
      </c>
      <c r="M48" s="23">
        <v>3</v>
      </c>
      <c r="N48" s="24">
        <v>0</v>
      </c>
      <c r="O48" s="25" t="s">
        <v>26</v>
      </c>
      <c r="P48" s="1" t="str">
        <f t="shared" si="2"/>
        <v>NO APLICA</v>
      </c>
      <c r="Q48" s="2">
        <f t="shared" si="8"/>
        <v>1</v>
      </c>
      <c r="R48" s="2">
        <f t="shared" si="3"/>
        <v>0</v>
      </c>
      <c r="S48" s="3" t="str">
        <f t="shared" si="4"/>
        <v>NO APLICA</v>
      </c>
      <c r="T48" s="1">
        <f t="shared" si="5"/>
        <v>0</v>
      </c>
      <c r="U48" s="2">
        <f t="shared" si="9"/>
        <v>0.6</v>
      </c>
      <c r="V48" s="2">
        <f t="shared" si="6"/>
        <v>0.6</v>
      </c>
      <c r="W48" s="3" t="str">
        <f t="shared" si="7"/>
        <v>NO APLICA</v>
      </c>
      <c r="X48" s="124"/>
      <c r="Y48" s="139"/>
      <c r="Z48" s="34" t="s">
        <v>212</v>
      </c>
      <c r="AA48" s="41"/>
    </row>
    <row r="49" spans="2:27" ht="161.25" customHeight="1" x14ac:dyDescent="0.25">
      <c r="B49" s="195" t="s">
        <v>30</v>
      </c>
      <c r="C49" s="208" t="s">
        <v>169</v>
      </c>
      <c r="D49" s="92" t="s">
        <v>94</v>
      </c>
      <c r="E49" s="48" t="s">
        <v>35</v>
      </c>
      <c r="F49" s="20" t="s">
        <v>115</v>
      </c>
      <c r="G49" s="131">
        <v>444</v>
      </c>
      <c r="H49" s="52">
        <v>111</v>
      </c>
      <c r="I49" s="23">
        <v>111</v>
      </c>
      <c r="J49" s="39">
        <v>111</v>
      </c>
      <c r="K49" s="25">
        <v>111</v>
      </c>
      <c r="L49" s="52">
        <v>97</v>
      </c>
      <c r="M49" s="23">
        <v>111</v>
      </c>
      <c r="N49" s="24">
        <v>111</v>
      </c>
      <c r="O49" s="25" t="s">
        <v>26</v>
      </c>
      <c r="P49" s="1">
        <f t="shared" si="2"/>
        <v>0.87387387387387383</v>
      </c>
      <c r="Q49" s="2">
        <f t="shared" si="8"/>
        <v>1</v>
      </c>
      <c r="R49" s="2">
        <f t="shared" si="3"/>
        <v>1</v>
      </c>
      <c r="S49" s="3" t="str">
        <f t="shared" si="4"/>
        <v>NO APLICA</v>
      </c>
      <c r="T49" s="1">
        <f t="shared" si="5"/>
        <v>0.21846846846846846</v>
      </c>
      <c r="U49" s="2">
        <f t="shared" si="9"/>
        <v>0.46846846846846846</v>
      </c>
      <c r="V49" s="2">
        <f t="shared" si="6"/>
        <v>0.71846846846846846</v>
      </c>
      <c r="W49" s="3" t="str">
        <f t="shared" si="7"/>
        <v>NO APLICA</v>
      </c>
      <c r="X49" s="124"/>
      <c r="Y49" s="139"/>
      <c r="Z49" s="34" t="s">
        <v>214</v>
      </c>
      <c r="AA49" s="41"/>
    </row>
    <row r="50" spans="2:27" ht="161.25" customHeight="1" x14ac:dyDescent="0.25">
      <c r="B50" s="196"/>
      <c r="C50" s="209"/>
      <c r="D50" s="92" t="s">
        <v>95</v>
      </c>
      <c r="E50" s="48" t="s">
        <v>35</v>
      </c>
      <c r="F50" s="20" t="s">
        <v>116</v>
      </c>
      <c r="G50" s="131">
        <v>180</v>
      </c>
      <c r="H50" s="52">
        <v>45</v>
      </c>
      <c r="I50" s="23">
        <v>45</v>
      </c>
      <c r="J50" s="39">
        <v>45</v>
      </c>
      <c r="K50" s="25">
        <v>45</v>
      </c>
      <c r="L50" s="52">
        <v>45</v>
      </c>
      <c r="M50" s="23">
        <v>45</v>
      </c>
      <c r="N50" s="24">
        <v>45</v>
      </c>
      <c r="O50" s="25" t="s">
        <v>26</v>
      </c>
      <c r="P50" s="1">
        <f t="shared" si="2"/>
        <v>1</v>
      </c>
      <c r="Q50" s="2">
        <f t="shared" si="8"/>
        <v>1</v>
      </c>
      <c r="R50" s="2">
        <f t="shared" si="3"/>
        <v>1</v>
      </c>
      <c r="S50" s="3" t="str">
        <f t="shared" si="4"/>
        <v>NO APLICA</v>
      </c>
      <c r="T50" s="1">
        <f t="shared" si="5"/>
        <v>0.25</v>
      </c>
      <c r="U50" s="2">
        <f t="shared" si="9"/>
        <v>0.5</v>
      </c>
      <c r="V50" s="2">
        <f t="shared" si="6"/>
        <v>0.75</v>
      </c>
      <c r="W50" s="3" t="str">
        <f t="shared" si="7"/>
        <v>NO APLICA</v>
      </c>
      <c r="X50" s="124"/>
      <c r="Y50" s="139"/>
      <c r="Z50" s="34" t="s">
        <v>213</v>
      </c>
      <c r="AA50" s="41"/>
    </row>
    <row r="51" spans="2:27" ht="161.25" customHeight="1" thickBot="1" x14ac:dyDescent="0.3">
      <c r="B51" s="103" t="s">
        <v>30</v>
      </c>
      <c r="C51" s="97" t="s">
        <v>170</v>
      </c>
      <c r="D51" s="97" t="s">
        <v>96</v>
      </c>
      <c r="E51" s="76" t="s">
        <v>35</v>
      </c>
      <c r="F51" s="77" t="s">
        <v>97</v>
      </c>
      <c r="G51" s="132">
        <v>3</v>
      </c>
      <c r="H51" s="78">
        <v>1</v>
      </c>
      <c r="I51" s="79">
        <v>1</v>
      </c>
      <c r="J51" s="80">
        <v>1</v>
      </c>
      <c r="K51" s="81">
        <v>0</v>
      </c>
      <c r="L51" s="78">
        <v>1</v>
      </c>
      <c r="M51" s="79">
        <v>1</v>
      </c>
      <c r="N51" s="82">
        <v>1</v>
      </c>
      <c r="O51" s="81" t="s">
        <v>26</v>
      </c>
      <c r="P51" s="83">
        <f t="shared" si="2"/>
        <v>1</v>
      </c>
      <c r="Q51" s="84">
        <f t="shared" si="8"/>
        <v>1</v>
      </c>
      <c r="R51" s="84">
        <f t="shared" si="3"/>
        <v>1</v>
      </c>
      <c r="S51" s="85" t="str">
        <f t="shared" si="4"/>
        <v>NO APLICA</v>
      </c>
      <c r="T51" s="83" t="s">
        <v>176</v>
      </c>
      <c r="U51" s="84">
        <f t="shared" si="9"/>
        <v>0.66666666666666663</v>
      </c>
      <c r="V51" s="84">
        <f t="shared" si="6"/>
        <v>1</v>
      </c>
      <c r="W51" s="85" t="str">
        <f t="shared" si="7"/>
        <v>NO APLICA</v>
      </c>
      <c r="X51" s="130"/>
      <c r="Y51" s="140"/>
      <c r="Z51" s="86" t="s">
        <v>215</v>
      </c>
      <c r="AA51" s="87"/>
    </row>
    <row r="52" spans="2:27" ht="80.25" customHeight="1" thickBot="1" x14ac:dyDescent="0.3">
      <c r="X52" s="123"/>
    </row>
    <row r="53" spans="2:27" ht="53.25" customHeight="1" thickBot="1" x14ac:dyDescent="0.3">
      <c r="G53" s="147" t="s">
        <v>103</v>
      </c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9" t="s">
        <v>104</v>
      </c>
      <c r="Y53" s="150"/>
      <c r="Z53" s="150"/>
      <c r="AA53" s="151"/>
    </row>
    <row r="54" spans="2:27" ht="53.25" customHeight="1" thickBot="1" x14ac:dyDescent="0.3">
      <c r="G54" s="155" t="s">
        <v>105</v>
      </c>
      <c r="H54" s="157" t="s">
        <v>106</v>
      </c>
      <c r="I54" s="158"/>
      <c r="J54" s="158"/>
      <c r="K54" s="159"/>
      <c r="L54" s="157" t="s">
        <v>107</v>
      </c>
      <c r="M54" s="158"/>
      <c r="N54" s="158"/>
      <c r="O54" s="159"/>
      <c r="P54" s="160" t="s">
        <v>108</v>
      </c>
      <c r="Q54" s="161"/>
      <c r="R54" s="161"/>
      <c r="S54" s="162"/>
      <c r="T54" s="160" t="s">
        <v>109</v>
      </c>
      <c r="U54" s="161"/>
      <c r="V54" s="161"/>
      <c r="W54" s="161"/>
      <c r="X54" s="152"/>
      <c r="Y54" s="153"/>
      <c r="Z54" s="153"/>
      <c r="AA54" s="154"/>
    </row>
    <row r="55" spans="2:27" ht="72.75" customHeight="1" thickBot="1" x14ac:dyDescent="0.3">
      <c r="G55" s="156"/>
      <c r="H55" s="53" t="s">
        <v>110</v>
      </c>
      <c r="I55" s="54" t="s">
        <v>111</v>
      </c>
      <c r="J55" s="55" t="s">
        <v>112</v>
      </c>
      <c r="K55" s="54" t="s">
        <v>113</v>
      </c>
      <c r="L55" s="53" t="s">
        <v>110</v>
      </c>
      <c r="M55" s="54" t="s">
        <v>111</v>
      </c>
      <c r="N55" s="55" t="s">
        <v>112</v>
      </c>
      <c r="O55" s="54" t="s">
        <v>113</v>
      </c>
      <c r="P55" s="56" t="s">
        <v>15</v>
      </c>
      <c r="Q55" s="57" t="s">
        <v>16</v>
      </c>
      <c r="R55" s="58" t="s">
        <v>17</v>
      </c>
      <c r="S55" s="59" t="s">
        <v>18</v>
      </c>
      <c r="T55" s="60" t="s">
        <v>15</v>
      </c>
      <c r="U55" s="61" t="s">
        <v>16</v>
      </c>
      <c r="V55" s="58" t="s">
        <v>17</v>
      </c>
      <c r="W55" s="62" t="s">
        <v>18</v>
      </c>
      <c r="X55" s="63" t="s">
        <v>15</v>
      </c>
      <c r="Y55" s="64" t="s">
        <v>16</v>
      </c>
      <c r="Z55" s="65" t="s">
        <v>17</v>
      </c>
      <c r="AA55" s="66" t="s">
        <v>18</v>
      </c>
    </row>
    <row r="56" spans="2:27" ht="108" customHeight="1" thickBot="1" x14ac:dyDescent="0.3">
      <c r="G56" s="67">
        <v>3350000</v>
      </c>
      <c r="H56" s="68">
        <v>846996</v>
      </c>
      <c r="I56" s="69">
        <v>806892</v>
      </c>
      <c r="J56" s="70">
        <v>912796</v>
      </c>
      <c r="K56" s="69">
        <v>783316</v>
      </c>
      <c r="L56" s="68">
        <v>455189.67</v>
      </c>
      <c r="M56" s="69">
        <v>515963.5</v>
      </c>
      <c r="N56" s="70">
        <v>673402.59</v>
      </c>
      <c r="O56" s="69" t="s">
        <v>26</v>
      </c>
      <c r="P56" s="71">
        <f>IFERROR(L56/H56,"NO APLICA")</f>
        <v>0.53741655214428397</v>
      </c>
      <c r="Q56" s="72">
        <f>IFERROR(M56/I56,"NO APLICA")</f>
        <v>0.63944555157319694</v>
      </c>
      <c r="R56" s="73">
        <f>IFERROR(N56/J56,"NO APLICA")</f>
        <v>0.7377361316219615</v>
      </c>
      <c r="S56" s="72" t="str">
        <f>IFERROR(O56/K56,"NO APLICA")</f>
        <v>NO APLICA</v>
      </c>
      <c r="T56" s="72">
        <f>IFERROR((L56)/G56,"NO APLICA")</f>
        <v>0.13587751343283583</v>
      </c>
      <c r="U56" s="72">
        <f>IFERROR((L56+M56)/G56,"NO APLICA")</f>
        <v>0.28989646865671642</v>
      </c>
      <c r="V56" s="73">
        <f>IFERROR((L56+M56+N56)/G56,"NO APLICA")</f>
        <v>0.49091216716417901</v>
      </c>
      <c r="W56" s="74" t="str">
        <f>IFERROR((L56+M56+N56+O56)/G56,"NO APLICA")</f>
        <v>NO APLICA</v>
      </c>
      <c r="X56" s="113"/>
      <c r="Y56" s="126"/>
      <c r="Z56" s="145" t="s">
        <v>216</v>
      </c>
      <c r="AA56" s="75"/>
    </row>
  </sheetData>
  <mergeCells count="32">
    <mergeCell ref="B49:B50"/>
    <mergeCell ref="B47:B48"/>
    <mergeCell ref="C47:C48"/>
    <mergeCell ref="B30:B31"/>
    <mergeCell ref="C30:C31"/>
    <mergeCell ref="B36:B37"/>
    <mergeCell ref="C36:C37"/>
    <mergeCell ref="B44:B45"/>
    <mergeCell ref="C44:C45"/>
    <mergeCell ref="C49:C50"/>
    <mergeCell ref="C10:C12"/>
    <mergeCell ref="B10:B12"/>
    <mergeCell ref="P8:S8"/>
    <mergeCell ref="T8:W8"/>
    <mergeCell ref="B8:B9"/>
    <mergeCell ref="C8:C9"/>
    <mergeCell ref="E2:T2"/>
    <mergeCell ref="E3:T3"/>
    <mergeCell ref="E4:T4"/>
    <mergeCell ref="G7:W7"/>
    <mergeCell ref="X7:AA8"/>
    <mergeCell ref="D8:F8"/>
    <mergeCell ref="G8:K8"/>
    <mergeCell ref="L8:O8"/>
    <mergeCell ref="G5:P5"/>
    <mergeCell ref="G53:W53"/>
    <mergeCell ref="X53:AA54"/>
    <mergeCell ref="G54:G55"/>
    <mergeCell ref="H54:K54"/>
    <mergeCell ref="L54:O54"/>
    <mergeCell ref="P54:S54"/>
    <mergeCell ref="T54:W54"/>
  </mergeCells>
  <conditionalFormatting sqref="P13:W51">
    <cfRule type="cellIs" dxfId="26" priority="65" operator="equal">
      <formula>"NO APLICA"</formula>
    </cfRule>
    <cfRule type="cellIs" dxfId="25" priority="66" operator="greaterThanOrEqual">
      <formula>1.2</formula>
    </cfRule>
    <cfRule type="cellIs" dxfId="24" priority="67" operator="lessThan">
      <formula>0.5</formula>
    </cfRule>
    <cfRule type="cellIs" dxfId="23" priority="68" operator="between">
      <formula>0.5</formula>
      <formula>0.7</formula>
    </cfRule>
    <cfRule type="cellIs" dxfId="22" priority="69" operator="between">
      <formula>0.7</formula>
      <formula>1.2</formula>
    </cfRule>
  </conditionalFormatting>
  <conditionalFormatting sqref="P56:W56">
    <cfRule type="cellIs" dxfId="21" priority="31" operator="equal">
      <formula>"NO APLICA"</formula>
    </cfRule>
    <cfRule type="cellIs" dxfId="20" priority="33" operator="lessThan">
      <formula>0.5</formula>
    </cfRule>
    <cfRule type="cellIs" dxfId="19" priority="34" operator="between">
      <formula>0.5</formula>
      <formula>0.7</formula>
    </cfRule>
    <cfRule type="cellIs" dxfId="18" priority="35" operator="between">
      <formula>0.7</formula>
      <formula>1.2</formula>
    </cfRule>
    <cfRule type="cellIs" dxfId="17" priority="36" operator="equal">
      <formula>0.7</formula>
    </cfRule>
    <cfRule type="cellIs" dxfId="16" priority="37" operator="greaterThan">
      <formula>0.7</formula>
    </cfRule>
  </conditionalFormatting>
  <conditionalFormatting sqref="P56:W56">
    <cfRule type="cellIs" dxfId="15" priority="32" operator="greaterThanOrEqual">
      <formula>1.2</formula>
    </cfRule>
  </conditionalFormatting>
  <conditionalFormatting sqref="C40">
    <cfRule type="duplicateValues" dxfId="14" priority="19"/>
    <cfRule type="duplicateValues" dxfId="13" priority="20"/>
  </conditionalFormatting>
  <conditionalFormatting sqref="C41">
    <cfRule type="duplicateValues" dxfId="12" priority="17"/>
    <cfRule type="duplicateValues" dxfId="11" priority="18"/>
  </conditionalFormatting>
  <conditionalFormatting sqref="C42">
    <cfRule type="duplicateValues" dxfId="10" priority="15"/>
    <cfRule type="duplicateValues" dxfId="9" priority="16"/>
  </conditionalFormatting>
  <conditionalFormatting sqref="C43">
    <cfRule type="duplicateValues" dxfId="8" priority="13"/>
    <cfRule type="duplicateValues" dxfId="7" priority="14"/>
  </conditionalFormatting>
  <conditionalFormatting sqref="C26">
    <cfRule type="duplicateValues" dxfId="6" priority="11"/>
    <cfRule type="duplicateValues" dxfId="5" priority="12"/>
  </conditionalFormatting>
  <conditionalFormatting sqref="P10:W12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7" right="0.7" top="0.75" bottom="0.75" header="0.3" footer="0.3"/>
  <pageSetup paperSize="5" scale="28" fitToHeight="0" orientation="landscape" r:id="rId1"/>
  <rowBreaks count="2" manualBreakCount="2">
    <brk id="38" max="26" man="1"/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2022-10-04T16:31:43Z</cp:lastPrinted>
  <dcterms:created xsi:type="dcterms:W3CDTF">2020-03-29T15:30:51Z</dcterms:created>
  <dcterms:modified xsi:type="dcterms:W3CDTF">2022-10-04T16:47:07Z</dcterms:modified>
  <cp:category/>
  <cp:contentStatus/>
</cp:coreProperties>
</file>