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917"/>
  <workbookPr/>
  <mc:AlternateContent xmlns:mc="http://schemas.openxmlformats.org/markup-compatibility/2006">
    <mc:Choice Requires="x15">
      <x15ac:absPath xmlns:x15ac="http://schemas.microsoft.com/office/spreadsheetml/2010/11/ac" url="/Users/sheylamartindelcampo/Desktop/2Tr24/"/>
    </mc:Choice>
  </mc:AlternateContent>
  <xr:revisionPtr revIDLastSave="0" documentId="13_ncr:1_{8866EB13-B850-4642-ABA4-52F8C53CCFDF}" xr6:coauthVersionLast="47" xr6:coauthVersionMax="47" xr10:uidLastSave="{00000000-0000-0000-0000-000000000000}"/>
  <bookViews>
    <workbookView xWindow="-440" yWindow="500" windowWidth="29240" windowHeight="17500" xr2:uid="{00000000-000D-0000-FFFF-FFFF00000000}"/>
  </bookViews>
  <sheets>
    <sheet name="SEGUIMIENTO EJE 2 2023" sheetId="1" r:id="rId1"/>
  </sheets>
  <definedNames>
    <definedName name="ADFASDF">#REF!</definedName>
    <definedName name="_xlnm.Print_Area" localSheetId="0">'SEGUIMIENTO EJE 2 2023'!$B$1:$W$86</definedName>
    <definedName name="averiguar">#REF!</definedName>
    <definedName name="averiguar2">#REF!</definedName>
    <definedName name="averiguar3">#REF!</definedName>
    <definedName name="e">#REF!</definedName>
    <definedName name="formato2">#REF!</definedName>
    <definedName name="M">#REF!</definedName>
    <definedName name="MIRPRUEBA">#REF!</definedName>
    <definedName name="_xlnm.Print_Titles" localSheetId="0">'SEGUIMIENTO EJE 2 2023'!$1:$12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T96" i="1" l="1"/>
  <c r="T97" i="1"/>
  <c r="T98" i="1"/>
  <c r="T99" i="1"/>
  <c r="T100" i="1"/>
  <c r="T101" i="1"/>
  <c r="T102" i="1"/>
  <c r="T103" i="1"/>
  <c r="T104" i="1"/>
  <c r="T105" i="1"/>
  <c r="T106" i="1"/>
  <c r="T107" i="1"/>
  <c r="T108" i="1"/>
  <c r="T109" i="1"/>
  <c r="P96" i="1"/>
  <c r="P97" i="1"/>
  <c r="P98" i="1"/>
  <c r="P99" i="1"/>
  <c r="P100" i="1"/>
  <c r="P101" i="1"/>
  <c r="P102" i="1"/>
  <c r="P103" i="1"/>
  <c r="P104" i="1"/>
  <c r="P105" i="1"/>
  <c r="P106" i="1"/>
  <c r="P107" i="1"/>
  <c r="P108" i="1"/>
  <c r="P109" i="1"/>
  <c r="T13" i="1"/>
  <c r="T14" i="1"/>
  <c r="Q13" i="1"/>
  <c r="Q65" i="1"/>
  <c r="T15" i="1" l="1"/>
  <c r="T16" i="1"/>
  <c r="T17" i="1"/>
  <c r="T18" i="1"/>
  <c r="T19" i="1"/>
  <c r="T20" i="1"/>
  <c r="T21" i="1"/>
  <c r="T22" i="1"/>
  <c r="T23" i="1"/>
  <c r="T24" i="1"/>
  <c r="T25" i="1"/>
  <c r="T26" i="1"/>
  <c r="T27" i="1"/>
  <c r="T28" i="1"/>
  <c r="T29" i="1"/>
  <c r="T30" i="1"/>
  <c r="T31" i="1"/>
  <c r="T32" i="1"/>
  <c r="T33" i="1"/>
  <c r="T34" i="1"/>
  <c r="T35" i="1"/>
  <c r="T36" i="1"/>
  <c r="T37" i="1"/>
  <c r="T38" i="1"/>
  <c r="T39" i="1"/>
  <c r="T40" i="1"/>
  <c r="T41" i="1"/>
  <c r="T42" i="1"/>
  <c r="T43" i="1"/>
  <c r="T44" i="1"/>
  <c r="T45" i="1"/>
  <c r="T46" i="1"/>
  <c r="T47" i="1"/>
  <c r="T48" i="1"/>
  <c r="T49" i="1"/>
  <c r="T50" i="1"/>
  <c r="T51" i="1"/>
  <c r="T52" i="1"/>
  <c r="T53" i="1"/>
  <c r="T54" i="1"/>
  <c r="T55" i="1"/>
  <c r="T56" i="1"/>
  <c r="T57" i="1"/>
  <c r="T58" i="1"/>
  <c r="T59" i="1"/>
  <c r="T60" i="1"/>
  <c r="T61" i="1"/>
  <c r="T62" i="1"/>
  <c r="T63" i="1"/>
  <c r="T64" i="1"/>
  <c r="T65" i="1"/>
  <c r="T66" i="1"/>
  <c r="T67" i="1"/>
  <c r="T68" i="1"/>
  <c r="T69" i="1"/>
  <c r="T70" i="1"/>
  <c r="T71" i="1"/>
  <c r="T72" i="1"/>
  <c r="T73" i="1"/>
  <c r="T74" i="1"/>
  <c r="T75" i="1"/>
  <c r="T76" i="1"/>
  <c r="T77" i="1"/>
  <c r="T78" i="1"/>
  <c r="Q15" i="1"/>
  <c r="Q16" i="1"/>
  <c r="Q17" i="1"/>
  <c r="Q18" i="1"/>
  <c r="Q19" i="1"/>
  <c r="Q20" i="1"/>
  <c r="Q21" i="1"/>
  <c r="Q22" i="1"/>
  <c r="Q23" i="1"/>
  <c r="Q24" i="1"/>
  <c r="Q25" i="1"/>
  <c r="Q26" i="1"/>
  <c r="Q27" i="1"/>
  <c r="Q28" i="1"/>
  <c r="Q29" i="1"/>
  <c r="Q30" i="1"/>
  <c r="Q31" i="1"/>
  <c r="Q32" i="1"/>
  <c r="Q33" i="1"/>
  <c r="Q34" i="1"/>
  <c r="Q35" i="1"/>
  <c r="Q36" i="1"/>
  <c r="Q37" i="1"/>
  <c r="Q38" i="1"/>
  <c r="Q39" i="1"/>
  <c r="Q40" i="1"/>
  <c r="Q41" i="1"/>
  <c r="Q42" i="1"/>
  <c r="Q43" i="1"/>
  <c r="Q44" i="1"/>
  <c r="Q45" i="1"/>
  <c r="Q46" i="1"/>
  <c r="Q47" i="1"/>
  <c r="Q48" i="1"/>
  <c r="Q49" i="1"/>
  <c r="Q50" i="1"/>
  <c r="Q51" i="1"/>
  <c r="Q52" i="1"/>
  <c r="Q53" i="1"/>
  <c r="Q54" i="1"/>
  <c r="Q55" i="1"/>
  <c r="Q56" i="1"/>
  <c r="Q57" i="1"/>
  <c r="Q58" i="1"/>
  <c r="Q59" i="1"/>
  <c r="Q60" i="1"/>
  <c r="Q61" i="1"/>
  <c r="Q62" i="1"/>
  <c r="Q63" i="1"/>
  <c r="Q64" i="1"/>
  <c r="Q66" i="1"/>
  <c r="Q67" i="1"/>
  <c r="Q68" i="1"/>
  <c r="Q69" i="1"/>
  <c r="Q70" i="1"/>
  <c r="Q71" i="1"/>
  <c r="Q72" i="1"/>
  <c r="Q73" i="1"/>
  <c r="Q74" i="1"/>
  <c r="Q75" i="1"/>
  <c r="Q76" i="1"/>
  <c r="Q77" i="1"/>
  <c r="Q78" i="1"/>
  <c r="P13" i="1" l="1"/>
  <c r="P72" i="1" l="1"/>
  <c r="P15" i="1" l="1"/>
  <c r="P16" i="1"/>
  <c r="P17" i="1"/>
  <c r="P18" i="1"/>
  <c r="P19" i="1"/>
  <c r="P20" i="1"/>
  <c r="P21" i="1"/>
  <c r="P22" i="1"/>
  <c r="P23" i="1"/>
  <c r="P24" i="1"/>
  <c r="P25" i="1"/>
  <c r="P26" i="1"/>
  <c r="P27" i="1"/>
  <c r="P28" i="1"/>
  <c r="P29" i="1"/>
  <c r="P30" i="1"/>
  <c r="P31" i="1"/>
  <c r="P32" i="1"/>
  <c r="P33" i="1"/>
  <c r="P34" i="1"/>
  <c r="P35" i="1"/>
  <c r="P36" i="1"/>
  <c r="P37" i="1"/>
  <c r="P38" i="1"/>
  <c r="P39" i="1"/>
  <c r="P40" i="1"/>
  <c r="P41" i="1"/>
  <c r="P42" i="1"/>
  <c r="P43" i="1"/>
  <c r="P44" i="1"/>
  <c r="P45" i="1"/>
  <c r="P46" i="1"/>
  <c r="P47" i="1"/>
  <c r="P48" i="1"/>
  <c r="P49" i="1"/>
  <c r="P50" i="1"/>
  <c r="P51" i="1"/>
  <c r="P52" i="1"/>
  <c r="P53" i="1"/>
  <c r="P54" i="1"/>
  <c r="P55" i="1"/>
  <c r="P56" i="1"/>
  <c r="P57" i="1"/>
  <c r="P58" i="1"/>
  <c r="P59" i="1"/>
  <c r="P60" i="1"/>
  <c r="P61" i="1"/>
  <c r="P62" i="1"/>
  <c r="P63" i="1"/>
  <c r="P64" i="1"/>
  <c r="P65" i="1"/>
  <c r="P66" i="1"/>
  <c r="P67" i="1"/>
  <c r="P68" i="1"/>
  <c r="P69" i="1"/>
  <c r="P70" i="1"/>
  <c r="P71" i="1"/>
  <c r="P73" i="1"/>
  <c r="P74" i="1"/>
  <c r="P75" i="1"/>
  <c r="P76" i="1"/>
  <c r="P77" i="1"/>
  <c r="P78" i="1"/>
  <c r="S105" i="1" l="1"/>
  <c r="S106" i="1"/>
  <c r="S107" i="1"/>
  <c r="S108" i="1"/>
  <c r="S109" i="1"/>
  <c r="S96" i="1"/>
  <c r="S97" i="1"/>
  <c r="S98" i="1"/>
  <c r="S99" i="1"/>
  <c r="S100" i="1"/>
  <c r="S101" i="1"/>
  <c r="S102" i="1"/>
  <c r="S103" i="1"/>
  <c r="S104" i="1"/>
  <c r="O96" i="1"/>
  <c r="O97" i="1"/>
  <c r="O98" i="1"/>
  <c r="O99" i="1"/>
  <c r="O100" i="1"/>
  <c r="O101" i="1"/>
  <c r="O102" i="1"/>
  <c r="O103" i="1"/>
  <c r="O104" i="1"/>
  <c r="O105" i="1"/>
  <c r="O106" i="1"/>
  <c r="O107" i="1"/>
  <c r="O108" i="1"/>
  <c r="O109" i="1"/>
  <c r="S14" i="1" l="1"/>
  <c r="V95" i="1" l="1"/>
  <c r="U95" i="1"/>
  <c r="T95" i="1"/>
  <c r="S95" i="1"/>
  <c r="R95" i="1"/>
  <c r="Q95" i="1"/>
  <c r="P95" i="1"/>
  <c r="O95" i="1"/>
  <c r="S92" i="1"/>
  <c r="O92" i="1"/>
  <c r="S91" i="1"/>
  <c r="O91" i="1"/>
  <c r="V90" i="1"/>
  <c r="U90" i="1"/>
  <c r="T90" i="1"/>
  <c r="S90" i="1"/>
  <c r="R90" i="1"/>
  <c r="Q90" i="1"/>
  <c r="P90" i="1"/>
  <c r="O90" i="1"/>
  <c r="V79" i="1" l="1"/>
  <c r="S79" i="1"/>
  <c r="U79" i="1" l="1"/>
  <c r="R79" i="1" l="1"/>
  <c r="T79" i="1"/>
  <c r="Q79" i="1" l="1"/>
  <c r="P79" i="1" l="1"/>
  <c r="V14" i="1" l="1"/>
  <c r="U14" i="1"/>
  <c r="R14" i="1"/>
  <c r="Q14" i="1"/>
  <c r="P14" i="1"/>
</calcChain>
</file>

<file path=xl/sharedStrings.xml><?xml version="1.0" encoding="utf-8"?>
<sst xmlns="http://schemas.openxmlformats.org/spreadsheetml/2006/main" count="481" uniqueCount="327">
  <si>
    <t>Nivel.
(unidad administrativa responsable)</t>
  </si>
  <si>
    <t>Resumen narrativo u objetivos.
Clave: Número del Eje, Número del Programa, 1 para el Fin, 1 para el Propósito, Número del Componente, Número de las Actividades.</t>
  </si>
  <si>
    <t>INDICADOR</t>
  </si>
  <si>
    <t>Nombre del Indicador.
Siglas y descripción.</t>
  </si>
  <si>
    <t>Frecuencia de medición del Indicador.
Con base a las recomendaciones del nivel de objetivos.</t>
  </si>
  <si>
    <t>Unidad de medida del Indicador y unidad de medida de sus variables.</t>
  </si>
  <si>
    <t>TRIMESTRE 1</t>
  </si>
  <si>
    <t>TRIMESTRE 2</t>
  </si>
  <si>
    <t>TRIMESTRE 3</t>
  </si>
  <si>
    <t>TRIMESTRE 4</t>
  </si>
  <si>
    <t>PRESUPUESTO ANUAL AUTORIZADO</t>
  </si>
  <si>
    <t>PLANEACIÓN TRIMESTRAL DE EJECUCIÓN DEL PRESUPUESTO</t>
  </si>
  <si>
    <t>EJECUCIÓN  DEL PRESUPUESTO AUTORIZADO</t>
  </si>
  <si>
    <t>AVANCE TRIMESTRAL EN LA EJECUCIÓN DEL PRESUPUESTO</t>
  </si>
  <si>
    <t>AVANCE ACUMULADO ANUAL DE LA  EJECUCIÓN DEL PRESUPUESTO</t>
  </si>
  <si>
    <t>Fin
( DGPM )</t>
  </si>
  <si>
    <t>Actividad</t>
  </si>
  <si>
    <t>SEGUIMIENTO A LA EJECUCIÓN DEL PRESUPUESTO AUTORIZADO</t>
  </si>
  <si>
    <t>UNIDAD ADMINISTRATIVA</t>
  </si>
  <si>
    <t>REVISÓ
Mtro. Enrique E. Encalada Sánchez
Dirección de Planeación de la DGPM</t>
  </si>
  <si>
    <t>EJEMPLO</t>
  </si>
  <si>
    <t>Anual</t>
  </si>
  <si>
    <t>Componente  
(Secretaría Municipal de Desarrollo Social y Económico )</t>
  </si>
  <si>
    <t>Trimestral</t>
  </si>
  <si>
    <r>
      <rPr>
        <b/>
        <sz val="11"/>
        <rFont val="Arial"/>
        <family val="2"/>
      </rPr>
      <t xml:space="preserve">PRCAEI: </t>
    </r>
    <r>
      <rPr>
        <sz val="11"/>
        <rFont val="Arial"/>
        <family val="2"/>
      </rPr>
      <t>Porcentaje de Reuniones de Coordinación administrativa y económica  implementadas.</t>
    </r>
  </si>
  <si>
    <r>
      <rPr>
        <b/>
        <sz val="11"/>
        <rFont val="Arial"/>
        <family val="2"/>
      </rPr>
      <t>UNIDAD DE MEDIDA DEL INDICADOR:</t>
    </r>
    <r>
      <rPr>
        <sz val="11"/>
        <rFont val="Arial"/>
        <family val="2"/>
      </rPr>
      <t xml:space="preserve"> Porcentaje
</t>
    </r>
    <r>
      <rPr>
        <b/>
        <sz val="11"/>
        <rFont val="Arial"/>
        <family val="2"/>
      </rPr>
      <t>UNIDAD DE MEDIDA DE LAS VARIABLES:</t>
    </r>
    <r>
      <rPr>
        <sz val="11"/>
        <rFont val="Arial"/>
        <family val="2"/>
      </rPr>
      <t xml:space="preserve"> Reuniones</t>
    </r>
  </si>
  <si>
    <r>
      <rPr>
        <b/>
        <sz val="11"/>
        <rFont val="Arial"/>
        <family val="2"/>
      </rPr>
      <t>PRAEI:</t>
    </r>
    <r>
      <rPr>
        <sz val="11"/>
        <rFont val="Arial"/>
        <family val="2"/>
      </rPr>
      <t xml:space="preserve"> Porcentaje de Reuniones con enfoque administrativo y económico implementadas</t>
    </r>
  </si>
  <si>
    <t>Componente  
(Dirección General de Desarrollo Social)</t>
  </si>
  <si>
    <r>
      <rPr>
        <b/>
        <sz val="11"/>
        <color theme="1"/>
        <rFont val="Arial"/>
        <family val="2"/>
      </rPr>
      <t xml:space="preserve">PACIPSH: </t>
    </r>
    <r>
      <rPr>
        <sz val="11"/>
        <color theme="1"/>
        <rFont val="Arial"/>
        <family val="2"/>
      </rPr>
      <t>Porcentaje de Actividades de Coordinación Interinstitucional de Política Social y Humana ejecutadas</t>
    </r>
  </si>
  <si>
    <r>
      <rPr>
        <b/>
        <sz val="11"/>
        <color theme="1"/>
        <rFont val="Arial"/>
        <family val="2"/>
      </rPr>
      <t>UNIDAD DE MEDIDA DEL INDICADOR</t>
    </r>
    <r>
      <rPr>
        <sz val="11"/>
        <color theme="1"/>
        <rFont val="Arial"/>
        <family val="2"/>
      </rPr>
      <t xml:space="preserve">: Porcentaje
</t>
    </r>
    <r>
      <rPr>
        <b/>
        <sz val="11"/>
        <color theme="1"/>
        <rFont val="Arial"/>
        <family val="2"/>
      </rPr>
      <t>UNIDAD DE MEDIDA DE LAS VARIABLES:</t>
    </r>
    <r>
      <rPr>
        <sz val="11"/>
        <color theme="1"/>
        <rFont val="Arial"/>
        <family val="2"/>
      </rPr>
      <t xml:space="preserve"> Actividades</t>
    </r>
  </si>
  <si>
    <r>
      <rPr>
        <b/>
        <sz val="11"/>
        <color theme="1"/>
        <rFont val="Arial"/>
        <family val="2"/>
      </rPr>
      <t xml:space="preserve">PASR: </t>
    </r>
    <r>
      <rPr>
        <sz val="11"/>
        <color theme="1"/>
        <rFont val="Arial"/>
        <family val="2"/>
      </rPr>
      <t>Porcentaje de Acciones Sociales realizadas</t>
    </r>
  </si>
  <si>
    <r>
      <rPr>
        <b/>
        <sz val="11"/>
        <color theme="1"/>
        <rFont val="Arial"/>
        <family val="2"/>
      </rPr>
      <t>UNIDAD DE MEDIDA DEL INDICADOR:</t>
    </r>
    <r>
      <rPr>
        <sz val="11"/>
        <color theme="1"/>
        <rFont val="Arial"/>
        <family val="2"/>
      </rPr>
      <t xml:space="preserve"> Porcentaje
</t>
    </r>
    <r>
      <rPr>
        <b/>
        <sz val="11"/>
        <color theme="1"/>
        <rFont val="Arial"/>
        <family val="2"/>
      </rPr>
      <t xml:space="preserve">UNIDAD DE MEDIDA DE LAS VARIABLES: </t>
    </r>
    <r>
      <rPr>
        <sz val="11"/>
        <color theme="1"/>
        <rFont val="Arial"/>
        <family val="2"/>
      </rPr>
      <t>Acciones</t>
    </r>
  </si>
  <si>
    <r>
      <rPr>
        <b/>
        <sz val="11"/>
        <color theme="1"/>
        <rFont val="Arial"/>
        <family val="2"/>
      </rPr>
      <t xml:space="preserve">PBSR: </t>
    </r>
    <r>
      <rPr>
        <sz val="11"/>
        <color theme="1"/>
        <rFont val="Arial"/>
        <family val="2"/>
      </rPr>
      <t>Porcentaje de Brigadas Sociales realizadas</t>
    </r>
  </si>
  <si>
    <r>
      <rPr>
        <b/>
        <sz val="11"/>
        <color theme="1"/>
        <rFont val="Arial"/>
        <family val="2"/>
      </rPr>
      <t>UNIDAD DE MEDIDA DEL INDICADOR:</t>
    </r>
    <r>
      <rPr>
        <sz val="11"/>
        <color theme="1"/>
        <rFont val="Arial"/>
        <family val="2"/>
      </rPr>
      <t xml:space="preserve"> Porcentaje
</t>
    </r>
    <r>
      <rPr>
        <b/>
        <sz val="11"/>
        <color theme="1"/>
        <rFont val="Arial"/>
        <family val="2"/>
      </rPr>
      <t>UNIDAD DE MEDIDA DE LAS VARIABLES:</t>
    </r>
    <r>
      <rPr>
        <sz val="11"/>
        <color theme="1"/>
        <rFont val="Arial"/>
        <family val="2"/>
      </rPr>
      <t xml:space="preserve"> Brigadas </t>
    </r>
  </si>
  <si>
    <r>
      <rPr>
        <b/>
        <sz val="11"/>
        <color theme="1"/>
        <rFont val="Arial"/>
        <family val="2"/>
      </rPr>
      <t xml:space="preserve">PECR: </t>
    </r>
    <r>
      <rPr>
        <sz val="11"/>
        <color theme="1"/>
        <rFont val="Arial"/>
        <family val="2"/>
      </rPr>
      <t>Porcentaje de Eventos de Coordinación realizadas</t>
    </r>
  </si>
  <si>
    <r>
      <rPr>
        <b/>
        <sz val="11"/>
        <color theme="1"/>
        <rFont val="Arial"/>
        <family val="2"/>
      </rPr>
      <t>UNIDAD DE MEDIDA DEL INDICADOR:</t>
    </r>
    <r>
      <rPr>
        <sz val="11"/>
        <color theme="1"/>
        <rFont val="Arial"/>
        <family val="2"/>
      </rPr>
      <t xml:space="preserve"> Porcentaje
</t>
    </r>
    <r>
      <rPr>
        <b/>
        <sz val="11"/>
        <color theme="1"/>
        <rFont val="Arial"/>
        <family val="2"/>
      </rPr>
      <t>UNIDAD DE MEDIDA DE LAS VARIABLES:</t>
    </r>
    <r>
      <rPr>
        <sz val="11"/>
        <color theme="1"/>
        <rFont val="Arial"/>
        <family val="2"/>
      </rPr>
      <t xml:space="preserve"> Eventos </t>
    </r>
  </si>
  <si>
    <t>Componente
(Dirección de Organización Comunitaria)</t>
  </si>
  <si>
    <t>Componente
(Dirección de Programas Sociales)</t>
  </si>
  <si>
    <t>Componente
(Dirección General de Educación Municipal)</t>
  </si>
  <si>
    <t>Componente
(Coordinación de Becas)</t>
  </si>
  <si>
    <t>Componente
(Coordinación de Infraestructura Educativa y Servicios Educativos)</t>
  </si>
  <si>
    <t>Componente
(Coordinación del Centro Municipal de Atención contra el Acoso Escolar)</t>
  </si>
  <si>
    <t>Componente
(Coordinación de Bibliotecas Públicas )</t>
  </si>
  <si>
    <t>Componente
(Dirección General de Salud)</t>
  </si>
  <si>
    <t>Componente
(Dirección de Salud Humana)</t>
  </si>
  <si>
    <t>Componente
(Dirección de Salud Ambiental)</t>
  </si>
  <si>
    <t>Componente
(Dirección de Salud Mental)</t>
  </si>
  <si>
    <t>Componente
(Dirección General de Desarrollo Económico)</t>
  </si>
  <si>
    <t>Componente
(Dirección de Fomento a las Microempresas y el Desarrollo Rural)</t>
  </si>
  <si>
    <t>Componente
(Dirección de Fomento al Desarrollo de la Industria, Comercio y Servicios)</t>
  </si>
  <si>
    <t>Componente
(Dirección de Fomento al Desarrollo Agropecuario, Pesquero y Forestal)</t>
  </si>
  <si>
    <t>Componente
(Dirección Municipal de Empleo y Capacitación Laboral)</t>
  </si>
  <si>
    <r>
      <rPr>
        <b/>
        <sz val="11"/>
        <color theme="1"/>
        <rFont val="Arial"/>
        <family val="2"/>
      </rPr>
      <t xml:space="preserve">PASIR: </t>
    </r>
    <r>
      <rPr>
        <sz val="11"/>
        <color theme="1"/>
        <rFont val="Arial"/>
        <family val="2"/>
      </rPr>
      <t>Porcentaje de Actividades Sociales Inclusivas realizadas</t>
    </r>
  </si>
  <si>
    <r>
      <rPr>
        <b/>
        <sz val="11"/>
        <color theme="1"/>
        <rFont val="Arial"/>
        <family val="2"/>
      </rPr>
      <t>UNIDAD DE MEDIDA DEL INDICADOR:</t>
    </r>
    <r>
      <rPr>
        <sz val="11"/>
        <color theme="1"/>
        <rFont val="Arial"/>
        <family val="2"/>
      </rPr>
      <t xml:space="preserve"> Porcentaje
</t>
    </r>
    <r>
      <rPr>
        <b/>
        <sz val="11"/>
        <color theme="1"/>
        <rFont val="Arial"/>
        <family val="2"/>
      </rPr>
      <t>UNIDAD DE MEDIDA DE LAS VARIABLES:</t>
    </r>
    <r>
      <rPr>
        <sz val="11"/>
        <color theme="1"/>
        <rFont val="Arial"/>
        <family val="2"/>
      </rPr>
      <t xml:space="preserve"> Actividades</t>
    </r>
  </si>
  <si>
    <r>
      <rPr>
        <b/>
        <sz val="11"/>
        <color theme="1"/>
        <rFont val="Arial"/>
        <family val="2"/>
      </rPr>
      <t xml:space="preserve">PMPCE: </t>
    </r>
    <r>
      <rPr>
        <sz val="11"/>
        <color theme="1"/>
        <rFont val="Arial"/>
        <family val="2"/>
      </rPr>
      <t>Porcentaje de Mecanismos de Participación Ciudadana ejecutados</t>
    </r>
  </si>
  <si>
    <r>
      <rPr>
        <b/>
        <sz val="11"/>
        <color theme="1"/>
        <rFont val="Arial"/>
        <family val="2"/>
      </rPr>
      <t>UNIDAD DE MEDIDA DEL INDICADOR:</t>
    </r>
    <r>
      <rPr>
        <sz val="11"/>
        <color theme="1"/>
        <rFont val="Arial"/>
        <family val="2"/>
      </rPr>
      <t xml:space="preserve"> Porcentaje
</t>
    </r>
    <r>
      <rPr>
        <b/>
        <sz val="11"/>
        <color theme="1"/>
        <rFont val="Arial"/>
        <family val="2"/>
      </rPr>
      <t>UNIDAD DE MEDIDA DE LAS VARIABLES</t>
    </r>
    <r>
      <rPr>
        <sz val="11"/>
        <color theme="1"/>
        <rFont val="Arial"/>
        <family val="2"/>
      </rPr>
      <t xml:space="preserve">: Mecanismos </t>
    </r>
  </si>
  <si>
    <r>
      <rPr>
        <b/>
        <sz val="11"/>
        <color theme="1"/>
        <rFont val="Arial"/>
        <family val="2"/>
      </rPr>
      <t xml:space="preserve">PACEI: </t>
    </r>
    <r>
      <rPr>
        <sz val="11"/>
        <color theme="1"/>
        <rFont val="Arial"/>
        <family val="2"/>
      </rPr>
      <t>Porcentaje de Acciones con los Comités de Electrificación Integrados</t>
    </r>
  </si>
  <si>
    <r>
      <rPr>
        <b/>
        <sz val="11"/>
        <color theme="1"/>
        <rFont val="Arial"/>
        <family val="2"/>
      </rPr>
      <t>UNIDAD DE MEDIDA DEL INDICADOR:</t>
    </r>
    <r>
      <rPr>
        <sz val="11"/>
        <color theme="1"/>
        <rFont val="Arial"/>
        <family val="2"/>
      </rPr>
      <t xml:space="preserve"> Porcentaje
</t>
    </r>
    <r>
      <rPr>
        <b/>
        <sz val="11"/>
        <color theme="1"/>
        <rFont val="Arial"/>
        <family val="2"/>
      </rPr>
      <t xml:space="preserve">UNIDAD DE MEDIDA DE LAS VARIABLES: </t>
    </r>
    <r>
      <rPr>
        <sz val="11"/>
        <color theme="1"/>
        <rFont val="Arial"/>
        <family val="2"/>
      </rPr>
      <t>Comités</t>
    </r>
  </si>
  <si>
    <r>
      <rPr>
        <b/>
        <sz val="11"/>
        <color theme="1"/>
        <rFont val="Arial"/>
        <family val="2"/>
      </rPr>
      <t xml:space="preserve">PAVS: </t>
    </r>
    <r>
      <rPr>
        <sz val="11"/>
        <color theme="1"/>
        <rFont val="Arial"/>
        <family val="2"/>
      </rPr>
      <t>Porcentaje de  Anuencias Vecinales Solicitadas.</t>
    </r>
  </si>
  <si>
    <r>
      <rPr>
        <b/>
        <sz val="11"/>
        <color theme="1"/>
        <rFont val="Arial"/>
        <family val="2"/>
      </rPr>
      <t xml:space="preserve">UNIDAD DE MEDIDA DEL INDICADOR: </t>
    </r>
    <r>
      <rPr>
        <sz val="11"/>
        <color theme="1"/>
        <rFont val="Arial"/>
        <family val="2"/>
      </rPr>
      <t xml:space="preserve">Porcentaje
</t>
    </r>
    <r>
      <rPr>
        <b/>
        <sz val="11"/>
        <color theme="1"/>
        <rFont val="Arial"/>
        <family val="2"/>
      </rPr>
      <t>UNIDAD DE MEDIDA DE LAS VARIABLES:</t>
    </r>
    <r>
      <rPr>
        <sz val="11"/>
        <color theme="1"/>
        <rFont val="Arial"/>
        <family val="2"/>
      </rPr>
      <t xml:space="preserve"> Anuencias</t>
    </r>
  </si>
  <si>
    <r>
      <rPr>
        <b/>
        <sz val="11"/>
        <color theme="1"/>
        <rFont val="Arial"/>
        <family val="2"/>
      </rPr>
      <t>UNIDAD DE MEDIDA DEL INDICADOR:</t>
    </r>
    <r>
      <rPr>
        <sz val="11"/>
        <color theme="1"/>
        <rFont val="Arial"/>
        <family val="2"/>
      </rPr>
      <t xml:space="preserve"> Porcentaje
</t>
    </r>
    <r>
      <rPr>
        <b/>
        <sz val="11"/>
        <color theme="1"/>
        <rFont val="Arial"/>
        <family val="2"/>
      </rPr>
      <t>UNIDAD DE MEDIDA DE LAS VARIABLES:</t>
    </r>
    <r>
      <rPr>
        <sz val="11"/>
        <color theme="1"/>
        <rFont val="Arial"/>
        <family val="2"/>
      </rPr>
      <t xml:space="preserve"> Comités</t>
    </r>
  </si>
  <si>
    <r>
      <rPr>
        <b/>
        <sz val="11"/>
        <color theme="1"/>
        <rFont val="Arial"/>
        <family val="2"/>
      </rPr>
      <t xml:space="preserve">PCTR: </t>
    </r>
    <r>
      <rPr>
        <sz val="11"/>
        <color theme="1"/>
        <rFont val="Arial"/>
        <family val="2"/>
      </rPr>
      <t>Porcentaje de Cursos y Talleres realizados</t>
    </r>
  </si>
  <si>
    <r>
      <t xml:space="preserve">UNIDAD DE MEDIDA DEL INDICADOR: </t>
    </r>
    <r>
      <rPr>
        <sz val="11"/>
        <color theme="1"/>
        <rFont val="Arial"/>
        <family val="2"/>
      </rPr>
      <t>Porcentaje</t>
    </r>
    <r>
      <rPr>
        <b/>
        <sz val="11"/>
        <color theme="1"/>
        <rFont val="Arial"/>
        <family val="2"/>
      </rPr>
      <t xml:space="preserve">
UNIDAD DE MEDIDA DE LAS VARIABLES: </t>
    </r>
    <r>
      <rPr>
        <sz val="11"/>
        <color theme="1"/>
        <rFont val="Arial"/>
        <family val="2"/>
      </rPr>
      <t>Cursos y Talleres</t>
    </r>
  </si>
  <si>
    <r>
      <rPr>
        <b/>
        <sz val="11"/>
        <color theme="1"/>
        <rFont val="Arial"/>
        <family val="2"/>
      </rPr>
      <t xml:space="preserve">PAPSE: </t>
    </r>
    <r>
      <rPr>
        <sz val="11"/>
        <color theme="1"/>
        <rFont val="Arial"/>
        <family val="2"/>
      </rPr>
      <t>Porcentaje de Acciones de Política social ejecutada</t>
    </r>
  </si>
  <si>
    <r>
      <rPr>
        <b/>
        <sz val="11"/>
        <color theme="1"/>
        <rFont val="Arial"/>
        <family val="2"/>
      </rPr>
      <t>UNIDAD DE MEDIDA DEL INDICADOR:</t>
    </r>
    <r>
      <rPr>
        <sz val="11"/>
        <color theme="1"/>
        <rFont val="Arial"/>
        <family val="2"/>
      </rPr>
      <t xml:space="preserve"> Porcentaje
</t>
    </r>
    <r>
      <rPr>
        <b/>
        <sz val="11"/>
        <color theme="1"/>
        <rFont val="Arial"/>
        <family val="2"/>
      </rPr>
      <t>UNIDAD DE MEDIDA DE LAS VARIABLES</t>
    </r>
    <r>
      <rPr>
        <sz val="11"/>
        <color theme="1"/>
        <rFont val="Arial"/>
        <family val="2"/>
      </rPr>
      <t xml:space="preserve">: Acciones </t>
    </r>
  </si>
  <si>
    <r>
      <rPr>
        <b/>
        <sz val="11"/>
        <color theme="1"/>
        <rFont val="Arial"/>
        <family val="2"/>
      </rPr>
      <t>PCCCS:</t>
    </r>
    <r>
      <rPr>
        <sz val="11"/>
        <color theme="1"/>
        <rFont val="Arial"/>
        <family val="2"/>
      </rPr>
      <t xml:space="preserve"> Porcentaje de Capacitaciones de Comités de Contraloría Social realizados</t>
    </r>
  </si>
  <si>
    <r>
      <rPr>
        <b/>
        <sz val="11"/>
        <color theme="1"/>
        <rFont val="Arial"/>
        <family val="2"/>
      </rPr>
      <t>UNIDAD DE MEDIDA DEL INDICADOR:</t>
    </r>
    <r>
      <rPr>
        <sz val="11"/>
        <color theme="1"/>
        <rFont val="Arial"/>
        <family val="2"/>
      </rPr>
      <t xml:space="preserve"> Porcentaje
</t>
    </r>
    <r>
      <rPr>
        <b/>
        <sz val="11"/>
        <color theme="1"/>
        <rFont val="Arial"/>
        <family val="2"/>
      </rPr>
      <t xml:space="preserve">UNIDAD DE MEDIDA DE LAS VARIABLES: </t>
    </r>
    <r>
      <rPr>
        <sz val="11"/>
        <color theme="1"/>
        <rFont val="Arial"/>
        <family val="2"/>
      </rPr>
      <t>Capacitaciones</t>
    </r>
  </si>
  <si>
    <r>
      <rPr>
        <b/>
        <sz val="11"/>
        <color theme="1"/>
        <rFont val="Arial"/>
        <family val="2"/>
      </rPr>
      <t>PCTR:</t>
    </r>
    <r>
      <rPr>
        <sz val="11"/>
        <color theme="1"/>
        <rFont val="Arial"/>
        <family val="2"/>
      </rPr>
      <t xml:space="preserve"> Porcentaje de Cursos y Talleres realizados</t>
    </r>
  </si>
  <si>
    <r>
      <rPr>
        <b/>
        <sz val="11"/>
        <color theme="1"/>
        <rFont val="Arial"/>
        <family val="2"/>
      </rPr>
      <t>UNIDAD DE MEDIDA DEL INDICADOR:</t>
    </r>
    <r>
      <rPr>
        <sz val="11"/>
        <color theme="1"/>
        <rFont val="Arial"/>
        <family val="2"/>
      </rPr>
      <t xml:space="preserve"> Porcentaje
</t>
    </r>
    <r>
      <rPr>
        <b/>
        <sz val="11"/>
        <color theme="1"/>
        <rFont val="Arial"/>
        <family val="2"/>
      </rPr>
      <t>UNIDAD DE MEDIDA DE LAS VARIABLES:</t>
    </r>
    <r>
      <rPr>
        <sz val="11"/>
        <color theme="1"/>
        <rFont val="Arial"/>
        <family val="2"/>
      </rPr>
      <t xml:space="preserve"> Cursos y Talleres</t>
    </r>
  </si>
  <si>
    <r>
      <rPr>
        <b/>
        <sz val="11"/>
        <color theme="1"/>
        <rFont val="Arial"/>
        <family val="2"/>
      </rPr>
      <t>PAC:</t>
    </r>
    <r>
      <rPr>
        <sz val="11"/>
        <color theme="1"/>
        <rFont val="Arial"/>
        <family val="2"/>
      </rPr>
      <t xml:space="preserve"> Porcentaje de Actividades de Coordinación</t>
    </r>
  </si>
  <si>
    <r>
      <rPr>
        <b/>
        <sz val="11"/>
        <color theme="1"/>
        <rFont val="Arial"/>
        <family val="2"/>
      </rPr>
      <t xml:space="preserve">UNIDAD DE MEDIDA DEL INDICADOR: </t>
    </r>
    <r>
      <rPr>
        <sz val="11"/>
        <color theme="1"/>
        <rFont val="Arial"/>
        <family val="2"/>
      </rPr>
      <t xml:space="preserve">Porcentaje
</t>
    </r>
    <r>
      <rPr>
        <b/>
        <sz val="11"/>
        <color theme="1"/>
        <rFont val="Arial"/>
        <family val="2"/>
      </rPr>
      <t>UNIDAD DE MEDIDA DE LAS VARIABLES:</t>
    </r>
    <r>
      <rPr>
        <sz val="11"/>
        <color theme="1"/>
        <rFont val="Arial"/>
        <family val="2"/>
      </rPr>
      <t xml:space="preserve"> Actividades</t>
    </r>
  </si>
  <si>
    <r>
      <rPr>
        <b/>
        <sz val="11"/>
        <color theme="1"/>
        <rFont val="Arial"/>
        <family val="2"/>
      </rPr>
      <t xml:space="preserve">PAPE: </t>
    </r>
    <r>
      <rPr>
        <sz val="11"/>
        <color theme="1"/>
        <rFont val="Arial"/>
        <family val="2"/>
      </rPr>
      <t>Porcentaje de Acciones de Política Educativa ejecutada</t>
    </r>
  </si>
  <si>
    <r>
      <rPr>
        <b/>
        <sz val="11"/>
        <color theme="1"/>
        <rFont val="Arial"/>
        <family val="2"/>
      </rPr>
      <t>UNIDAD DE MEDIDA DEL INDICADOR:</t>
    </r>
    <r>
      <rPr>
        <sz val="11"/>
        <color theme="1"/>
        <rFont val="Arial"/>
        <family val="2"/>
      </rPr>
      <t xml:space="preserve"> Porcentaje
</t>
    </r>
    <r>
      <rPr>
        <b/>
        <sz val="11"/>
        <color theme="1"/>
        <rFont val="Arial"/>
        <family val="2"/>
      </rPr>
      <t>UNIDAD DE MEDIDA DE LAS VARIABLES:</t>
    </r>
    <r>
      <rPr>
        <sz val="11"/>
        <color theme="1"/>
        <rFont val="Arial"/>
        <family val="2"/>
      </rPr>
      <t xml:space="preserve"> Acciones</t>
    </r>
  </si>
  <si>
    <r>
      <rPr>
        <b/>
        <sz val="11"/>
        <color theme="1"/>
        <rFont val="Arial"/>
        <family val="2"/>
      </rPr>
      <t xml:space="preserve">PADER: </t>
    </r>
    <r>
      <rPr>
        <sz val="11"/>
        <color theme="1"/>
        <rFont val="Arial"/>
        <family val="2"/>
      </rPr>
      <t>Porcentaje de Actividades de Desarrollo Educativo realizadas</t>
    </r>
  </si>
  <si>
    <r>
      <rPr>
        <b/>
        <sz val="11"/>
        <color theme="1"/>
        <rFont val="Arial"/>
        <family val="2"/>
      </rPr>
      <t xml:space="preserve">UNIDAD DE MEDIDA DEL INDICADOR: </t>
    </r>
    <r>
      <rPr>
        <sz val="11"/>
        <color theme="1"/>
        <rFont val="Arial"/>
        <family val="2"/>
      </rPr>
      <t xml:space="preserve">Porcentaje
</t>
    </r>
    <r>
      <rPr>
        <b/>
        <sz val="11"/>
        <color theme="1"/>
        <rFont val="Arial"/>
        <family val="2"/>
      </rPr>
      <t xml:space="preserve">UNIDAD DE MEDIDA DE LAS VARIABLES: </t>
    </r>
    <r>
      <rPr>
        <sz val="11"/>
        <color theme="1"/>
        <rFont val="Arial"/>
        <family val="2"/>
      </rPr>
      <t>Actividades</t>
    </r>
  </si>
  <si>
    <r>
      <rPr>
        <b/>
        <sz val="11"/>
        <color theme="1"/>
        <rFont val="Arial"/>
        <family val="2"/>
      </rPr>
      <t>PAPB:</t>
    </r>
    <r>
      <rPr>
        <sz val="11"/>
        <color theme="1"/>
        <rFont val="Arial"/>
        <family val="2"/>
      </rPr>
      <t xml:space="preserve"> Porcentaje de Acciones para las Becas ejecutadas</t>
    </r>
  </si>
  <si>
    <r>
      <rPr>
        <b/>
        <sz val="11"/>
        <color theme="1"/>
        <rFont val="Arial"/>
        <family val="2"/>
      </rPr>
      <t xml:space="preserve">UNIDAD DE MEDIDA DEL INDICADOR: </t>
    </r>
    <r>
      <rPr>
        <sz val="11"/>
        <color theme="1"/>
        <rFont val="Arial"/>
        <family val="2"/>
      </rPr>
      <t xml:space="preserve">Porcentaje
</t>
    </r>
    <r>
      <rPr>
        <b/>
        <sz val="11"/>
        <color theme="1"/>
        <rFont val="Arial"/>
        <family val="2"/>
      </rPr>
      <t>UNIDAD DE MEDIDA DE LAS VARIABLES</t>
    </r>
    <r>
      <rPr>
        <sz val="11"/>
        <color theme="1"/>
        <rFont val="Arial"/>
        <family val="2"/>
      </rPr>
      <t>: Acciones</t>
    </r>
  </si>
  <si>
    <r>
      <rPr>
        <b/>
        <sz val="11"/>
        <color theme="1"/>
        <rFont val="Arial"/>
        <family val="2"/>
      </rPr>
      <t xml:space="preserve">PBE: </t>
    </r>
    <r>
      <rPr>
        <sz val="11"/>
        <color theme="1"/>
        <rFont val="Arial"/>
        <family val="2"/>
      </rPr>
      <t>Porcentaje de Becas Entregadas</t>
    </r>
  </si>
  <si>
    <r>
      <rPr>
        <b/>
        <sz val="11"/>
        <color theme="1"/>
        <rFont val="Arial"/>
        <family val="2"/>
      </rPr>
      <t>UNIDAD DE MEDIDA DEL INDICADOR:</t>
    </r>
    <r>
      <rPr>
        <sz val="11"/>
        <color theme="1"/>
        <rFont val="Arial"/>
        <family val="2"/>
      </rPr>
      <t xml:space="preserve"> Porcentaje
</t>
    </r>
    <r>
      <rPr>
        <b/>
        <sz val="11"/>
        <color theme="1"/>
        <rFont val="Arial"/>
        <family val="2"/>
      </rPr>
      <t>UNIDAD DE MEDIDA DE LAS VARIABLES:</t>
    </r>
    <r>
      <rPr>
        <sz val="11"/>
        <color theme="1"/>
        <rFont val="Arial"/>
        <family val="2"/>
      </rPr>
      <t xml:space="preserve"> Becas</t>
    </r>
  </si>
  <si>
    <r>
      <rPr>
        <b/>
        <sz val="11"/>
        <color theme="1"/>
        <rFont val="Arial"/>
        <family val="2"/>
      </rPr>
      <t xml:space="preserve">PEIBR: </t>
    </r>
    <r>
      <rPr>
        <sz val="11"/>
        <color theme="1"/>
        <rFont val="Arial"/>
        <family val="2"/>
      </rPr>
      <t>Porcentaje de Eventos para la Inclusión de becarias y becarios realizados</t>
    </r>
  </si>
  <si>
    <r>
      <rPr>
        <b/>
        <sz val="11"/>
        <color theme="1"/>
        <rFont val="Arial"/>
        <family val="2"/>
      </rPr>
      <t>UNIDAD DE MEDIDA DEL INDICADOR:</t>
    </r>
    <r>
      <rPr>
        <sz val="11"/>
        <color theme="1"/>
        <rFont val="Arial"/>
        <family val="2"/>
      </rPr>
      <t xml:space="preserve"> Porcentaje
</t>
    </r>
    <r>
      <rPr>
        <b/>
        <sz val="11"/>
        <color theme="1"/>
        <rFont val="Arial"/>
        <family val="2"/>
      </rPr>
      <t>UNIDAD DE MEDIDA DE LAS VARIABLES:</t>
    </r>
    <r>
      <rPr>
        <sz val="11"/>
        <color theme="1"/>
        <rFont val="Arial"/>
        <family val="2"/>
      </rPr>
      <t xml:space="preserve">  Eventos</t>
    </r>
  </si>
  <si>
    <r>
      <rPr>
        <b/>
        <sz val="11"/>
        <color theme="1"/>
        <rFont val="Arial"/>
        <family val="2"/>
      </rPr>
      <t xml:space="preserve">PADE: </t>
    </r>
    <r>
      <rPr>
        <sz val="11"/>
        <color theme="1"/>
        <rFont val="Arial"/>
        <family val="2"/>
      </rPr>
      <t>Porcentaje de Actividades con enfoque de desarrollo educativo ejecutadas</t>
    </r>
  </si>
  <si>
    <r>
      <rPr>
        <b/>
        <sz val="11"/>
        <color theme="1"/>
        <rFont val="Arial"/>
        <family val="2"/>
      </rPr>
      <t>UNIDAD DE MEDIDA DEL INDICADOR:</t>
    </r>
    <r>
      <rPr>
        <sz val="11"/>
        <color theme="1"/>
        <rFont val="Arial"/>
        <family val="2"/>
      </rPr>
      <t xml:space="preserve"> Porcentaje
</t>
    </r>
    <r>
      <rPr>
        <b/>
        <sz val="11"/>
        <color theme="1"/>
        <rFont val="Arial"/>
        <family val="2"/>
      </rPr>
      <t>UNIDAD DE MEDIDA DE LAS VARIABLES:</t>
    </r>
    <r>
      <rPr>
        <sz val="11"/>
        <color theme="1"/>
        <rFont val="Arial"/>
        <family val="2"/>
      </rPr>
      <t xml:space="preserve">  Actividades</t>
    </r>
  </si>
  <si>
    <r>
      <rPr>
        <b/>
        <sz val="11"/>
        <color theme="1"/>
        <rFont val="Arial"/>
        <family val="2"/>
      </rPr>
      <t>PPCAE:</t>
    </r>
    <r>
      <rPr>
        <sz val="11"/>
        <color theme="1"/>
        <rFont val="Arial"/>
        <family val="2"/>
      </rPr>
      <t xml:space="preserve"> Porcentaje de Pláticas de Combate al Acoso Escolar ejecutadas</t>
    </r>
  </si>
  <si>
    <r>
      <rPr>
        <b/>
        <sz val="11"/>
        <color theme="1"/>
        <rFont val="Arial"/>
        <family val="2"/>
      </rPr>
      <t>UNIDAD DE MEDIDA DEL INDICADOR:</t>
    </r>
    <r>
      <rPr>
        <sz val="11"/>
        <color theme="1"/>
        <rFont val="Arial"/>
        <family val="2"/>
      </rPr>
      <t xml:space="preserve"> Porcentaje
</t>
    </r>
    <r>
      <rPr>
        <b/>
        <sz val="11"/>
        <color theme="1"/>
        <rFont val="Arial"/>
        <family val="2"/>
      </rPr>
      <t xml:space="preserve">UNIDAD DE MEDIDA DE LAS VARIABLES: </t>
    </r>
    <r>
      <rPr>
        <sz val="11"/>
        <color theme="1"/>
        <rFont val="Arial"/>
        <family val="2"/>
      </rPr>
      <t>Pláticas</t>
    </r>
  </si>
  <si>
    <r>
      <rPr>
        <b/>
        <sz val="11"/>
        <color theme="1"/>
        <rFont val="Arial"/>
        <family val="2"/>
      </rPr>
      <t xml:space="preserve">PPPFVR: </t>
    </r>
    <r>
      <rPr>
        <sz val="11"/>
        <color theme="1"/>
        <rFont val="Arial"/>
        <family val="2"/>
      </rPr>
      <t>Porcentaje de Pláticas de Prevención y Fomento de Valores realizadas</t>
    </r>
  </si>
  <si>
    <r>
      <rPr>
        <b/>
        <sz val="11"/>
        <color theme="1"/>
        <rFont val="Arial"/>
        <family val="2"/>
      </rPr>
      <t>UNIDAD DE MEDIDA DEL INDICADOR:</t>
    </r>
    <r>
      <rPr>
        <sz val="11"/>
        <color theme="1"/>
        <rFont val="Arial"/>
        <family val="2"/>
      </rPr>
      <t xml:space="preserve"> Porcentaje
</t>
    </r>
    <r>
      <rPr>
        <b/>
        <sz val="11"/>
        <color theme="1"/>
        <rFont val="Arial"/>
        <family val="2"/>
      </rPr>
      <t>UNIDAD DE MEDIDA DE LAS VARIABLES:</t>
    </r>
    <r>
      <rPr>
        <sz val="11"/>
        <color theme="1"/>
        <rFont val="Arial"/>
        <family val="2"/>
      </rPr>
      <t xml:space="preserve"> Pláticas</t>
    </r>
  </si>
  <si>
    <r>
      <rPr>
        <b/>
        <sz val="11"/>
        <color theme="1"/>
        <rFont val="Arial"/>
        <family val="2"/>
      </rPr>
      <t xml:space="preserve">PEADL: </t>
    </r>
    <r>
      <rPr>
        <sz val="11"/>
        <color theme="1"/>
        <rFont val="Arial"/>
        <family val="2"/>
      </rPr>
      <t xml:space="preserve">Porcentaje ejecutado de Actividades para el Desarrollo de Lectura </t>
    </r>
  </si>
  <si>
    <r>
      <rPr>
        <b/>
        <sz val="11"/>
        <color theme="1"/>
        <rFont val="Arial"/>
        <family val="2"/>
      </rPr>
      <t xml:space="preserve">PEASB: </t>
    </r>
    <r>
      <rPr>
        <sz val="11"/>
        <color theme="1"/>
        <rFont val="Arial"/>
        <family val="2"/>
      </rPr>
      <t xml:space="preserve">Porcentaje Ejecutado de Actividades y Servicios Bibliotecarios </t>
    </r>
  </si>
  <si>
    <r>
      <rPr>
        <b/>
        <sz val="11"/>
        <color theme="1"/>
        <rFont val="Arial"/>
        <family val="2"/>
      </rPr>
      <t xml:space="preserve">PASSR: </t>
    </r>
    <r>
      <rPr>
        <sz val="11"/>
        <color theme="1"/>
        <rFont val="Arial"/>
        <family val="2"/>
      </rPr>
      <t>Porcentaje de Acciones de Servicios de Salud realizados</t>
    </r>
  </si>
  <si>
    <r>
      <rPr>
        <b/>
        <sz val="11"/>
        <color theme="1"/>
        <rFont val="Arial"/>
        <family val="2"/>
      </rPr>
      <t xml:space="preserve">PBMR: </t>
    </r>
    <r>
      <rPr>
        <sz val="11"/>
        <color theme="1"/>
        <rFont val="Arial"/>
        <family val="2"/>
      </rPr>
      <t>Porcentaje de brigadas médicas realizadas</t>
    </r>
  </si>
  <si>
    <r>
      <rPr>
        <b/>
        <sz val="11"/>
        <color theme="1"/>
        <rFont val="Arial"/>
        <family val="2"/>
      </rPr>
      <t>UNIDAD DE MEDIDA DEL INDICADOR:</t>
    </r>
    <r>
      <rPr>
        <sz val="11"/>
        <color theme="1"/>
        <rFont val="Arial"/>
        <family val="2"/>
      </rPr>
      <t xml:space="preserve"> Porcentaje
</t>
    </r>
    <r>
      <rPr>
        <b/>
        <sz val="11"/>
        <color theme="1"/>
        <rFont val="Arial"/>
        <family val="2"/>
      </rPr>
      <t>UNIDAD DE MEDIDA DE LAS VARIABLES:</t>
    </r>
    <r>
      <rPr>
        <sz val="11"/>
        <color theme="1"/>
        <rFont val="Arial"/>
        <family val="2"/>
      </rPr>
      <t xml:space="preserve"> Brigadas</t>
    </r>
  </si>
  <si>
    <r>
      <rPr>
        <b/>
        <sz val="11"/>
        <color theme="1"/>
        <rFont val="Arial"/>
        <family val="2"/>
      </rPr>
      <t xml:space="preserve">PECIG: </t>
    </r>
    <r>
      <rPr>
        <sz val="11"/>
        <color theme="1"/>
        <rFont val="Arial"/>
        <family val="2"/>
      </rPr>
      <t>Porcentaje de Eventos de Coordinación Interinstitucional y Gubernamental</t>
    </r>
  </si>
  <si>
    <r>
      <rPr>
        <b/>
        <sz val="11"/>
        <color theme="1"/>
        <rFont val="Arial"/>
        <family val="2"/>
      </rPr>
      <t>UNIDAD DE MEDIDA DEL INDICADOR:</t>
    </r>
    <r>
      <rPr>
        <sz val="11"/>
        <color theme="1"/>
        <rFont val="Arial"/>
        <family val="2"/>
      </rPr>
      <t xml:space="preserve"> Porcentaje
</t>
    </r>
    <r>
      <rPr>
        <b/>
        <sz val="11"/>
        <color theme="1"/>
        <rFont val="Arial"/>
        <family val="2"/>
      </rPr>
      <t xml:space="preserve">UNIDAD DE MEDIDA DE LAS VARIABLES: </t>
    </r>
    <r>
      <rPr>
        <sz val="11"/>
        <color theme="1"/>
        <rFont val="Arial"/>
        <family val="2"/>
      </rPr>
      <t>Eventos</t>
    </r>
  </si>
  <si>
    <r>
      <rPr>
        <b/>
        <sz val="11"/>
        <color theme="1"/>
        <rFont val="Arial"/>
        <family val="2"/>
      </rPr>
      <t>PAMPR:</t>
    </r>
    <r>
      <rPr>
        <sz val="11"/>
        <color theme="1"/>
        <rFont val="Arial"/>
        <family val="2"/>
      </rPr>
      <t xml:space="preserve"> Porcentaje de Atenciones Médicas Preventivas realizadas</t>
    </r>
  </si>
  <si>
    <r>
      <rPr>
        <b/>
        <sz val="11"/>
        <color theme="1"/>
        <rFont val="Arial"/>
        <family val="2"/>
      </rPr>
      <t>UNIDAD DE MEDIDA DEL INDICADOR:</t>
    </r>
    <r>
      <rPr>
        <sz val="11"/>
        <color theme="1"/>
        <rFont val="Arial"/>
        <family val="2"/>
      </rPr>
      <t xml:space="preserve"> Porcentaje
</t>
    </r>
    <r>
      <rPr>
        <b/>
        <sz val="11"/>
        <color theme="1"/>
        <rFont val="Arial"/>
        <family val="2"/>
      </rPr>
      <t xml:space="preserve">UNIDAD DE MEDIDA DE LAS VARIABLES: </t>
    </r>
    <r>
      <rPr>
        <sz val="11"/>
        <color theme="1"/>
        <rFont val="Arial"/>
        <family val="2"/>
      </rPr>
      <t>Atenciones</t>
    </r>
  </si>
  <si>
    <r>
      <rPr>
        <b/>
        <sz val="11"/>
        <color theme="1"/>
        <rFont val="Arial"/>
        <family val="2"/>
      </rPr>
      <t xml:space="preserve">PCMR: </t>
    </r>
    <r>
      <rPr>
        <sz val="11"/>
        <color theme="1"/>
        <rFont val="Arial"/>
        <family val="2"/>
      </rPr>
      <t>Porcentaje de Consultas Médicas realizadas</t>
    </r>
  </si>
  <si>
    <r>
      <rPr>
        <b/>
        <sz val="11"/>
        <color theme="1"/>
        <rFont val="Arial"/>
        <family val="2"/>
      </rPr>
      <t>UNIDAD DE MEDIDA DEL INDICADOR:</t>
    </r>
    <r>
      <rPr>
        <sz val="11"/>
        <color theme="1"/>
        <rFont val="Arial"/>
        <family val="2"/>
      </rPr>
      <t xml:space="preserve"> Porcentaje
</t>
    </r>
    <r>
      <rPr>
        <b/>
        <sz val="11"/>
        <color theme="1"/>
        <rFont val="Arial"/>
        <family val="2"/>
      </rPr>
      <t>UNIDAD DE MEDIDA DE LAS VARIABLES:</t>
    </r>
    <r>
      <rPr>
        <sz val="11"/>
        <color theme="1"/>
        <rFont val="Arial"/>
        <family val="2"/>
      </rPr>
      <t xml:space="preserve"> Consultas</t>
    </r>
  </si>
  <si>
    <r>
      <rPr>
        <b/>
        <sz val="11"/>
        <color theme="1"/>
        <rFont val="Arial"/>
        <family val="2"/>
      </rPr>
      <t xml:space="preserve">PRPPS: </t>
    </r>
    <r>
      <rPr>
        <sz val="11"/>
        <color theme="1"/>
        <rFont val="Arial"/>
        <family val="2"/>
      </rPr>
      <t xml:space="preserve">Porcentaje realizado de Pláticas de Prevención de la Salud </t>
    </r>
  </si>
  <si>
    <r>
      <rPr>
        <b/>
        <sz val="11"/>
        <color theme="1"/>
        <rFont val="Arial"/>
        <family val="2"/>
      </rPr>
      <t>UNIDAD DE MEDIDA DEL INDICADOR:</t>
    </r>
    <r>
      <rPr>
        <sz val="11"/>
        <color theme="1"/>
        <rFont val="Arial"/>
        <family val="2"/>
      </rPr>
      <t xml:space="preserve"> Porcentaje
</t>
    </r>
    <r>
      <rPr>
        <b/>
        <sz val="11"/>
        <color theme="1"/>
        <rFont val="Arial"/>
        <family val="2"/>
      </rPr>
      <t>UNIDAD DE MEDIDA DE LAS VARIABLES</t>
    </r>
    <r>
      <rPr>
        <sz val="11"/>
        <color theme="1"/>
        <rFont val="Arial"/>
        <family val="2"/>
      </rPr>
      <t xml:space="preserve">  Pláticas</t>
    </r>
  </si>
  <si>
    <r>
      <rPr>
        <b/>
        <sz val="11"/>
        <color theme="1"/>
        <rFont val="Arial"/>
        <family val="2"/>
      </rPr>
      <t xml:space="preserve">PASPR: </t>
    </r>
    <r>
      <rPr>
        <sz val="11"/>
        <color theme="1"/>
        <rFont val="Arial"/>
        <family val="2"/>
      </rPr>
      <t>Porcentaje de Acciones de Salud Pública realizados.</t>
    </r>
  </si>
  <si>
    <r>
      <rPr>
        <b/>
        <sz val="11"/>
        <color theme="1"/>
        <rFont val="Arial"/>
        <family val="2"/>
      </rPr>
      <t xml:space="preserve">PAESR: </t>
    </r>
    <r>
      <rPr>
        <sz val="11"/>
        <color theme="1"/>
        <rFont val="Arial"/>
        <family val="2"/>
      </rPr>
      <t>Porcentaje de Acciones para mantener entornos Saludables realizados</t>
    </r>
  </si>
  <si>
    <r>
      <rPr>
        <b/>
        <sz val="11"/>
        <color theme="1"/>
        <rFont val="Arial"/>
        <family val="2"/>
      </rPr>
      <t xml:space="preserve">PASMO: </t>
    </r>
    <r>
      <rPr>
        <sz val="11"/>
        <color theme="1"/>
        <rFont val="Arial"/>
        <family val="2"/>
      </rPr>
      <t>Porcentaje de Atenciones de Salud Mental Otorgadas</t>
    </r>
  </si>
  <si>
    <r>
      <rPr>
        <b/>
        <sz val="11"/>
        <color theme="1"/>
        <rFont val="Arial"/>
        <family val="2"/>
      </rPr>
      <t xml:space="preserve">UNIDAD DE MEDIDA DEL INDICADOR: </t>
    </r>
    <r>
      <rPr>
        <sz val="11"/>
        <color theme="1"/>
        <rFont val="Arial"/>
        <family val="2"/>
      </rPr>
      <t xml:space="preserve">Porcentaje
</t>
    </r>
    <r>
      <rPr>
        <b/>
        <sz val="11"/>
        <color theme="1"/>
        <rFont val="Arial"/>
        <family val="2"/>
      </rPr>
      <t>UNIDAD DE MEDIDA DE LAS VARIABLES:</t>
    </r>
    <r>
      <rPr>
        <sz val="11"/>
        <color theme="1"/>
        <rFont val="Arial"/>
        <family val="2"/>
      </rPr>
      <t xml:space="preserve"> Atenciones</t>
    </r>
  </si>
  <si>
    <r>
      <rPr>
        <b/>
        <sz val="11"/>
        <color theme="1"/>
        <rFont val="Arial"/>
        <family val="2"/>
      </rPr>
      <t xml:space="preserve">PAPR: </t>
    </r>
    <r>
      <rPr>
        <sz val="11"/>
        <color theme="1"/>
        <rFont val="Arial"/>
        <family val="2"/>
      </rPr>
      <t>Porcentaje de atenciones psicológicas realizadas</t>
    </r>
  </si>
  <si>
    <r>
      <rPr>
        <b/>
        <sz val="11"/>
        <color theme="1"/>
        <rFont val="Arial"/>
        <family val="2"/>
      </rPr>
      <t>UNIDAD DE MEDIDA DEL INDICADOR:</t>
    </r>
    <r>
      <rPr>
        <sz val="11"/>
        <color theme="1"/>
        <rFont val="Arial"/>
        <family val="2"/>
      </rPr>
      <t xml:space="preserve"> Porcentaje
</t>
    </r>
    <r>
      <rPr>
        <b/>
        <sz val="11"/>
        <color theme="1"/>
        <rFont val="Arial"/>
        <family val="2"/>
      </rPr>
      <t>UNIDAD DE MEDIDA DE LAS VARIABLES</t>
    </r>
    <r>
      <rPr>
        <sz val="11"/>
        <color theme="1"/>
        <rFont val="Arial"/>
        <family val="2"/>
      </rPr>
      <t xml:space="preserve">: Atenciones </t>
    </r>
  </si>
  <si>
    <r>
      <rPr>
        <b/>
        <sz val="11"/>
        <rFont val="Arial"/>
        <family val="2"/>
      </rPr>
      <t>PARIDE:</t>
    </r>
    <r>
      <rPr>
        <sz val="11"/>
        <rFont val="Arial"/>
        <family val="2"/>
      </rPr>
      <t xml:space="preserve"> Porcentaje de Acciones realizadas que Impulsan el Desarrollo Económico </t>
    </r>
  </si>
  <si>
    <r>
      <rPr>
        <b/>
        <sz val="11"/>
        <rFont val="Arial"/>
        <family val="2"/>
      </rPr>
      <t>UNIDAD DE MEDIDA DEL INDICADOR:</t>
    </r>
    <r>
      <rPr>
        <sz val="11"/>
        <rFont val="Arial"/>
        <family val="2"/>
      </rPr>
      <t xml:space="preserve"> Porcentaje
</t>
    </r>
    <r>
      <rPr>
        <b/>
        <sz val="11"/>
        <rFont val="Arial"/>
        <family val="2"/>
      </rPr>
      <t xml:space="preserve">UNIDAD DE MEDIDA DE LAS VARIABLES: </t>
    </r>
    <r>
      <rPr>
        <sz val="11"/>
        <rFont val="Arial"/>
        <family val="2"/>
      </rPr>
      <t xml:space="preserve">Acciones </t>
    </r>
  </si>
  <si>
    <r>
      <rPr>
        <b/>
        <sz val="11"/>
        <rFont val="Arial"/>
        <family val="2"/>
      </rPr>
      <t xml:space="preserve">PEAEF: </t>
    </r>
    <r>
      <rPr>
        <sz val="11"/>
        <rFont val="Arial"/>
        <family val="2"/>
      </rPr>
      <t xml:space="preserve">Porcentaje ejecutado de Acciones de Educación Financiera </t>
    </r>
  </si>
  <si>
    <r>
      <rPr>
        <b/>
        <sz val="11"/>
        <rFont val="Arial"/>
        <family val="2"/>
      </rPr>
      <t xml:space="preserve">UNIDAD DE MEDIDA DEL INDICADOR: </t>
    </r>
    <r>
      <rPr>
        <sz val="11"/>
        <rFont val="Arial"/>
        <family val="2"/>
      </rPr>
      <t xml:space="preserve">Porcentaje
</t>
    </r>
    <r>
      <rPr>
        <b/>
        <sz val="11"/>
        <rFont val="Arial"/>
        <family val="2"/>
      </rPr>
      <t xml:space="preserve">UNIDAD DE MEDIDA DE LAS VARIABLES: </t>
    </r>
    <r>
      <rPr>
        <sz val="11"/>
        <rFont val="Arial"/>
        <family val="2"/>
      </rPr>
      <t xml:space="preserve">Acciones </t>
    </r>
  </si>
  <si>
    <r>
      <rPr>
        <b/>
        <sz val="11"/>
        <color theme="1"/>
        <rFont val="Arial"/>
        <family val="2"/>
      </rPr>
      <t>2.08.1.1.15.1</t>
    </r>
    <r>
      <rPr>
        <sz val="11"/>
        <color theme="1"/>
        <rFont val="Arial"/>
        <family val="2"/>
      </rPr>
      <t xml:space="preserve"> Realización capacitaciones en temas de comercio, industria y de servicios para impulsar el emprendimiento.</t>
    </r>
  </si>
  <si>
    <r>
      <rPr>
        <b/>
        <sz val="11"/>
        <color theme="1"/>
        <rFont val="Arial"/>
        <family val="2"/>
      </rPr>
      <t xml:space="preserve">PCCISR: </t>
    </r>
    <r>
      <rPr>
        <sz val="11"/>
        <color theme="1"/>
        <rFont val="Arial"/>
        <family val="2"/>
      </rPr>
      <t>Porcentaje de Capacitaciones en temas de comercio, industria y de servicios  realizados</t>
    </r>
  </si>
  <si>
    <r>
      <rPr>
        <b/>
        <sz val="11"/>
        <rFont val="Arial"/>
        <family val="2"/>
      </rPr>
      <t>UNIDAD DE MEDIDA DEL INDICADOR:</t>
    </r>
    <r>
      <rPr>
        <sz val="11"/>
        <rFont val="Arial"/>
        <family val="2"/>
      </rPr>
      <t xml:space="preserve"> Porcentaje
</t>
    </r>
    <r>
      <rPr>
        <b/>
        <sz val="11"/>
        <rFont val="Arial"/>
        <family val="2"/>
      </rPr>
      <t>UNIDAD DE MEDIDA DE LAS VARIABLES:</t>
    </r>
    <r>
      <rPr>
        <sz val="11"/>
        <rFont val="Arial"/>
        <family val="2"/>
      </rPr>
      <t xml:space="preserve"> Capacitaciones </t>
    </r>
  </si>
  <si>
    <r>
      <rPr>
        <b/>
        <sz val="11"/>
        <rFont val="Arial"/>
        <family val="2"/>
      </rPr>
      <t xml:space="preserve">PAPPE: </t>
    </r>
    <r>
      <rPr>
        <sz val="11"/>
        <rFont val="Arial"/>
        <family val="2"/>
      </rPr>
      <t>Porcentaje de Acciones de Promoción de Proyectos ejecutados</t>
    </r>
  </si>
  <si>
    <r>
      <rPr>
        <b/>
        <sz val="11"/>
        <color theme="1"/>
        <rFont val="Arial"/>
        <family val="2"/>
      </rPr>
      <t xml:space="preserve">PVPAFTEC: </t>
    </r>
    <r>
      <rPr>
        <sz val="11"/>
        <color theme="1"/>
        <rFont val="Arial"/>
        <family val="2"/>
      </rPr>
      <t>Porcentaje de Vinculaciones a Programas de Apoyo financiero, tutoria empresarial y capaciación</t>
    </r>
  </si>
  <si>
    <r>
      <rPr>
        <b/>
        <sz val="11"/>
        <rFont val="Arial"/>
        <family val="2"/>
      </rPr>
      <t>UNIDAD DE MEDIDA DEL INDICADOR:</t>
    </r>
    <r>
      <rPr>
        <sz val="11"/>
        <rFont val="Arial"/>
        <family val="2"/>
      </rPr>
      <t xml:space="preserve"> Porcentaje
</t>
    </r>
    <r>
      <rPr>
        <b/>
        <sz val="11"/>
        <rFont val="Arial"/>
        <family val="2"/>
      </rPr>
      <t xml:space="preserve">UNIDAD DE MEDIDA DE LAS VARIABLES: </t>
    </r>
    <r>
      <rPr>
        <sz val="11"/>
        <rFont val="Arial"/>
        <family val="2"/>
      </rPr>
      <t>Vinculaciones</t>
    </r>
  </si>
  <si>
    <r>
      <rPr>
        <b/>
        <sz val="11"/>
        <rFont val="Arial"/>
        <family val="2"/>
      </rPr>
      <t xml:space="preserve">PAEJ: </t>
    </r>
    <r>
      <rPr>
        <sz val="11"/>
        <rFont val="Arial"/>
        <family val="2"/>
      </rPr>
      <t>Porcentaje de Acciones de Emprendimiento para la juventud</t>
    </r>
  </si>
  <si>
    <r>
      <rPr>
        <b/>
        <sz val="11"/>
        <rFont val="Arial"/>
        <family val="2"/>
      </rPr>
      <t>UNIDAD DE MEDIDA DEL INDICADOR:</t>
    </r>
    <r>
      <rPr>
        <sz val="11"/>
        <rFont val="Arial"/>
        <family val="2"/>
      </rPr>
      <t xml:space="preserve"> Porcentaje
</t>
    </r>
    <r>
      <rPr>
        <b/>
        <sz val="11"/>
        <rFont val="Arial"/>
        <family val="2"/>
      </rPr>
      <t>UNIDAD DE MEDIDA DE LAS VARIABLES:</t>
    </r>
    <r>
      <rPr>
        <sz val="11"/>
        <rFont val="Arial"/>
        <family val="2"/>
      </rPr>
      <t xml:space="preserve"> Acciones</t>
    </r>
  </si>
  <si>
    <r>
      <rPr>
        <b/>
        <sz val="11"/>
        <rFont val="Arial"/>
        <family val="2"/>
      </rPr>
      <t xml:space="preserve">PADR: </t>
    </r>
    <r>
      <rPr>
        <sz val="11"/>
        <rFont val="Arial"/>
        <family val="2"/>
      </rPr>
      <t>Porcentaje de Acciones de Desarrollo Rural ejecutados</t>
    </r>
  </si>
  <si>
    <r>
      <rPr>
        <b/>
        <sz val="11"/>
        <color theme="1"/>
        <rFont val="Arial"/>
        <family val="2"/>
      </rPr>
      <t xml:space="preserve">PCSP: </t>
    </r>
    <r>
      <rPr>
        <sz val="11"/>
        <color theme="1"/>
        <rFont val="Arial"/>
        <family val="2"/>
      </rPr>
      <t>Porcentaje de Capacitaciones  al Sector Productivo ejecutadas</t>
    </r>
  </si>
  <si>
    <r>
      <rPr>
        <b/>
        <sz val="11"/>
        <rFont val="Arial"/>
        <family val="2"/>
      </rPr>
      <t xml:space="preserve">UNIDAD DE MEDIDA DEL INDICADOR: </t>
    </r>
    <r>
      <rPr>
        <sz val="11"/>
        <rFont val="Arial"/>
        <family val="2"/>
      </rPr>
      <t xml:space="preserve">Porcentaje
</t>
    </r>
    <r>
      <rPr>
        <b/>
        <sz val="11"/>
        <rFont val="Arial"/>
        <family val="2"/>
      </rPr>
      <t>UNIDAD DE MEDIDA DE LAS VARIABLES:</t>
    </r>
    <r>
      <rPr>
        <sz val="11"/>
        <rFont val="Arial"/>
        <family val="2"/>
      </rPr>
      <t xml:space="preserve"> Capacitaciones </t>
    </r>
  </si>
  <si>
    <r>
      <rPr>
        <b/>
        <sz val="11"/>
        <rFont val="Arial"/>
        <family val="2"/>
      </rPr>
      <t xml:space="preserve">PEISPE: </t>
    </r>
    <r>
      <rPr>
        <sz val="11"/>
        <rFont val="Arial"/>
        <family val="2"/>
      </rPr>
      <t>Porcentaje de Eventos que Incentivan al Sector Productivo y empresarial ejecutados</t>
    </r>
  </si>
  <si>
    <r>
      <rPr>
        <b/>
        <sz val="11"/>
        <rFont val="Arial"/>
        <family val="2"/>
      </rPr>
      <t xml:space="preserve">UNIDAD DE MEDIDA DEL INDICADOR: </t>
    </r>
    <r>
      <rPr>
        <sz val="11"/>
        <rFont val="Arial"/>
        <family val="2"/>
      </rPr>
      <t xml:space="preserve">Porcentaje
</t>
    </r>
    <r>
      <rPr>
        <b/>
        <sz val="11"/>
        <rFont val="Arial"/>
        <family val="2"/>
      </rPr>
      <t>UNIDAD DE MEDIDA DE LAS VARIABLES:</t>
    </r>
    <r>
      <rPr>
        <sz val="11"/>
        <rFont val="Arial"/>
        <family val="2"/>
      </rPr>
      <t xml:space="preserve"> Eventos</t>
    </r>
  </si>
  <si>
    <r>
      <rPr>
        <b/>
        <sz val="11"/>
        <rFont val="Arial"/>
        <family val="2"/>
      </rPr>
      <t>PAVL:</t>
    </r>
    <r>
      <rPr>
        <sz val="11"/>
        <rFont val="Arial"/>
        <family val="2"/>
      </rPr>
      <t xml:space="preserve"> Porcentaje de Atenciones para Vinculación Laboral ejecutadas</t>
    </r>
  </si>
  <si>
    <r>
      <rPr>
        <b/>
        <sz val="11"/>
        <rFont val="Arial"/>
        <family val="2"/>
      </rPr>
      <t xml:space="preserve">UNIDAD DE MEDIDA DEL INDICADOR: </t>
    </r>
    <r>
      <rPr>
        <sz val="11"/>
        <rFont val="Arial"/>
        <family val="2"/>
      </rPr>
      <t xml:space="preserve">Porcentaje
</t>
    </r>
    <r>
      <rPr>
        <b/>
        <sz val="11"/>
        <rFont val="Arial"/>
        <family val="2"/>
      </rPr>
      <t xml:space="preserve">UNIDAD DE MEDIDA DE LAS VARIABLES: </t>
    </r>
    <r>
      <rPr>
        <sz val="11"/>
        <rFont val="Arial"/>
        <family val="2"/>
      </rPr>
      <t>Atenciones</t>
    </r>
  </si>
  <si>
    <r>
      <rPr>
        <b/>
        <sz val="11"/>
        <color theme="1"/>
        <rFont val="Arial"/>
        <family val="2"/>
      </rPr>
      <t>PALE:</t>
    </r>
    <r>
      <rPr>
        <sz val="11"/>
        <color theme="1"/>
        <rFont val="Arial"/>
        <family val="2"/>
      </rPr>
      <t xml:space="preserve"> Porcentaje de Atenciones Laborales ejecutadas</t>
    </r>
  </si>
  <si>
    <r>
      <rPr>
        <b/>
        <sz val="11"/>
        <rFont val="Arial"/>
        <family val="2"/>
      </rPr>
      <t>UNIDAD DE MEDIDA DEL INDICADOR:</t>
    </r>
    <r>
      <rPr>
        <sz val="11"/>
        <rFont val="Arial"/>
        <family val="2"/>
      </rPr>
      <t xml:space="preserve"> Porcentaje
</t>
    </r>
    <r>
      <rPr>
        <b/>
        <sz val="11"/>
        <rFont val="Arial"/>
        <family val="2"/>
      </rPr>
      <t>UNIDAD DE MEDIDA DE LAS VARIABLES:</t>
    </r>
    <r>
      <rPr>
        <sz val="11"/>
        <rFont val="Arial"/>
        <family val="2"/>
      </rPr>
      <t xml:space="preserve"> Atenciones </t>
    </r>
  </si>
  <si>
    <t>ANUAL</t>
  </si>
  <si>
    <t>ELABORÓ
Mtra. Sheyla Martin del Campo Cuadros
Enlace de la SMDSyE</t>
  </si>
  <si>
    <t>DIRECCION DE SALUD HUMANA</t>
  </si>
  <si>
    <t>DIRECCION DE SALUD MENTAL</t>
  </si>
  <si>
    <t xml:space="preserve">DIRECCION DE SALUD AMBIENTAL </t>
  </si>
  <si>
    <t xml:space="preserve">DIRECCION GENERAL DE DESARROLLO ECONOMICO </t>
  </si>
  <si>
    <t>DIRECCION DE FOMENTO AL DESARROLLO AGROPECUARIO, PESQUERO Y FORESTAL</t>
  </si>
  <si>
    <t>DIRECCION DE FOMENTO AL DESARROLLO DE LA INDUSTRIA, COMERCIO Y SERVICIOS</t>
  </si>
  <si>
    <t>DIRECCION DE FOMENTO AL DESARROLLO A LAS MICROEMPRESAS Y AL DESARROLLO RURAL</t>
  </si>
  <si>
    <t xml:space="preserve">DIRECCION DEL SERVICIO MUNICIPAL DE EMPLEO Y CAPACITACION </t>
  </si>
  <si>
    <t>SECRETARÍA MUNICIPAL DE DESARROLLO SOCIAL Y ECONÓMICO</t>
  </si>
  <si>
    <t>EJE 2: PROSPERIDAD COMPARTIDA</t>
  </si>
  <si>
    <t>AUTORIZÓ
Lic. Berenice Sosa Osorio
Secretaria Municipal de Desarrollo Social y Económico</t>
  </si>
  <si>
    <t>Propósito
(Secretaría Municipal de Desarrollo Social y Económico)</t>
  </si>
  <si>
    <t>v</t>
  </si>
  <si>
    <t>DIRECCION GENERAL DE SALUD</t>
  </si>
  <si>
    <t>BIBLIOTECAS</t>
  </si>
  <si>
    <t>BECAS</t>
  </si>
  <si>
    <t>SEGUIMIENTO DE AVANCE EN CUMPLIMIENTO DE METAS Y OBJETIVOS 2024</t>
  </si>
  <si>
    <t>AVANCE EN CUMPLIMIENTO DE METAS TRIMESTRAL Y ANUAL ACUMULADO 2024</t>
  </si>
  <si>
    <t>META PROGRAMADA 2024</t>
  </si>
  <si>
    <t>META REALIZADA 2024</t>
  </si>
  <si>
    <t>PORCENTAJE DE AVANCE TRIMESTRAL 2024</t>
  </si>
  <si>
    <t>PORCENTAJE DE AVANCE ANUAL 2024</t>
  </si>
  <si>
    <t>JUSTIFICACION TRIMESTRAL Y ANUAL DE AVANCE DE RESULTADOS 2024</t>
  </si>
  <si>
    <t xml:space="preserve">E-PPA 2.1  IMPULSO A LA ECONOMÍA Y AL DESARROLLO SOCIAL 		</t>
  </si>
  <si>
    <r>
      <t xml:space="preserve">UNIDAD DE MEDIDA DEL INDICADOR: </t>
    </r>
    <r>
      <rPr>
        <sz val="11"/>
        <color theme="1"/>
        <rFont val="Arial"/>
        <family val="2"/>
      </rPr>
      <t>Porcentaje</t>
    </r>
    <r>
      <rPr>
        <b/>
        <sz val="11"/>
        <color theme="1"/>
        <rFont val="Arial"/>
        <family val="2"/>
      </rPr>
      <t xml:space="preserve">
UNIDAD DE MEDIDA DE LAS VARIABLES: 
</t>
    </r>
    <r>
      <rPr>
        <sz val="11"/>
        <color theme="1"/>
        <rFont val="Arial"/>
        <family val="2"/>
      </rPr>
      <t xml:space="preserve">Acciones </t>
    </r>
  </si>
  <si>
    <r>
      <rPr>
        <b/>
        <sz val="11"/>
        <color theme="1"/>
        <rFont val="Arial"/>
        <family val="2"/>
      </rPr>
      <t>2.1.1.1.2.5</t>
    </r>
    <r>
      <rPr>
        <sz val="11"/>
        <color theme="1"/>
        <rFont val="Arial"/>
        <family val="2"/>
      </rPr>
      <t xml:space="preserve">  Realización del Presupuesto Participativo, donde la ciudadanía decida sobre el destino de un porcentaje del presupuesto del Municipio, para financiar proyectos que mejoren nuestra comunidad y resolver los problemas del municipio de Benito Juárez.</t>
    </r>
  </si>
  <si>
    <r>
      <t xml:space="preserve">2.1.1.1.11.3 </t>
    </r>
    <r>
      <rPr>
        <sz val="11"/>
        <color theme="1"/>
        <rFont val="Arial"/>
        <family val="2"/>
      </rPr>
      <t>Realización de atenciones y consultas dentales gratuitas para el cuidado de la salud bucal de la población del municipio de Benito Juárez.</t>
    </r>
  </si>
  <si>
    <r>
      <t xml:space="preserve">2.1.1.1.11.4 </t>
    </r>
    <r>
      <rPr>
        <sz val="11"/>
        <color theme="1"/>
        <rFont val="Arial"/>
        <family val="2"/>
      </rPr>
      <t>Realización de atenciones y consultas nutricionales gratuitas para el cuidado de la salud de la población del municipio de Benito Juárez.</t>
    </r>
  </si>
  <si>
    <r>
      <t xml:space="preserve">2.1.1.1.11.5 </t>
    </r>
    <r>
      <rPr>
        <sz val="11"/>
        <color theme="1"/>
        <rFont val="Arial"/>
        <family val="2"/>
      </rPr>
      <t xml:space="preserve"> Realización de servicios de  traslados y complementarios a personas con discapacidad, o movilidad reducida a las unidades médicas, para que sean  atendidos.</t>
    </r>
  </si>
  <si>
    <r>
      <rPr>
        <b/>
        <sz val="11"/>
        <color theme="1"/>
        <rFont val="Arial"/>
        <family val="2"/>
      </rPr>
      <t>2.1.1.1.15.2</t>
    </r>
    <r>
      <rPr>
        <sz val="11"/>
        <color theme="1"/>
        <rFont val="Arial"/>
        <family val="2"/>
      </rPr>
      <t xml:space="preserve"> Realización exposiciones de los artesanos y emprendedores para apertura de los canales de comercialización e incentivar su economía.</t>
    </r>
  </si>
  <si>
    <r>
      <rPr>
        <b/>
        <sz val="11"/>
        <color theme="1"/>
        <rFont val="Arial"/>
        <family val="2"/>
      </rPr>
      <t>2.1.1.1.15.3</t>
    </r>
    <r>
      <rPr>
        <sz val="11"/>
        <color theme="1"/>
        <rFont val="Arial"/>
        <family val="2"/>
      </rPr>
      <t xml:space="preserve"> Realización de asesoramiento a emprendedores  para impulsar su emprendimiento.</t>
    </r>
  </si>
  <si>
    <r>
      <rPr>
        <b/>
        <sz val="11"/>
        <color theme="1"/>
        <rFont val="Arial"/>
        <family val="2"/>
      </rPr>
      <t>2.1.1.1.18.1</t>
    </r>
    <r>
      <rPr>
        <sz val="11"/>
        <color theme="1"/>
        <rFont val="Arial"/>
        <family val="2"/>
      </rPr>
      <t xml:space="preserve"> Atención de solicitudes de vinculación laboral entre los candidatos y las empresas participantes del municipio de Benito Juárez.</t>
    </r>
  </si>
  <si>
    <r>
      <rPr>
        <b/>
        <sz val="11"/>
        <color theme="1"/>
        <rFont val="Arial"/>
        <family val="2"/>
      </rPr>
      <t>2.1.1.1.18</t>
    </r>
    <r>
      <rPr>
        <sz val="11"/>
        <color theme="1"/>
        <rFont val="Arial"/>
        <family val="2"/>
      </rPr>
      <t xml:space="preserve"> Vinculaciones laborales con empresas empleadoras en apoyo a la población del municipio de Benito Juárez ejecutadas.</t>
    </r>
  </si>
  <si>
    <r>
      <rPr>
        <b/>
        <sz val="11"/>
        <color theme="1"/>
        <rFont val="Arial"/>
        <family val="2"/>
      </rPr>
      <t xml:space="preserve"> 2.1.1.1.17.2</t>
    </r>
    <r>
      <rPr>
        <sz val="11"/>
        <color theme="1"/>
        <rFont val="Arial"/>
        <family val="2"/>
      </rPr>
      <t xml:space="preserve"> Implementación de eventos en beneficio de la población del municipio de Benito Juárez para inventivar al sector productivo y empresarial.</t>
    </r>
  </si>
  <si>
    <r>
      <rPr>
        <b/>
        <sz val="11"/>
        <color theme="1"/>
        <rFont val="Arial"/>
        <family val="2"/>
      </rPr>
      <t xml:space="preserve">2.1.1.1.17.1 </t>
    </r>
    <r>
      <rPr>
        <sz val="11"/>
        <color theme="1"/>
        <rFont val="Arial"/>
        <family val="2"/>
      </rPr>
      <t>Realización de capacitaciones en beneficio del sector productivo para el mejoramiento de comercio de los productores.</t>
    </r>
  </si>
  <si>
    <r>
      <rPr>
        <b/>
        <sz val="11"/>
        <color theme="1"/>
        <rFont val="Arial"/>
        <family val="2"/>
      </rPr>
      <t>2.1.1.1.17</t>
    </r>
    <r>
      <rPr>
        <sz val="11"/>
        <color theme="1"/>
        <rFont val="Arial"/>
        <family val="2"/>
      </rPr>
      <t xml:space="preserve"> Acciones de profesionalización sobre herramientas de mejora y comercialización de productos para el desarrollo rural otorgadas</t>
    </r>
  </si>
  <si>
    <r>
      <t xml:space="preserve">2.1.1.1.16.3 </t>
    </r>
    <r>
      <rPr>
        <sz val="11"/>
        <color theme="1"/>
        <rFont val="Arial"/>
        <family val="2"/>
      </rPr>
      <t>Realización de  acciones para el beneficio de los grupos de atención prioritaria, cuidando su economía y estilo de vida.</t>
    </r>
  </si>
  <si>
    <r>
      <t xml:space="preserve">PABVC: </t>
    </r>
    <r>
      <rPr>
        <sz val="11"/>
        <rFont val="Arial"/>
        <family val="2"/>
      </rPr>
      <t>Porcentaje de Acciones para el Beneficio de los grupos de atención prioritaria</t>
    </r>
  </si>
  <si>
    <r>
      <rPr>
        <b/>
        <sz val="11"/>
        <color theme="1"/>
        <rFont val="Arial"/>
        <family val="2"/>
      </rPr>
      <t xml:space="preserve">2.1.1.1.16.2 </t>
    </r>
    <r>
      <rPr>
        <sz val="11"/>
        <color theme="1"/>
        <rFont val="Arial"/>
        <family val="2"/>
      </rPr>
      <t>Realización de acciones para fomentar el emprendimiento en beneficio de la población jóven del municipio de Benito Juárez.</t>
    </r>
  </si>
  <si>
    <r>
      <rPr>
        <b/>
        <sz val="11"/>
        <color theme="1"/>
        <rFont val="Arial"/>
        <family val="2"/>
      </rPr>
      <t>2.1.1.1.16.1</t>
    </r>
    <r>
      <rPr>
        <sz val="11"/>
        <color theme="1"/>
        <rFont val="Arial"/>
        <family val="2"/>
      </rPr>
      <t xml:space="preserve"> Realización de vinculaciones a programas de apoyo financiero, tutoría empresarial y capacitación en beneficio de los emprendedores.</t>
    </r>
  </si>
  <si>
    <r>
      <rPr>
        <b/>
        <sz val="11"/>
        <color theme="1"/>
        <rFont val="Arial"/>
        <family val="2"/>
      </rPr>
      <t xml:space="preserve"> 2.1.1.1.16</t>
    </r>
    <r>
      <rPr>
        <sz val="11"/>
        <color theme="1"/>
        <rFont val="Arial"/>
        <family val="2"/>
      </rPr>
      <t xml:space="preserve"> Acciones para promover proyectos para las PYMES (Pequeñas y medianas Empresas) desarrollados.</t>
    </r>
  </si>
  <si>
    <r>
      <rPr>
        <b/>
        <sz val="11"/>
        <color theme="1"/>
        <rFont val="Arial"/>
        <family val="2"/>
      </rPr>
      <t xml:space="preserve">PAEIE: </t>
    </r>
    <r>
      <rPr>
        <sz val="11"/>
        <color theme="1"/>
        <rFont val="Arial"/>
        <family val="2"/>
      </rPr>
      <t>Porcentaje de asesoramiento a emprendedores  para impulsar su emprendimiento.</t>
    </r>
  </si>
  <si>
    <r>
      <rPr>
        <b/>
        <sz val="11"/>
        <rFont val="Arial"/>
        <family val="2"/>
      </rPr>
      <t>UNIDAD DE MEDIDA DEL INDICADOR:</t>
    </r>
    <r>
      <rPr>
        <sz val="11"/>
        <rFont val="Arial"/>
        <family val="2"/>
      </rPr>
      <t xml:space="preserve"> Porcentaje
</t>
    </r>
    <r>
      <rPr>
        <b/>
        <sz val="11"/>
        <rFont val="Arial"/>
        <family val="2"/>
      </rPr>
      <t>UNIDAD DE MEDIDA DE LAS VARIABLES:</t>
    </r>
    <r>
      <rPr>
        <sz val="11"/>
        <rFont val="Arial"/>
        <family val="2"/>
      </rPr>
      <t xml:space="preserve"> Asesoramientos</t>
    </r>
  </si>
  <si>
    <r>
      <rPr>
        <b/>
        <sz val="11"/>
        <rFont val="Arial"/>
        <family val="2"/>
      </rPr>
      <t>UNIDAD DE MEDIDA DEL INDICADOR:</t>
    </r>
    <r>
      <rPr>
        <sz val="11"/>
        <rFont val="Arial"/>
        <family val="2"/>
      </rPr>
      <t xml:space="preserve"> Porcentaje
</t>
    </r>
    <r>
      <rPr>
        <b/>
        <sz val="11"/>
        <rFont val="Arial"/>
        <family val="2"/>
      </rPr>
      <t>UNIDAD DE MEDIDA DE LAS VARIABLES:</t>
    </r>
    <r>
      <rPr>
        <sz val="11"/>
        <rFont val="Arial"/>
        <family val="2"/>
      </rPr>
      <t xml:space="preserve"> Exposiciones </t>
    </r>
  </si>
  <si>
    <r>
      <rPr>
        <b/>
        <sz val="11"/>
        <color theme="1"/>
        <rFont val="Arial"/>
        <family val="2"/>
      </rPr>
      <t>2.1.1.1.15</t>
    </r>
    <r>
      <rPr>
        <sz val="11"/>
        <color theme="1"/>
        <rFont val="Arial"/>
        <family val="2"/>
      </rPr>
      <t xml:space="preserve"> Acciones de educación financiera, innovación, impulso y promoción en beneficio de los emprendedores y las emprendedoras del municipio de Benito Juárez ejecutadas.</t>
    </r>
  </si>
  <si>
    <r>
      <rPr>
        <b/>
        <sz val="11"/>
        <color theme="1"/>
        <rFont val="Arial"/>
        <family val="2"/>
      </rPr>
      <t>2.1.1.1.14</t>
    </r>
    <r>
      <rPr>
        <sz val="11"/>
        <color theme="1"/>
        <rFont val="Arial"/>
        <family val="2"/>
      </rPr>
      <t xml:space="preserve">  Acciones de coordinación para el emprendimiento, desarrollo rural y fomento al empleo impulsadas. </t>
    </r>
  </si>
  <si>
    <r>
      <t xml:space="preserve">2.1.1.1.13.2    </t>
    </r>
    <r>
      <rPr>
        <sz val="11"/>
        <color theme="1"/>
        <rFont val="Arial"/>
        <family val="2"/>
      </rPr>
      <t xml:space="preserve">Asesoramiento   a la población  de atención prioritaria  para apoyarlos a cubrir demandas sociales y en salud  </t>
    </r>
  </si>
  <si>
    <r>
      <rPr>
        <b/>
        <sz val="11"/>
        <color theme="1"/>
        <rFont val="Arial"/>
        <family val="2"/>
      </rPr>
      <t xml:space="preserve">PASR: </t>
    </r>
    <r>
      <rPr>
        <sz val="11"/>
        <color theme="1"/>
        <rFont val="Arial"/>
        <family val="2"/>
      </rPr>
      <t>Porcentaje de asesoramientos sociales realizados</t>
    </r>
  </si>
  <si>
    <r>
      <rPr>
        <b/>
        <sz val="11"/>
        <color theme="1"/>
        <rFont val="Arial"/>
        <family val="2"/>
      </rPr>
      <t>UNIDAD DE MEDIDA DEL INDICADOR:</t>
    </r>
    <r>
      <rPr>
        <sz val="11"/>
        <color theme="1"/>
        <rFont val="Arial"/>
        <family val="2"/>
      </rPr>
      <t xml:space="preserve"> Porcentaje
</t>
    </r>
    <r>
      <rPr>
        <b/>
        <sz val="11"/>
        <color theme="1"/>
        <rFont val="Arial"/>
        <family val="2"/>
      </rPr>
      <t>UNIDAD DE MEDIDA DE LAS VARIABLES</t>
    </r>
    <r>
      <rPr>
        <sz val="11"/>
        <color theme="1"/>
        <rFont val="Arial"/>
        <family val="2"/>
      </rPr>
      <t xml:space="preserve">: Asesoramientos </t>
    </r>
  </si>
  <si>
    <r>
      <rPr>
        <b/>
        <sz val="11"/>
        <color theme="1"/>
        <rFont val="Arial"/>
        <family val="2"/>
      </rPr>
      <t xml:space="preserve">2.1.1.1.13.1 </t>
    </r>
    <r>
      <rPr>
        <sz val="11"/>
        <color theme="1"/>
        <rFont val="Arial"/>
        <family val="2"/>
      </rPr>
      <t>Realización de</t>
    </r>
    <r>
      <rPr>
        <b/>
        <sz val="11"/>
        <color theme="1"/>
        <rFont val="Arial"/>
        <family val="2"/>
      </rPr>
      <t xml:space="preserve"> </t>
    </r>
    <r>
      <rPr>
        <sz val="11"/>
        <color theme="1"/>
        <rFont val="Arial"/>
        <family val="2"/>
      </rPr>
      <t>Atenciones psicológicas gratuitas en beneficio de la población para la concientización en temas de salud mental.</t>
    </r>
  </si>
  <si>
    <r>
      <rPr>
        <b/>
        <sz val="11"/>
        <color theme="1"/>
        <rFont val="Arial"/>
        <family val="2"/>
      </rPr>
      <t>2.1.1.1.13</t>
    </r>
    <r>
      <rPr>
        <sz val="11"/>
        <color theme="1"/>
        <rFont val="Arial"/>
        <family val="2"/>
      </rPr>
      <t xml:space="preserve"> Atenciones de salud mental para concientizar a la población del municipio de Benito Juárez en preventivos de la salud otorgadas.</t>
    </r>
  </si>
  <si>
    <r>
      <t xml:space="preserve">2.1.1.1.12.2 </t>
    </r>
    <r>
      <rPr>
        <sz val="11"/>
        <color theme="1"/>
        <rFont val="Arial"/>
        <family val="2"/>
      </rPr>
      <t>Implementación de acopio y recolección de medicamentos con fecha de caducidad vencida como potenciales contaminantes ambientales.</t>
    </r>
  </si>
  <si>
    <r>
      <rPr>
        <b/>
        <sz val="11"/>
        <color theme="1"/>
        <rFont val="Arial"/>
        <family val="2"/>
      </rPr>
      <t>UNIDAD DE MEDIDA DEL INDICADOR:</t>
    </r>
    <r>
      <rPr>
        <sz val="11"/>
        <color theme="1"/>
        <rFont val="Arial"/>
        <family val="2"/>
      </rPr>
      <t xml:space="preserve"> Porcentaje
</t>
    </r>
    <r>
      <rPr>
        <b/>
        <sz val="11"/>
        <color theme="1"/>
        <rFont val="Arial"/>
        <family val="2"/>
      </rPr>
      <t xml:space="preserve">UNIDAD DE MEDIDA DE LAS VARIABLES: </t>
    </r>
    <r>
      <rPr>
        <sz val="11"/>
        <color theme="1"/>
        <rFont val="Arial"/>
        <family val="2"/>
      </rPr>
      <t>Recolección</t>
    </r>
  </si>
  <si>
    <r>
      <rPr>
        <b/>
        <sz val="11"/>
        <color theme="1"/>
        <rFont val="Arial"/>
        <family val="2"/>
      </rPr>
      <t>2.1.1.1.12.1</t>
    </r>
    <r>
      <rPr>
        <sz val="11"/>
        <color theme="1"/>
        <rFont val="Arial"/>
        <family val="2"/>
      </rPr>
      <t xml:space="preserve"> Implementación de acciones para mantener entornos saludables para el beneficio de la población del municipio de Benito Juárez.</t>
    </r>
  </si>
  <si>
    <r>
      <rPr>
        <b/>
        <sz val="11"/>
        <color theme="1"/>
        <rFont val="Arial"/>
        <family val="2"/>
      </rPr>
      <t>2.1.1.1.12</t>
    </r>
    <r>
      <rPr>
        <sz val="11"/>
        <color theme="1"/>
        <rFont val="Arial"/>
        <family val="2"/>
      </rPr>
      <t xml:space="preserve"> Acciones de salud pública en beneficio de la población del municipio de Benito Juárez para tener entornos saludables, ejecutadas.</t>
    </r>
  </si>
  <si>
    <r>
      <rPr>
        <b/>
        <sz val="11"/>
        <color theme="1"/>
        <rFont val="Arial"/>
        <family val="2"/>
      </rPr>
      <t xml:space="preserve">PTPDMRUMA: </t>
    </r>
    <r>
      <rPr>
        <sz val="11"/>
        <color theme="1"/>
        <rFont val="Arial"/>
        <family val="2"/>
      </rPr>
      <t>Porcentaje de</t>
    </r>
    <r>
      <rPr>
        <b/>
        <sz val="11"/>
        <color theme="1"/>
        <rFont val="Arial"/>
        <family val="2"/>
      </rPr>
      <t xml:space="preserve"> </t>
    </r>
    <r>
      <rPr>
        <sz val="11"/>
        <color theme="1"/>
        <rFont val="Arial"/>
        <family val="2"/>
      </rPr>
      <t xml:space="preserve">  servicios de  traslados  a personas con discapacidad, o movilidad reducida a las unidades médicas, para que sean  atendidos.</t>
    </r>
  </si>
  <si>
    <r>
      <t xml:space="preserve">UNIDAD DE MEDIDA DEL INDICADOR: </t>
    </r>
    <r>
      <rPr>
        <sz val="11"/>
        <color theme="1"/>
        <rFont val="Arial"/>
        <family val="2"/>
      </rPr>
      <t>Porcentaje</t>
    </r>
    <r>
      <rPr>
        <b/>
        <sz val="11"/>
        <color theme="1"/>
        <rFont val="Arial"/>
        <family val="2"/>
      </rPr>
      <t xml:space="preserve">
UNIDAD DE MEDIDA DE LAS VARIABLES:  </t>
    </r>
    <r>
      <rPr>
        <sz val="11"/>
        <color theme="1"/>
        <rFont val="Arial"/>
        <family val="2"/>
      </rPr>
      <t>Servicios de  Traslados</t>
    </r>
  </si>
  <si>
    <r>
      <rPr>
        <b/>
        <sz val="11"/>
        <color theme="1"/>
        <rFont val="Arial"/>
        <family val="2"/>
      </rPr>
      <t xml:space="preserve">PCNR: </t>
    </r>
    <r>
      <rPr>
        <sz val="11"/>
        <color theme="1"/>
        <rFont val="Arial"/>
        <family val="2"/>
      </rPr>
      <t>Porcentaje de Consultas Nutricionales realizadas</t>
    </r>
  </si>
  <si>
    <r>
      <t xml:space="preserve">UNIDAD DE MEDIDA DEL INDICADOR: </t>
    </r>
    <r>
      <rPr>
        <sz val="11"/>
        <color theme="1"/>
        <rFont val="Arial"/>
        <family val="2"/>
      </rPr>
      <t>Porcentaje</t>
    </r>
    <r>
      <rPr>
        <b/>
        <sz val="11"/>
        <color theme="1"/>
        <rFont val="Arial"/>
        <family val="2"/>
      </rPr>
      <t xml:space="preserve">
UNIDAD DE MEDIDA DE LAS VARIABLES  </t>
    </r>
    <r>
      <rPr>
        <sz val="11"/>
        <color theme="1"/>
        <rFont val="Arial"/>
        <family val="2"/>
      </rPr>
      <t>Consultas nutricionales</t>
    </r>
  </si>
  <si>
    <r>
      <rPr>
        <b/>
        <sz val="11"/>
        <color theme="1"/>
        <rFont val="Arial"/>
        <family val="2"/>
      </rPr>
      <t xml:space="preserve">PCDR: </t>
    </r>
    <r>
      <rPr>
        <sz val="11"/>
        <color theme="1"/>
        <rFont val="Arial"/>
        <family val="2"/>
      </rPr>
      <t>Porcentaje de Consultas Dentales realizadas</t>
    </r>
  </si>
  <si>
    <r>
      <rPr>
        <b/>
        <sz val="11"/>
        <color theme="1"/>
        <rFont val="Arial"/>
        <family val="2"/>
      </rPr>
      <t>UNIDAD DE MEDIDA DEL INDICADOR:</t>
    </r>
    <r>
      <rPr>
        <sz val="11"/>
        <color theme="1"/>
        <rFont val="Arial"/>
        <family val="2"/>
      </rPr>
      <t xml:space="preserve"> Porcentaje
</t>
    </r>
    <r>
      <rPr>
        <b/>
        <sz val="11"/>
        <color theme="1"/>
        <rFont val="Arial"/>
        <family val="2"/>
      </rPr>
      <t>UNIDAD DE MEDIDA DE LAS VARIABLES</t>
    </r>
    <r>
      <rPr>
        <sz val="11"/>
        <color theme="1"/>
        <rFont val="Arial"/>
        <family val="2"/>
      </rPr>
      <t xml:space="preserve">  Consultas dentales</t>
    </r>
  </si>
  <si>
    <r>
      <rPr>
        <b/>
        <sz val="11"/>
        <color theme="1"/>
        <rFont val="Arial"/>
        <family val="2"/>
      </rPr>
      <t>2.1.1.1.11.2</t>
    </r>
    <r>
      <rPr>
        <sz val="11"/>
        <color theme="1"/>
        <rFont val="Arial"/>
        <family val="2"/>
      </rPr>
      <t xml:space="preserve"> Realización de pláticas de prevención de la salud para orientar a la población en el ciudado de su salud para el mejoramiento de su calidad de vida. </t>
    </r>
  </si>
  <si>
    <r>
      <rPr>
        <b/>
        <sz val="11"/>
        <color theme="1"/>
        <rFont val="Arial"/>
        <family val="2"/>
      </rPr>
      <t>2.1.1.1.11.1</t>
    </r>
    <r>
      <rPr>
        <sz val="11"/>
        <color theme="1"/>
        <rFont val="Arial"/>
        <family val="2"/>
      </rPr>
      <t xml:space="preserve"> Realización de atenciones y consultas médicas gratuitas para el cuidado de la salud de la población del municipio de Benito Juárez.</t>
    </r>
  </si>
  <si>
    <r>
      <rPr>
        <b/>
        <sz val="11"/>
        <color theme="1"/>
        <rFont val="Arial"/>
        <family val="2"/>
      </rPr>
      <t xml:space="preserve">2.1.1.1.11 </t>
    </r>
    <r>
      <rPr>
        <sz val="11"/>
        <color theme="1"/>
        <rFont val="Arial"/>
        <family val="2"/>
      </rPr>
      <t>Atenciones médicas en materia de salud preventiva para mejorar la salud de la población del municipio de Benito Juárez realizadas.</t>
    </r>
  </si>
  <si>
    <r>
      <rPr>
        <b/>
        <sz val="11"/>
        <color theme="1"/>
        <rFont val="Arial"/>
        <family val="2"/>
      </rPr>
      <t>2.1.1.1.10.2</t>
    </r>
    <r>
      <rPr>
        <sz val="11"/>
        <color theme="1"/>
        <rFont val="Arial"/>
        <family val="2"/>
      </rPr>
      <t xml:space="preserve"> Realización de eventos de coordinación con instituciones públicas y privadas para ofrecer una mayor variedad de servicios de salud abarcando diferentes puntos del municipio de Benito Juárez.</t>
    </r>
  </si>
  <si>
    <r>
      <rPr>
        <b/>
        <sz val="11"/>
        <color theme="1"/>
        <rFont val="Arial"/>
        <family val="2"/>
      </rPr>
      <t>2.1.1.1.10.1</t>
    </r>
    <r>
      <rPr>
        <sz val="11"/>
        <color theme="1"/>
        <rFont val="Arial"/>
        <family val="2"/>
      </rPr>
      <t xml:space="preserve"> Realización de brigadas médicas con servicios de salud gratuitos en beneficio de la ciudadanía en situación de vulnerabilidad y de escasos recursos del municipio de Benito Juárez.</t>
    </r>
  </si>
  <si>
    <r>
      <rPr>
        <b/>
        <sz val="11"/>
        <color theme="1"/>
        <rFont val="Arial"/>
        <family val="2"/>
      </rPr>
      <t>2.1.1.1.10</t>
    </r>
    <r>
      <rPr>
        <sz val="11"/>
        <color theme="1"/>
        <rFont val="Arial"/>
        <family val="2"/>
      </rPr>
      <t xml:space="preserve"> Acciones de Servicios de salud que mejoren la calidad de vida de la población del municipio de Benito Juárez realizadas.</t>
    </r>
  </si>
  <si>
    <r>
      <rPr>
        <b/>
        <sz val="11"/>
        <color theme="1"/>
        <rFont val="Arial"/>
        <family val="2"/>
      </rPr>
      <t xml:space="preserve">2.1.1.1.9.1 </t>
    </r>
    <r>
      <rPr>
        <sz val="11"/>
        <color theme="1"/>
        <rFont val="Arial"/>
        <family val="2"/>
      </rPr>
      <t xml:space="preserve">Organización de actividades y servicios bibliotecarios para incentivar y fomentar a la lectura en beneficio de la población del municipio de Benito Juárez.. </t>
    </r>
  </si>
  <si>
    <r>
      <rPr>
        <b/>
        <sz val="11"/>
        <color theme="1"/>
        <rFont val="Arial"/>
        <family val="2"/>
      </rPr>
      <t>2.1.1.1.9</t>
    </r>
    <r>
      <rPr>
        <sz val="11"/>
        <color theme="1"/>
        <rFont val="Arial"/>
        <family val="2"/>
      </rPr>
      <t xml:space="preserve"> Actividades de fomento e impulso a la Lectura en las bibliotecas públicas municipales  en beneficio de la población del municipio de Benito Juárez ejecutadas.</t>
    </r>
  </si>
  <si>
    <r>
      <rPr>
        <b/>
        <sz val="11"/>
        <color theme="1"/>
        <rFont val="Arial"/>
        <family val="2"/>
      </rPr>
      <t>2.1.1.1.8.1</t>
    </r>
    <r>
      <rPr>
        <sz val="11"/>
        <color theme="1"/>
        <rFont val="Arial"/>
        <family val="2"/>
      </rPr>
      <t xml:space="preserve"> Realización pláticas de prevención de violencia y valores en los centros educativos del municipio de Benito Juárez.</t>
    </r>
  </si>
  <si>
    <r>
      <rPr>
        <b/>
        <sz val="11"/>
        <color theme="1"/>
        <rFont val="Arial"/>
        <family val="2"/>
      </rPr>
      <t>2.1.1.1.8</t>
    </r>
    <r>
      <rPr>
        <sz val="11"/>
        <color theme="1"/>
        <rFont val="Arial"/>
        <family val="2"/>
      </rPr>
      <t xml:space="preserve"> Pláticas de sensibilización, orientación y prevención del Acoso Escolar (Bullying) en instituciones de educación públicas y privadas ejecutadas.</t>
    </r>
  </si>
  <si>
    <r>
      <rPr>
        <b/>
        <sz val="11"/>
        <color theme="1"/>
        <rFont val="Arial"/>
        <family val="2"/>
      </rPr>
      <t xml:space="preserve">2.1.1.1.7.1 </t>
    </r>
    <r>
      <rPr>
        <sz val="11"/>
        <color theme="1"/>
        <rFont val="Arial"/>
        <family val="2"/>
      </rPr>
      <t xml:space="preserve"> Ejecución de acciones  de  prevención  y  promoción  en materia de salud,  medio ambiente, cultura y fomento a los valores cívicos dirigido a niños, niñas y adolescentes del municipio de Benito Juárez.</t>
    </r>
  </si>
  <si>
    <r>
      <t xml:space="preserve">IPMSM: </t>
    </r>
    <r>
      <rPr>
        <sz val="11"/>
        <color theme="1"/>
        <rFont val="Arial"/>
        <family val="2"/>
      </rPr>
      <t>Porcentaje de acciones de promoción de la salud, el medio ambiente y el fomento a los valores cívicos implementados.</t>
    </r>
  </si>
  <si>
    <r>
      <rPr>
        <b/>
        <sz val="11"/>
        <color theme="1"/>
        <rFont val="Arial"/>
        <family val="2"/>
      </rPr>
      <t>2.1.1.1.7</t>
    </r>
    <r>
      <rPr>
        <sz val="11"/>
        <color theme="1"/>
        <rFont val="Arial"/>
        <family val="2"/>
      </rPr>
      <t xml:space="preserve">  Actividades a favor del desarrollo educativo en instituciones públicas atendidas.</t>
    </r>
  </si>
  <si>
    <r>
      <rPr>
        <b/>
        <sz val="11"/>
        <color theme="1"/>
        <rFont val="Arial"/>
        <family val="2"/>
      </rPr>
      <t>2.1.1.1.6.2</t>
    </r>
    <r>
      <rPr>
        <sz val="11"/>
        <color theme="1"/>
        <rFont val="Arial"/>
        <family val="2"/>
      </rPr>
      <t xml:space="preserve"> Realización de eventos educativos y sociales inclusivos en apoyo a los becarios y becarias para el seguimiento del programa municipal de becas.</t>
    </r>
  </si>
  <si>
    <r>
      <rPr>
        <b/>
        <sz val="11"/>
        <color theme="1"/>
        <rFont val="Arial"/>
        <family val="2"/>
      </rPr>
      <t xml:space="preserve">2.1.1.1.6.1 </t>
    </r>
    <r>
      <rPr>
        <sz val="11"/>
        <color theme="1"/>
        <rFont val="Arial"/>
        <family val="2"/>
      </rPr>
      <t xml:space="preserve"> Realización de entrega de becas de “Calidad Educativa e Impulso al Desarrollo Humano” para una educación de calidad y en beneficio de los estudiantes en situación prioritaria.</t>
    </r>
  </si>
  <si>
    <r>
      <rPr>
        <b/>
        <sz val="11"/>
        <color theme="1"/>
        <rFont val="Arial"/>
        <family val="2"/>
      </rPr>
      <t>2.1.1.1.6</t>
    </r>
    <r>
      <rPr>
        <sz val="11"/>
        <color theme="1"/>
        <rFont val="Arial"/>
        <family val="2"/>
      </rPr>
      <t xml:space="preserve"> Acciones para impulsar y fortalecer las actividades que promuevan una educación de calidad en beneficio de los alumnos en situación prioritaria ejecutadas.</t>
    </r>
  </si>
  <si>
    <r>
      <t xml:space="preserve">2.1.1.1.5.2 </t>
    </r>
    <r>
      <rPr>
        <sz val="11"/>
        <color theme="1"/>
        <rFont val="Arial"/>
        <family val="2"/>
      </rPr>
      <t>Realización de actividades que apoyen en temas sobre la protección, prevención y restitución integral de los derechos humanos de niñas, niños y adolescentes en atención prioritaria en beneficio de la comunidad escolar.</t>
    </r>
    <r>
      <rPr>
        <b/>
        <sz val="11"/>
        <color theme="1"/>
        <rFont val="Arial"/>
        <family val="2"/>
      </rPr>
      <t xml:space="preserve"> </t>
    </r>
  </si>
  <si>
    <r>
      <rPr>
        <b/>
        <sz val="11"/>
        <color theme="1"/>
        <rFont val="Arial"/>
        <family val="2"/>
      </rPr>
      <t xml:space="preserve">PAPDHNNA: </t>
    </r>
    <r>
      <rPr>
        <sz val="11"/>
        <color theme="1"/>
        <rFont val="Arial"/>
        <family val="2"/>
      </rPr>
      <t>Porcentaje de Actividades de protección, de los derechos humanos de niñas, niños y adolescentes</t>
    </r>
  </si>
  <si>
    <r>
      <rPr>
        <b/>
        <sz val="11"/>
        <color theme="1"/>
        <rFont val="Arial"/>
        <family val="2"/>
      </rPr>
      <t>2.1.1.1.5.1</t>
    </r>
    <r>
      <rPr>
        <sz val="11"/>
        <color theme="1"/>
        <rFont val="Arial"/>
        <family val="2"/>
      </rPr>
      <t xml:space="preserve"> Realización de actividades que apoyen el desarrollo educativo en beneficio de la comunidad escolar.</t>
    </r>
  </si>
  <si>
    <r>
      <rPr>
        <b/>
        <sz val="11"/>
        <color theme="1"/>
        <rFont val="Arial"/>
        <family val="2"/>
      </rPr>
      <t>2.1.1.1.5</t>
    </r>
    <r>
      <rPr>
        <sz val="11"/>
        <color theme="1"/>
        <rFont val="Arial"/>
        <family val="2"/>
      </rPr>
      <t xml:space="preserve"> Política municipal en materia educativa en coordinación con instituciones gubernamentales y privadas ejecutada.</t>
    </r>
  </si>
  <si>
    <r>
      <rPr>
        <b/>
        <sz val="11"/>
        <color theme="1"/>
        <rFont val="Arial"/>
        <family val="2"/>
      </rPr>
      <t>2.1.1.1.4.4</t>
    </r>
    <r>
      <rPr>
        <sz val="11"/>
        <color theme="1"/>
        <rFont val="Arial"/>
        <family val="2"/>
      </rPr>
      <t xml:space="preserve"> Realización de actividades de coordinación con Gobierno Federal y Estatal para el seguimiento y actualización de programas sociales.</t>
    </r>
  </si>
  <si>
    <r>
      <rPr>
        <b/>
        <sz val="11"/>
        <color theme="1"/>
        <rFont val="Arial"/>
        <family val="2"/>
      </rPr>
      <t>2.1.1.1.4.3</t>
    </r>
    <r>
      <rPr>
        <sz val="11"/>
        <color theme="1"/>
        <rFont val="Arial"/>
        <family val="2"/>
      </rPr>
      <t xml:space="preserve"> Realización de cursos y talleres para sensibilizar el tema de </t>
    </r>
    <r>
      <rPr>
        <b/>
        <sz val="11"/>
        <color rgb="FFFF0000"/>
        <rFont val="Arial"/>
        <family val="2"/>
      </rPr>
      <t xml:space="preserve"> </t>
    </r>
    <r>
      <rPr>
        <sz val="11"/>
        <color theme="1"/>
        <rFont val="Arial"/>
        <family val="2"/>
      </rPr>
      <t>discapacidad y grupos de atención prioritaria para fomentar la creación de proyectos e iniciativas.</t>
    </r>
  </si>
  <si>
    <r>
      <rPr>
        <b/>
        <sz val="11"/>
        <color theme="1"/>
        <rFont val="Arial"/>
        <family val="2"/>
      </rPr>
      <t xml:space="preserve">2.1.1.1.4.2 </t>
    </r>
    <r>
      <rPr>
        <sz val="11"/>
        <color theme="1"/>
        <rFont val="Arial"/>
        <family val="2"/>
      </rPr>
      <t xml:space="preserve"> Capacitación de los comités de Contraloría Social para la correcta supervisión de las obras públicas.</t>
    </r>
  </si>
  <si>
    <r>
      <rPr>
        <b/>
        <sz val="11"/>
        <color theme="1"/>
        <rFont val="Arial"/>
        <family val="2"/>
      </rPr>
      <t>2.1.1.1.4.1</t>
    </r>
    <r>
      <rPr>
        <sz val="11"/>
        <color theme="1"/>
        <rFont val="Arial"/>
        <family val="2"/>
      </rPr>
      <t xml:space="preserve"> Integración, organización y seguimiento de comités de contraloría social para la correcta supervisión de las obras públicas.</t>
    </r>
  </si>
  <si>
    <r>
      <rPr>
        <b/>
        <sz val="11"/>
        <color theme="1"/>
        <rFont val="Arial"/>
        <family val="2"/>
      </rPr>
      <t xml:space="preserve">PCCSSC: </t>
    </r>
    <r>
      <rPr>
        <sz val="11"/>
        <color theme="1"/>
        <rFont val="Arial"/>
        <family val="2"/>
      </rPr>
      <t>Porcentaje de los Comités de Contraloría  Social en seguimiento y conformados</t>
    </r>
  </si>
  <si>
    <r>
      <rPr>
        <b/>
        <sz val="11"/>
        <color theme="1"/>
        <rFont val="Arial"/>
        <family val="2"/>
      </rPr>
      <t xml:space="preserve">2.1.1.1.4 </t>
    </r>
    <r>
      <rPr>
        <sz val="11"/>
        <color theme="1"/>
        <rFont val="Arial"/>
        <family val="2"/>
      </rPr>
      <t>Política social del municipio basada en la Planeación, elaboración, gestión y proyección de programas sociales ejecutados.</t>
    </r>
  </si>
  <si>
    <r>
      <rPr>
        <b/>
        <sz val="11"/>
        <color theme="1"/>
        <rFont val="Arial"/>
        <family val="2"/>
      </rPr>
      <t>2.1.1.1.3.7</t>
    </r>
    <r>
      <rPr>
        <sz val="11"/>
        <color theme="1"/>
        <rFont val="Arial"/>
        <family val="2"/>
      </rPr>
      <t xml:space="preserve">  Mejora de las instalaciones de los Centros de Desarrollo Comunitarios.</t>
    </r>
  </si>
  <si>
    <r>
      <rPr>
        <b/>
        <sz val="11"/>
        <color theme="1"/>
        <rFont val="Arial"/>
        <family val="2"/>
      </rPr>
      <t>PIM</t>
    </r>
    <r>
      <rPr>
        <sz val="11"/>
        <color theme="1"/>
        <rFont val="Arial"/>
        <family val="2"/>
      </rPr>
      <t>: Porcentaje de instalaciones mejoradas</t>
    </r>
  </si>
  <si>
    <r>
      <t>UNIDAD DE MEDIDA DEL INDICADOR:</t>
    </r>
    <r>
      <rPr>
        <sz val="11"/>
        <color theme="1"/>
        <rFont val="Arial"/>
        <family val="2"/>
      </rPr>
      <t xml:space="preserve"> Porcentaje</t>
    </r>
    <r>
      <rPr>
        <b/>
        <sz val="11"/>
        <color theme="1"/>
        <rFont val="Arial"/>
        <family val="2"/>
      </rPr>
      <t xml:space="preserve">
UNIDAD DE MEDIDA DE LAS VARIABLES: </t>
    </r>
    <r>
      <rPr>
        <sz val="11"/>
        <color theme="1"/>
        <rFont val="Arial"/>
        <family val="2"/>
      </rPr>
      <t>Instalaciones mejoradas</t>
    </r>
  </si>
  <si>
    <r>
      <rPr>
        <b/>
        <sz val="11"/>
        <color theme="1"/>
        <rFont val="Arial"/>
        <family val="2"/>
      </rPr>
      <t>2.1.1.1.3.6</t>
    </r>
    <r>
      <rPr>
        <sz val="11"/>
        <color theme="1"/>
        <rFont val="Arial"/>
        <family val="2"/>
      </rPr>
      <t xml:space="preserve">   Realización de acciones para la protección de los derechos de niñas, niños y adolescentes en atención prioritaria del municipio de Benito Juárez.</t>
    </r>
  </si>
  <si>
    <r>
      <rPr>
        <b/>
        <sz val="11"/>
        <color theme="1"/>
        <rFont val="Arial"/>
        <family val="2"/>
      </rPr>
      <t xml:space="preserve">PAPDNNA: </t>
    </r>
    <r>
      <rPr>
        <sz val="11"/>
        <color theme="1"/>
        <rFont val="Arial"/>
        <family val="2"/>
      </rPr>
      <t xml:space="preserve"> Porcentaje de acciones para la protección de los derechos de niñas, niños y adolescentes</t>
    </r>
  </si>
  <si>
    <r>
      <t>UNIDAD DE MEDIDA DEL INDICADOR:</t>
    </r>
    <r>
      <rPr>
        <sz val="11"/>
        <color theme="1"/>
        <rFont val="Arial"/>
        <family val="2"/>
      </rPr>
      <t xml:space="preserve"> Porcentaje</t>
    </r>
    <r>
      <rPr>
        <b/>
        <sz val="11"/>
        <color theme="1"/>
        <rFont val="Arial"/>
        <family val="2"/>
      </rPr>
      <t xml:space="preserve">
UNIDAD DE MEDIDA DE LAS VARIABLES: </t>
    </r>
    <r>
      <rPr>
        <sz val="11"/>
        <color theme="1"/>
        <rFont val="Arial"/>
        <family val="2"/>
      </rPr>
      <t>Acciones</t>
    </r>
  </si>
  <si>
    <r>
      <rPr>
        <b/>
        <sz val="11"/>
        <color theme="1"/>
        <rFont val="Arial"/>
        <family val="2"/>
      </rPr>
      <t>2.1.1.1.3.5</t>
    </r>
    <r>
      <rPr>
        <sz val="11"/>
        <color theme="1"/>
        <rFont val="Arial"/>
        <family val="2"/>
      </rPr>
      <t xml:space="preserve">  Realización de actividades en la Dirección de Organización Comunitaria, para la  prevención, atención y erradicación de la violencia contra las mujeres.</t>
    </r>
  </si>
  <si>
    <r>
      <rPr>
        <b/>
        <sz val="11"/>
        <color theme="1"/>
        <rFont val="Arial"/>
        <family val="2"/>
      </rPr>
      <t xml:space="preserve">PAVMR: </t>
    </r>
    <r>
      <rPr>
        <sz val="11"/>
        <color theme="1"/>
        <rFont val="Arial"/>
        <family val="2"/>
      </rPr>
      <t>Porcentaje de Actividades contra  la violencia a las mujeres realizadas</t>
    </r>
  </si>
  <si>
    <r>
      <t xml:space="preserve">UNIDAD DE MEDIDA DEL INDICADOR: </t>
    </r>
    <r>
      <rPr>
        <sz val="11"/>
        <color theme="1"/>
        <rFont val="Arial"/>
        <family val="2"/>
      </rPr>
      <t>Porcentaje</t>
    </r>
    <r>
      <rPr>
        <b/>
        <sz val="11"/>
        <color theme="1"/>
        <rFont val="Arial"/>
        <family val="2"/>
      </rPr>
      <t xml:space="preserve">
UNIDAD DE MEDIDA DE LAS VARIABLES: </t>
    </r>
    <r>
      <rPr>
        <sz val="11"/>
        <color theme="1"/>
        <rFont val="Arial"/>
        <family val="2"/>
      </rPr>
      <t>Actividades</t>
    </r>
  </si>
  <si>
    <r>
      <rPr>
        <b/>
        <sz val="11"/>
        <color theme="1"/>
        <rFont val="Arial"/>
        <family val="2"/>
      </rPr>
      <t>2.1.1.1.3.4</t>
    </r>
    <r>
      <rPr>
        <sz val="11"/>
        <color theme="1"/>
        <rFont val="Arial"/>
        <family val="2"/>
      </rPr>
      <t xml:space="preserve"> Realización de cursos y talleres en los Módulos y Centros de Desarrollo Comunitarios para el mejoramiento de la calidad de vida de la población del municipio de Benito Juárez.</t>
    </r>
  </si>
  <si>
    <r>
      <rPr>
        <b/>
        <sz val="11"/>
        <color theme="1"/>
        <rFont val="Arial"/>
        <family val="2"/>
      </rPr>
      <t>2.1.1.1.3.3</t>
    </r>
    <r>
      <rPr>
        <sz val="11"/>
        <color theme="1"/>
        <rFont val="Arial"/>
        <family val="2"/>
      </rPr>
      <t xml:space="preserve"> Integración seguimiento y participación de Comités Vecinales a través de la participación ciudadana, para lograr la comunicación bilateral entre la ciudadanía y el municipio para poder atender sus demandas.</t>
    </r>
  </si>
  <si>
    <r>
      <rPr>
        <b/>
        <sz val="11"/>
        <color theme="1"/>
        <rFont val="Arial"/>
        <family val="2"/>
      </rPr>
      <t xml:space="preserve">PCVISP: </t>
    </r>
    <r>
      <rPr>
        <sz val="11"/>
        <color theme="1"/>
        <rFont val="Arial"/>
        <family val="2"/>
      </rPr>
      <t>Porcentaje de Comités Vecinales Integrados en seguimiento y participación</t>
    </r>
  </si>
  <si>
    <r>
      <rPr>
        <b/>
        <sz val="11"/>
        <color theme="1"/>
        <rFont val="Arial"/>
        <family val="2"/>
      </rPr>
      <t>2.1.1.1.3.2</t>
    </r>
    <r>
      <rPr>
        <sz val="11"/>
        <color theme="1"/>
        <rFont val="Arial"/>
        <family val="2"/>
      </rPr>
      <t xml:space="preserve"> Gestión de  anuencias vecinales para realizar las aperturas de negocios.</t>
    </r>
  </si>
  <si>
    <r>
      <rPr>
        <b/>
        <sz val="11"/>
        <color theme="1"/>
        <rFont val="Arial"/>
        <family val="2"/>
      </rPr>
      <t xml:space="preserve">2.1.1.1.3.1 </t>
    </r>
    <r>
      <rPr>
        <sz val="11"/>
        <color theme="1"/>
        <rFont val="Arial"/>
        <family val="2"/>
      </rPr>
      <t>Realización de acciones de integración y seguimiento de las actividades con los comités de electríficación en las zonas o colonias irregulares para la gestión de servicios públicos.</t>
    </r>
  </si>
  <si>
    <r>
      <rPr>
        <b/>
        <sz val="11"/>
        <color theme="1"/>
        <rFont val="Arial"/>
        <family val="2"/>
      </rPr>
      <t>2.1.1.1.3</t>
    </r>
    <r>
      <rPr>
        <sz val="11"/>
        <color theme="1"/>
        <rFont val="Arial"/>
        <family val="2"/>
      </rPr>
      <t xml:space="preserve"> Mecanismos de participación a través de comités ciudadanos para el mejoramiento de la calidad de vida de la población de Benito Juárez ejercidos.</t>
    </r>
  </si>
  <si>
    <r>
      <rPr>
        <b/>
        <sz val="11"/>
        <color theme="1"/>
        <rFont val="Arial"/>
        <family val="2"/>
      </rPr>
      <t>PCCZCPP:</t>
    </r>
    <r>
      <rPr>
        <sz val="11"/>
        <color theme="1"/>
        <rFont val="Arial"/>
        <family val="2"/>
      </rPr>
      <t xml:space="preserve"> Porcentaje de Consultas Ciudadanas por zona para que  la ciudadanía proponga proyectos.</t>
    </r>
  </si>
  <si>
    <r>
      <t xml:space="preserve">UNIDAD DE MEDIDA DEL INDICADOR: Porcentaje
UNIDAD DE MEDIDA DE LAS VARIABLES: </t>
    </r>
    <r>
      <rPr>
        <sz val="11"/>
        <color theme="1"/>
        <rFont val="Arial"/>
        <family val="2"/>
      </rPr>
      <t>Consultas Ciudadanas</t>
    </r>
  </si>
  <si>
    <r>
      <rPr>
        <b/>
        <sz val="11"/>
        <color theme="1"/>
        <rFont val="Arial"/>
        <family val="2"/>
      </rPr>
      <t xml:space="preserve">2.1.1.1.2.4 </t>
    </r>
    <r>
      <rPr>
        <sz val="11"/>
        <color theme="1"/>
        <rFont val="Arial"/>
        <family val="2"/>
      </rPr>
      <t>Generación de actividades sociales para fomentar la inclusión en la población del municipio de Benito Juárez.</t>
    </r>
  </si>
  <si>
    <r>
      <rPr>
        <b/>
        <sz val="11"/>
        <color theme="1"/>
        <rFont val="Arial"/>
        <family val="2"/>
      </rPr>
      <t>2.1.1.1.2.3</t>
    </r>
    <r>
      <rPr>
        <sz val="11"/>
        <color theme="1"/>
        <rFont val="Arial"/>
        <family val="2"/>
      </rPr>
      <t xml:space="preserve"> Realización de actividades sociales y de concientización en coordinación con dependencias gubernamentales y la sociedad civil para acercar a la ciudadanía a los diversos servicios.</t>
    </r>
  </si>
  <si>
    <r>
      <rPr>
        <b/>
        <sz val="11"/>
        <color theme="1"/>
        <rFont val="Arial"/>
        <family val="2"/>
      </rPr>
      <t>2.1.1.1.2.2</t>
    </r>
    <r>
      <rPr>
        <sz val="11"/>
        <color theme="1"/>
        <rFont val="Arial"/>
        <family val="2"/>
      </rPr>
      <t xml:space="preserve"> Realización de brigadas de asistencia social para acercar a la ciudadanía a los diversos servicios que ofrecen las instituciones del municipio de Benito Juárez.</t>
    </r>
  </si>
  <si>
    <r>
      <rPr>
        <b/>
        <sz val="11"/>
        <color theme="1"/>
        <rFont val="Arial"/>
        <family val="2"/>
      </rPr>
      <t>2.1.1.1.2.1</t>
    </r>
    <r>
      <rPr>
        <sz val="11"/>
        <color theme="1"/>
        <rFont val="Arial"/>
        <family val="2"/>
      </rPr>
      <t xml:space="preserve"> Generación de acciones sociales para mejorar el desarrollo social y comunitario de la población del municipio de Benito Juárez.</t>
    </r>
  </si>
  <si>
    <r>
      <rPr>
        <b/>
        <sz val="11"/>
        <color theme="1"/>
        <rFont val="Arial"/>
        <family val="2"/>
      </rPr>
      <t xml:space="preserve">2.1.1.1.2 </t>
    </r>
    <r>
      <rPr>
        <sz val="11"/>
        <color theme="1"/>
        <rFont val="Arial"/>
        <family val="2"/>
      </rPr>
      <t>Actividades de coordinación interinstitucional de política social y humana realizadas.</t>
    </r>
  </si>
  <si>
    <r>
      <rPr>
        <b/>
        <sz val="11"/>
        <color theme="1"/>
        <rFont val="Arial"/>
        <family val="2"/>
      </rPr>
      <t>2.1.1.1.1.1</t>
    </r>
    <r>
      <rPr>
        <sz val="11"/>
        <color theme="1"/>
        <rFont val="Arial"/>
        <family val="2"/>
      </rPr>
      <t xml:space="preserve"> Realización de reuniones de coordinación con enfoque administrativo y económico con las Direcciones Generales de la SMDSyE.</t>
    </r>
  </si>
  <si>
    <r>
      <rPr>
        <b/>
        <sz val="11"/>
        <rFont val="Arial"/>
        <family val="2"/>
      </rPr>
      <t>2.1.1.1.1</t>
    </r>
    <r>
      <rPr>
        <sz val="11"/>
        <rFont val="Arial"/>
        <family val="2"/>
      </rPr>
      <t xml:space="preserve"> Reuniones de coordinación administrativa y económica con las Direcciones Generales de la Secretaría de Desarrollo Social y Económico implementadas.</t>
    </r>
  </si>
  <si>
    <r>
      <rPr>
        <b/>
        <sz val="11"/>
        <color theme="1"/>
        <rFont val="Arial"/>
        <family val="2"/>
      </rPr>
      <t>2.1.1.1.14.1</t>
    </r>
    <r>
      <rPr>
        <sz val="11"/>
        <color theme="1"/>
        <rFont val="Arial"/>
        <family val="2"/>
      </rPr>
      <t xml:space="preserve"> Coordinación de Reuniones con dependencias de los tres niveles de gobierno e iniciativa privada en materia económica para el cumplimiento de los reglamentos establecidos. </t>
    </r>
  </si>
  <si>
    <r>
      <rPr>
        <b/>
        <sz val="11"/>
        <color theme="1"/>
        <rFont val="Arial"/>
        <family val="2"/>
      </rPr>
      <t>PKRMC:</t>
    </r>
    <r>
      <rPr>
        <sz val="11"/>
        <color theme="1"/>
        <rFont val="Arial"/>
        <family val="2"/>
      </rPr>
      <t xml:space="preserve"> Porcentaje de  kilos recolectados en  medicamentos caducos</t>
    </r>
  </si>
  <si>
    <r>
      <rPr>
        <b/>
        <sz val="11"/>
        <rFont val="Arial"/>
        <family val="2"/>
      </rPr>
      <t>2.1.1.1</t>
    </r>
    <r>
      <rPr>
        <sz val="11"/>
        <rFont val="Arial"/>
        <family val="2"/>
      </rPr>
      <t xml:space="preserve">  </t>
    </r>
    <r>
      <rPr>
        <b/>
        <sz val="11"/>
        <rFont val="Arial"/>
        <family val="2"/>
      </rPr>
      <t>La población que habita en el municipio  recibe una educación de calidad, atención de su salud, mejorando  su economía y  bienestar social.</t>
    </r>
  </si>
  <si>
    <r>
      <rPr>
        <b/>
        <sz val="11"/>
        <rFont val="Arial"/>
        <family val="2"/>
      </rPr>
      <t>PAEESS:</t>
    </r>
    <r>
      <rPr>
        <sz val="11"/>
        <rFont val="Arial"/>
        <family val="2"/>
      </rPr>
      <t xml:space="preserve"> </t>
    </r>
    <r>
      <rPr>
        <b/>
        <sz val="11"/>
        <rFont val="Arial"/>
        <family val="2"/>
      </rPr>
      <t>Porcentaje de Acciones Educativas,  Económicas, Sociales y de  Salud implementadas.</t>
    </r>
  </si>
  <si>
    <t xml:space="preserve"> DIRECCIÓN GENERAL DE DESARROLLO SOCIAL </t>
  </si>
  <si>
    <t xml:space="preserve"> DIRECCIÓN DE ORGANIZACIÓN COMUNITARIA</t>
  </si>
  <si>
    <t>DIRECCIÓN DE PROGRAMAS SOCIALES</t>
  </si>
  <si>
    <t xml:space="preserve"> DIRECCIÓN GENERAL DE EDUCACIÓN MUNICIPAL</t>
  </si>
  <si>
    <t>TRIMESTRE 1 2024</t>
  </si>
  <si>
    <t>TRIMESTRE 2 2024</t>
  </si>
  <si>
    <t>TRIMESTRE 3 2024</t>
  </si>
  <si>
    <t>TRIMESTRE 4 2024</t>
  </si>
  <si>
    <t xml:space="preserve">Justificacion Trimestral: El Instituto Mexicano para la Competitividad A. C. IMCO actualiza y publica los índices y subíndices de manera bienal. En 2023 se obtuvo la posición 5 y para este año 2024 se busca obtener la posición 4. </t>
  </si>
  <si>
    <t>2.1.1  Contribuir a implementar acciones que permitan cerrar las brechas de desigualdad social reactivando la economía y  diversificándola contribuyendo a reducir la exclusión social, fortalecer y mejorar la calidad de vida de las familias mediante mediante acciones y políticas orientadas al desarrollo económico y social en el municipio así como la articulación de actividades en materia de educación, salud y participación ciudadana.</t>
  </si>
  <si>
    <r>
      <rPr>
        <b/>
        <sz val="11"/>
        <color theme="1"/>
        <rFont val="Arial"/>
        <family val="2"/>
      </rPr>
      <t>IGCU:</t>
    </r>
    <r>
      <rPr>
        <sz val="11"/>
        <color theme="1"/>
        <rFont val="Arial"/>
        <family val="2"/>
      </rPr>
      <t xml:space="preserve"> Índice General de Competitividad Urbana</t>
    </r>
  </si>
  <si>
    <r>
      <rPr>
        <b/>
        <sz val="11"/>
        <color theme="1"/>
        <rFont val="Arial"/>
        <family val="2"/>
      </rPr>
      <t xml:space="preserve">UNIDAD DE MEDIDA DEL INDICADOR: </t>
    </r>
    <r>
      <rPr>
        <sz val="11"/>
        <color theme="1"/>
        <rFont val="Arial"/>
        <family val="2"/>
      </rPr>
      <t xml:space="preserve">
Posición</t>
    </r>
  </si>
  <si>
    <t>Justificación Trimestral: Se alcanzó la meta, realizando en el mes de mayo una reunión con el SECAT, para conocer los programas y talleres que manejan, logrando el acuerdo de que se lleve a cabo en el CDC de la 510 el primer taller de Ingles, para capacitar a 20 personas, obteniendo el 100% de la meta trimestral.</t>
  </si>
  <si>
    <t>Justificación Trimestral: Durante el mes de mayo se realizaron 2 talleres dirigidos mayormente a mujeres los cuales fueron: "Conociendo Mi Interior" y "Prevención de la Violencia Contra las Mujeres", con el objetivo de mejorar su autoestima y manejo de emociones, así como brindarles información y apoyo sobre este tema, por lo que se superó la meta, obteniendo un 200% de avance trimestral.</t>
  </si>
  <si>
    <t>Justificación Trimestral: No se cumplió con la meta, ya que no se realizaron capacitaciones a los Comités de Contraloría Social, debido al proceso electoral en nuestro Estado, por lo que se programarán hasta el siguiente.</t>
  </si>
  <si>
    <t>Justificación Trimestral: Se superó la meta, debido a que se asistió a los procesos de licitaciones y fallos de las obras, también se llevaron a cabo recorridos de supervisión de las obras, volanteos y pegado de convocatorias para asambleas de integración de comités, recorridos de entrega de obras, reuniones de trabajo para atención de solicitudes, una integración de comité para una obra pendiente del primer paquete de este año. Se trabaja conjuntamente con Obras y dependemos de sus actividades en gran parte, obteniendo un 320% de avance trimestral.</t>
  </si>
  <si>
    <t>Justificación Trimestral: Se superó la meta debido a la demanda de los Comités de Contraloría Social (de obras), llevando a la ciudadanía más beneficios, obteniendo un 269.23% de avance trimestral.</t>
  </si>
  <si>
    <t xml:space="preserve">Justificación Trimestral: No se tienen programadas actividades para este segundo trimestre. </t>
  </si>
  <si>
    <t>Justificación Trimestral: Durante este trimestre se superó la meta establecida debido a al gran impacto de la actividad; así como la petición de la Secretaría de llevar más pláticas a la ciudadanía. Las actividades dirigidas a niños, niñas y adolescentes de nuestro municipio que se llevan a cabo en los CDC's, cubriendo temas como la Prevención y Erradicación del Comercio Sexual Infantil en los Viajes y el Turismo, la Prevención y Erradicación del Trabajo Infantil (CITI) así como Los Derechos de los Menores Infractores. Así mismo, se puso a disposición de los menores de edad del municipio cursos y talleres orientados al manejo de sus emociones, a su propia protección en las redes sociales, a temas de salud sexual en el aspecto social, a temas de salud bucal, la elaboración de insecticidas orgánicos y a su futuro profesional con el ingreso a la fuerza laboral, obteniendo un 357.14% de avance trimestral.</t>
  </si>
  <si>
    <t xml:space="preserve">Justificación Trimestral: Se alcanzó la meta, realizando 9 actividades, (como "me fortalezco" con lo que se busca reducir los índices de la violencia de género en nuestro municipio. Se tocaron temas como Las Nuevas Masculinidades, La Ley Olimpia y Las Relaciones Tóxicas, etc.), para la prevención, atención y erradicación de la violencia contra las mujeres, obteniendo un 128.57% de avance trimestral.
</t>
  </si>
  <si>
    <t>Justificación Trimestral: Se logró superar la meta que se tenía inicialmente de cursos y talleres, debido a que se crearon grupos nuevos y se promovió cada uno de los cursos, ampliando los horarios, alcanzando a la población cercana a cada Módulo y de diferentes edades, se hicieron trámites y gestiones para hacer que cada una de las aulas sean cómodas y agradables y así facilitar el desempeño del aprendizaje de cada clase para los ciudadanos. Los cursos que se han otorgado a lo largo de este trimestre le ha permitido a las y los usuarios generar ingresos y ayudar en la economía familiar, así como adquirir un mejor nivel de vida en cuanto a su salud para quienes practican algún tema ocupacional o deportivo, obteniendo un 126.67% de avance trimestral.</t>
  </si>
  <si>
    <t>Justificación Trimestral: No se tenía proyectada ninguna acción, pero se atendió al comité vecinal que lo solicitó, obteniendo un 100% de avance trimestral.</t>
  </si>
  <si>
    <t>Justificación Trimestral: Se realizaron gestiones de anuencias vecinales, debido a que la Dirección de Desarrollo Urbano está solicitando a las personas propietarias de negocios, una anuencia vecinal de los vecinos cercanos al negocio; por lo que la Coordinación de Anuencias Vecinales depende de que la Dirección de Desarrollo urbano les solicite a los propietarios de los negocios su anuencia vecinal y así mismo ellos vengan a solicitar su trámite a esta Dirección de Organización Comunitaria, obteniendo un 100% de avance trimestral.</t>
  </si>
  <si>
    <t>Justificación Trimestral: Se realizaron acciones de integración y seguimiento de las actividades con los comités de electrificación en las zonas o colonias irregulares para la gestión de servicios públicos. Debido a la demanda de la población que solicito los servicios, por el tema de energía eléctrica, generando atención en la oficina y reuniones con CFE, para la entrega de planos, al igual que temas de adeudos por el consumo de su energía eléctrica.</t>
  </si>
  <si>
    <t>Justificacion Trimestral: Se superó la meta (por 70 acciones) debido a la demanda de la población que emite solicitudes; en cuanto a Electrificación y Anuencias vecinales. En el caso de los Cursos y talleres en los Centros de Desarrollo Comunitario se obtuvo mayor afluencia de ciudadanos, que acudieron a los diversos talleres. Para la prevención de las niñas, niños y adolescentes en atención prioritaria del municipio de Benito Juárez se realizaron más acciones, para la protección de sus derechos, obteniendo un 194.59% de avance trimestral.</t>
  </si>
  <si>
    <t>Justificación Trimestral: Se alcanzó la meta realizando 2 actividades sociales para fomentar la inclusión en la población, obteniendo un 100% de avance trimestral.</t>
  </si>
  <si>
    <t xml:space="preserve">Justificación Trimestral: Se realizó 1 actividad, debido a la demanda de los vecinos de la región 510, que lo solicitaron, obteniendo un 100% de avance trimestral.
</t>
  </si>
  <si>
    <t xml:space="preserve">Justificación Trimestral: Se alcanzó la meta realizando las 2 brigadas de asistencia social para acercar a la ciudadanía a los diversos servicios que ofrecen las instituciones del municipio, obteniendo un 100% de avance trimestral.
</t>
  </si>
  <si>
    <t>Justificación Trimestral: Se alcanzó la meta establecida realizando el doble de la meta establecida, debido a la demanda de la ciudadanía, mejorar el desarrollo social y comunitario de la población a través de los servicios de las  Brigadas, obteniendo un 200% de avance trimestral.</t>
  </si>
  <si>
    <t>Justificación Trimestral: Se alcanzó la meta del Componente, realizando 9 actividades de coordinación interinstitucional de política social y humana obteniendo un 150% de avance trimestral.</t>
  </si>
  <si>
    <t>Justificación Trimestral: Se realizaron 6 reuniones de coordinación con enfoque administrativo y económico con las Direcciones Generales, para seguir fortaleciendo el trabajo que realiza la SMDSyE, obteniendo 100% de la meta trimestral.</t>
  </si>
  <si>
    <t>Justificación Trimestral: Se realizaron 6 reuniones de coordinación administrativa y económica con las Direcciones de la SMDSyE, con la finalidad de seguir fortaleciendo las acciones a implementar a favor de los ciudadanos del municipio, obteniendo 100% de la meta trimestral.</t>
  </si>
  <si>
    <t xml:space="preserve">Justificación Trimestral: Se realizaron 116 actividades y servicios bibliotecarios para incentivar y fomentar a la lectura, superando la meta planeada debido a una mayor demanda de la ciudadanía y de las escuelas que solicitaban las visitas guiadas en las Bibliotecas Municipales, obteniendo un 464% de la meta trimestral.
</t>
  </si>
  <si>
    <t>Justificación Trimestral: Se realizaron 116 actividades y servicios bibliotecarios para incentivar y fomentar a la lectura, superando la meta planeada debido a una mayor demanda de la ciudadanía y de las escuelas que solicitaban las visitas guiadas en las bibliotecas municipales, obteniendo un 464% de la meta trimestral.</t>
  </si>
  <si>
    <t>Justificación Trimestral: Se realizaron 9 pláticas de prevención de violencia y valores en los centros educativos, faltando 3 actividades para alcanzar la meta, debido a que se cancelaron por motivos climáticos, obteniendo un 75% de avance trimestral.</t>
  </si>
  <si>
    <t>Justificación Trimestral: "Se realizaron 23 actividades de prevención y promoción en materia de salud, medio ambiente, cultura y fomento a los valores cívicos dirigido a niños, niñas y adolescentes, superando la meta planeada, para cubrir las demandas de nuestra sociedad en el municipio de Benito Juárez. 
Las actividades realizadas durante este trimestre fueron superiores a la meta programada debido a las solicitudes de las instituciones educativas, obteniendo un 287.50% de avance trimestral.</t>
  </si>
  <si>
    <t>Justificación Trimestral: Durante el trimestre se realizaron 23 actividades a favor del desarrollo educativo en instituciones públicas, pasando la meta establecida, debido a la demanda de solicitud de escuelas que solicitan nuestros servicios, obteniendo un 287.50% de avance trimestral.</t>
  </si>
  <si>
    <t>Justificación Trimestral: Se realizaron 10 eventos educativos y sociales inclusivos en apoyo a los becarios y becarias para el seguimiento de programas municipales de becas, superando la meta planeada, debido a que se desarrollaron diferentes actividades con la finalidad de apoyar en las destrezas y habilidades, así como el trabajo en equipo, obteniendo un 125% de avance trimestral.</t>
  </si>
  <si>
    <t>Justificación Trimestral: Se entregaron 1822 becas de “Calidad Educativa e Impulso al Desarrollo Humano” para una educación de calidad y en beneficio de los estudiantes en situación prioritaria, no se tenía programado, pero las fechas de entrega se modificaron, por lo que en el mes de junio se realizó la entrega a nivel primaria, obteniendo un 100% de avance trimestral.</t>
  </si>
  <si>
    <t xml:space="preserve">Justificación Trimestral: Se alcanzó la meta con 11 actividades que apoyen en temas sobre la protección, prevención y restitución integral de los derechos humanos de niñas, niños y adolescentes en atención prioritaria, obteniendo un 73.33% de avance trimestral.
</t>
  </si>
  <si>
    <t>Justificación Trimestral: Se alcanzó la meta, realizando una actividad de apoyo al desarrollo educativo en beneficio de la comunidad escolar, la que fue un Consejo Municipal de Participación Social en la Educación con la participación de 29 integrantes del comité, obteniendo un 100% de avance trimestral.</t>
  </si>
  <si>
    <t>Justificación Trimestral: Se alcanzó la meta, se realizaron actividades de apoyo en temas sobre la protección, prevención y restitución integral de los derechos humanos de niñas, niños y adolescentes, y un Consejo Municipal de Participación Social en la Educación con la participación de 29 integrantes del comité, obteniendo un 75% de avance trimestral.</t>
  </si>
  <si>
    <t>Justificación Trimestral: Se realizaron 312 atenciones de Trabajo Social, al igual que los demás servicios que se ofrecen en la nueva ubicación de la dirección de salud, por lo que se ha visto favorecido el flujo de pacientes, obteniendo un 520% de avance trimestral.</t>
  </si>
  <si>
    <t>Justificación Trimestral: Se realizaron 109 atenciones psicológicas, debido a la demanda de la ciudadanía acudía a las terapias, ya que se encuentra el consultorio en la nueva ubicación de la unidad médica municipal en el área de psicología, lo anterior ha favorecido la captación y seguimiento de pacientes, obteniendo un 272.50% de avance trimestral.</t>
  </si>
  <si>
    <t>Justificación Trimestral: A partir del primero de abril la Dirección de Salud pone a disposición de las y los cancunenses los nuevos Consultorios Médicos en las instalaciones del Ayuntamiento de Benito Juárez, en los que se brindan atenciones de salud mental para concientizar a la población del municipio, lo que provocó mayor afluencia y solicitud de los servicios, por lo que se realizaron 421 atenciones, obteniendo un 421% de avance trimestral.</t>
  </si>
  <si>
    <t xml:space="preserve">Justificación Trimestral: Se recolectaron 53 kilos de medicamentos caducos, debido a que el acopio de medicamentos caducos se ha mantenido, en palacio municipal y muchos ciudadanos, acuden a dejar sus medicamentos caducos para su destrucción, obteniendo un 353% de avance trimestral.
</t>
  </si>
  <si>
    <t xml:space="preserve">Justificación Trimestral: Se realizaron 5 acciones para tener entornos saludables, las actividades de la dirección de salud ambiental se llevan a cabo en su mayoría de manera conjunta con el área de vectores de la jurisdicción sanitaria, derivado de diversos factores incluyen condiciones del clima las actividades de campo se ven afectadas, de igual manera algunas actividades de manera indirecta se vieron afectadas por el periodo de veda electoral, obteniendo un 50% de avance trimestral.
</t>
  </si>
  <si>
    <t>Justificación Trimestral: Se realizaron 5 acciones para tener entornos saludables, las actividades de la dirección de salud ambiental se llevan a cabo en su mayoría de manera conjunta con el área de vectores de la jurisdicción sanitaria, derivado de diversos factores incluyen condiciones del clima las actividades de campo se ven afectadas, de igual manera algunas actividades de manera indirecta se vieron afectadas por el periodo de veda electoral, obteniendo un 50% de avance trimestral.</t>
  </si>
  <si>
    <t xml:space="preserve">Justificación Trimestral: El número de traslado se mantuvo por debajo de la menta debido a condiciones climatológicas y cancelación de citas por parte de los usuarios.
</t>
  </si>
  <si>
    <t>Justificación Trimestral: No se cuenta con un Nutriólogo por lo cual no se han documentado atenciones en esta área.</t>
  </si>
  <si>
    <t xml:space="preserve">Justificación Trimestral: Se realizaron 189 atenciones y consultas dentales gratuitas, derivado a la instalación de la nueva unidad dental, con la que anteriormente no se contaba, se ha abierto la posibilidad de brindar servicios básicos de atención odontológica, por lo anterior ha incrementado el número de atenciones de salud bucal superando la meta, obteniendo un 315% de avance trimestral.
</t>
  </si>
  <si>
    <t xml:space="preserve">Justificación Trimestral: Dada la incorporación de pláticas orientadas al cuidado de la salud y prevención de la enfermedad, las escuelas han solicitado el servicio y con el apoyo de la SEQ, se ha logrado aumenta el número tanto de beneficiarios como de actividades en este rubro, por lo que se realizaron 23 pláticas de prevención de la salud, obteniendo un 100% de avance trimestral.
</t>
  </si>
  <si>
    <t xml:space="preserve">Justificación Trimestral: La reubicación de la unidad médica municipal, ahora a espaldas de palacio municipal, una zona que favorece la captación de pacientes, ha permitido generar estrategias para generar flujos continuos de pacientes, aumentando el número de pacientes que acuden a consulta y a beneficiarse del servicio, obteniendo 544.55% de avance trimestral.
</t>
  </si>
  <si>
    <t>Justificación Trimestral: A partir del primero de abril la Dirección de Salud pone a disposición de las y los cancunenses los nuevos Consultorios Médicos en las instalaciones del Ayuntamiento de Benito Juárez, lo que provocó mayor afluencia y solicitud de los servicios, por lo que se realizaron 850 atenciones médicas en materia de salud preventiva para mejorar la salud de los Benitojuarenses, obteniendo un 299.30% de avance trimestral.</t>
  </si>
  <si>
    <t xml:space="preserve">Justificación Trimestral: No se realizaron eventos, debido al apoyo en las diversas brigadas que se realizaron durante el trimestre.
</t>
  </si>
  <si>
    <t>Justificación Trimestral: Se realizaron 28 brigadas médicas con servicios de salud gratuitos en beneficio de la ciudadanía en situación de vulnerabilidad y de escasos recursos del municipio de Benito Juárez, obteniendo un 112% de avance trimestral.</t>
  </si>
  <si>
    <t>Justificación Trimestral: Se realizaron 28 acciones de Servicios de salud que mejoren la calidad de vida de la población, obteniendo un 100% de la meta trimestral.</t>
  </si>
  <si>
    <t>Justificación Trimestral: Se supera la meta con las actividades realizadas, alcanzando, más de 2,500 beneficiados. Este trimestre se notó el impacto de los eventos realizados de "Empléate Itinerante", en la ubicación del Parque del Crucero y en Plaza de La Reforma, el cual ha tenido una gran aceptación y afluencia por parte de la Ciudadanía. Cabe señalar, la realización del programa de Empléate Itinerante Rosa, en donde se beneficiaron 300 mujeres, obteniendo 120.14% de avance trimestral.</t>
  </si>
  <si>
    <t xml:space="preserve">Justificación Trimestral: Se logra pasar la meta con 2523 beneficiarios de los diferentes programas de la Dirección, entre los que destacan "Empléate Itinerante" y "Empléate Oficina", debido a la demanda de la ciudadanía con lo que se logra la participación de diferentes empresas del sector privado que ofertan las vacantes con las que cuentan, obteniendo 120.14% de avance trimestral. </t>
  </si>
  <si>
    <t xml:space="preserve">Justificación Trimestral: Se pasa la meta con 4 actividades realizadas, debido a la demanda de la ciudadanía, por lo que a través  de Expo Plantas en el Parque Kabah y en la Plaza de la Reforma, con los cuales se beneficiaron a 178 personas, de manera directa y las Expo Plantas "Ellas Producen", con la cual se benefició a 69 mujeres, obteniendo 400% de avance trimestral.
</t>
  </si>
  <si>
    <t xml:space="preserve">Justificación Trimestral: Se alcanzó la meta con 4 cursos de capacitación entre los cuales se realizaron "Huertos Verticales", "insecticidas orgánicos", etc, con la finalidad de darles las herramientas para poder obtener los recursos para llevar a cabo los programas que se ofrecen a la ciudadanía, obteniendo 100% de la meta trimestral.
</t>
  </si>
  <si>
    <t>Justificación Trimestral: En este trimestre se logra pasar la meta con 8 actividades, en gran medida, por los cursos que se impartieron a la ciudadanía, así como las Expo Plantas, las cuales incentivan y apoyan a los emprendedores, de este nicho, a tener las herramientas y comercializar sus productos, obteniendo 160% de avance trimestral.</t>
  </si>
  <si>
    <t>Justificación Trimestral: Se logró pasar la meta mediante la visita a 17 colonias como "El Porvenir", "la Chiapaneca", "Emiliano Zapata" y "Alfredo V. Bonfil", logrando, de esta manera, apoyar a la ciudadanía en atención prioritaria con el acceso a productos de la canasta básica a precios económicos, obteniendo 141.67% de avance trimestral.</t>
  </si>
  <si>
    <t>Justificación Trimestral: Se alcanzó la meta con 1 curso enfocado a la comunidad juvenil, realizada en el plantel del Conalep, obteniendo 100% de la meta trimestral.</t>
  </si>
  <si>
    <t>Justificación Trimestral: Se logra pasar la meta con 83 asesorías a personas emprendedoras que buscan llevar a cabo su proyecto de negocio, y logran encontrar, por este medio, los apoyos para realizarlo, obteniendo 415% de avance trimestral.</t>
  </si>
  <si>
    <t>Justificación Trimestral: Se superó la meta con 101 actividades entre cursos a la comunidad juvenil, y asesoramientos a la ciudadanía para emprender sus proyectos de negocios, así como la asistencia a diferentes colonias, apoyando a la población en atención prioritaria, con el acceso a productos de la canasta básica a precios económicos, obteniendo 306.06% de avance trimestral.</t>
  </si>
  <si>
    <t>Justificación Trimestral: Se realizaron 102 asesoramientos, logrando pasar la meta, debido a la demanda de los emprendedores y artesanos, para que se pudieran inscribir a nuestro padrón y de esta manera puedan participar en las diferentes expos y actividades que llevamos a cabo, obteniendo el 340% de avance trimestral.</t>
  </si>
  <si>
    <t>Justificación Trimestral: Se realizó 1 expo, con lo cual se pasó la meta, debido a la solicitud de los artesanos y emprendedores, otorgándoles el espacio para que puedan comercializar sus productos, y así tener una fuente de ingresos, obteniendo 100% en la meta trimestral.</t>
  </si>
  <si>
    <t>Justificación Trimestral: Se realizaron 15 capacitaciones, logrando, de esta manera, proporcionar herramientas y conocimiento a microempresarios y emprendedores, para que puedan desarrollar sus actividades económicas de manera más eficiente, obteniendo 115.38% de avance trimestral.</t>
  </si>
  <si>
    <t>Justificación Trimestral: Se logró pasar la meta, debido a las necesidades del gremio artesanal y microempresarial, se realizaron 118 actividades, apoyando a la ciudadanía con cursos de capacitación virtuales y presenciales, así como expos en diversas zonas económicas, obteniendo un 274.42% de avance trimestral.</t>
  </si>
  <si>
    <t xml:space="preserve">Justificación Trimestral: Se realizaron 4 reuniones con diversas dependencias de gobierno, fomentar el emprendimiento, desarrollo rural y al empleo, en beneficio de la población, obteniendo un 400% de avance trimestral. </t>
  </si>
  <si>
    <t>Justificación Trimestral: Se realizaron 4423 acciones a favor de la población que habita en el municipio mejorando su economía, educación y salud para incrementar su bienestar social, logrando un 158.76% de la meta trimestral.</t>
  </si>
  <si>
    <r>
      <rPr>
        <sz val="11"/>
        <color theme="1"/>
        <rFont val="Arial"/>
        <family val="2"/>
      </rPr>
      <t>Justificación Trimestral: Se realizó el pago de becas y eventos educativos y sociales, por lo que se realizaron 1842 acciones para impulsar y fortalecer las actividades que promuevan una educación de calidad en beneficio de los alumnos en situación prioritaria,</t>
    </r>
    <r>
      <rPr>
        <sz val="11"/>
        <rFont val="Arial"/>
        <family val="2"/>
      </rPr>
      <t xml:space="preserve"> obteniendo un 23025% de avance trimestral.</t>
    </r>
  </si>
  <si>
    <t xml:space="preserve">Justificación Trimestral:  Para este segundo trimestre se utilizó $34,907.09, teniendo un avance del 4.76%. Se estima utilizar la demás cantidad en los siguientes trimestres.                                                                                                                                                                                                                                                                                                                                                                                                             -                                                                                                                                   Justificación Anual:  Para este segundo trimestre, se obtuvo un avance anual del 1.59%. Se estima utilizar el recurso faltante en los siguientes trimestres.                                                                     </t>
  </si>
  <si>
    <t xml:space="preserve">Justificación Trimestral:  Para este segundo trimestre no se utilizó recurso. Se tiene proyectado ejercerlo en los siguientes trimestres.                                                                                                                                                                                                                                                                                                                                                                                                             -                                                                                                                                   Justificación Anual:  Para este segundo trimestre, no se obtuvo un avance anual. Se estima utilizar el recurso faltante en los siguientes trimestres.                                                                     </t>
  </si>
  <si>
    <t xml:space="preserve">Justificación Trimestral:  Para este segundo trimestre se utilizó $4,169.04, teniendo un avance del 6.25%. Se tiene proyectado utilizar la demás cantidad en los siguientes trimestres.                                                                                                                                                                                                                                                                                                                                                                                                             -                                                                                                                                   Justificación Anual:  Para este segundo trimestre, se obtuvo un avance anual del 2.08%. Se estima utilizar el recurso faltante en los siguientes trimestres.                                                                     </t>
  </si>
  <si>
    <t xml:space="preserve">Justificación Trimestral:  Para este segundo trimestre se utilizó $176,998.12, teniendo un avance del 0.21%. Se tiene proyectado utilizar la demás cantidad en los siguientes trimestres.                                                                                                                                                                                                                                                                                                                                                                                                             -                                                                                                                                   Justificación Anual:  Para este segundo trimestre, se obtuvo un avance anual del 0.68%. Se estima utilizar el recurso faltante en los siguientes trimestres.                                                                     </t>
  </si>
  <si>
    <t xml:space="preserve">Justificación Trimestral:  Para este segundo trimestre se utilizó $8,350,443.80, teniendo un avance del 89.47%.                                                                                                                                                                                                                                                                                                                                                           -                                                                                                                                   Justificación Anual:  Para este segundo trimestre, se obtuvo un avance anual del 29.82%. Se tiene programado entregar becas en los siguientes trimestres.          </t>
  </si>
  <si>
    <t xml:space="preserve">Justificación Trimestral:  Para este segundo trimestre se utilizó $57,542.53, teniendo un avance del 115.09%.                                                                                                                                                                                                                                                                                                                                                            -                                                                                                                                   Justificación Anual:  Para este segundo trimestre, se obtuvo un avance anual del 38.36%.                                                              </t>
  </si>
  <si>
    <t xml:space="preserve">Justificación Trimestral:  Para este segundo trimestre se utilizó $175,619.08, teniendo un avance del 40.53%. Se tiene proyectado utilizar la demás cantidad en los siguientes trimestres.                                                                                                                                                                                                                                                                                                                                                                                                             -                                                                                                                                   Justificación Anual:  Para este segundo trimestre, se obtuvo un avance anual del 13.51%. Se estima utilizar el recurso faltante en los siguientes trimestres.                                                                     </t>
  </si>
  <si>
    <t xml:space="preserve">Justificación Trimestral:  Para este segundo trimestre se utilizó $97,530, teniendo un avance del 53.20%. Se tiene proyectado utilizar la demás cantidad en los siguientes trimestres.                                                                                                                                                                                                                                                                                                                                                                                                             -                                                                                                                                   Justificación Anual:  Para este segundo trimestre, se obtuvo un avance anual del 17.73%. Se estima utilizar el recurso faltante en los siguientes trimestres.                                                                     </t>
  </si>
  <si>
    <t xml:space="preserve">Justificación Trimestral:  Para este segundo trimestre se utilizó $159,786.44, teniendo un avance del 79.89%. Se tiene proyectado utilizar la demás cantidad en los siguientes trimestres.                                                                                                                                                                                                                                                                                                                                                                                                             -                                                                                                                                   Justificación Anual:  Para este segundo trimestre, se obtuvo un avance anual del 26.63%. Se estima utilizar el recurso faltante en los siguientes trimestres.                                                                     </t>
  </si>
  <si>
    <t xml:space="preserve">Justificación Trimestral:  Para este segundo trimestre se utilizó $4,372.26, teniendo un avance del 5.25%. Se tiene proyectado utilizar la demás cantidad en los siguientes trimestres.                                                                                                                                                                                                                                                                                                                                                                                                             -                                                                                                                                   Justificación Anual:  Para este segundo trimestre, se obtuvo un avance anual del 1.75%. Se estima utilizar el recurso faltante en los siguientes trimestres.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</si>
</sst>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8" formatCode="&quot;$&quot;#,##0.00;[Red]\-&quot;$&quot;#,##0.00"/>
    <numFmt numFmtId="44" formatCode="_-&quot;$&quot;* #,##0.00_-;\-&quot;$&quot;* #,##0.00_-;_-&quot;$&quot;* &quot;-&quot;??_-;_-@_-"/>
    <numFmt numFmtId="164" formatCode="&quot;$&quot;#,##0.00"/>
  </numFmts>
  <fonts count="18">
    <font>
      <sz val="11"/>
      <color theme="1"/>
      <name val="Calibri"/>
      <family val="2"/>
      <scheme val="minor"/>
    </font>
    <font>
      <b/>
      <sz val="11"/>
      <name val="Arial"/>
      <family val="2"/>
    </font>
    <font>
      <b/>
      <sz val="11"/>
      <color rgb="FF000000"/>
      <name val="Arial"/>
      <family val="2"/>
    </font>
    <font>
      <sz val="11"/>
      <color theme="1"/>
      <name val="Arial"/>
      <family val="2"/>
    </font>
    <font>
      <b/>
      <sz val="11"/>
      <color theme="1"/>
      <name val="Arial"/>
      <family val="2"/>
    </font>
    <font>
      <b/>
      <sz val="11"/>
      <color theme="0"/>
      <name val="Arial"/>
      <family val="2"/>
    </font>
    <font>
      <sz val="11"/>
      <name val="Arial"/>
      <family val="2"/>
    </font>
    <font>
      <sz val="11"/>
      <color theme="1"/>
      <name val="Calibri"/>
      <family val="2"/>
      <scheme val="minor"/>
    </font>
    <font>
      <sz val="8"/>
      <name val="Calibri"/>
      <family val="2"/>
      <scheme val="minor"/>
    </font>
    <font>
      <b/>
      <sz val="12"/>
      <color theme="1"/>
      <name val="Calibri"/>
      <family val="2"/>
      <scheme val="minor"/>
    </font>
    <font>
      <b/>
      <sz val="14"/>
      <color theme="0"/>
      <name val="Calibri"/>
      <family val="2"/>
      <scheme val="minor"/>
    </font>
    <font>
      <b/>
      <sz val="14"/>
      <name val="Arial"/>
      <family val="2"/>
    </font>
    <font>
      <b/>
      <sz val="24"/>
      <color theme="1"/>
      <name val="Calibri"/>
      <family val="2"/>
      <scheme val="minor"/>
    </font>
    <font>
      <sz val="13"/>
      <color theme="1"/>
      <name val="Calibri"/>
      <family val="2"/>
      <scheme val="minor"/>
    </font>
    <font>
      <b/>
      <sz val="14"/>
      <color theme="1"/>
      <name val="Arial"/>
      <family val="2"/>
    </font>
    <font>
      <b/>
      <sz val="24"/>
      <color theme="1"/>
      <name val="Arial"/>
      <family val="2"/>
    </font>
    <font>
      <b/>
      <sz val="11"/>
      <color rgb="FFFF0000"/>
      <name val="Arial"/>
      <family val="2"/>
    </font>
    <font>
      <sz val="11"/>
      <color rgb="FF000000"/>
      <name val="Arial"/>
      <family val="2"/>
    </font>
  </fonts>
  <fills count="19">
    <fill>
      <patternFill patternType="none"/>
    </fill>
    <fill>
      <patternFill patternType="gray125"/>
    </fill>
    <fill>
      <patternFill patternType="solid">
        <fgColor theme="2" tint="-9.9978637043366805E-2"/>
        <bgColor indexed="64"/>
      </patternFill>
    </fill>
    <fill>
      <patternFill patternType="solid">
        <fgColor theme="2" tint="-0.249977111117893"/>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2F2F2"/>
        <bgColor rgb="FFF2F2F2"/>
      </patternFill>
    </fill>
    <fill>
      <patternFill patternType="solid">
        <fgColor theme="0"/>
        <bgColor indexed="64"/>
      </patternFill>
    </fill>
    <fill>
      <patternFill patternType="solid">
        <fgColor rgb="FFBD2452"/>
        <bgColor indexed="64"/>
      </patternFill>
    </fill>
    <fill>
      <patternFill patternType="solid">
        <fgColor rgb="FFFDE9EB"/>
        <bgColor indexed="64"/>
      </patternFill>
    </fill>
    <fill>
      <patternFill patternType="solid">
        <fgColor rgb="FFFFEFF3"/>
        <bgColor indexed="64"/>
      </patternFill>
    </fill>
    <fill>
      <patternFill patternType="solid">
        <fgColor theme="0" tint="-0.499984740745262"/>
        <bgColor indexed="64"/>
      </patternFill>
    </fill>
    <fill>
      <patternFill patternType="solid">
        <fgColor rgb="FFFDE9EB"/>
        <bgColor rgb="FF000000"/>
      </patternFill>
    </fill>
    <fill>
      <patternFill patternType="solid">
        <fgColor rgb="FFED9EB7"/>
        <bgColor rgb="FF000000"/>
      </patternFill>
    </fill>
    <fill>
      <patternFill patternType="solid">
        <fgColor rgb="FFED9EB7"/>
        <bgColor indexed="64"/>
      </patternFill>
    </fill>
    <fill>
      <patternFill patternType="solid">
        <fgColor theme="6" tint="0.79998168889431442"/>
        <bgColor indexed="64"/>
      </patternFill>
    </fill>
    <fill>
      <patternFill patternType="solid">
        <fgColor rgb="FFEC9EB6"/>
        <bgColor indexed="64"/>
      </patternFill>
    </fill>
    <fill>
      <patternFill patternType="solid">
        <fgColor rgb="FFFFEC9C"/>
        <bgColor indexed="64"/>
      </patternFill>
    </fill>
    <fill>
      <patternFill patternType="solid">
        <fgColor rgb="FFFEEAEC"/>
        <bgColor indexed="64"/>
      </patternFill>
    </fill>
  </fills>
  <borders count="108">
    <border>
      <left/>
      <right/>
      <top/>
      <bottom/>
      <diagonal/>
    </border>
    <border>
      <left style="dashed">
        <color theme="1"/>
      </left>
      <right style="dashed">
        <color theme="1"/>
      </right>
      <top style="dashed">
        <color theme="1"/>
      </top>
      <bottom style="dashed">
        <color theme="1"/>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right style="medium">
        <color indexed="64"/>
      </right>
      <top/>
      <bottom style="medium">
        <color indexed="64"/>
      </bottom>
      <diagonal/>
    </border>
    <border>
      <left style="medium">
        <color indexed="64"/>
      </left>
      <right style="medium">
        <color indexed="64"/>
      </right>
      <top style="dotted">
        <color indexed="64"/>
      </top>
      <bottom style="dotted">
        <color indexed="64"/>
      </bottom>
      <diagonal/>
    </border>
    <border>
      <left style="medium">
        <color indexed="64"/>
      </left>
      <right style="dotted">
        <color indexed="64"/>
      </right>
      <top style="dotted">
        <color indexed="64"/>
      </top>
      <bottom/>
      <diagonal/>
    </border>
    <border>
      <left style="dashed">
        <color theme="1"/>
      </left>
      <right style="dashed">
        <color theme="1"/>
      </right>
      <top style="dashed">
        <color indexed="64"/>
      </top>
      <bottom style="medium">
        <color indexed="64"/>
      </bottom>
      <diagonal/>
    </border>
    <border>
      <left style="medium">
        <color indexed="64"/>
      </left>
      <right style="medium">
        <color indexed="64"/>
      </right>
      <top style="dotted">
        <color indexed="64"/>
      </top>
      <bottom style="medium">
        <color indexed="64"/>
      </bottom>
      <diagonal/>
    </border>
    <border>
      <left style="medium">
        <color indexed="64"/>
      </left>
      <right style="dotted">
        <color indexed="64"/>
      </right>
      <top/>
      <bottom/>
      <diagonal/>
    </border>
    <border>
      <left style="medium">
        <color indexed="64"/>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dotted">
        <color indexed="64"/>
      </bottom>
      <diagonal/>
    </border>
    <border>
      <left style="medium">
        <color indexed="64"/>
      </left>
      <right style="medium">
        <color indexed="64"/>
      </right>
      <top style="medium">
        <color indexed="64"/>
      </top>
      <bottom style="dotted">
        <color indexed="64"/>
      </bottom>
      <diagonal/>
    </border>
    <border>
      <left style="medium">
        <color indexed="64"/>
      </left>
      <right style="medium">
        <color indexed="64"/>
      </right>
      <top/>
      <bottom style="dotted">
        <color indexed="64"/>
      </bottom>
      <diagonal/>
    </border>
    <border>
      <left style="medium">
        <color indexed="64"/>
      </left>
      <right/>
      <top style="dotted">
        <color indexed="64"/>
      </top>
      <bottom style="dotted">
        <color indexed="64"/>
      </bottom>
      <diagonal/>
    </border>
    <border>
      <left style="medium">
        <color indexed="64"/>
      </left>
      <right style="thin">
        <color indexed="64"/>
      </right>
      <top style="dotted">
        <color indexed="64"/>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top style="thin">
        <color indexed="64"/>
      </top>
      <bottom/>
      <diagonal/>
    </border>
    <border>
      <left style="dashed">
        <color theme="1"/>
      </left>
      <right style="medium">
        <color indexed="64"/>
      </right>
      <top style="dashed">
        <color theme="1"/>
      </top>
      <bottom style="dashed">
        <color theme="1"/>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dashed">
        <color theme="1"/>
      </left>
      <right style="dashed">
        <color theme="1"/>
      </right>
      <top style="dashed">
        <color theme="1"/>
      </top>
      <bottom style="medium">
        <color indexed="64"/>
      </bottom>
      <diagonal/>
    </border>
    <border>
      <left style="dashed">
        <color theme="1"/>
      </left>
      <right style="medium">
        <color indexed="64"/>
      </right>
      <top style="dashed">
        <color theme="1"/>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dashed">
        <color theme="1"/>
      </right>
      <top style="medium">
        <color indexed="64"/>
      </top>
      <bottom style="dashed">
        <color theme="1"/>
      </bottom>
      <diagonal/>
    </border>
    <border>
      <left style="dashed">
        <color theme="1"/>
      </left>
      <right style="dashed">
        <color theme="1"/>
      </right>
      <top style="medium">
        <color indexed="64"/>
      </top>
      <bottom style="dashed">
        <color theme="1"/>
      </bottom>
      <diagonal/>
    </border>
    <border>
      <left style="dashed">
        <color theme="1"/>
      </left>
      <right style="medium">
        <color indexed="64"/>
      </right>
      <top style="medium">
        <color indexed="64"/>
      </top>
      <bottom style="dashed">
        <color theme="1"/>
      </bottom>
      <diagonal/>
    </border>
    <border>
      <left style="dashed">
        <color theme="1"/>
      </left>
      <right style="dashed">
        <color theme="1"/>
      </right>
      <top style="medium">
        <color indexed="64"/>
      </top>
      <bottom style="dotted">
        <color theme="1"/>
      </bottom>
      <diagonal/>
    </border>
    <border>
      <left style="dashed">
        <color theme="1"/>
      </left>
      <right style="medium">
        <color indexed="64"/>
      </right>
      <top style="medium">
        <color indexed="64"/>
      </top>
      <bottom style="dotted">
        <color theme="1"/>
      </bottom>
      <diagonal/>
    </border>
    <border>
      <left style="medium">
        <color indexed="64"/>
      </left>
      <right style="dashed">
        <color theme="1"/>
      </right>
      <top style="dashed">
        <color theme="1"/>
      </top>
      <bottom style="dashed">
        <color theme="1"/>
      </bottom>
      <diagonal/>
    </border>
    <border>
      <left style="dashed">
        <color theme="1"/>
      </left>
      <right style="dashed">
        <color theme="1"/>
      </right>
      <top style="dotted">
        <color theme="1"/>
      </top>
      <bottom style="dotted">
        <color theme="1"/>
      </bottom>
      <diagonal/>
    </border>
    <border>
      <left style="dashed">
        <color theme="1"/>
      </left>
      <right style="medium">
        <color indexed="64"/>
      </right>
      <top style="dotted">
        <color theme="1"/>
      </top>
      <bottom style="dotted">
        <color theme="1"/>
      </bottom>
      <diagonal/>
    </border>
    <border>
      <left style="thin">
        <color indexed="64"/>
      </left>
      <right style="medium">
        <color indexed="64"/>
      </right>
      <top style="thin">
        <color indexed="64"/>
      </top>
      <bottom style="thin">
        <color indexed="64"/>
      </bottom>
      <diagonal/>
    </border>
    <border>
      <left style="medium">
        <color indexed="64"/>
      </left>
      <right style="dashed">
        <color theme="1"/>
      </right>
      <top style="dashed">
        <color theme="1"/>
      </top>
      <bottom style="medium">
        <color indexed="64"/>
      </bottom>
      <diagonal/>
    </border>
    <border>
      <left style="dashed">
        <color theme="1"/>
      </left>
      <right style="dashed">
        <color theme="1"/>
      </right>
      <top style="dotted">
        <color theme="1"/>
      </top>
      <bottom style="medium">
        <color indexed="64"/>
      </bottom>
      <diagonal/>
    </border>
    <border>
      <left style="dashed">
        <color theme="1"/>
      </left>
      <right style="medium">
        <color indexed="64"/>
      </right>
      <top style="dotted">
        <color theme="1"/>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style="dotted">
        <color indexed="64"/>
      </bottom>
      <diagonal/>
    </border>
    <border>
      <left style="medium">
        <color indexed="64"/>
      </left>
      <right/>
      <top style="dashed">
        <color theme="1"/>
      </top>
      <bottom style="dashed">
        <color theme="1"/>
      </bottom>
      <diagonal/>
    </border>
    <border>
      <left/>
      <right/>
      <top style="dashed">
        <color theme="1"/>
      </top>
      <bottom style="dashed">
        <color theme="1"/>
      </bottom>
      <diagonal/>
    </border>
    <border>
      <left style="medium">
        <color indexed="64"/>
      </left>
      <right/>
      <top style="thin">
        <color indexed="64"/>
      </top>
      <bottom style="thin">
        <color indexed="64"/>
      </bottom>
      <diagonal/>
    </border>
    <border>
      <left style="dashed">
        <color rgb="FF000000"/>
      </left>
      <right style="dashed">
        <color rgb="FF000000"/>
      </right>
      <top style="dashed">
        <color rgb="FF000000"/>
      </top>
      <bottom/>
      <diagonal/>
    </border>
    <border>
      <left style="dotted">
        <color indexed="64"/>
      </left>
      <right style="dotted">
        <color indexed="64"/>
      </right>
      <top style="dotted">
        <color indexed="64"/>
      </top>
      <bottom style="dotted">
        <color indexed="64"/>
      </bottom>
      <diagonal/>
    </border>
    <border>
      <left style="medium">
        <color indexed="64"/>
      </left>
      <right style="dotted">
        <color indexed="64"/>
      </right>
      <top style="dashed">
        <color theme="1"/>
      </top>
      <bottom style="medium">
        <color indexed="64"/>
      </bottom>
      <diagonal/>
    </border>
    <border>
      <left style="dotted">
        <color indexed="64"/>
      </left>
      <right style="dotted">
        <color indexed="64"/>
      </right>
      <top style="dotted">
        <color indexed="64"/>
      </top>
      <bottom style="medium">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style="medium">
        <color indexed="64"/>
      </right>
      <top style="medium">
        <color indexed="64"/>
      </top>
      <bottom style="medium">
        <color indexed="64"/>
      </bottom>
      <diagonal/>
    </border>
    <border>
      <left style="dashed">
        <color rgb="FF000000"/>
      </left>
      <right/>
      <top style="dashed">
        <color rgb="FF000000"/>
      </top>
      <bottom/>
      <diagonal/>
    </border>
    <border>
      <left style="dotted">
        <color indexed="64"/>
      </left>
      <right/>
      <top style="dotted">
        <color indexed="64"/>
      </top>
      <bottom style="dotted">
        <color indexed="64"/>
      </bottom>
      <diagonal/>
    </border>
    <border>
      <left style="dotted">
        <color indexed="64"/>
      </left>
      <right/>
      <top style="dotted">
        <color indexed="64"/>
      </top>
      <bottom style="medium">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dashed">
        <color theme="1"/>
      </left>
      <right style="dashed">
        <color theme="1"/>
      </right>
      <top/>
      <bottom style="dashed">
        <color theme="1"/>
      </bottom>
      <diagonal/>
    </border>
    <border>
      <left/>
      <right style="thin">
        <color indexed="64"/>
      </right>
      <top style="medium">
        <color indexed="64"/>
      </top>
      <bottom style="medium">
        <color indexed="64"/>
      </bottom>
      <diagonal/>
    </border>
    <border>
      <left style="dotted">
        <color indexed="64"/>
      </left>
      <right style="dashed">
        <color theme="1"/>
      </right>
      <top/>
      <bottom/>
      <diagonal/>
    </border>
    <border>
      <left style="medium">
        <color indexed="64"/>
      </left>
      <right style="medium">
        <color indexed="64"/>
      </right>
      <top style="hair">
        <color indexed="64"/>
      </top>
      <bottom style="medium">
        <color indexed="64"/>
      </bottom>
      <diagonal/>
    </border>
    <border>
      <left style="medium">
        <color indexed="64"/>
      </left>
      <right style="medium">
        <color indexed="64"/>
      </right>
      <top style="hair">
        <color indexed="64"/>
      </top>
      <bottom style="hair">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style="thin">
        <color indexed="64"/>
      </top>
      <bottom style="dotted">
        <color indexed="64"/>
      </bottom>
      <diagonal/>
    </border>
    <border>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indexed="64"/>
      </left>
      <right style="medium">
        <color indexed="64"/>
      </right>
      <top style="thin">
        <color indexed="64"/>
      </top>
      <bottom style="dotted">
        <color indexed="64"/>
      </bottom>
      <diagonal/>
    </border>
    <border>
      <left style="medium">
        <color indexed="64"/>
      </left>
      <right style="dotted">
        <color indexed="64"/>
      </right>
      <top style="thin">
        <color indexed="64"/>
      </top>
      <bottom style="dotted">
        <color indexed="64"/>
      </bottom>
      <diagonal/>
    </border>
    <border>
      <left style="thin">
        <color indexed="64"/>
      </left>
      <right style="thin">
        <color indexed="64"/>
      </right>
      <top/>
      <bottom style="thin">
        <color indexed="64"/>
      </bottom>
      <diagonal/>
    </border>
    <border>
      <left style="medium">
        <color indexed="64"/>
      </left>
      <right/>
      <top style="dotted">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thin">
        <color indexed="64"/>
      </bottom>
      <diagonal/>
    </border>
    <border>
      <left style="thin">
        <color indexed="64"/>
      </left>
      <right style="thin">
        <color indexed="64"/>
      </right>
      <top style="medium">
        <color indexed="64"/>
      </top>
      <bottom/>
      <diagonal/>
    </border>
    <border>
      <left style="medium">
        <color indexed="64"/>
      </left>
      <right style="hair">
        <color indexed="64"/>
      </right>
      <top/>
      <bottom/>
      <diagonal/>
    </border>
    <border>
      <left style="dotted">
        <color indexed="64"/>
      </left>
      <right style="dotted">
        <color indexed="64"/>
      </right>
      <top style="medium">
        <color indexed="64"/>
      </top>
      <bottom style="dotted">
        <color indexed="64"/>
      </bottom>
      <diagonal/>
    </border>
    <border>
      <left style="medium">
        <color indexed="64"/>
      </left>
      <right style="dotted">
        <color indexed="64"/>
      </right>
      <top style="dotted">
        <color indexed="64"/>
      </top>
      <bottom style="dotted">
        <color indexed="64"/>
      </bottom>
      <diagonal/>
    </border>
    <border>
      <left style="dotted">
        <color indexed="64"/>
      </left>
      <right style="medium">
        <color indexed="64"/>
      </right>
      <top style="dotted">
        <color indexed="64"/>
      </top>
      <bottom style="dotted">
        <color indexed="64"/>
      </bottom>
      <diagonal/>
    </border>
    <border>
      <left style="hair">
        <color indexed="64"/>
      </left>
      <right style="dotted">
        <color indexed="64"/>
      </right>
      <top style="dotted">
        <color indexed="64"/>
      </top>
      <bottom style="dotted">
        <color indexed="64"/>
      </bottom>
      <diagonal/>
    </border>
    <border>
      <left style="hair">
        <color indexed="64"/>
      </left>
      <right style="dotted">
        <color indexed="64"/>
      </right>
      <top style="dotted">
        <color indexed="64"/>
      </top>
      <bottom style="medium">
        <color indexed="64"/>
      </bottom>
      <diagonal/>
    </border>
    <border>
      <left style="thin">
        <color indexed="64"/>
      </left>
      <right style="medium">
        <color theme="1"/>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dotted">
        <color indexed="64"/>
      </left>
      <right style="medium">
        <color indexed="64"/>
      </right>
      <top style="dotted">
        <color indexed="64"/>
      </top>
      <bottom/>
      <diagonal/>
    </border>
    <border>
      <left style="medium">
        <color indexed="64"/>
      </left>
      <right style="hair">
        <color indexed="64"/>
      </right>
      <top style="dotted">
        <color indexed="64"/>
      </top>
      <bottom/>
      <diagonal/>
    </border>
    <border>
      <left style="medium">
        <color indexed="64"/>
      </left>
      <right style="hair">
        <color indexed="64"/>
      </right>
      <top style="dotted">
        <color indexed="64"/>
      </top>
      <bottom style="dotted">
        <color indexed="64"/>
      </bottom>
      <diagonal/>
    </border>
    <border>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left style="medium">
        <color indexed="64"/>
      </left>
      <right style="hair">
        <color indexed="64"/>
      </right>
      <top style="dotted">
        <color indexed="64"/>
      </top>
      <bottom style="medium">
        <color indexed="64"/>
      </bottom>
      <diagonal/>
    </border>
  </borders>
  <cellStyleXfs count="4">
    <xf numFmtId="0" fontId="0" fillId="0" borderId="0"/>
    <xf numFmtId="9" fontId="7" fillId="0" borderId="0" applyFont="0" applyFill="0" applyBorder="0" applyAlignment="0" applyProtection="0"/>
    <xf numFmtId="44" fontId="7" fillId="0" borderId="0" applyFont="0" applyFill="0" applyBorder="0" applyAlignment="0" applyProtection="0"/>
    <xf numFmtId="0" fontId="7" fillId="0" borderId="0"/>
  </cellStyleXfs>
  <cellXfs count="229">
    <xf numFmtId="0" fontId="0" fillId="0" borderId="0" xfId="0"/>
    <xf numFmtId="0" fontId="0" fillId="7" borderId="0" xfId="0" applyFill="1"/>
    <xf numFmtId="0" fontId="3" fillId="5" borderId="16" xfId="0" applyFont="1" applyFill="1" applyBorder="1" applyAlignment="1">
      <alignment horizontal="center" vertical="center" wrapText="1"/>
    </xf>
    <xf numFmtId="0" fontId="6" fillId="5" borderId="20" xfId="0" applyFont="1" applyFill="1" applyBorder="1" applyAlignment="1">
      <alignment horizontal="center" vertical="center" wrapText="1"/>
    </xf>
    <xf numFmtId="0" fontId="4" fillId="5" borderId="23" xfId="0" applyFont="1" applyFill="1" applyBorder="1" applyAlignment="1">
      <alignment horizontal="center" vertical="center" wrapText="1"/>
    </xf>
    <xf numFmtId="0" fontId="4" fillId="5" borderId="26" xfId="0" applyFont="1" applyFill="1" applyBorder="1" applyAlignment="1">
      <alignment horizontal="center" vertical="center" wrapText="1"/>
    </xf>
    <xf numFmtId="164" fontId="6" fillId="5" borderId="27" xfId="2" applyNumberFormat="1" applyFont="1" applyFill="1" applyBorder="1" applyAlignment="1">
      <alignment horizontal="center" vertical="center" wrapText="1"/>
    </xf>
    <xf numFmtId="3" fontId="3" fillId="9" borderId="21" xfId="0" applyNumberFormat="1" applyFont="1" applyFill="1" applyBorder="1" applyAlignment="1">
      <alignment horizontal="center" vertical="center" wrapText="1"/>
    </xf>
    <xf numFmtId="0" fontId="3" fillId="5" borderId="21" xfId="0" applyFont="1" applyFill="1" applyBorder="1" applyAlignment="1">
      <alignment horizontal="center" vertical="center" wrapText="1"/>
    </xf>
    <xf numFmtId="3" fontId="3" fillId="9" borderId="22" xfId="0" applyNumberFormat="1" applyFont="1" applyFill="1" applyBorder="1" applyAlignment="1">
      <alignment horizontal="center" vertical="center" wrapText="1"/>
    </xf>
    <xf numFmtId="10" fontId="0" fillId="6" borderId="34" xfId="0" applyNumberFormat="1" applyFill="1" applyBorder="1" applyAlignment="1">
      <alignment horizontal="center" vertical="center" wrapText="1"/>
    </xf>
    <xf numFmtId="10" fontId="0" fillId="6" borderId="35" xfId="0" applyNumberFormat="1" applyFill="1" applyBorder="1" applyAlignment="1">
      <alignment horizontal="center" vertical="center" wrapText="1"/>
    </xf>
    <xf numFmtId="44" fontId="3" fillId="4" borderId="41" xfId="2" applyFont="1" applyFill="1" applyBorder="1" applyAlignment="1">
      <alignment horizontal="center" vertical="center" wrapText="1"/>
    </xf>
    <xf numFmtId="44" fontId="3" fillId="4" borderId="42" xfId="2" applyFont="1" applyFill="1" applyBorder="1" applyAlignment="1">
      <alignment horizontal="center" vertical="center" wrapText="1"/>
    </xf>
    <xf numFmtId="44" fontId="3" fillId="4" borderId="43" xfId="2" applyFont="1" applyFill="1" applyBorder="1" applyAlignment="1">
      <alignment horizontal="center" vertical="center" wrapText="1"/>
    </xf>
    <xf numFmtId="44" fontId="3" fillId="4" borderId="44" xfId="2" applyFont="1" applyFill="1" applyBorder="1" applyAlignment="1">
      <alignment horizontal="center" vertical="center" wrapText="1"/>
    </xf>
    <xf numFmtId="44" fontId="3" fillId="4" borderId="45" xfId="2" applyFont="1" applyFill="1" applyBorder="1" applyAlignment="1">
      <alignment horizontal="center" vertical="center" wrapText="1"/>
    </xf>
    <xf numFmtId="3" fontId="3" fillId="4" borderId="4" xfId="0" applyNumberFormat="1" applyFont="1" applyFill="1" applyBorder="1" applyAlignment="1">
      <alignment horizontal="center" vertical="center" wrapText="1"/>
    </xf>
    <xf numFmtId="3" fontId="3" fillId="4" borderId="5" xfId="0" applyNumberFormat="1" applyFont="1" applyFill="1" applyBorder="1" applyAlignment="1">
      <alignment horizontal="center" vertical="center" wrapText="1"/>
    </xf>
    <xf numFmtId="44" fontId="3" fillId="4" borderId="46" xfId="2" applyFont="1" applyFill="1" applyBorder="1" applyAlignment="1">
      <alignment horizontal="center" vertical="center" wrapText="1"/>
    </xf>
    <xf numFmtId="44" fontId="3" fillId="4" borderId="1" xfId="2" applyFont="1" applyFill="1" applyBorder="1" applyAlignment="1">
      <alignment horizontal="center" vertical="center" wrapText="1"/>
    </xf>
    <xf numFmtId="44" fontId="3" fillId="4" borderId="33" xfId="2" applyFont="1" applyFill="1" applyBorder="1" applyAlignment="1">
      <alignment horizontal="center" vertical="center" wrapText="1"/>
    </xf>
    <xf numFmtId="44" fontId="3" fillId="4" borderId="47" xfId="2" applyFont="1" applyFill="1" applyBorder="1" applyAlignment="1">
      <alignment horizontal="center" vertical="center" wrapText="1"/>
    </xf>
    <xf numFmtId="44" fontId="3" fillId="4" borderId="48" xfId="2" applyFont="1" applyFill="1" applyBorder="1" applyAlignment="1">
      <alignment horizontal="center" vertical="center" wrapText="1"/>
    </xf>
    <xf numFmtId="3" fontId="3" fillId="4" borderId="36" xfId="0" applyNumberFormat="1" applyFont="1" applyFill="1" applyBorder="1" applyAlignment="1">
      <alignment horizontal="center" vertical="center" wrapText="1"/>
    </xf>
    <xf numFmtId="3" fontId="3" fillId="4" borderId="49" xfId="0" applyNumberFormat="1" applyFont="1" applyFill="1" applyBorder="1" applyAlignment="1">
      <alignment horizontal="center" vertical="center" wrapText="1"/>
    </xf>
    <xf numFmtId="44" fontId="3" fillId="4" borderId="50" xfId="2" applyFont="1" applyFill="1" applyBorder="1" applyAlignment="1">
      <alignment horizontal="center" vertical="center" wrapText="1"/>
    </xf>
    <xf numFmtId="44" fontId="3" fillId="4" borderId="37" xfId="2" applyFont="1" applyFill="1" applyBorder="1" applyAlignment="1">
      <alignment horizontal="center" vertical="center" wrapText="1"/>
    </xf>
    <xf numFmtId="44" fontId="3" fillId="4" borderId="38" xfId="2" applyFont="1" applyFill="1" applyBorder="1" applyAlignment="1">
      <alignment horizontal="center" vertical="center" wrapText="1"/>
    </xf>
    <xf numFmtId="44" fontId="3" fillId="4" borderId="51" xfId="2" applyFont="1" applyFill="1" applyBorder="1" applyAlignment="1">
      <alignment horizontal="center" vertical="center" wrapText="1"/>
    </xf>
    <xf numFmtId="44" fontId="3" fillId="4" borderId="52" xfId="2" applyFont="1" applyFill="1" applyBorder="1" applyAlignment="1">
      <alignment horizontal="center" vertical="center" wrapText="1"/>
    </xf>
    <xf numFmtId="3" fontId="3" fillId="4" borderId="40" xfId="0" applyNumberFormat="1" applyFont="1" applyFill="1" applyBorder="1" applyAlignment="1">
      <alignment horizontal="center" vertical="center" wrapText="1"/>
    </xf>
    <xf numFmtId="3" fontId="3" fillId="4" borderId="53" xfId="0" applyNumberFormat="1" applyFont="1" applyFill="1" applyBorder="1" applyAlignment="1">
      <alignment horizontal="center" vertical="center" wrapText="1"/>
    </xf>
    <xf numFmtId="3" fontId="3" fillId="4" borderId="11" xfId="0" applyNumberFormat="1" applyFont="1" applyFill="1" applyBorder="1" applyAlignment="1">
      <alignment horizontal="center" vertical="center" wrapText="1"/>
    </xf>
    <xf numFmtId="10" fontId="0" fillId="6" borderId="36" xfId="0" applyNumberFormat="1" applyFill="1" applyBorder="1" applyAlignment="1">
      <alignment horizontal="center" vertical="center" wrapText="1"/>
    </xf>
    <xf numFmtId="3" fontId="3" fillId="7" borderId="1" xfId="0" applyNumberFormat="1" applyFont="1" applyFill="1" applyBorder="1" applyAlignment="1">
      <alignment horizontal="center" vertical="center" wrapText="1"/>
    </xf>
    <xf numFmtId="3" fontId="3" fillId="7" borderId="33" xfId="0" applyNumberFormat="1" applyFont="1" applyFill="1" applyBorder="1" applyAlignment="1">
      <alignment horizontal="center" vertical="center" wrapText="1"/>
    </xf>
    <xf numFmtId="10" fontId="0" fillId="6" borderId="57" xfId="0" applyNumberFormat="1" applyFill="1" applyBorder="1" applyAlignment="1">
      <alignment horizontal="center" vertical="center" wrapText="1"/>
    </xf>
    <xf numFmtId="10" fontId="0" fillId="6" borderId="21" xfId="0" applyNumberFormat="1" applyFill="1" applyBorder="1" applyAlignment="1">
      <alignment horizontal="center" vertical="center" wrapText="1"/>
    </xf>
    <xf numFmtId="0" fontId="4" fillId="10" borderId="46" xfId="0" applyFont="1" applyFill="1" applyBorder="1" applyAlignment="1">
      <alignment horizontal="center" vertical="center" wrapText="1"/>
    </xf>
    <xf numFmtId="0" fontId="6" fillId="10" borderId="59" xfId="0" applyFont="1" applyFill="1" applyBorder="1" applyAlignment="1">
      <alignment horizontal="center" vertical="center" wrapText="1"/>
    </xf>
    <xf numFmtId="0" fontId="4" fillId="5" borderId="46" xfId="0" applyFont="1" applyFill="1" applyBorder="1" applyAlignment="1">
      <alignment horizontal="center" vertical="center" wrapText="1"/>
    </xf>
    <xf numFmtId="0" fontId="3" fillId="5" borderId="59" xfId="0" applyFont="1" applyFill="1" applyBorder="1" applyAlignment="1">
      <alignment horizontal="justify" vertical="center" wrapText="1"/>
    </xf>
    <xf numFmtId="0" fontId="3" fillId="5" borderId="59" xfId="0" applyFont="1" applyFill="1" applyBorder="1" applyAlignment="1">
      <alignment horizontal="center" vertical="center" wrapText="1"/>
    </xf>
    <xf numFmtId="0" fontId="3" fillId="10" borderId="59" xfId="0" applyFont="1" applyFill="1" applyBorder="1" applyAlignment="1">
      <alignment horizontal="justify" vertical="center" wrapText="1"/>
    </xf>
    <xf numFmtId="0" fontId="3" fillId="10" borderId="59" xfId="0" applyFont="1" applyFill="1" applyBorder="1" applyAlignment="1">
      <alignment horizontal="center" vertical="center" wrapText="1"/>
    </xf>
    <xf numFmtId="0" fontId="4" fillId="5" borderId="60" xfId="0" applyFont="1" applyFill="1" applyBorder="1" applyAlignment="1">
      <alignment horizontal="center" vertical="center" wrapText="1"/>
    </xf>
    <xf numFmtId="0" fontId="3" fillId="5" borderId="61" xfId="0" applyFont="1" applyFill="1" applyBorder="1" applyAlignment="1">
      <alignment horizontal="justify" vertical="center" wrapText="1"/>
    </xf>
    <xf numFmtId="0" fontId="3" fillId="7" borderId="62" xfId="0" applyFont="1" applyFill="1" applyBorder="1" applyAlignment="1">
      <alignment horizontal="center" vertical="center" wrapText="1"/>
    </xf>
    <xf numFmtId="0" fontId="3" fillId="7" borderId="63" xfId="0" applyFont="1" applyFill="1" applyBorder="1" applyAlignment="1">
      <alignment horizontal="center" vertical="center" wrapText="1"/>
    </xf>
    <xf numFmtId="3" fontId="3" fillId="7" borderId="63" xfId="0" applyNumberFormat="1" applyFont="1" applyFill="1" applyBorder="1" applyAlignment="1">
      <alignment horizontal="center" vertical="center" wrapText="1"/>
    </xf>
    <xf numFmtId="3" fontId="3" fillId="4" borderId="63" xfId="0" applyNumberFormat="1" applyFont="1" applyFill="1" applyBorder="1" applyAlignment="1">
      <alignment horizontal="center" vertical="center" wrapText="1"/>
    </xf>
    <xf numFmtId="3" fontId="3" fillId="7" borderId="62" xfId="0" applyNumberFormat="1" applyFont="1" applyFill="1" applyBorder="1" applyAlignment="1">
      <alignment horizontal="center" vertical="center" wrapText="1"/>
    </xf>
    <xf numFmtId="0" fontId="6" fillId="10" borderId="66" xfId="0" applyFont="1" applyFill="1" applyBorder="1" applyAlignment="1">
      <alignment horizontal="left" vertical="center" wrapText="1"/>
    </xf>
    <xf numFmtId="0" fontId="6" fillId="5" borderId="66" xfId="0" applyFont="1" applyFill="1" applyBorder="1" applyAlignment="1">
      <alignment horizontal="left" vertical="center" wrapText="1"/>
    </xf>
    <xf numFmtId="0" fontId="3" fillId="10" borderId="66" xfId="0" applyFont="1" applyFill="1" applyBorder="1" applyAlignment="1">
      <alignment horizontal="left" vertical="center" wrapText="1"/>
    </xf>
    <xf numFmtId="0" fontId="3" fillId="5" borderId="66" xfId="0" applyFont="1" applyFill="1" applyBorder="1" applyAlignment="1">
      <alignment horizontal="left" vertical="center" wrapText="1"/>
    </xf>
    <xf numFmtId="0" fontId="4" fillId="5" borderId="66" xfId="0" applyFont="1" applyFill="1" applyBorder="1" applyAlignment="1">
      <alignment horizontal="left" vertical="center" wrapText="1"/>
    </xf>
    <xf numFmtId="0" fontId="6" fillId="5" borderId="67" xfId="0" applyFont="1" applyFill="1" applyBorder="1" applyAlignment="1">
      <alignment horizontal="left" vertical="center" wrapText="1"/>
    </xf>
    <xf numFmtId="0" fontId="3" fillId="7" borderId="68" xfId="0" applyFont="1" applyFill="1" applyBorder="1" applyAlignment="1">
      <alignment horizontal="center" vertical="center" wrapText="1"/>
    </xf>
    <xf numFmtId="3" fontId="3" fillId="7" borderId="68" xfId="0" applyNumberFormat="1" applyFont="1" applyFill="1" applyBorder="1" applyAlignment="1">
      <alignment horizontal="center" vertical="center" wrapText="1"/>
    </xf>
    <xf numFmtId="0" fontId="3" fillId="7" borderId="69" xfId="0" applyFont="1" applyFill="1" applyBorder="1" applyAlignment="1">
      <alignment horizontal="center" vertical="center" wrapText="1"/>
    </xf>
    <xf numFmtId="0" fontId="3" fillId="7" borderId="70" xfId="0" applyFont="1" applyFill="1" applyBorder="1" applyAlignment="1">
      <alignment horizontal="center" vertical="center" wrapText="1"/>
    </xf>
    <xf numFmtId="0" fontId="3" fillId="7" borderId="71" xfId="0" applyFont="1" applyFill="1" applyBorder="1" applyAlignment="1">
      <alignment horizontal="center" vertical="center" wrapText="1"/>
    </xf>
    <xf numFmtId="3" fontId="3" fillId="4" borderId="62" xfId="0" applyNumberFormat="1" applyFont="1" applyFill="1" applyBorder="1" applyAlignment="1">
      <alignment horizontal="center" vertical="center" wrapText="1"/>
    </xf>
    <xf numFmtId="3" fontId="3" fillId="4" borderId="68" xfId="0" applyNumberFormat="1" applyFont="1" applyFill="1" applyBorder="1" applyAlignment="1">
      <alignment horizontal="center" vertical="center" wrapText="1"/>
    </xf>
    <xf numFmtId="3" fontId="3" fillId="7" borderId="69" xfId="0" applyNumberFormat="1" applyFont="1" applyFill="1" applyBorder="1" applyAlignment="1">
      <alignment horizontal="center" vertical="center" wrapText="1"/>
    </xf>
    <xf numFmtId="0" fontId="3" fillId="5" borderId="72" xfId="0" applyFont="1" applyFill="1" applyBorder="1" applyAlignment="1">
      <alignment horizontal="center" vertical="center" wrapText="1"/>
    </xf>
    <xf numFmtId="0" fontId="1" fillId="5" borderId="20" xfId="0" applyFont="1" applyFill="1" applyBorder="1" applyAlignment="1">
      <alignment horizontal="center" vertical="center" wrapText="1"/>
    </xf>
    <xf numFmtId="0" fontId="4" fillId="9" borderId="21" xfId="0" applyFont="1" applyFill="1" applyBorder="1" applyAlignment="1">
      <alignment horizontal="center" vertical="center" wrapText="1"/>
    </xf>
    <xf numFmtId="0" fontId="1" fillId="5" borderId="21" xfId="0" applyFont="1" applyFill="1" applyBorder="1" applyAlignment="1">
      <alignment horizontal="center" vertical="center" wrapText="1"/>
    </xf>
    <xf numFmtId="0" fontId="4" fillId="9" borderId="22" xfId="0" applyFont="1" applyFill="1" applyBorder="1" applyAlignment="1">
      <alignment horizontal="center" vertical="center" wrapText="1"/>
    </xf>
    <xf numFmtId="0" fontId="1" fillId="5" borderId="73" xfId="0" applyFont="1" applyFill="1" applyBorder="1" applyAlignment="1">
      <alignment horizontal="center" vertical="center" wrapText="1"/>
    </xf>
    <xf numFmtId="0" fontId="1" fillId="4" borderId="20" xfId="0" applyFont="1" applyFill="1" applyBorder="1" applyAlignment="1">
      <alignment horizontal="center" vertical="center" wrapText="1"/>
    </xf>
    <xf numFmtId="0" fontId="1" fillId="4" borderId="21" xfId="0" applyFont="1" applyFill="1" applyBorder="1" applyAlignment="1">
      <alignment horizontal="center" vertical="center" wrapText="1"/>
    </xf>
    <xf numFmtId="0" fontId="1" fillId="5" borderId="22" xfId="0" applyFont="1" applyFill="1" applyBorder="1" applyAlignment="1">
      <alignment horizontal="center" vertical="center" wrapText="1"/>
    </xf>
    <xf numFmtId="0" fontId="3" fillId="7" borderId="0" xfId="0" applyFont="1" applyFill="1" applyAlignment="1">
      <alignment horizontal="center" vertical="center" wrapText="1"/>
    </xf>
    <xf numFmtId="0" fontId="11" fillId="12" borderId="6" xfId="0" applyFont="1" applyFill="1" applyBorder="1" applyAlignment="1">
      <alignment horizontal="center" vertical="center" wrapText="1"/>
    </xf>
    <xf numFmtId="0" fontId="1" fillId="7" borderId="76" xfId="0" applyFont="1" applyFill="1" applyBorder="1" applyAlignment="1">
      <alignment horizontal="center" vertical="center" wrapText="1"/>
    </xf>
    <xf numFmtId="0" fontId="6" fillId="10" borderId="76" xfId="0" applyFont="1" applyFill="1" applyBorder="1" applyAlignment="1">
      <alignment horizontal="center" vertical="center" wrapText="1"/>
    </xf>
    <xf numFmtId="0" fontId="6" fillId="5" borderId="76" xfId="0" applyFont="1" applyFill="1" applyBorder="1" applyAlignment="1">
      <alignment horizontal="center" vertical="center" wrapText="1"/>
    </xf>
    <xf numFmtId="0" fontId="3" fillId="10" borderId="76" xfId="0" applyFont="1" applyFill="1" applyBorder="1" applyAlignment="1">
      <alignment horizontal="center" vertical="center" wrapText="1"/>
    </xf>
    <xf numFmtId="0" fontId="3" fillId="5" borderId="76" xfId="0" applyFont="1" applyFill="1" applyBorder="1" applyAlignment="1">
      <alignment horizontal="center" vertical="center" wrapText="1"/>
    </xf>
    <xf numFmtId="0" fontId="4" fillId="5" borderId="76" xfId="0" applyFont="1" applyFill="1" applyBorder="1" applyAlignment="1">
      <alignment horizontal="center" vertical="center" wrapText="1"/>
    </xf>
    <xf numFmtId="0" fontId="6" fillId="5" borderId="75" xfId="0" applyFont="1" applyFill="1" applyBorder="1" applyAlignment="1">
      <alignment horizontal="center" vertical="center" wrapText="1"/>
    </xf>
    <xf numFmtId="0" fontId="6" fillId="5" borderId="14" xfId="0" applyFont="1" applyFill="1" applyBorder="1" applyAlignment="1">
      <alignment horizontal="left" vertical="center" wrapText="1"/>
    </xf>
    <xf numFmtId="0" fontId="6" fillId="9" borderId="14" xfId="0" applyFont="1" applyFill="1" applyBorder="1" applyAlignment="1">
      <alignment horizontal="left" vertical="center" wrapText="1"/>
    </xf>
    <xf numFmtId="0" fontId="3" fillId="5" borderId="77" xfId="0" applyFont="1" applyFill="1" applyBorder="1" applyAlignment="1">
      <alignment horizontal="center" vertical="center" wrapText="1"/>
    </xf>
    <xf numFmtId="44" fontId="3" fillId="4" borderId="4" xfId="2" applyFont="1" applyFill="1" applyBorder="1" applyAlignment="1">
      <alignment horizontal="center" vertical="center" wrapText="1"/>
    </xf>
    <xf numFmtId="10" fontId="0" fillId="6" borderId="4" xfId="0" applyNumberFormat="1" applyFill="1" applyBorder="1" applyAlignment="1">
      <alignment horizontal="center" vertical="center" wrapText="1"/>
    </xf>
    <xf numFmtId="0" fontId="3" fillId="5" borderId="35" xfId="0" applyFont="1" applyFill="1" applyBorder="1" applyAlignment="1">
      <alignment horizontal="center" vertical="center" wrapText="1"/>
    </xf>
    <xf numFmtId="44" fontId="3" fillId="4" borderId="36" xfId="2" applyFont="1" applyFill="1" applyBorder="1" applyAlignment="1">
      <alignment horizontal="center" vertical="center" wrapText="1"/>
    </xf>
    <xf numFmtId="164" fontId="6" fillId="5" borderId="35" xfId="2" applyNumberFormat="1" applyFont="1" applyFill="1" applyBorder="1" applyAlignment="1">
      <alignment horizontal="center" vertical="center" wrapText="1"/>
    </xf>
    <xf numFmtId="44" fontId="3" fillId="4" borderId="40" xfId="2" applyFont="1" applyFill="1" applyBorder="1" applyAlignment="1">
      <alignment horizontal="center" vertical="center" wrapText="1"/>
    </xf>
    <xf numFmtId="3" fontId="3" fillId="7" borderId="70" xfId="0" applyNumberFormat="1" applyFont="1" applyFill="1" applyBorder="1" applyAlignment="1">
      <alignment horizontal="center" vertical="center" wrapText="1"/>
    </xf>
    <xf numFmtId="0" fontId="3" fillId="9" borderId="78" xfId="0" applyFont="1" applyFill="1" applyBorder="1" applyAlignment="1">
      <alignment horizontal="center" vertical="center" wrapText="1"/>
    </xf>
    <xf numFmtId="10" fontId="10" fillId="11" borderId="83" xfId="0" applyNumberFormat="1" applyFont="1" applyFill="1" applyBorder="1" applyAlignment="1">
      <alignment horizontal="center" vertical="center"/>
    </xf>
    <xf numFmtId="1" fontId="6" fillId="0" borderId="79" xfId="1" applyNumberFormat="1" applyFont="1" applyFill="1" applyBorder="1" applyAlignment="1">
      <alignment horizontal="center" vertical="center" wrapText="1"/>
    </xf>
    <xf numFmtId="1" fontId="3" fillId="0" borderId="80" xfId="1" applyNumberFormat="1" applyFont="1" applyFill="1" applyBorder="1" applyAlignment="1">
      <alignment horizontal="center" vertical="center" wrapText="1"/>
    </xf>
    <xf numFmtId="1" fontId="3" fillId="0" borderId="81" xfId="1" applyNumberFormat="1" applyFont="1" applyFill="1" applyBorder="1" applyAlignment="1">
      <alignment horizontal="center" vertical="center" wrapText="1"/>
    </xf>
    <xf numFmtId="1" fontId="6" fillId="0" borderId="82" xfId="0" applyNumberFormat="1" applyFont="1" applyBorder="1" applyAlignment="1">
      <alignment horizontal="center" vertical="center" wrapText="1"/>
    </xf>
    <xf numFmtId="3" fontId="3" fillId="0" borderId="1" xfId="0" applyNumberFormat="1" applyFont="1" applyBorder="1" applyAlignment="1">
      <alignment horizontal="center" vertical="center" wrapText="1"/>
    </xf>
    <xf numFmtId="164" fontId="4" fillId="5" borderId="23" xfId="0" applyNumberFormat="1" applyFont="1" applyFill="1" applyBorder="1" applyAlignment="1">
      <alignment horizontal="center" vertical="center" wrapText="1"/>
    </xf>
    <xf numFmtId="164" fontId="4" fillId="5" borderId="26" xfId="0" applyNumberFormat="1" applyFont="1" applyFill="1" applyBorder="1" applyAlignment="1">
      <alignment horizontal="center" vertical="center" wrapText="1"/>
    </xf>
    <xf numFmtId="164" fontId="4" fillId="5" borderId="84" xfId="0" applyNumberFormat="1" applyFont="1" applyFill="1" applyBorder="1" applyAlignment="1">
      <alignment horizontal="center" vertical="center" wrapText="1"/>
    </xf>
    <xf numFmtId="164" fontId="3" fillId="5" borderId="85" xfId="0" applyNumberFormat="1" applyFont="1" applyFill="1" applyBorder="1" applyAlignment="1">
      <alignment horizontal="center" vertical="center" wrapText="1"/>
    </xf>
    <xf numFmtId="164" fontId="3" fillId="5" borderId="86" xfId="0" applyNumberFormat="1" applyFont="1" applyFill="1" applyBorder="1" applyAlignment="1">
      <alignment horizontal="center" vertical="center" wrapText="1"/>
    </xf>
    <xf numFmtId="164" fontId="3" fillId="5" borderId="87" xfId="0" applyNumberFormat="1" applyFont="1" applyFill="1" applyBorder="1" applyAlignment="1">
      <alignment horizontal="center" vertical="center" wrapText="1"/>
    </xf>
    <xf numFmtId="0" fontId="6" fillId="5" borderId="73" xfId="0" applyFont="1" applyFill="1" applyBorder="1" applyAlignment="1">
      <alignment horizontal="center" vertical="center" wrapText="1"/>
    </xf>
    <xf numFmtId="3" fontId="3" fillId="7" borderId="46" xfId="0" applyNumberFormat="1" applyFont="1" applyFill="1" applyBorder="1" applyAlignment="1">
      <alignment horizontal="center" vertical="center" wrapText="1"/>
    </xf>
    <xf numFmtId="44" fontId="3" fillId="4" borderId="77" xfId="2" applyFont="1" applyFill="1" applyBorder="1" applyAlignment="1">
      <alignment horizontal="center" vertical="center" wrapText="1"/>
    </xf>
    <xf numFmtId="44" fontId="3" fillId="4" borderId="5" xfId="2" applyFont="1" applyFill="1" applyBorder="1" applyAlignment="1">
      <alignment horizontal="center" vertical="center" wrapText="1"/>
    </xf>
    <xf numFmtId="44" fontId="3" fillId="4" borderId="35" xfId="2" applyFont="1" applyFill="1" applyBorder="1" applyAlignment="1">
      <alignment horizontal="center" vertical="center" wrapText="1"/>
    </xf>
    <xf numFmtId="44" fontId="3" fillId="4" borderId="49" xfId="2" applyFont="1" applyFill="1" applyBorder="1" applyAlignment="1">
      <alignment horizontal="center" vertical="center" wrapText="1"/>
    </xf>
    <xf numFmtId="44" fontId="3" fillId="4" borderId="35" xfId="2" applyFont="1" applyFill="1" applyBorder="1" applyAlignment="1">
      <alignment horizontal="right" vertical="center" wrapText="1"/>
    </xf>
    <xf numFmtId="44" fontId="3" fillId="4" borderId="39" xfId="2" applyFont="1" applyFill="1" applyBorder="1" applyAlignment="1">
      <alignment horizontal="center" vertical="center" wrapText="1"/>
    </xf>
    <xf numFmtId="44" fontId="3" fillId="4" borderId="53" xfId="2" applyFont="1" applyFill="1" applyBorder="1" applyAlignment="1">
      <alignment horizontal="center" vertical="center" wrapText="1"/>
    </xf>
    <xf numFmtId="10" fontId="0" fillId="6" borderId="89" xfId="0" applyNumberFormat="1" applyFill="1" applyBorder="1" applyAlignment="1">
      <alignment horizontal="center" vertical="center" wrapText="1"/>
    </xf>
    <xf numFmtId="3" fontId="3" fillId="4" borderId="88" xfId="0" applyNumberFormat="1" applyFont="1" applyFill="1" applyBorder="1" applyAlignment="1">
      <alignment horizontal="center" vertical="center" wrapText="1"/>
    </xf>
    <xf numFmtId="10" fontId="0" fillId="6" borderId="77" xfId="0" applyNumberFormat="1" applyFill="1" applyBorder="1" applyAlignment="1">
      <alignment horizontal="center" vertical="center" wrapText="1"/>
    </xf>
    <xf numFmtId="0" fontId="9" fillId="0" borderId="0" xfId="0" applyFont="1" applyAlignment="1">
      <alignment vertical="center" wrapText="1"/>
    </xf>
    <xf numFmtId="0" fontId="9" fillId="0" borderId="0" xfId="0" applyFont="1" applyAlignment="1">
      <alignment vertical="top"/>
    </xf>
    <xf numFmtId="3" fontId="3" fillId="0" borderId="63" xfId="0" applyNumberFormat="1" applyFont="1" applyBorder="1" applyAlignment="1">
      <alignment horizontal="center" vertical="center" wrapText="1"/>
    </xf>
    <xf numFmtId="3" fontId="3" fillId="0" borderId="70" xfId="0" applyNumberFormat="1" applyFont="1" applyBorder="1" applyAlignment="1">
      <alignment horizontal="center" vertical="center" wrapText="1"/>
    </xf>
    <xf numFmtId="0" fontId="1" fillId="3" borderId="90" xfId="0" applyFont="1" applyFill="1" applyBorder="1" applyAlignment="1">
      <alignment horizontal="center" vertical="center" wrapText="1"/>
    </xf>
    <xf numFmtId="0" fontId="6" fillId="5" borderId="97" xfId="0" applyFont="1" applyFill="1" applyBorder="1" applyAlignment="1">
      <alignment horizontal="left" vertical="center" wrapText="1"/>
    </xf>
    <xf numFmtId="3" fontId="3" fillId="7" borderId="71" xfId="0" applyNumberFormat="1" applyFont="1" applyFill="1" applyBorder="1" applyAlignment="1">
      <alignment horizontal="center" vertical="center" wrapText="1"/>
    </xf>
    <xf numFmtId="10" fontId="13" fillId="6" borderId="92" xfId="0" applyNumberFormat="1" applyFont="1" applyFill="1" applyBorder="1" applyAlignment="1">
      <alignment horizontal="center" vertical="center" wrapText="1"/>
    </xf>
    <xf numFmtId="10" fontId="13" fillId="6" borderId="93" xfId="0" applyNumberFormat="1" applyFont="1" applyFill="1" applyBorder="1" applyAlignment="1">
      <alignment horizontal="center" vertical="center" wrapText="1"/>
    </xf>
    <xf numFmtId="10" fontId="13" fillId="6" borderId="59" xfId="0" applyNumberFormat="1" applyFont="1" applyFill="1" applyBorder="1" applyAlignment="1">
      <alignment horizontal="center" vertical="center" wrapText="1"/>
    </xf>
    <xf numFmtId="10" fontId="13" fillId="6" borderId="94" xfId="0" applyNumberFormat="1" applyFont="1" applyFill="1" applyBorder="1" applyAlignment="1">
      <alignment horizontal="center" vertical="center" wrapText="1"/>
    </xf>
    <xf numFmtId="10" fontId="13" fillId="6" borderId="91" xfId="0" applyNumberFormat="1" applyFont="1" applyFill="1" applyBorder="1" applyAlignment="1">
      <alignment horizontal="center" vertical="center" wrapText="1"/>
    </xf>
    <xf numFmtId="10" fontId="13" fillId="6" borderId="95" xfId="0" applyNumberFormat="1" applyFont="1" applyFill="1" applyBorder="1" applyAlignment="1">
      <alignment horizontal="center" vertical="center" wrapText="1"/>
    </xf>
    <xf numFmtId="10" fontId="13" fillId="6" borderId="96" xfId="0" applyNumberFormat="1" applyFont="1" applyFill="1" applyBorder="1" applyAlignment="1">
      <alignment horizontal="center" vertical="center" wrapText="1"/>
    </xf>
    <xf numFmtId="8" fontId="3" fillId="4" borderId="49" xfId="2" applyNumberFormat="1" applyFont="1" applyFill="1" applyBorder="1" applyAlignment="1">
      <alignment horizontal="center" vertical="center" wrapText="1"/>
    </xf>
    <xf numFmtId="0" fontId="2" fillId="5" borderId="18" xfId="0" applyFont="1" applyFill="1" applyBorder="1" applyAlignment="1">
      <alignment horizontal="center" vertical="center" wrapText="1"/>
    </xf>
    <xf numFmtId="0" fontId="3" fillId="5" borderId="74" xfId="0" applyFont="1" applyFill="1" applyBorder="1" applyAlignment="1">
      <alignment horizontal="justify" vertical="center" wrapText="1"/>
    </xf>
    <xf numFmtId="0" fontId="14" fillId="13" borderId="64" xfId="0" applyFont="1" applyFill="1" applyBorder="1" applyAlignment="1">
      <alignment horizontal="center" vertical="center" wrapText="1"/>
    </xf>
    <xf numFmtId="0" fontId="4" fillId="13" borderId="15" xfId="0" applyFont="1" applyFill="1" applyBorder="1" applyAlignment="1">
      <alignment horizontal="center" vertical="center" wrapText="1"/>
    </xf>
    <xf numFmtId="0" fontId="4" fillId="13" borderId="65" xfId="0" applyFont="1" applyFill="1" applyBorder="1" applyAlignment="1">
      <alignment vertical="center" wrapText="1"/>
    </xf>
    <xf numFmtId="0" fontId="4" fillId="13" borderId="76" xfId="0" applyFont="1" applyFill="1" applyBorder="1" applyAlignment="1">
      <alignment horizontal="center" vertical="center" wrapText="1"/>
    </xf>
    <xf numFmtId="0" fontId="4" fillId="14" borderId="24" xfId="0" applyFont="1" applyFill="1" applyBorder="1" applyAlignment="1">
      <alignment horizontal="left" vertical="center" wrapText="1"/>
    </xf>
    <xf numFmtId="0" fontId="4" fillId="15" borderId="59" xfId="0" applyFont="1" applyFill="1" applyBorder="1" applyAlignment="1">
      <alignment horizontal="justify" vertical="center" wrapText="1"/>
    </xf>
    <xf numFmtId="0" fontId="3" fillId="15" borderId="59" xfId="0" applyFont="1" applyFill="1" applyBorder="1" applyAlignment="1">
      <alignment horizontal="justify" vertical="center" wrapText="1"/>
    </xf>
    <xf numFmtId="0" fontId="3" fillId="5" borderId="61" xfId="3" applyFont="1" applyFill="1" applyBorder="1" applyAlignment="1">
      <alignment horizontal="justify" vertical="center" wrapText="1"/>
    </xf>
    <xf numFmtId="0" fontId="3" fillId="10" borderId="59" xfId="3" applyFont="1" applyFill="1" applyBorder="1" applyAlignment="1">
      <alignment horizontal="justify" vertical="center" wrapText="1"/>
    </xf>
    <xf numFmtId="0" fontId="6" fillId="10" borderId="59" xfId="3" applyFont="1" applyFill="1" applyBorder="1" applyAlignment="1">
      <alignment horizontal="justify" vertical="center" wrapText="1"/>
    </xf>
    <xf numFmtId="0" fontId="6" fillId="10" borderId="59" xfId="3" applyFont="1" applyFill="1" applyBorder="1" applyAlignment="1">
      <alignment horizontal="left" vertical="center" wrapText="1"/>
    </xf>
    <xf numFmtId="0" fontId="3" fillId="5" borderId="59" xfId="3" applyFont="1" applyFill="1" applyBorder="1" applyAlignment="1">
      <alignment horizontal="left" vertical="center" wrapText="1"/>
    </xf>
    <xf numFmtId="0" fontId="6" fillId="5" borderId="59" xfId="3" applyFont="1" applyFill="1" applyBorder="1" applyAlignment="1">
      <alignment horizontal="justify" vertical="center" wrapText="1"/>
    </xf>
    <xf numFmtId="0" fontId="6" fillId="5" borderId="59" xfId="3" applyFont="1" applyFill="1" applyBorder="1" applyAlignment="1">
      <alignment horizontal="left" vertical="center" wrapText="1"/>
    </xf>
    <xf numFmtId="0" fontId="3" fillId="5" borderId="59" xfId="3" applyFont="1" applyFill="1" applyBorder="1" applyAlignment="1">
      <alignment horizontal="justify" vertical="center" wrapText="1"/>
    </xf>
    <xf numFmtId="0" fontId="4" fillId="5" borderId="59" xfId="3" applyFont="1" applyFill="1" applyBorder="1" applyAlignment="1">
      <alignment horizontal="justify" vertical="center" wrapText="1"/>
    </xf>
    <xf numFmtId="0" fontId="1" fillId="5" borderId="59" xfId="3" applyFont="1" applyFill="1" applyBorder="1" applyAlignment="1">
      <alignment horizontal="justify" vertical="center" wrapText="1"/>
    </xf>
    <xf numFmtId="0" fontId="3" fillId="15" borderId="59" xfId="3" applyFont="1" applyFill="1" applyBorder="1" applyAlignment="1">
      <alignment horizontal="justify" vertical="center" wrapText="1"/>
    </xf>
    <xf numFmtId="0" fontId="6" fillId="15" borderId="59" xfId="3" applyFont="1" applyFill="1" applyBorder="1" applyAlignment="1">
      <alignment horizontal="left" vertical="center" wrapText="1"/>
    </xf>
    <xf numFmtId="0" fontId="4" fillId="15" borderId="59" xfId="3" applyFont="1" applyFill="1" applyBorder="1" applyAlignment="1">
      <alignment horizontal="justify" vertical="center" wrapText="1"/>
    </xf>
    <xf numFmtId="0" fontId="3" fillId="15" borderId="59" xfId="3" applyFont="1" applyFill="1" applyBorder="1" applyAlignment="1">
      <alignment horizontal="left" vertical="center" wrapText="1"/>
    </xf>
    <xf numFmtId="0" fontId="4" fillId="15" borderId="59" xfId="3" applyFont="1" applyFill="1" applyBorder="1" applyAlignment="1">
      <alignment horizontal="left" vertical="center" wrapText="1"/>
    </xf>
    <xf numFmtId="0" fontId="3" fillId="10" borderId="59" xfId="3" applyFont="1" applyFill="1" applyBorder="1" applyAlignment="1">
      <alignment horizontal="left" vertical="center" wrapText="1"/>
    </xf>
    <xf numFmtId="0" fontId="6" fillId="16" borderId="59" xfId="3" applyFont="1" applyFill="1" applyBorder="1" applyAlignment="1">
      <alignment horizontal="justify" vertical="center" wrapText="1"/>
    </xf>
    <xf numFmtId="0" fontId="4" fillId="13" borderId="58" xfId="0" applyFont="1" applyFill="1" applyBorder="1" applyAlignment="1">
      <alignment horizontal="center" vertical="center" wrapText="1"/>
    </xf>
    <xf numFmtId="0" fontId="3" fillId="5" borderId="39" xfId="0" applyFont="1" applyFill="1" applyBorder="1" applyAlignment="1">
      <alignment horizontal="center" vertical="center" wrapText="1"/>
    </xf>
    <xf numFmtId="44" fontId="3" fillId="17" borderId="35" xfId="2" applyFont="1" applyFill="1" applyBorder="1" applyAlignment="1">
      <alignment horizontal="center" vertical="center" wrapText="1"/>
    </xf>
    <xf numFmtId="0" fontId="17" fillId="12" borderId="14" xfId="0" applyFont="1" applyFill="1" applyBorder="1" applyAlignment="1">
      <alignment horizontal="left" vertical="center" wrapText="1"/>
    </xf>
    <xf numFmtId="0" fontId="1" fillId="2" borderId="98" xfId="0" applyFont="1" applyFill="1" applyBorder="1" applyAlignment="1">
      <alignment horizontal="center" vertical="center" wrapText="1"/>
    </xf>
    <xf numFmtId="0" fontId="3" fillId="5" borderId="59" xfId="0" applyFont="1" applyFill="1" applyBorder="1" applyAlignment="1">
      <alignment horizontal="left" vertical="center" wrapText="1"/>
    </xf>
    <xf numFmtId="10" fontId="13" fillId="6" borderId="102" xfId="0" applyNumberFormat="1" applyFont="1" applyFill="1" applyBorder="1" applyAlignment="1">
      <alignment horizontal="center" vertical="center" wrapText="1"/>
    </xf>
    <xf numFmtId="10" fontId="10" fillId="11" borderId="4" xfId="0" applyNumberFormat="1" applyFont="1" applyFill="1" applyBorder="1" applyAlignment="1">
      <alignment horizontal="center" vertical="center"/>
    </xf>
    <xf numFmtId="0" fontId="6" fillId="9" borderId="54" xfId="0" applyFont="1" applyFill="1" applyBorder="1" applyAlignment="1">
      <alignment horizontal="left" vertical="center" wrapText="1"/>
    </xf>
    <xf numFmtId="0" fontId="6" fillId="9" borderId="0" xfId="0" applyFont="1" applyFill="1" applyAlignment="1">
      <alignment horizontal="left" vertical="center" wrapText="1"/>
    </xf>
    <xf numFmtId="0" fontId="5" fillId="7" borderId="28" xfId="0" applyFont="1" applyFill="1" applyBorder="1" applyAlignment="1">
      <alignment horizontal="left" vertical="center" wrapText="1"/>
    </xf>
    <xf numFmtId="0" fontId="3" fillId="0" borderId="25" xfId="0" applyFont="1" applyBorder="1" applyAlignment="1">
      <alignment horizontal="left" vertical="center" wrapText="1"/>
    </xf>
    <xf numFmtId="0" fontId="3" fillId="0" borderId="14" xfId="0" applyFont="1" applyBorder="1" applyAlignment="1">
      <alignment horizontal="left" vertical="center" wrapText="1"/>
    </xf>
    <xf numFmtId="0" fontId="3" fillId="0" borderId="17" xfId="0" applyFont="1" applyBorder="1" applyAlignment="1">
      <alignment horizontal="left" vertical="center" wrapText="1"/>
    </xf>
    <xf numFmtId="0" fontId="0" fillId="0" borderId="0" xfId="0" applyAlignment="1">
      <alignment horizontal="left" vertical="center"/>
    </xf>
    <xf numFmtId="0" fontId="6" fillId="5" borderId="17" xfId="0" applyFont="1" applyFill="1" applyBorder="1" applyAlignment="1">
      <alignment horizontal="left" vertical="center" wrapText="1"/>
    </xf>
    <xf numFmtId="0" fontId="6" fillId="18" borderId="14" xfId="0" applyFont="1" applyFill="1" applyBorder="1" applyAlignment="1">
      <alignment horizontal="left" vertical="center" wrapText="1"/>
    </xf>
    <xf numFmtId="0" fontId="1" fillId="2" borderId="20" xfId="0" applyFont="1" applyFill="1" applyBorder="1" applyAlignment="1">
      <alignment horizontal="center" vertical="center" wrapText="1"/>
    </xf>
    <xf numFmtId="10" fontId="13" fillId="6" borderId="103" xfId="0" applyNumberFormat="1" applyFont="1" applyFill="1" applyBorder="1" applyAlignment="1">
      <alignment horizontal="center" vertical="center" wrapText="1"/>
    </xf>
    <xf numFmtId="10" fontId="13" fillId="6" borderId="104" xfId="0" applyNumberFormat="1" applyFont="1" applyFill="1" applyBorder="1" applyAlignment="1">
      <alignment horizontal="center" vertical="center" wrapText="1"/>
    </xf>
    <xf numFmtId="10" fontId="13" fillId="6" borderId="105" xfId="0" applyNumberFormat="1" applyFont="1" applyFill="1" applyBorder="1" applyAlignment="1">
      <alignment horizontal="center" vertical="center" wrapText="1"/>
    </xf>
    <xf numFmtId="10" fontId="13" fillId="6" borderId="15" xfId="0" applyNumberFormat="1" applyFont="1" applyFill="1" applyBorder="1" applyAlignment="1">
      <alignment horizontal="center" vertical="center" wrapText="1"/>
    </xf>
    <xf numFmtId="10" fontId="13" fillId="6" borderId="106" xfId="0" applyNumberFormat="1" applyFont="1" applyFill="1" applyBorder="1" applyAlignment="1">
      <alignment horizontal="center" vertical="center" wrapText="1"/>
    </xf>
    <xf numFmtId="10" fontId="13" fillId="6" borderId="107" xfId="0" applyNumberFormat="1" applyFont="1" applyFill="1" applyBorder="1" applyAlignment="1">
      <alignment horizontal="center" vertical="center" wrapText="1"/>
    </xf>
    <xf numFmtId="10" fontId="13" fillId="6" borderId="23" xfId="0" applyNumberFormat="1" applyFont="1" applyFill="1" applyBorder="1" applyAlignment="1">
      <alignment horizontal="center" vertical="center" wrapText="1"/>
    </xf>
    <xf numFmtId="0" fontId="5" fillId="7" borderId="6" xfId="0" applyFont="1" applyFill="1" applyBorder="1" applyAlignment="1">
      <alignment horizontal="center" vertical="center" wrapText="1"/>
    </xf>
    <xf numFmtId="0" fontId="5" fillId="7" borderId="7" xfId="0" applyFont="1" applyFill="1" applyBorder="1" applyAlignment="1">
      <alignment horizontal="center" vertical="center" wrapText="1"/>
    </xf>
    <xf numFmtId="0" fontId="1" fillId="7" borderId="55" xfId="0" applyFont="1" applyFill="1" applyBorder="1" applyAlignment="1">
      <alignment horizontal="center" vertical="center" wrapText="1"/>
    </xf>
    <xf numFmtId="0" fontId="1" fillId="7" borderId="56" xfId="0" applyFont="1" applyFill="1" applyBorder="1" applyAlignment="1">
      <alignment horizontal="center" vertical="center" wrapText="1"/>
    </xf>
    <xf numFmtId="0" fontId="5" fillId="8" borderId="6" xfId="0" applyFont="1" applyFill="1" applyBorder="1" applyAlignment="1">
      <alignment horizontal="center" vertical="center" wrapText="1"/>
    </xf>
    <xf numFmtId="0" fontId="5" fillId="8" borderId="7" xfId="0" applyFont="1" applyFill="1" applyBorder="1" applyAlignment="1">
      <alignment horizontal="center" vertical="center" wrapText="1"/>
    </xf>
    <xf numFmtId="0" fontId="5" fillId="8" borderId="8" xfId="0" applyFont="1" applyFill="1" applyBorder="1" applyAlignment="1">
      <alignment horizontal="center" vertical="center" wrapText="1"/>
    </xf>
    <xf numFmtId="0" fontId="5" fillId="8" borderId="12" xfId="0" applyFont="1" applyFill="1" applyBorder="1" applyAlignment="1">
      <alignment horizontal="center" vertical="center" wrapText="1"/>
    </xf>
    <xf numFmtId="0" fontId="5" fillId="8" borderId="10" xfId="0" applyFont="1" applyFill="1" applyBorder="1" applyAlignment="1">
      <alignment horizontal="center" vertical="center" wrapText="1"/>
    </xf>
    <xf numFmtId="0" fontId="5" fillId="8" borderId="2" xfId="0" applyFont="1" applyFill="1" applyBorder="1" applyAlignment="1">
      <alignment horizontal="center" vertical="center" wrapText="1"/>
    </xf>
    <xf numFmtId="0" fontId="5" fillId="8" borderId="31" xfId="0" applyFont="1" applyFill="1" applyBorder="1" applyAlignment="1">
      <alignment horizontal="center" vertical="center" wrapText="1"/>
    </xf>
    <xf numFmtId="3" fontId="4" fillId="9" borderId="6" xfId="0" applyNumberFormat="1" applyFont="1" applyFill="1" applyBorder="1" applyAlignment="1">
      <alignment horizontal="center" vertical="center" wrapText="1"/>
    </xf>
    <xf numFmtId="3" fontId="4" fillId="9" borderId="7" xfId="0" applyNumberFormat="1" applyFont="1" applyFill="1" applyBorder="1" applyAlignment="1">
      <alignment horizontal="center" vertical="center" wrapText="1"/>
    </xf>
    <xf numFmtId="3" fontId="4" fillId="9" borderId="8" xfId="0" applyNumberFormat="1" applyFont="1" applyFill="1" applyBorder="1" applyAlignment="1">
      <alignment horizontal="center" vertical="center" wrapText="1"/>
    </xf>
    <xf numFmtId="0" fontId="5" fillId="8" borderId="12" xfId="0" applyFont="1" applyFill="1" applyBorder="1" applyAlignment="1">
      <alignment horizontal="left" vertical="center" wrapText="1"/>
    </xf>
    <xf numFmtId="0" fontId="5" fillId="8" borderId="10" xfId="0" applyFont="1" applyFill="1" applyBorder="1" applyAlignment="1">
      <alignment horizontal="left" vertical="center" wrapText="1"/>
    </xf>
    <xf numFmtId="0" fontId="12" fillId="0" borderId="32" xfId="0" applyFont="1" applyBorder="1" applyAlignment="1">
      <alignment horizontal="center" vertical="center" wrapText="1"/>
    </xf>
    <xf numFmtId="0" fontId="12" fillId="0" borderId="0" xfId="0" applyFont="1" applyAlignment="1">
      <alignment horizontal="center" vertical="center" wrapText="1"/>
    </xf>
    <xf numFmtId="0" fontId="15" fillId="13" borderId="9" xfId="0" applyFont="1" applyFill="1" applyBorder="1" applyAlignment="1">
      <alignment horizontal="center" vertical="center" wrapText="1"/>
    </xf>
    <xf numFmtId="0" fontId="15" fillId="13" borderId="2" xfId="0" applyFont="1" applyFill="1" applyBorder="1" applyAlignment="1">
      <alignment horizontal="center" vertical="center" wrapText="1"/>
    </xf>
    <xf numFmtId="0" fontId="15" fillId="13" borderId="3" xfId="0" applyFont="1" applyFill="1" applyBorder="1" applyAlignment="1">
      <alignment horizontal="center" vertical="center" wrapText="1"/>
    </xf>
    <xf numFmtId="0" fontId="15" fillId="13" borderId="19" xfId="0" applyFont="1" applyFill="1" applyBorder="1" applyAlignment="1">
      <alignment horizontal="center" vertical="center" wrapText="1"/>
    </xf>
    <xf numFmtId="0" fontId="15" fillId="13" borderId="0" xfId="0" applyFont="1" applyFill="1" applyAlignment="1">
      <alignment horizontal="center" vertical="center" wrapText="1"/>
    </xf>
    <xf numFmtId="0" fontId="15" fillId="13" borderId="29" xfId="0" applyFont="1" applyFill="1" applyBorder="1" applyAlignment="1">
      <alignment horizontal="center" vertical="center" wrapText="1"/>
    </xf>
    <xf numFmtId="0" fontId="15" fillId="13" borderId="30" xfId="0" applyFont="1" applyFill="1" applyBorder="1" applyAlignment="1">
      <alignment horizontal="center" vertical="center" wrapText="1"/>
    </xf>
    <xf numFmtId="0" fontId="15" fillId="13" borderId="31" xfId="0" applyFont="1" applyFill="1" applyBorder="1" applyAlignment="1">
      <alignment horizontal="center" vertical="center" wrapText="1"/>
    </xf>
    <xf numFmtId="0" fontId="15" fillId="13" borderId="13" xfId="0" applyFont="1" applyFill="1" applyBorder="1" applyAlignment="1">
      <alignment horizontal="center" vertical="center" wrapText="1"/>
    </xf>
    <xf numFmtId="0" fontId="14" fillId="14" borderId="99" xfId="0" applyFont="1" applyFill="1" applyBorder="1" applyAlignment="1">
      <alignment horizontal="left" vertical="center" wrapText="1"/>
    </xf>
    <xf numFmtId="0" fontId="14" fillId="14" borderId="100" xfId="0" applyFont="1" applyFill="1" applyBorder="1" applyAlignment="1">
      <alignment horizontal="left" vertical="center" wrapText="1"/>
    </xf>
    <xf numFmtId="0" fontId="14" fillId="14" borderId="101" xfId="0" applyFont="1" applyFill="1" applyBorder="1" applyAlignment="1">
      <alignment horizontal="left" vertical="center" wrapText="1"/>
    </xf>
    <xf numFmtId="0" fontId="14" fillId="13" borderId="12" xfId="0" applyFont="1" applyFill="1" applyBorder="1" applyAlignment="1">
      <alignment horizontal="center" vertical="center" wrapText="1"/>
    </xf>
    <xf numFmtId="0" fontId="14" fillId="13" borderId="10" xfId="0" applyFont="1" applyFill="1" applyBorder="1" applyAlignment="1">
      <alignment horizontal="center" vertical="center" wrapText="1"/>
    </xf>
    <xf numFmtId="0" fontId="14" fillId="13" borderId="7" xfId="0" applyFont="1" applyFill="1" applyBorder="1" applyAlignment="1">
      <alignment horizontal="center" vertical="center" wrapText="1"/>
    </xf>
    <xf numFmtId="0" fontId="14" fillId="13" borderId="8" xfId="0" applyFont="1" applyFill="1" applyBorder="1" applyAlignment="1">
      <alignment horizontal="center" vertical="center" wrapText="1"/>
    </xf>
    <xf numFmtId="0" fontId="14" fillId="13" borderId="2" xfId="0" applyFont="1" applyFill="1" applyBorder="1" applyAlignment="1">
      <alignment horizontal="center" vertical="center" wrapText="1"/>
    </xf>
    <xf numFmtId="0" fontId="14" fillId="13" borderId="3" xfId="0" applyFont="1" applyFill="1" applyBorder="1" applyAlignment="1">
      <alignment horizontal="center" vertical="center" wrapText="1"/>
    </xf>
    <xf numFmtId="0" fontId="14" fillId="14" borderId="9" xfId="0" applyFont="1" applyFill="1" applyBorder="1" applyAlignment="1">
      <alignment horizontal="center" vertical="center" wrapText="1"/>
    </xf>
    <xf numFmtId="0" fontId="14" fillId="14" borderId="2" xfId="0" applyFont="1" applyFill="1" applyBorder="1" applyAlignment="1">
      <alignment horizontal="center" vertical="center" wrapText="1"/>
    </xf>
    <xf numFmtId="0" fontId="14" fillId="14" borderId="3" xfId="0" applyFont="1" applyFill="1" applyBorder="1" applyAlignment="1">
      <alignment horizontal="center" vertical="center" wrapText="1"/>
    </xf>
    <xf numFmtId="0" fontId="14" fillId="13" borderId="6" xfId="0" applyFont="1" applyFill="1" applyBorder="1" applyAlignment="1">
      <alignment horizontal="center" vertical="center" wrapText="1"/>
    </xf>
    <xf numFmtId="0" fontId="14" fillId="13" borderId="6" xfId="0" applyFont="1" applyFill="1" applyBorder="1" applyAlignment="1">
      <alignment horizontal="center" vertical="center"/>
    </xf>
    <xf numFmtId="0" fontId="14" fillId="13" borderId="7" xfId="0" applyFont="1" applyFill="1" applyBorder="1" applyAlignment="1">
      <alignment horizontal="center" vertical="center"/>
    </xf>
    <xf numFmtId="0" fontId="14" fillId="13" borderId="8" xfId="0" applyFont="1" applyFill="1" applyBorder="1" applyAlignment="1">
      <alignment horizontal="center" vertical="center"/>
    </xf>
  </cellXfs>
  <cellStyles count="4">
    <cellStyle name="Moneda" xfId="2" builtinId="4"/>
    <cellStyle name="Normal" xfId="0" builtinId="0"/>
    <cellStyle name="Normal 2" xfId="3" xr:uid="{5280AAFF-43AC-9741-A165-D47C93E16C70}"/>
    <cellStyle name="Porcentaje" xfId="1" builtinId="5"/>
  </cellStyles>
  <dxfs count="104">
    <dxf>
      <font>
        <color rgb="FF9C5700"/>
      </font>
      <fill>
        <patternFill>
          <bgColor rgb="FFFFEB9C"/>
        </patternFill>
      </fill>
    </dxf>
    <dxf>
      <fill>
        <patternFill>
          <bgColor theme="9" tint="0.39994506668294322"/>
        </patternFill>
      </fill>
    </dxf>
    <dxf>
      <fill>
        <patternFill>
          <bgColor theme="9" tint="0.39994506668294322"/>
        </patternFill>
      </fill>
    </dxf>
    <dxf>
      <fill>
        <patternFill>
          <bgColor rgb="FFFFFF00"/>
        </patternFill>
      </fill>
    </dxf>
    <dxf>
      <fill>
        <patternFill>
          <bgColor rgb="FFFF5555"/>
        </patternFill>
      </fill>
    </dxf>
    <dxf>
      <fill>
        <patternFill>
          <bgColor theme="9" tint="0.39994506668294322"/>
        </patternFill>
      </fill>
    </dxf>
    <dxf>
      <font>
        <color rgb="FF9C5700"/>
      </font>
      <fill>
        <patternFill>
          <bgColor rgb="FFFFEB9C"/>
        </patternFill>
      </fill>
    </dxf>
    <dxf>
      <font>
        <color rgb="FF9C5700"/>
      </font>
      <fill>
        <patternFill>
          <bgColor rgb="FFFFEB9C"/>
        </patternFill>
      </fill>
    </dxf>
    <dxf>
      <fill>
        <patternFill>
          <bgColor theme="9" tint="0.39994506668294322"/>
        </patternFill>
      </fill>
    </dxf>
    <dxf>
      <fill>
        <patternFill>
          <bgColor theme="9" tint="0.39994506668294322"/>
        </patternFill>
      </fill>
    </dxf>
    <dxf>
      <fill>
        <patternFill>
          <bgColor rgb="FFFF5353"/>
        </patternFill>
      </fill>
    </dxf>
    <dxf>
      <fill>
        <patternFill>
          <bgColor rgb="FFFFFF00"/>
        </patternFill>
      </fill>
    </dxf>
    <dxf>
      <fill>
        <patternFill>
          <bgColor theme="9" tint="0.39994506668294322"/>
        </patternFill>
      </fill>
    </dxf>
    <dxf>
      <font>
        <color rgb="FF9C5700"/>
      </font>
      <fill>
        <patternFill>
          <bgColor rgb="FFFFEB9C"/>
        </patternFill>
      </fill>
    </dxf>
    <dxf>
      <fill>
        <patternFill>
          <bgColor theme="9" tint="0.39994506668294322"/>
        </patternFill>
      </fill>
    </dxf>
    <dxf>
      <fill>
        <patternFill>
          <bgColor theme="9" tint="0.39994506668294322"/>
        </patternFill>
      </fill>
    </dxf>
    <dxf>
      <font>
        <color rgb="FF9C5700"/>
      </font>
      <fill>
        <patternFill>
          <bgColor rgb="FFFFEB9C"/>
        </patternFill>
      </fill>
    </dxf>
    <dxf>
      <fill>
        <patternFill>
          <bgColor theme="9" tint="0.39994506668294322"/>
        </patternFill>
      </fill>
    </dxf>
    <dxf>
      <font>
        <color rgb="FF9C5700"/>
      </font>
      <fill>
        <patternFill>
          <bgColor rgb="FFFFEB9C"/>
        </patternFill>
      </fill>
    </dxf>
    <dxf>
      <fill>
        <patternFill>
          <bgColor rgb="FFFFFF00"/>
        </patternFill>
      </fill>
    </dxf>
    <dxf>
      <fill>
        <patternFill>
          <bgColor theme="9" tint="0.39994506668294322"/>
        </patternFill>
      </fill>
    </dxf>
    <dxf>
      <fill>
        <patternFill>
          <bgColor rgb="FFFF5353"/>
        </patternFill>
      </fill>
    </dxf>
    <dxf>
      <fill>
        <patternFill>
          <bgColor theme="9" tint="0.39994506668294322"/>
        </patternFill>
      </fill>
    </dxf>
    <dxf>
      <fill>
        <patternFill>
          <bgColor rgb="FFFFFF00"/>
        </patternFill>
      </fill>
    </dxf>
    <dxf>
      <fill>
        <patternFill>
          <bgColor rgb="FFFF5353"/>
        </patternFill>
      </fill>
    </dxf>
    <dxf>
      <fill>
        <patternFill>
          <bgColor theme="9" tint="0.39994506668294322"/>
        </patternFill>
      </fill>
    </dxf>
    <dxf>
      <fill>
        <patternFill>
          <bgColor theme="9" tint="0.39994506668294322"/>
        </patternFill>
      </fill>
    </dxf>
    <dxf>
      <font>
        <color rgb="FF9C5700"/>
      </font>
      <fill>
        <patternFill>
          <bgColor rgb="FFFFEB9C"/>
        </patternFill>
      </fill>
    </dxf>
    <dxf>
      <fill>
        <patternFill>
          <bgColor theme="9" tint="0.39994506668294322"/>
        </patternFill>
      </fill>
    </dxf>
    <dxf>
      <fill>
        <patternFill>
          <bgColor rgb="FFFF5555"/>
        </patternFill>
      </fill>
    </dxf>
    <dxf>
      <fill>
        <patternFill>
          <bgColor rgb="FFFFFF00"/>
        </patternFill>
      </fill>
    </dxf>
    <dxf>
      <fill>
        <patternFill>
          <bgColor theme="9" tint="0.39994506668294322"/>
        </patternFill>
      </fill>
    </dxf>
    <dxf>
      <font>
        <color rgb="FF9C5700"/>
      </font>
      <fill>
        <patternFill>
          <bgColor rgb="FFFFEB9C"/>
        </patternFill>
      </fill>
    </dxf>
    <dxf>
      <fill>
        <patternFill>
          <bgColor theme="9" tint="0.39994506668294322"/>
        </patternFill>
      </fill>
    </dxf>
    <dxf>
      <font>
        <color rgb="FF9C5700"/>
      </font>
      <fill>
        <patternFill>
          <bgColor rgb="FFFFEB9C"/>
        </patternFill>
      </fill>
    </dxf>
    <dxf>
      <fill>
        <patternFill>
          <bgColor rgb="FF00B050"/>
        </patternFill>
      </fill>
    </dxf>
    <dxf>
      <fill>
        <patternFill>
          <bgColor rgb="FF00B050"/>
        </patternFill>
      </fill>
    </dxf>
    <dxf>
      <font>
        <color rgb="FF9C5700"/>
      </font>
      <fill>
        <patternFill>
          <bgColor rgb="FFFFEB9C"/>
        </patternFill>
      </fill>
    </dxf>
    <dxf>
      <fill>
        <patternFill>
          <bgColor rgb="FFFF0000"/>
        </patternFill>
      </fill>
    </dxf>
    <dxf>
      <fill>
        <patternFill>
          <bgColor rgb="FF00B050"/>
        </patternFill>
      </fill>
    </dxf>
    <dxf>
      <fill>
        <patternFill>
          <bgColor rgb="FFFFFF00"/>
        </patternFill>
      </fill>
    </dxf>
    <dxf>
      <font>
        <color rgb="FF9C5700"/>
      </font>
      <fill>
        <patternFill>
          <bgColor rgb="FFFFEB9C"/>
        </patternFill>
      </fill>
    </dxf>
    <dxf>
      <fill>
        <patternFill>
          <bgColor theme="9" tint="0.39994506668294322"/>
        </patternFill>
      </fill>
    </dxf>
    <dxf>
      <fill>
        <patternFill>
          <bgColor theme="9" tint="0.39994506668294322"/>
        </patternFill>
      </fill>
    </dxf>
    <dxf>
      <fill>
        <patternFill>
          <bgColor theme="9" tint="0.39994506668294322"/>
        </patternFill>
      </fill>
    </dxf>
    <dxf>
      <font>
        <color rgb="FF9C5700"/>
      </font>
      <fill>
        <patternFill>
          <bgColor rgb="FFFFEB9C"/>
        </patternFill>
      </fill>
    </dxf>
    <dxf>
      <fill>
        <patternFill>
          <bgColor theme="9" tint="0.39994506668294322"/>
        </patternFill>
      </fill>
    </dxf>
    <dxf>
      <fill>
        <patternFill>
          <bgColor rgb="FFFFFF00"/>
        </patternFill>
      </fill>
    </dxf>
    <dxf>
      <fill>
        <patternFill>
          <bgColor rgb="FFFF5353"/>
        </patternFill>
      </fill>
    </dxf>
    <dxf>
      <fill>
        <patternFill>
          <bgColor theme="9" tint="0.39994506668294322"/>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theme="9" tint="0.39994506668294322"/>
        </patternFill>
      </fill>
    </dxf>
    <dxf>
      <font>
        <color rgb="FF9C5700"/>
      </font>
      <fill>
        <patternFill>
          <bgColor rgb="FFFFEB9C"/>
        </patternFill>
      </fill>
    </dxf>
    <dxf>
      <fill>
        <patternFill>
          <bgColor theme="9" tint="0.39994506668294322"/>
        </patternFill>
      </fill>
    </dxf>
    <dxf>
      <fill>
        <patternFill>
          <bgColor theme="9" tint="0.39994506668294322"/>
        </patternFill>
      </fill>
    </dxf>
    <dxf>
      <fill>
        <patternFill>
          <bgColor rgb="FFFF5353"/>
        </patternFill>
      </fill>
    </dxf>
    <dxf>
      <fill>
        <patternFill>
          <bgColor rgb="FFFFFF00"/>
        </patternFill>
      </fill>
    </dxf>
    <dxf>
      <fill>
        <patternFill>
          <bgColor theme="9" tint="0.39994506668294322"/>
        </patternFill>
      </fill>
    </dxf>
    <dxf>
      <font>
        <color rgb="FF9C5700"/>
      </font>
      <fill>
        <patternFill>
          <bgColor rgb="FFFFEB9C"/>
        </patternFill>
      </fill>
    </dxf>
    <dxf>
      <font>
        <color rgb="FF9C5700"/>
      </font>
      <fill>
        <patternFill>
          <bgColor rgb="FFFFEB9C"/>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rgb="FFFF5353"/>
        </patternFill>
      </fill>
    </dxf>
    <dxf>
      <fill>
        <patternFill>
          <bgColor rgb="FFFFFF00"/>
        </patternFill>
      </fill>
    </dxf>
    <dxf>
      <fill>
        <patternFill>
          <bgColor theme="9" tint="0.39994506668294322"/>
        </patternFill>
      </fill>
    </dxf>
    <dxf>
      <font>
        <color rgb="FF9C5700"/>
      </font>
      <fill>
        <patternFill>
          <bgColor rgb="FFFFEB9C"/>
        </patternFill>
      </fill>
    </dxf>
    <dxf>
      <fill>
        <patternFill>
          <bgColor theme="9" tint="0.39994506668294322"/>
        </patternFill>
      </fill>
    </dxf>
    <dxf>
      <font>
        <color rgb="FF9C5700"/>
      </font>
      <fill>
        <patternFill>
          <bgColor rgb="FFFFEB9C"/>
        </patternFill>
      </fill>
    </dxf>
    <dxf>
      <fill>
        <patternFill>
          <bgColor theme="9" tint="0.39994506668294322"/>
        </patternFill>
      </fill>
    </dxf>
    <dxf>
      <font>
        <color rgb="FF9C5700"/>
      </font>
      <fill>
        <patternFill>
          <bgColor rgb="FFFFEB9C"/>
        </patternFill>
      </fill>
    </dxf>
    <dxf>
      <fill>
        <patternFill>
          <bgColor theme="9" tint="0.39994506668294322"/>
        </patternFill>
      </fill>
    </dxf>
    <dxf>
      <fill>
        <patternFill>
          <bgColor theme="9" tint="0.39994506668294322"/>
        </patternFill>
      </fill>
    </dxf>
    <dxf>
      <fill>
        <patternFill>
          <bgColor rgb="FFFFFF00"/>
        </patternFill>
      </fill>
    </dxf>
    <dxf>
      <fill>
        <patternFill>
          <bgColor rgb="FFFF5353"/>
        </patternFill>
      </fill>
    </dxf>
    <dxf>
      <font>
        <color rgb="FF9C5700"/>
      </font>
      <fill>
        <patternFill>
          <bgColor rgb="FFFFEB9C"/>
        </patternFill>
      </fill>
    </dxf>
    <dxf>
      <fill>
        <patternFill>
          <bgColor rgb="FFFF0000"/>
        </patternFill>
      </fill>
    </dxf>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ill>
        <patternFill>
          <bgColor rgb="FF00B050"/>
        </patternFill>
      </fill>
    </dxf>
    <dxf>
      <fill>
        <patternFill>
          <bgColor theme="9" tint="0.39994506668294322"/>
        </patternFill>
      </fill>
    </dxf>
    <dxf>
      <fill>
        <patternFill>
          <bgColor rgb="FFFFFF00"/>
        </patternFill>
      </fill>
    </dxf>
    <dxf>
      <fill>
        <patternFill>
          <bgColor theme="9" tint="0.39994506668294322"/>
        </patternFill>
      </fill>
    </dxf>
    <dxf>
      <font>
        <color rgb="FF9C5700"/>
      </font>
      <fill>
        <patternFill>
          <bgColor rgb="FFFFEB9C"/>
        </patternFill>
      </fill>
    </dxf>
    <dxf>
      <fill>
        <patternFill>
          <bgColor theme="9" tint="0.39994506668294322"/>
        </patternFill>
      </fill>
    </dxf>
    <dxf>
      <fill>
        <patternFill>
          <bgColor rgb="FFFF5555"/>
        </patternFill>
      </fill>
    </dxf>
    <dxf>
      <font>
        <color rgb="FF9C5700"/>
      </font>
      <fill>
        <patternFill>
          <bgColor rgb="FFFFEB9C"/>
        </patternFill>
      </fill>
    </dxf>
    <dxf>
      <fill>
        <patternFill>
          <bgColor rgb="FF00B050"/>
        </patternFill>
      </fill>
    </dxf>
    <dxf>
      <fill>
        <patternFill>
          <bgColor rgb="FFFF0000"/>
        </patternFill>
      </fill>
    </dxf>
    <dxf>
      <fill>
        <patternFill>
          <bgColor rgb="FF00B050"/>
        </patternFill>
      </fill>
    </dxf>
    <dxf>
      <fill>
        <patternFill>
          <bgColor rgb="FFFFFF00"/>
        </patternFill>
      </fill>
    </dxf>
    <dxf>
      <fill>
        <patternFill>
          <bgColor rgb="FF00B050"/>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s>
  <tableStyles count="0" defaultTableStyle="TableStyleMedium2" defaultPivotStyle="PivotStyleLight16"/>
  <colors>
    <mruColors>
      <color rgb="FFFEEAEC"/>
      <color rgb="FFFFEC9C"/>
      <color rgb="FFED9EB7"/>
      <color rgb="FFFF5353"/>
      <color rgb="FFFDE9EB"/>
      <color rgb="FFBD2452"/>
      <color rgb="FF611D1D"/>
      <color rgb="FFFEF4F5"/>
      <color rgb="FFF9D3D8"/>
      <color rgb="FF00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195943</xdr:colOff>
      <xdr:row>1</xdr:row>
      <xdr:rowOff>399421</xdr:rowOff>
    </xdr:from>
    <xdr:to>
      <xdr:col>2</xdr:col>
      <xdr:colOff>1382119</xdr:colOff>
      <xdr:row>5</xdr:row>
      <xdr:rowOff>375965</xdr:rowOff>
    </xdr:to>
    <xdr:pic>
      <xdr:nvPicPr>
        <xdr:cNvPr id="8" name="Imagen 7">
          <a:extLst>
            <a:ext uri="{FF2B5EF4-FFF2-40B4-BE49-F238E27FC236}">
              <a16:creationId xmlns:a16="http://schemas.microsoft.com/office/drawing/2014/main" id="{6B51F8BE-2DE5-41BF-8EB3-C30ACA8CDCC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34143" y="602621"/>
          <a:ext cx="3169885" cy="1881544"/>
        </a:xfrm>
        <a:prstGeom prst="rect">
          <a:avLst/>
        </a:prstGeom>
      </xdr:spPr>
    </xdr:pic>
    <xdr:clientData/>
  </xdr:twoCellAnchor>
  <xdr:twoCellAnchor editAs="oneCell">
    <xdr:from>
      <xdr:col>21</xdr:col>
      <xdr:colOff>177800</xdr:colOff>
      <xdr:row>1</xdr:row>
      <xdr:rowOff>533400</xdr:rowOff>
    </xdr:from>
    <xdr:to>
      <xdr:col>22</xdr:col>
      <xdr:colOff>4752870</xdr:colOff>
      <xdr:row>5</xdr:row>
      <xdr:rowOff>330200</xdr:rowOff>
    </xdr:to>
    <xdr:pic>
      <xdr:nvPicPr>
        <xdr:cNvPr id="2" name="Imagen 1">
          <a:extLst>
            <a:ext uri="{FF2B5EF4-FFF2-40B4-BE49-F238E27FC236}">
              <a16:creationId xmlns:a16="http://schemas.microsoft.com/office/drawing/2014/main" id="{7266A803-66C1-073D-C610-A3AEC7BB83C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401000" y="736600"/>
          <a:ext cx="6430120" cy="1701800"/>
        </a:xfrm>
        <a:prstGeom prst="rect">
          <a:avLst/>
        </a:prstGeom>
      </xdr:spPr>
    </xdr:pic>
    <xdr:clientData/>
  </xdr:twoCellAnchor>
  <xdr:twoCellAnchor editAs="oneCell">
    <xdr:from>
      <xdr:col>2</xdr:col>
      <xdr:colOff>1778000</xdr:colOff>
      <xdr:row>1</xdr:row>
      <xdr:rowOff>50800</xdr:rowOff>
    </xdr:from>
    <xdr:to>
      <xdr:col>3</xdr:col>
      <xdr:colOff>1697098</xdr:colOff>
      <xdr:row>8</xdr:row>
      <xdr:rowOff>6791</xdr:rowOff>
    </xdr:to>
    <xdr:pic>
      <xdr:nvPicPr>
        <xdr:cNvPr id="4" name="Imagen 3">
          <a:extLst>
            <a:ext uri="{FF2B5EF4-FFF2-40B4-BE49-F238E27FC236}">
              <a16:creationId xmlns:a16="http://schemas.microsoft.com/office/drawing/2014/main" id="{7A7CA8E6-ACB8-8FD9-42C1-1740272516C5}"/>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597400" y="254000"/>
          <a:ext cx="2667000" cy="266700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109"/>
  <sheetViews>
    <sheetView tabSelected="1" view="pageBreakPreview" topLeftCell="E82" zoomScale="67" zoomScaleNormal="50" zoomScaleSheetLayoutView="150" workbookViewId="0">
      <selection activeCell="E87" sqref="E87:W87"/>
    </sheetView>
  </sheetViews>
  <sheetFormatPr baseColWidth="10" defaultRowHeight="15"/>
  <cols>
    <col min="2" max="2" width="25.83203125" customWidth="1"/>
    <col min="3" max="3" width="35.83203125" customWidth="1"/>
    <col min="4" max="4" width="33.83203125" customWidth="1"/>
    <col min="5" max="5" width="31.5" customWidth="1"/>
    <col min="6" max="6" width="37.1640625" customWidth="1"/>
    <col min="7" max="22" width="17.33203125" customWidth="1"/>
    <col min="23" max="23" width="71.33203125" style="175" customWidth="1"/>
  </cols>
  <sheetData>
    <row r="1" spans="1:23" ht="16" thickBot="1"/>
    <row r="2" spans="1:23" ht="63" customHeight="1">
      <c r="A2" s="1"/>
      <c r="B2" s="1"/>
      <c r="C2" s="1"/>
      <c r="D2" s="1"/>
      <c r="E2" s="204" t="s">
        <v>145</v>
      </c>
      <c r="F2" s="205"/>
      <c r="G2" s="205"/>
      <c r="H2" s="205"/>
      <c r="I2" s="205"/>
      <c r="J2" s="205"/>
      <c r="K2" s="205"/>
      <c r="L2" s="205"/>
      <c r="M2" s="205"/>
      <c r="N2" s="205"/>
      <c r="O2" s="205"/>
      <c r="P2" s="205"/>
      <c r="Q2" s="205"/>
      <c r="R2" s="205"/>
      <c r="S2" s="205"/>
      <c r="T2" s="205"/>
      <c r="U2" s="206"/>
    </row>
    <row r="3" spans="1:23" ht="30" customHeight="1">
      <c r="A3" s="1"/>
      <c r="B3" s="1"/>
      <c r="C3" s="1"/>
      <c r="D3" s="1"/>
      <c r="E3" s="207" t="s">
        <v>138</v>
      </c>
      <c r="F3" s="208"/>
      <c r="G3" s="208"/>
      <c r="H3" s="208"/>
      <c r="I3" s="208"/>
      <c r="J3" s="208"/>
      <c r="K3" s="208"/>
      <c r="L3" s="208"/>
      <c r="M3" s="208"/>
      <c r="N3" s="208"/>
      <c r="O3" s="208"/>
      <c r="P3" s="208"/>
      <c r="Q3" s="208"/>
      <c r="R3" s="208"/>
      <c r="S3" s="208"/>
      <c r="T3" s="208"/>
      <c r="U3" s="209"/>
    </row>
    <row r="4" spans="1:23" ht="26.25" customHeight="1">
      <c r="A4" s="1"/>
      <c r="B4" s="1"/>
      <c r="C4" s="1"/>
      <c r="D4" s="1"/>
      <c r="E4" s="207" t="s">
        <v>152</v>
      </c>
      <c r="F4" s="208"/>
      <c r="G4" s="208"/>
      <c r="H4" s="208"/>
      <c r="I4" s="208"/>
      <c r="J4" s="208"/>
      <c r="K4" s="208"/>
      <c r="L4" s="208"/>
      <c r="M4" s="208"/>
      <c r="N4" s="208"/>
      <c r="O4" s="208"/>
      <c r="P4" s="208"/>
      <c r="Q4" s="208"/>
      <c r="R4" s="208"/>
      <c r="S4" s="208"/>
      <c r="T4" s="208"/>
      <c r="U4" s="209"/>
    </row>
    <row r="5" spans="1:23" ht="30" customHeight="1">
      <c r="A5" s="1"/>
      <c r="B5" s="1"/>
      <c r="C5" s="1"/>
      <c r="D5" s="1"/>
      <c r="E5" s="207" t="s">
        <v>137</v>
      </c>
      <c r="F5" s="208"/>
      <c r="G5" s="208"/>
      <c r="H5" s="208"/>
      <c r="I5" s="208"/>
      <c r="J5" s="208"/>
      <c r="K5" s="208"/>
      <c r="L5" s="208"/>
      <c r="M5" s="208"/>
      <c r="N5" s="208"/>
      <c r="O5" s="208"/>
      <c r="P5" s="208"/>
      <c r="Q5" s="208"/>
      <c r="R5" s="208"/>
      <c r="S5" s="208"/>
      <c r="T5" s="208"/>
      <c r="U5" s="209"/>
    </row>
    <row r="6" spans="1:23" ht="31" thickBot="1">
      <c r="A6" s="1"/>
      <c r="B6" s="1"/>
      <c r="C6" s="1"/>
      <c r="D6" s="1"/>
      <c r="E6" s="210"/>
      <c r="F6" s="211"/>
      <c r="G6" s="211"/>
      <c r="H6" s="211"/>
      <c r="I6" s="211"/>
      <c r="J6" s="211"/>
      <c r="K6" s="211"/>
      <c r="L6" s="211"/>
      <c r="M6" s="211"/>
      <c r="N6" s="211"/>
      <c r="O6" s="211"/>
      <c r="P6" s="211"/>
      <c r="Q6" s="211"/>
      <c r="R6" s="211"/>
      <c r="S6" s="211"/>
      <c r="T6" s="211"/>
      <c r="U6" s="212"/>
    </row>
    <row r="7" spans="1:23">
      <c r="A7" s="1"/>
      <c r="B7" s="1"/>
      <c r="C7" s="1"/>
      <c r="D7" s="1"/>
      <c r="E7" s="1"/>
      <c r="F7" s="1"/>
      <c r="G7" s="1"/>
      <c r="H7" s="1"/>
      <c r="I7" s="1"/>
      <c r="J7" s="1"/>
      <c r="K7" s="1"/>
      <c r="L7" s="1"/>
      <c r="M7" s="1"/>
      <c r="N7" s="1"/>
      <c r="O7" s="1"/>
      <c r="P7" s="1"/>
      <c r="Q7" s="1"/>
      <c r="R7" s="1"/>
      <c r="S7" s="1"/>
    </row>
    <row r="9" spans="1:23" ht="4.5" customHeight="1" thickBot="1"/>
    <row r="10" spans="1:23" ht="33.75" customHeight="1" thickBot="1">
      <c r="G10" s="225" t="s">
        <v>146</v>
      </c>
      <c r="H10" s="218"/>
      <c r="I10" s="218"/>
      <c r="J10" s="218"/>
      <c r="K10" s="218"/>
      <c r="L10" s="218"/>
      <c r="M10" s="218"/>
      <c r="N10" s="218"/>
      <c r="O10" s="218"/>
      <c r="P10" s="218"/>
      <c r="Q10" s="218"/>
      <c r="R10" s="218"/>
      <c r="S10" s="218"/>
      <c r="T10" s="218"/>
      <c r="U10" s="218"/>
      <c r="V10" s="218"/>
      <c r="W10" s="213" t="s">
        <v>151</v>
      </c>
    </row>
    <row r="11" spans="1:23" ht="47.25" customHeight="1" thickBot="1">
      <c r="B11" s="216" t="s">
        <v>0</v>
      </c>
      <c r="C11" s="216" t="s">
        <v>1</v>
      </c>
      <c r="D11" s="218" t="s">
        <v>2</v>
      </c>
      <c r="E11" s="218"/>
      <c r="F11" s="219"/>
      <c r="G11" s="226" t="s">
        <v>147</v>
      </c>
      <c r="H11" s="227"/>
      <c r="I11" s="227"/>
      <c r="J11" s="227"/>
      <c r="K11" s="228"/>
      <c r="L11" s="220" t="s">
        <v>148</v>
      </c>
      <c r="M11" s="220"/>
      <c r="N11" s="220"/>
      <c r="O11" s="221"/>
      <c r="P11" s="222" t="s">
        <v>149</v>
      </c>
      <c r="Q11" s="223"/>
      <c r="R11" s="223"/>
      <c r="S11" s="224"/>
      <c r="T11" s="222" t="s">
        <v>150</v>
      </c>
      <c r="U11" s="223"/>
      <c r="V11" s="223"/>
      <c r="W11" s="214"/>
    </row>
    <row r="12" spans="1:23" ht="143.25" customHeight="1" thickBot="1">
      <c r="B12" s="217"/>
      <c r="C12" s="217"/>
      <c r="D12" s="137" t="s">
        <v>3</v>
      </c>
      <c r="E12" s="137" t="s">
        <v>4</v>
      </c>
      <c r="F12" s="137" t="s">
        <v>5</v>
      </c>
      <c r="G12" s="77" t="s">
        <v>127</v>
      </c>
      <c r="H12" s="68" t="s">
        <v>6</v>
      </c>
      <c r="I12" s="69" t="s">
        <v>7</v>
      </c>
      <c r="J12" s="70" t="s">
        <v>8</v>
      </c>
      <c r="K12" s="71" t="s">
        <v>9</v>
      </c>
      <c r="L12" s="72" t="s">
        <v>6</v>
      </c>
      <c r="M12" s="69" t="s">
        <v>7</v>
      </c>
      <c r="N12" s="70" t="s">
        <v>8</v>
      </c>
      <c r="O12" s="71" t="s">
        <v>9</v>
      </c>
      <c r="P12" s="73" t="s">
        <v>6</v>
      </c>
      <c r="Q12" s="70" t="s">
        <v>7</v>
      </c>
      <c r="R12" s="74" t="s">
        <v>8</v>
      </c>
      <c r="S12" s="75" t="s">
        <v>9</v>
      </c>
      <c r="T12" s="178" t="s">
        <v>7</v>
      </c>
      <c r="U12" s="124" t="s">
        <v>8</v>
      </c>
      <c r="V12" s="165" t="s">
        <v>9</v>
      </c>
      <c r="W12" s="215"/>
    </row>
    <row r="13" spans="1:23" ht="183" customHeight="1" thickBot="1">
      <c r="B13" s="135" t="s">
        <v>15</v>
      </c>
      <c r="C13" s="136" t="s">
        <v>253</v>
      </c>
      <c r="D13" s="166" t="s">
        <v>254</v>
      </c>
      <c r="E13" s="67" t="s">
        <v>21</v>
      </c>
      <c r="F13" s="166" t="s">
        <v>255</v>
      </c>
      <c r="G13" s="95">
        <v>4</v>
      </c>
      <c r="H13" s="97">
        <v>4</v>
      </c>
      <c r="I13" s="98">
        <v>4</v>
      </c>
      <c r="J13" s="98">
        <v>4</v>
      </c>
      <c r="K13" s="99">
        <v>4</v>
      </c>
      <c r="L13" s="100">
        <v>5</v>
      </c>
      <c r="M13" s="101">
        <v>5</v>
      </c>
      <c r="N13" s="35"/>
      <c r="O13" s="36"/>
      <c r="P13" s="185">
        <f>IFERROR((L13-H13)/H13,"NO DISPONIBLE")</f>
        <v>0.25</v>
      </c>
      <c r="Q13" s="127">
        <f>IFERROR((M13-I13)/I13,"NO DISPONIBLE")</f>
        <v>0.25</v>
      </c>
      <c r="R13" s="127"/>
      <c r="S13" s="127"/>
      <c r="T13" s="131">
        <f t="shared" ref="T13:T78" si="0">IFERROR(((L13+M13)/(H13+I13)),"100%")</f>
        <v>1.25</v>
      </c>
      <c r="U13" s="127"/>
      <c r="V13" s="127"/>
      <c r="W13" s="169" t="s">
        <v>252</v>
      </c>
    </row>
    <row r="14" spans="1:23" ht="79.5" hidden="1" customHeight="1" thickBot="1">
      <c r="B14" s="188" t="s">
        <v>20</v>
      </c>
      <c r="C14" s="189"/>
      <c r="D14" s="189"/>
      <c r="E14" s="189"/>
      <c r="F14" s="189"/>
      <c r="G14" s="78"/>
      <c r="H14" s="52"/>
      <c r="I14" s="50"/>
      <c r="J14" s="50"/>
      <c r="K14" s="60"/>
      <c r="L14" s="52"/>
      <c r="M14" s="50"/>
      <c r="N14" s="50"/>
      <c r="O14" s="60"/>
      <c r="P14" s="128" t="str">
        <f t="shared" ref="P14:S29" si="1">IFERROR((L14/H14),"100%")</f>
        <v>100%</v>
      </c>
      <c r="Q14" s="129" t="str">
        <f t="shared" si="1"/>
        <v>100%</v>
      </c>
      <c r="R14" s="129" t="str">
        <f t="shared" si="1"/>
        <v>100%</v>
      </c>
      <c r="S14" s="130" t="str">
        <f t="shared" si="1"/>
        <v>100%</v>
      </c>
      <c r="T14" s="131" t="str">
        <f>IFERROR(((L14+M14)/(H14+I14)),"100%")</f>
        <v>100%</v>
      </c>
      <c r="U14" s="132" t="str">
        <f>IFERROR(((L14+M14+N14)/(H14+I14+J14)),"100%")</f>
        <v>100%</v>
      </c>
      <c r="V14" s="130" t="str">
        <f>IFERROR(((L14+M14+N14+O14)/(H14+I14+J14+K14)),"100%")</f>
        <v>100%</v>
      </c>
      <c r="W14" s="170"/>
    </row>
    <row r="15" spans="1:23" ht="133.25" customHeight="1">
      <c r="B15" s="138" t="s">
        <v>140</v>
      </c>
      <c r="C15" s="160" t="s">
        <v>242</v>
      </c>
      <c r="D15" s="160" t="s">
        <v>243</v>
      </c>
      <c r="E15" s="161" t="s">
        <v>21</v>
      </c>
      <c r="F15" s="139" t="s">
        <v>153</v>
      </c>
      <c r="G15" s="140">
        <v>17567</v>
      </c>
      <c r="H15" s="48">
        <v>6063</v>
      </c>
      <c r="I15" s="49">
        <v>2786</v>
      </c>
      <c r="J15" s="49">
        <v>5513</v>
      </c>
      <c r="K15" s="59">
        <v>3205</v>
      </c>
      <c r="L15" s="52">
        <v>6337</v>
      </c>
      <c r="M15" s="50">
        <v>4423</v>
      </c>
      <c r="N15" s="50"/>
      <c r="O15" s="60"/>
      <c r="P15" s="128">
        <f t="shared" si="1"/>
        <v>1.0451921491011051</v>
      </c>
      <c r="Q15" s="129">
        <f t="shared" si="1"/>
        <v>1.5875807609475951</v>
      </c>
      <c r="R15" s="132"/>
      <c r="S15" s="130"/>
      <c r="T15" s="179">
        <f t="shared" si="0"/>
        <v>1.2159566052661317</v>
      </c>
      <c r="U15" s="132"/>
      <c r="V15" s="130"/>
      <c r="W15" s="141" t="s">
        <v>315</v>
      </c>
    </row>
    <row r="16" spans="1:23" ht="133.25" customHeight="1">
      <c r="B16" s="39" t="s">
        <v>22</v>
      </c>
      <c r="C16" s="146" t="s">
        <v>239</v>
      </c>
      <c r="D16" s="146" t="s">
        <v>24</v>
      </c>
      <c r="E16" s="40" t="s">
        <v>23</v>
      </c>
      <c r="F16" s="53" t="s">
        <v>25</v>
      </c>
      <c r="G16" s="79">
        <v>24</v>
      </c>
      <c r="H16" s="48">
        <v>6</v>
      </c>
      <c r="I16" s="49">
        <v>6</v>
      </c>
      <c r="J16" s="49">
        <v>6</v>
      </c>
      <c r="K16" s="59">
        <v>6</v>
      </c>
      <c r="L16" s="52">
        <v>6</v>
      </c>
      <c r="M16" s="50">
        <v>6</v>
      </c>
      <c r="N16" s="50"/>
      <c r="O16" s="60"/>
      <c r="P16" s="128">
        <f t="shared" si="1"/>
        <v>1</v>
      </c>
      <c r="Q16" s="129">
        <f t="shared" si="1"/>
        <v>1</v>
      </c>
      <c r="R16" s="132"/>
      <c r="S16" s="130"/>
      <c r="T16" s="179">
        <f t="shared" si="0"/>
        <v>1</v>
      </c>
      <c r="U16" s="132"/>
      <c r="V16" s="130"/>
      <c r="W16" s="164" t="s">
        <v>275</v>
      </c>
    </row>
    <row r="17" spans="2:23" ht="133.25" customHeight="1">
      <c r="B17" s="41" t="s">
        <v>16</v>
      </c>
      <c r="C17" s="151" t="s">
        <v>238</v>
      </c>
      <c r="D17" s="149" t="s">
        <v>26</v>
      </c>
      <c r="E17" s="43" t="s">
        <v>23</v>
      </c>
      <c r="F17" s="54" t="s">
        <v>25</v>
      </c>
      <c r="G17" s="80">
        <v>24</v>
      </c>
      <c r="H17" s="48">
        <v>6</v>
      </c>
      <c r="I17" s="49">
        <v>6</v>
      </c>
      <c r="J17" s="49">
        <v>6</v>
      </c>
      <c r="K17" s="59">
        <v>6</v>
      </c>
      <c r="L17" s="52">
        <v>6</v>
      </c>
      <c r="M17" s="50">
        <v>6</v>
      </c>
      <c r="N17" s="50"/>
      <c r="O17" s="60"/>
      <c r="P17" s="128">
        <f t="shared" si="1"/>
        <v>1</v>
      </c>
      <c r="Q17" s="129">
        <f t="shared" si="1"/>
        <v>1</v>
      </c>
      <c r="R17" s="132"/>
      <c r="S17" s="130"/>
      <c r="T17" s="180">
        <f t="shared" si="0"/>
        <v>1</v>
      </c>
      <c r="U17" s="132"/>
      <c r="V17" s="130"/>
      <c r="W17" s="85" t="s">
        <v>274</v>
      </c>
    </row>
    <row r="18" spans="2:23" ht="133.25" customHeight="1">
      <c r="B18" s="39" t="s">
        <v>27</v>
      </c>
      <c r="C18" s="145" t="s">
        <v>237</v>
      </c>
      <c r="D18" s="145" t="s">
        <v>28</v>
      </c>
      <c r="E18" s="45" t="s">
        <v>23</v>
      </c>
      <c r="F18" s="55" t="s">
        <v>29</v>
      </c>
      <c r="G18" s="81">
        <v>60</v>
      </c>
      <c r="H18" s="48">
        <v>13</v>
      </c>
      <c r="I18" s="49">
        <v>6</v>
      </c>
      <c r="J18" s="49">
        <v>20</v>
      </c>
      <c r="K18" s="59">
        <v>21</v>
      </c>
      <c r="L18" s="52">
        <v>10</v>
      </c>
      <c r="M18" s="50">
        <v>9</v>
      </c>
      <c r="N18" s="50"/>
      <c r="O18" s="60"/>
      <c r="P18" s="128">
        <f t="shared" si="1"/>
        <v>0.76923076923076927</v>
      </c>
      <c r="Q18" s="129">
        <f t="shared" si="1"/>
        <v>1.5</v>
      </c>
      <c r="R18" s="132"/>
      <c r="S18" s="130"/>
      <c r="T18" s="131">
        <f t="shared" si="0"/>
        <v>1</v>
      </c>
      <c r="U18" s="132"/>
      <c r="V18" s="130"/>
      <c r="W18" s="86" t="s">
        <v>273</v>
      </c>
    </row>
    <row r="19" spans="2:23" ht="133.25" customHeight="1">
      <c r="B19" s="41" t="s">
        <v>16</v>
      </c>
      <c r="C19" s="151" t="s">
        <v>236</v>
      </c>
      <c r="D19" s="151" t="s">
        <v>30</v>
      </c>
      <c r="E19" s="43" t="s">
        <v>23</v>
      </c>
      <c r="F19" s="56" t="s">
        <v>31</v>
      </c>
      <c r="G19" s="82">
        <v>16</v>
      </c>
      <c r="H19" s="48">
        <v>2</v>
      </c>
      <c r="I19" s="49">
        <v>2</v>
      </c>
      <c r="J19" s="49">
        <v>2</v>
      </c>
      <c r="K19" s="59">
        <v>10</v>
      </c>
      <c r="L19" s="52">
        <v>2</v>
      </c>
      <c r="M19" s="50">
        <v>4</v>
      </c>
      <c r="N19" s="50"/>
      <c r="O19" s="60"/>
      <c r="P19" s="128">
        <f t="shared" si="1"/>
        <v>1</v>
      </c>
      <c r="Q19" s="129">
        <f t="shared" si="1"/>
        <v>2</v>
      </c>
      <c r="R19" s="132"/>
      <c r="S19" s="130"/>
      <c r="T19" s="179">
        <f t="shared" si="0"/>
        <v>1.5</v>
      </c>
      <c r="U19" s="132"/>
      <c r="V19" s="130"/>
      <c r="W19" s="85" t="s">
        <v>272</v>
      </c>
    </row>
    <row r="20" spans="2:23" ht="133.25" customHeight="1">
      <c r="B20" s="41" t="s">
        <v>16</v>
      </c>
      <c r="C20" s="151" t="s">
        <v>235</v>
      </c>
      <c r="D20" s="151" t="s">
        <v>32</v>
      </c>
      <c r="E20" s="43" t="s">
        <v>23</v>
      </c>
      <c r="F20" s="56" t="s">
        <v>33</v>
      </c>
      <c r="G20" s="82">
        <v>20</v>
      </c>
      <c r="H20" s="48">
        <v>6</v>
      </c>
      <c r="I20" s="49">
        <v>2</v>
      </c>
      <c r="J20" s="49">
        <v>6</v>
      </c>
      <c r="K20" s="59">
        <v>6</v>
      </c>
      <c r="L20" s="52">
        <v>6</v>
      </c>
      <c r="M20" s="50">
        <v>2</v>
      </c>
      <c r="N20" s="50"/>
      <c r="O20" s="60"/>
      <c r="P20" s="128">
        <f t="shared" si="1"/>
        <v>1</v>
      </c>
      <c r="Q20" s="129">
        <f t="shared" si="1"/>
        <v>1</v>
      </c>
      <c r="R20" s="132"/>
      <c r="S20" s="130"/>
      <c r="T20" s="179">
        <f t="shared" si="0"/>
        <v>1</v>
      </c>
      <c r="U20" s="132"/>
      <c r="V20" s="130"/>
      <c r="W20" s="85" t="s">
        <v>271</v>
      </c>
    </row>
    <row r="21" spans="2:23" ht="133.25" customHeight="1">
      <c r="B21" s="41" t="s">
        <v>16</v>
      </c>
      <c r="C21" s="151" t="s">
        <v>234</v>
      </c>
      <c r="D21" s="151" t="s">
        <v>34</v>
      </c>
      <c r="E21" s="43" t="s">
        <v>23</v>
      </c>
      <c r="F21" s="56" t="s">
        <v>35</v>
      </c>
      <c r="G21" s="82">
        <v>9</v>
      </c>
      <c r="H21" s="48">
        <v>3</v>
      </c>
      <c r="I21" s="49"/>
      <c r="J21" s="49">
        <v>3</v>
      </c>
      <c r="K21" s="59">
        <v>3</v>
      </c>
      <c r="L21" s="52">
        <v>2</v>
      </c>
      <c r="M21" s="50">
        <v>1</v>
      </c>
      <c r="N21" s="50"/>
      <c r="O21" s="65"/>
      <c r="P21" s="128">
        <f t="shared" si="1"/>
        <v>0.66666666666666663</v>
      </c>
      <c r="Q21" s="129" t="str">
        <f t="shared" si="1"/>
        <v>100%</v>
      </c>
      <c r="R21" s="132"/>
      <c r="S21" s="130"/>
      <c r="T21" s="180">
        <f t="shared" si="0"/>
        <v>1</v>
      </c>
      <c r="U21" s="132"/>
      <c r="V21" s="130"/>
      <c r="W21" s="85" t="s">
        <v>270</v>
      </c>
    </row>
    <row r="22" spans="2:23" ht="133.25" customHeight="1">
      <c r="B22" s="41" t="s">
        <v>16</v>
      </c>
      <c r="C22" s="151" t="s">
        <v>233</v>
      </c>
      <c r="D22" s="151" t="s">
        <v>52</v>
      </c>
      <c r="E22" s="43" t="s">
        <v>23</v>
      </c>
      <c r="F22" s="56" t="s">
        <v>53</v>
      </c>
      <c r="G22" s="82">
        <v>8</v>
      </c>
      <c r="H22" s="48">
        <v>2</v>
      </c>
      <c r="I22" s="49">
        <v>2</v>
      </c>
      <c r="J22" s="49">
        <v>2</v>
      </c>
      <c r="K22" s="59">
        <v>2</v>
      </c>
      <c r="L22" s="52">
        <v>0</v>
      </c>
      <c r="M22" s="50">
        <v>2</v>
      </c>
      <c r="N22" s="50"/>
      <c r="O22" s="60"/>
      <c r="P22" s="128">
        <f t="shared" si="1"/>
        <v>0</v>
      </c>
      <c r="Q22" s="129">
        <f t="shared" si="1"/>
        <v>1</v>
      </c>
      <c r="R22" s="132"/>
      <c r="S22" s="130"/>
      <c r="T22" s="131">
        <f t="shared" si="0"/>
        <v>0.5</v>
      </c>
      <c r="U22" s="132"/>
      <c r="V22" s="130"/>
      <c r="W22" s="85" t="s">
        <v>269</v>
      </c>
    </row>
    <row r="23" spans="2:23" ht="127" customHeight="1">
      <c r="B23" s="41" t="s">
        <v>16</v>
      </c>
      <c r="C23" s="154" t="s">
        <v>154</v>
      </c>
      <c r="D23" s="154" t="s">
        <v>231</v>
      </c>
      <c r="E23" s="43" t="s">
        <v>23</v>
      </c>
      <c r="F23" s="158" t="s">
        <v>232</v>
      </c>
      <c r="G23" s="82">
        <v>7</v>
      </c>
      <c r="H23" s="48"/>
      <c r="I23" s="49"/>
      <c r="J23" s="49">
        <v>7</v>
      </c>
      <c r="K23" s="59"/>
      <c r="L23" s="52"/>
      <c r="M23" s="50"/>
      <c r="N23" s="50"/>
      <c r="O23" s="60"/>
      <c r="P23" s="128" t="str">
        <f t="shared" si="1"/>
        <v>100%</v>
      </c>
      <c r="Q23" s="129" t="str">
        <f t="shared" si="1"/>
        <v>100%</v>
      </c>
      <c r="R23" s="132"/>
      <c r="S23" s="130"/>
      <c r="T23" s="179" t="str">
        <f t="shared" si="0"/>
        <v>100%</v>
      </c>
      <c r="U23" s="132"/>
      <c r="V23" s="130"/>
      <c r="W23" s="85" t="s">
        <v>261</v>
      </c>
    </row>
    <row r="24" spans="2:23" ht="126" customHeight="1">
      <c r="B24" s="39" t="s">
        <v>36</v>
      </c>
      <c r="C24" s="145" t="s">
        <v>230</v>
      </c>
      <c r="D24" s="145" t="s">
        <v>54</v>
      </c>
      <c r="E24" s="45" t="s">
        <v>23</v>
      </c>
      <c r="F24" s="55" t="s">
        <v>55</v>
      </c>
      <c r="G24" s="81">
        <v>423</v>
      </c>
      <c r="H24" s="48">
        <v>114</v>
      </c>
      <c r="I24" s="49">
        <v>74</v>
      </c>
      <c r="J24" s="49">
        <v>120</v>
      </c>
      <c r="K24" s="59">
        <v>115</v>
      </c>
      <c r="L24" s="52">
        <v>157</v>
      </c>
      <c r="M24" s="50">
        <v>144</v>
      </c>
      <c r="N24" s="50"/>
      <c r="O24" s="60"/>
      <c r="P24" s="128">
        <f t="shared" si="1"/>
        <v>1.3771929824561404</v>
      </c>
      <c r="Q24" s="129">
        <f t="shared" si="1"/>
        <v>1.9459459459459461</v>
      </c>
      <c r="R24" s="132"/>
      <c r="S24" s="130"/>
      <c r="T24" s="179">
        <f t="shared" si="0"/>
        <v>1.6010638297872339</v>
      </c>
      <c r="U24" s="132"/>
      <c r="V24" s="130"/>
      <c r="W24" s="86" t="s">
        <v>268</v>
      </c>
    </row>
    <row r="25" spans="2:23" ht="143" customHeight="1">
      <c r="B25" s="41" t="s">
        <v>16</v>
      </c>
      <c r="C25" s="151" t="s">
        <v>229</v>
      </c>
      <c r="D25" s="151" t="s">
        <v>56</v>
      </c>
      <c r="E25" s="43" t="s">
        <v>23</v>
      </c>
      <c r="F25" s="56" t="s">
        <v>57</v>
      </c>
      <c r="G25" s="82">
        <v>20</v>
      </c>
      <c r="H25" s="48">
        <v>4</v>
      </c>
      <c r="I25" s="49"/>
      <c r="J25" s="49">
        <v>10</v>
      </c>
      <c r="K25" s="59">
        <v>6</v>
      </c>
      <c r="L25" s="52">
        <v>39</v>
      </c>
      <c r="M25" s="50">
        <v>21</v>
      </c>
      <c r="N25" s="50"/>
      <c r="O25" s="60"/>
      <c r="P25" s="128">
        <f t="shared" si="1"/>
        <v>9.75</v>
      </c>
      <c r="Q25" s="129" t="str">
        <f t="shared" si="1"/>
        <v>100%</v>
      </c>
      <c r="R25" s="132"/>
      <c r="S25" s="130"/>
      <c r="T25" s="179">
        <f t="shared" si="0"/>
        <v>15</v>
      </c>
      <c r="U25" s="132"/>
      <c r="V25" s="130"/>
      <c r="W25" s="85" t="s">
        <v>267</v>
      </c>
    </row>
    <row r="26" spans="2:23" ht="133.25" customHeight="1">
      <c r="B26" s="41" t="s">
        <v>16</v>
      </c>
      <c r="C26" s="151" t="s">
        <v>228</v>
      </c>
      <c r="D26" s="151" t="s">
        <v>58</v>
      </c>
      <c r="E26" s="43" t="s">
        <v>23</v>
      </c>
      <c r="F26" s="56" t="s">
        <v>59</v>
      </c>
      <c r="G26" s="82">
        <v>2</v>
      </c>
      <c r="H26" s="48">
        <v>1</v>
      </c>
      <c r="I26" s="49"/>
      <c r="J26" s="49">
        <v>1</v>
      </c>
      <c r="K26" s="59"/>
      <c r="L26" s="52">
        <v>12</v>
      </c>
      <c r="M26" s="50">
        <v>12</v>
      </c>
      <c r="N26" s="50"/>
      <c r="O26" s="60"/>
      <c r="P26" s="128">
        <f t="shared" si="1"/>
        <v>12</v>
      </c>
      <c r="Q26" s="129" t="str">
        <f t="shared" si="1"/>
        <v>100%</v>
      </c>
      <c r="R26" s="132"/>
      <c r="S26" s="130"/>
      <c r="T26" s="131">
        <f t="shared" si="0"/>
        <v>24</v>
      </c>
      <c r="U26" s="132"/>
      <c r="V26" s="130"/>
      <c r="W26" s="85" t="s">
        <v>266</v>
      </c>
    </row>
    <row r="27" spans="2:23" ht="159.75" customHeight="1">
      <c r="B27" s="41" t="s">
        <v>16</v>
      </c>
      <c r="C27" s="151" t="s">
        <v>226</v>
      </c>
      <c r="D27" s="151" t="s">
        <v>227</v>
      </c>
      <c r="E27" s="43" t="s">
        <v>23</v>
      </c>
      <c r="F27" s="56" t="s">
        <v>60</v>
      </c>
      <c r="G27" s="82">
        <v>72</v>
      </c>
      <c r="H27" s="52">
        <v>24</v>
      </c>
      <c r="I27" s="50"/>
      <c r="J27" s="50">
        <v>24</v>
      </c>
      <c r="K27" s="60">
        <v>24</v>
      </c>
      <c r="L27" s="52">
        <v>16</v>
      </c>
      <c r="M27" s="50">
        <v>1</v>
      </c>
      <c r="N27" s="51"/>
      <c r="O27" s="65"/>
      <c r="P27" s="128">
        <f t="shared" si="1"/>
        <v>0.66666666666666663</v>
      </c>
      <c r="Q27" s="129" t="str">
        <f t="shared" si="1"/>
        <v>100%</v>
      </c>
      <c r="R27" s="132"/>
      <c r="S27" s="130"/>
      <c r="T27" s="182">
        <f t="shared" si="0"/>
        <v>0.70833333333333337</v>
      </c>
      <c r="U27" s="181"/>
      <c r="V27" s="130"/>
      <c r="W27" s="85" t="s">
        <v>265</v>
      </c>
    </row>
    <row r="28" spans="2:23" ht="195" customHeight="1">
      <c r="B28" s="41" t="s">
        <v>16</v>
      </c>
      <c r="C28" s="151" t="s">
        <v>225</v>
      </c>
      <c r="D28" s="151" t="s">
        <v>61</v>
      </c>
      <c r="E28" s="43" t="s">
        <v>23</v>
      </c>
      <c r="F28" s="57" t="s">
        <v>62</v>
      </c>
      <c r="G28" s="83">
        <v>240</v>
      </c>
      <c r="H28" s="48">
        <v>60</v>
      </c>
      <c r="I28" s="49">
        <v>60</v>
      </c>
      <c r="J28" s="49">
        <v>60</v>
      </c>
      <c r="K28" s="59">
        <v>60</v>
      </c>
      <c r="L28" s="52">
        <v>66</v>
      </c>
      <c r="M28" s="50">
        <v>76</v>
      </c>
      <c r="N28" s="50"/>
      <c r="O28" s="60"/>
      <c r="P28" s="128">
        <f t="shared" si="1"/>
        <v>1.1000000000000001</v>
      </c>
      <c r="Q28" s="129">
        <f t="shared" si="1"/>
        <v>1.2666666666666666</v>
      </c>
      <c r="R28" s="132"/>
      <c r="S28" s="130"/>
      <c r="T28" s="179">
        <f t="shared" si="0"/>
        <v>1.1833333333333333</v>
      </c>
      <c r="U28" s="132"/>
      <c r="V28" s="130"/>
      <c r="W28" s="85" t="s">
        <v>264</v>
      </c>
    </row>
    <row r="29" spans="2:23" ht="153.75" customHeight="1">
      <c r="B29" s="41" t="s">
        <v>16</v>
      </c>
      <c r="C29" s="154" t="s">
        <v>222</v>
      </c>
      <c r="D29" s="154" t="s">
        <v>223</v>
      </c>
      <c r="E29" s="43" t="s">
        <v>23</v>
      </c>
      <c r="F29" s="158" t="s">
        <v>224</v>
      </c>
      <c r="G29" s="83">
        <v>61</v>
      </c>
      <c r="H29" s="48">
        <v>18</v>
      </c>
      <c r="I29" s="49">
        <v>7</v>
      </c>
      <c r="J29" s="49">
        <v>18</v>
      </c>
      <c r="K29" s="59">
        <v>18</v>
      </c>
      <c r="L29" s="52">
        <v>10</v>
      </c>
      <c r="M29" s="50">
        <v>9</v>
      </c>
      <c r="N29" s="50"/>
      <c r="O29" s="60"/>
      <c r="P29" s="128">
        <f t="shared" si="1"/>
        <v>0.55555555555555558</v>
      </c>
      <c r="Q29" s="129">
        <f t="shared" si="1"/>
        <v>1.2857142857142858</v>
      </c>
      <c r="R29" s="132"/>
      <c r="S29" s="130"/>
      <c r="T29" s="180">
        <f t="shared" si="0"/>
        <v>0.76</v>
      </c>
      <c r="U29" s="132"/>
      <c r="V29" s="130"/>
      <c r="W29" s="85" t="s">
        <v>263</v>
      </c>
    </row>
    <row r="30" spans="2:23" ht="164" customHeight="1">
      <c r="B30" s="41" t="s">
        <v>16</v>
      </c>
      <c r="C30" s="154" t="s">
        <v>219</v>
      </c>
      <c r="D30" s="154" t="s">
        <v>220</v>
      </c>
      <c r="E30" s="43" t="s">
        <v>23</v>
      </c>
      <c r="F30" s="158" t="s">
        <v>221</v>
      </c>
      <c r="G30" s="83">
        <v>28</v>
      </c>
      <c r="H30" s="48">
        <v>7</v>
      </c>
      <c r="I30" s="49">
        <v>7</v>
      </c>
      <c r="J30" s="49">
        <v>7</v>
      </c>
      <c r="K30" s="59">
        <v>7</v>
      </c>
      <c r="L30" s="52">
        <v>13</v>
      </c>
      <c r="M30" s="50">
        <v>25</v>
      </c>
      <c r="N30" s="50"/>
      <c r="O30" s="60"/>
      <c r="P30" s="128">
        <f t="shared" ref="P30:Q78" si="2">IFERROR((L30/H30),"100%")</f>
        <v>1.8571428571428572</v>
      </c>
      <c r="Q30" s="129">
        <f t="shared" si="2"/>
        <v>3.5714285714285716</v>
      </c>
      <c r="R30" s="132"/>
      <c r="S30" s="130"/>
      <c r="T30" s="180">
        <f t="shared" si="0"/>
        <v>2.7142857142857144</v>
      </c>
      <c r="U30" s="132"/>
      <c r="V30" s="130"/>
      <c r="W30" s="85" t="s">
        <v>262</v>
      </c>
    </row>
    <row r="31" spans="2:23" ht="133.25" customHeight="1">
      <c r="B31" s="41" t="s">
        <v>16</v>
      </c>
      <c r="C31" s="154" t="s">
        <v>216</v>
      </c>
      <c r="D31" s="154" t="s">
        <v>217</v>
      </c>
      <c r="E31" s="43" t="s">
        <v>23</v>
      </c>
      <c r="F31" s="158" t="s">
        <v>218</v>
      </c>
      <c r="G31" s="83">
        <v>1</v>
      </c>
      <c r="H31" s="48"/>
      <c r="I31" s="49"/>
      <c r="J31" s="49">
        <v>1</v>
      </c>
      <c r="K31" s="59"/>
      <c r="L31" s="52">
        <v>1</v>
      </c>
      <c r="M31" s="50"/>
      <c r="N31" s="50"/>
      <c r="O31" s="60"/>
      <c r="P31" s="128" t="str">
        <f t="shared" si="2"/>
        <v>100%</v>
      </c>
      <c r="Q31" s="129" t="str">
        <f t="shared" si="2"/>
        <v>100%</v>
      </c>
      <c r="R31" s="132"/>
      <c r="S31" s="130"/>
      <c r="T31" s="131" t="str">
        <f t="shared" si="0"/>
        <v>100%</v>
      </c>
      <c r="U31" s="132"/>
      <c r="V31" s="130"/>
      <c r="W31" s="85" t="s">
        <v>261</v>
      </c>
    </row>
    <row r="32" spans="2:23" ht="133.25" customHeight="1">
      <c r="B32" s="39" t="s">
        <v>37</v>
      </c>
      <c r="C32" s="145" t="s">
        <v>215</v>
      </c>
      <c r="D32" s="145" t="s">
        <v>63</v>
      </c>
      <c r="E32" s="45" t="s">
        <v>23</v>
      </c>
      <c r="F32" s="55" t="s">
        <v>64</v>
      </c>
      <c r="G32" s="81">
        <v>48</v>
      </c>
      <c r="H32" s="48">
        <v>7</v>
      </c>
      <c r="I32" s="49">
        <v>13</v>
      </c>
      <c r="J32" s="49">
        <v>19</v>
      </c>
      <c r="K32" s="59">
        <v>9</v>
      </c>
      <c r="L32" s="52">
        <v>49</v>
      </c>
      <c r="M32" s="50">
        <v>35</v>
      </c>
      <c r="N32" s="50"/>
      <c r="O32" s="60"/>
      <c r="P32" s="128">
        <f t="shared" si="2"/>
        <v>7</v>
      </c>
      <c r="Q32" s="129">
        <f t="shared" si="2"/>
        <v>2.6923076923076925</v>
      </c>
      <c r="R32" s="132"/>
      <c r="S32" s="130"/>
      <c r="T32" s="179">
        <f t="shared" si="0"/>
        <v>4.2</v>
      </c>
      <c r="U32" s="132"/>
      <c r="V32" s="130"/>
      <c r="W32" s="86" t="s">
        <v>260</v>
      </c>
    </row>
    <row r="33" spans="2:23" ht="133.25" customHeight="1">
      <c r="B33" s="41" t="s">
        <v>16</v>
      </c>
      <c r="C33" s="151" t="s">
        <v>213</v>
      </c>
      <c r="D33" s="151" t="s">
        <v>214</v>
      </c>
      <c r="E33" s="43" t="s">
        <v>23</v>
      </c>
      <c r="F33" s="56" t="s">
        <v>57</v>
      </c>
      <c r="G33" s="82">
        <v>40</v>
      </c>
      <c r="H33" s="48">
        <v>6</v>
      </c>
      <c r="I33" s="49">
        <v>10</v>
      </c>
      <c r="J33" s="49">
        <v>18</v>
      </c>
      <c r="K33" s="59">
        <v>6</v>
      </c>
      <c r="L33" s="52">
        <v>48</v>
      </c>
      <c r="M33" s="50">
        <v>32</v>
      </c>
      <c r="N33" s="50"/>
      <c r="O33" s="60"/>
      <c r="P33" s="128">
        <f t="shared" si="2"/>
        <v>8</v>
      </c>
      <c r="Q33" s="129">
        <f t="shared" si="2"/>
        <v>3.2</v>
      </c>
      <c r="R33" s="132"/>
      <c r="S33" s="130"/>
      <c r="T33" s="179">
        <f t="shared" si="0"/>
        <v>5</v>
      </c>
      <c r="U33" s="132"/>
      <c r="V33" s="130"/>
      <c r="W33" s="85" t="s">
        <v>259</v>
      </c>
    </row>
    <row r="34" spans="2:23" ht="133.25" customHeight="1">
      <c r="B34" s="41" t="s">
        <v>16</v>
      </c>
      <c r="C34" s="151" t="s">
        <v>212</v>
      </c>
      <c r="D34" s="151" t="s">
        <v>65</v>
      </c>
      <c r="E34" s="43" t="s">
        <v>23</v>
      </c>
      <c r="F34" s="56" t="s">
        <v>66</v>
      </c>
      <c r="G34" s="82">
        <v>2</v>
      </c>
      <c r="H34" s="52"/>
      <c r="I34" s="49">
        <v>1</v>
      </c>
      <c r="J34" s="49"/>
      <c r="K34" s="60">
        <v>1</v>
      </c>
      <c r="L34" s="52">
        <v>1</v>
      </c>
      <c r="M34" s="50"/>
      <c r="N34" s="50"/>
      <c r="O34" s="65"/>
      <c r="P34" s="128" t="str">
        <f t="shared" si="2"/>
        <v>100%</v>
      </c>
      <c r="Q34" s="129">
        <f t="shared" si="2"/>
        <v>0</v>
      </c>
      <c r="R34" s="132"/>
      <c r="S34" s="130"/>
      <c r="T34" s="179">
        <f t="shared" si="0"/>
        <v>1</v>
      </c>
      <c r="U34" s="132"/>
      <c r="V34" s="130"/>
      <c r="W34" s="85" t="s">
        <v>258</v>
      </c>
    </row>
    <row r="35" spans="2:23" ht="133.25" customHeight="1">
      <c r="B35" s="41" t="s">
        <v>16</v>
      </c>
      <c r="C35" s="151" t="s">
        <v>211</v>
      </c>
      <c r="D35" s="151" t="s">
        <v>67</v>
      </c>
      <c r="E35" s="43" t="s">
        <v>23</v>
      </c>
      <c r="F35" s="56" t="s">
        <v>68</v>
      </c>
      <c r="G35" s="82">
        <v>4</v>
      </c>
      <c r="H35" s="48">
        <v>1</v>
      </c>
      <c r="I35" s="49">
        <v>1</v>
      </c>
      <c r="J35" s="49">
        <v>1</v>
      </c>
      <c r="K35" s="59">
        <v>1</v>
      </c>
      <c r="L35" s="52">
        <v>0</v>
      </c>
      <c r="M35" s="50">
        <v>2</v>
      </c>
      <c r="N35" s="50"/>
      <c r="O35" s="65"/>
      <c r="P35" s="128">
        <f t="shared" si="2"/>
        <v>0</v>
      </c>
      <c r="Q35" s="129">
        <f t="shared" si="2"/>
        <v>2</v>
      </c>
      <c r="R35" s="132"/>
      <c r="S35" s="130"/>
      <c r="T35" s="180">
        <f t="shared" si="0"/>
        <v>1</v>
      </c>
      <c r="U35" s="132"/>
      <c r="V35" s="130"/>
      <c r="W35" s="85" t="s">
        <v>257</v>
      </c>
    </row>
    <row r="36" spans="2:23" ht="133.25" customHeight="1">
      <c r="B36" s="41" t="s">
        <v>16</v>
      </c>
      <c r="C36" s="151" t="s">
        <v>210</v>
      </c>
      <c r="D36" s="151" t="s">
        <v>69</v>
      </c>
      <c r="E36" s="43" t="s">
        <v>23</v>
      </c>
      <c r="F36" s="56" t="s">
        <v>70</v>
      </c>
      <c r="G36" s="82">
        <v>2</v>
      </c>
      <c r="H36" s="52"/>
      <c r="I36" s="49">
        <v>1</v>
      </c>
      <c r="J36" s="50"/>
      <c r="K36" s="59">
        <v>1</v>
      </c>
      <c r="L36" s="64"/>
      <c r="M36" s="50">
        <v>1</v>
      </c>
      <c r="N36" s="50"/>
      <c r="O36" s="65"/>
      <c r="P36" s="128" t="str">
        <f t="shared" si="2"/>
        <v>100%</v>
      </c>
      <c r="Q36" s="129">
        <f t="shared" si="2"/>
        <v>1</v>
      </c>
      <c r="R36" s="132"/>
      <c r="S36" s="130"/>
      <c r="T36" s="180">
        <f t="shared" si="0"/>
        <v>1</v>
      </c>
      <c r="U36" s="132"/>
      <c r="V36" s="130"/>
      <c r="W36" s="85" t="s">
        <v>256</v>
      </c>
    </row>
    <row r="37" spans="2:23" ht="145.5" customHeight="1">
      <c r="B37" s="39" t="s">
        <v>38</v>
      </c>
      <c r="C37" s="145" t="s">
        <v>209</v>
      </c>
      <c r="D37" s="145" t="s">
        <v>71</v>
      </c>
      <c r="E37" s="45" t="s">
        <v>23</v>
      </c>
      <c r="F37" s="55" t="s">
        <v>72</v>
      </c>
      <c r="G37" s="81">
        <v>65</v>
      </c>
      <c r="H37" s="52">
        <v>17</v>
      </c>
      <c r="I37" s="49">
        <v>16</v>
      </c>
      <c r="J37" s="50">
        <v>17</v>
      </c>
      <c r="K37" s="59">
        <v>15</v>
      </c>
      <c r="L37" s="52">
        <v>18</v>
      </c>
      <c r="M37" s="50">
        <v>12</v>
      </c>
      <c r="N37" s="51"/>
      <c r="O37" s="60"/>
      <c r="P37" s="128">
        <f t="shared" si="2"/>
        <v>1.0588235294117647</v>
      </c>
      <c r="Q37" s="129">
        <f t="shared" si="2"/>
        <v>0.75</v>
      </c>
      <c r="R37" s="132"/>
      <c r="S37" s="130"/>
      <c r="T37" s="180">
        <f t="shared" si="0"/>
        <v>0.90909090909090906</v>
      </c>
      <c r="U37" s="132"/>
      <c r="V37" s="130"/>
      <c r="W37" s="86" t="s">
        <v>285</v>
      </c>
    </row>
    <row r="38" spans="2:23" ht="133.25" customHeight="1">
      <c r="B38" s="41" t="s">
        <v>16</v>
      </c>
      <c r="C38" s="151" t="s">
        <v>208</v>
      </c>
      <c r="D38" s="151" t="s">
        <v>73</v>
      </c>
      <c r="E38" s="43" t="s">
        <v>23</v>
      </c>
      <c r="F38" s="56" t="s">
        <v>74</v>
      </c>
      <c r="G38" s="82">
        <v>4</v>
      </c>
      <c r="H38" s="52">
        <v>1</v>
      </c>
      <c r="I38" s="49">
        <v>1</v>
      </c>
      <c r="J38" s="50">
        <v>2</v>
      </c>
      <c r="K38" s="59"/>
      <c r="L38" s="52">
        <v>0</v>
      </c>
      <c r="M38" s="50">
        <v>1</v>
      </c>
      <c r="N38" s="51"/>
      <c r="O38" s="60"/>
      <c r="P38" s="128">
        <f t="shared" si="2"/>
        <v>0</v>
      </c>
      <c r="Q38" s="129">
        <f t="shared" si="2"/>
        <v>1</v>
      </c>
      <c r="R38" s="132"/>
      <c r="S38" s="130"/>
      <c r="T38" s="131">
        <f t="shared" si="0"/>
        <v>0.5</v>
      </c>
      <c r="U38" s="132"/>
      <c r="V38" s="130"/>
      <c r="W38" s="85" t="s">
        <v>284</v>
      </c>
    </row>
    <row r="39" spans="2:23" ht="133.25" customHeight="1">
      <c r="B39" s="41" t="s">
        <v>16</v>
      </c>
      <c r="C39" s="156" t="s">
        <v>206</v>
      </c>
      <c r="D39" s="154" t="s">
        <v>207</v>
      </c>
      <c r="E39" s="43" t="s">
        <v>23</v>
      </c>
      <c r="F39" s="56" t="s">
        <v>74</v>
      </c>
      <c r="G39" s="82">
        <v>61</v>
      </c>
      <c r="H39" s="52">
        <v>16</v>
      </c>
      <c r="I39" s="49">
        <v>15</v>
      </c>
      <c r="J39" s="50">
        <v>15</v>
      </c>
      <c r="K39" s="59">
        <v>15</v>
      </c>
      <c r="L39" s="52">
        <v>18</v>
      </c>
      <c r="M39" s="50">
        <v>11</v>
      </c>
      <c r="N39" s="51"/>
      <c r="O39" s="60"/>
      <c r="P39" s="128">
        <f t="shared" si="2"/>
        <v>1.125</v>
      </c>
      <c r="Q39" s="129">
        <f t="shared" si="2"/>
        <v>0.73333333333333328</v>
      </c>
      <c r="R39" s="132"/>
      <c r="S39" s="130"/>
      <c r="T39" s="179">
        <f t="shared" si="0"/>
        <v>0.93548387096774188</v>
      </c>
      <c r="U39" s="132"/>
      <c r="V39" s="130"/>
      <c r="W39" s="85" t="s">
        <v>283</v>
      </c>
    </row>
    <row r="40" spans="2:23" ht="133.25" customHeight="1">
      <c r="B40" s="39" t="s">
        <v>39</v>
      </c>
      <c r="C40" s="145" t="s">
        <v>205</v>
      </c>
      <c r="D40" s="145" t="s">
        <v>75</v>
      </c>
      <c r="E40" s="45" t="s">
        <v>23</v>
      </c>
      <c r="F40" s="55" t="s">
        <v>76</v>
      </c>
      <c r="G40" s="81">
        <v>6488</v>
      </c>
      <c r="H40" s="48">
        <v>3236</v>
      </c>
      <c r="I40" s="49">
        <v>8</v>
      </c>
      <c r="J40" s="49">
        <v>3236</v>
      </c>
      <c r="K40" s="59">
        <v>8</v>
      </c>
      <c r="L40" s="52">
        <v>2641</v>
      </c>
      <c r="M40" s="50">
        <v>1842</v>
      </c>
      <c r="N40" s="50"/>
      <c r="O40" s="60"/>
      <c r="P40" s="128">
        <f t="shared" si="2"/>
        <v>0.81613102595797282</v>
      </c>
      <c r="Q40" s="129">
        <f t="shared" si="2"/>
        <v>230.25</v>
      </c>
      <c r="R40" s="132"/>
      <c r="S40" s="130"/>
      <c r="T40" s="180">
        <f t="shared" si="0"/>
        <v>1.3819358816276202</v>
      </c>
      <c r="U40" s="132"/>
      <c r="V40" s="130"/>
      <c r="W40" s="86" t="s">
        <v>316</v>
      </c>
    </row>
    <row r="41" spans="2:23" ht="133.25" customHeight="1">
      <c r="B41" s="41" t="s">
        <v>16</v>
      </c>
      <c r="C41" s="151" t="s">
        <v>204</v>
      </c>
      <c r="D41" s="151" t="s">
        <v>77</v>
      </c>
      <c r="E41" s="43" t="s">
        <v>23</v>
      </c>
      <c r="F41" s="56" t="s">
        <v>78</v>
      </c>
      <c r="G41" s="82">
        <v>6456</v>
      </c>
      <c r="H41" s="52">
        <v>3228</v>
      </c>
      <c r="I41" s="49"/>
      <c r="J41" s="50">
        <v>3228</v>
      </c>
      <c r="K41" s="59"/>
      <c r="L41" s="52">
        <v>2621</v>
      </c>
      <c r="M41" s="50">
        <v>1822</v>
      </c>
      <c r="N41" s="50"/>
      <c r="O41" s="60"/>
      <c r="P41" s="128">
        <f t="shared" si="2"/>
        <v>0.81195786864931851</v>
      </c>
      <c r="Q41" s="129" t="str">
        <f t="shared" si="2"/>
        <v>100%</v>
      </c>
      <c r="R41" s="132"/>
      <c r="S41" s="130"/>
      <c r="T41" s="180">
        <f t="shared" si="0"/>
        <v>1.3763940520446096</v>
      </c>
      <c r="U41" s="132"/>
      <c r="V41" s="130"/>
      <c r="W41" s="85" t="s">
        <v>282</v>
      </c>
    </row>
    <row r="42" spans="2:23" ht="133.25" customHeight="1">
      <c r="B42" s="41" t="s">
        <v>16</v>
      </c>
      <c r="C42" s="151" t="s">
        <v>203</v>
      </c>
      <c r="D42" s="151" t="s">
        <v>79</v>
      </c>
      <c r="E42" s="43" t="s">
        <v>23</v>
      </c>
      <c r="F42" s="56" t="s">
        <v>80</v>
      </c>
      <c r="G42" s="82">
        <v>32</v>
      </c>
      <c r="H42" s="48">
        <v>8</v>
      </c>
      <c r="I42" s="49">
        <v>8</v>
      </c>
      <c r="J42" s="49">
        <v>8</v>
      </c>
      <c r="K42" s="59">
        <v>8</v>
      </c>
      <c r="L42" s="52">
        <v>20</v>
      </c>
      <c r="M42" s="50">
        <v>10</v>
      </c>
      <c r="N42" s="122"/>
      <c r="O42" s="65"/>
      <c r="P42" s="128">
        <f t="shared" si="2"/>
        <v>2.5</v>
      </c>
      <c r="Q42" s="129">
        <f t="shared" si="2"/>
        <v>1.25</v>
      </c>
      <c r="R42" s="132"/>
      <c r="S42" s="130"/>
      <c r="T42" s="131">
        <f t="shared" si="0"/>
        <v>1.875</v>
      </c>
      <c r="U42" s="132"/>
      <c r="V42" s="130"/>
      <c r="W42" s="85" t="s">
        <v>281</v>
      </c>
    </row>
    <row r="43" spans="2:23" ht="133.25" customHeight="1">
      <c r="B43" s="39" t="s">
        <v>40</v>
      </c>
      <c r="C43" s="145" t="s">
        <v>202</v>
      </c>
      <c r="D43" s="145" t="s">
        <v>81</v>
      </c>
      <c r="E43" s="45" t="s">
        <v>23</v>
      </c>
      <c r="F43" s="55" t="s">
        <v>82</v>
      </c>
      <c r="G43" s="81">
        <v>28</v>
      </c>
      <c r="H43" s="48">
        <v>8</v>
      </c>
      <c r="I43" s="49">
        <v>8</v>
      </c>
      <c r="J43" s="49">
        <v>6</v>
      </c>
      <c r="K43" s="59">
        <v>6</v>
      </c>
      <c r="L43" s="52">
        <v>20</v>
      </c>
      <c r="M43" s="50">
        <v>23</v>
      </c>
      <c r="N43" s="122"/>
      <c r="O43" s="60"/>
      <c r="P43" s="128">
        <f t="shared" si="2"/>
        <v>2.5</v>
      </c>
      <c r="Q43" s="129">
        <f t="shared" si="2"/>
        <v>2.875</v>
      </c>
      <c r="R43" s="132"/>
      <c r="S43" s="130"/>
      <c r="T43" s="179">
        <f t="shared" si="0"/>
        <v>2.6875</v>
      </c>
      <c r="U43" s="132"/>
      <c r="V43" s="130"/>
      <c r="W43" s="86" t="s">
        <v>280</v>
      </c>
    </row>
    <row r="44" spans="2:23" ht="151.5" customHeight="1">
      <c r="B44" s="41" t="s">
        <v>16</v>
      </c>
      <c r="C44" s="151" t="s">
        <v>200</v>
      </c>
      <c r="D44" s="152" t="s">
        <v>201</v>
      </c>
      <c r="E44" s="43" t="s">
        <v>23</v>
      </c>
      <c r="F44" s="56" t="s">
        <v>53</v>
      </c>
      <c r="G44" s="82">
        <v>28</v>
      </c>
      <c r="H44" s="48">
        <v>8</v>
      </c>
      <c r="I44" s="49">
        <v>8</v>
      </c>
      <c r="J44" s="49">
        <v>6</v>
      </c>
      <c r="K44" s="59">
        <v>6</v>
      </c>
      <c r="L44" s="52">
        <v>20</v>
      </c>
      <c r="M44" s="50">
        <v>23</v>
      </c>
      <c r="N44" s="50"/>
      <c r="O44" s="60"/>
      <c r="P44" s="128">
        <f t="shared" si="2"/>
        <v>2.5</v>
      </c>
      <c r="Q44" s="129">
        <f t="shared" si="2"/>
        <v>2.875</v>
      </c>
      <c r="R44" s="132"/>
      <c r="S44" s="130"/>
      <c r="T44" s="180">
        <f t="shared" si="0"/>
        <v>2.6875</v>
      </c>
      <c r="U44" s="132"/>
      <c r="V44" s="130"/>
      <c r="W44" s="85" t="s">
        <v>279</v>
      </c>
    </row>
    <row r="45" spans="2:23" ht="133.25" customHeight="1">
      <c r="B45" s="39" t="s">
        <v>41</v>
      </c>
      <c r="C45" s="145" t="s">
        <v>199</v>
      </c>
      <c r="D45" s="145" t="s">
        <v>83</v>
      </c>
      <c r="E45" s="45" t="s">
        <v>23</v>
      </c>
      <c r="F45" s="159" t="s">
        <v>84</v>
      </c>
      <c r="G45" s="81">
        <v>48</v>
      </c>
      <c r="H45" s="48">
        <v>12</v>
      </c>
      <c r="I45" s="49">
        <v>12</v>
      </c>
      <c r="J45" s="49">
        <v>12</v>
      </c>
      <c r="K45" s="59">
        <v>12</v>
      </c>
      <c r="L45" s="52">
        <v>16</v>
      </c>
      <c r="M45" s="50">
        <v>9</v>
      </c>
      <c r="N45" s="122"/>
      <c r="O45" s="60"/>
      <c r="P45" s="128">
        <f t="shared" si="2"/>
        <v>1.3333333333333333</v>
      </c>
      <c r="Q45" s="129">
        <f t="shared" si="2"/>
        <v>0.75</v>
      </c>
      <c r="R45" s="132"/>
      <c r="S45" s="130"/>
      <c r="T45" s="180">
        <f t="shared" si="0"/>
        <v>1.0416666666666667</v>
      </c>
      <c r="U45" s="132"/>
      <c r="V45" s="130"/>
      <c r="W45" s="86" t="s">
        <v>278</v>
      </c>
    </row>
    <row r="46" spans="2:23" ht="125.25" customHeight="1">
      <c r="B46" s="41" t="s">
        <v>16</v>
      </c>
      <c r="C46" s="151" t="s">
        <v>198</v>
      </c>
      <c r="D46" s="151" t="s">
        <v>85</v>
      </c>
      <c r="E46" s="43" t="s">
        <v>23</v>
      </c>
      <c r="F46" s="148" t="s">
        <v>86</v>
      </c>
      <c r="G46" s="82">
        <v>48</v>
      </c>
      <c r="H46" s="48">
        <v>12</v>
      </c>
      <c r="I46" s="49">
        <v>12</v>
      </c>
      <c r="J46" s="49">
        <v>12</v>
      </c>
      <c r="K46" s="59">
        <v>12</v>
      </c>
      <c r="L46" s="52">
        <v>16</v>
      </c>
      <c r="M46" s="50">
        <v>9</v>
      </c>
      <c r="N46" s="122"/>
      <c r="O46" s="60"/>
      <c r="P46" s="128">
        <f t="shared" si="2"/>
        <v>1.3333333333333333</v>
      </c>
      <c r="Q46" s="129">
        <f t="shared" si="2"/>
        <v>0.75</v>
      </c>
      <c r="R46" s="132"/>
      <c r="S46" s="130"/>
      <c r="T46" s="180">
        <f t="shared" si="0"/>
        <v>1.0416666666666667</v>
      </c>
      <c r="U46" s="132"/>
      <c r="V46" s="130"/>
      <c r="W46" s="85" t="s">
        <v>278</v>
      </c>
    </row>
    <row r="47" spans="2:23" ht="129" customHeight="1">
      <c r="B47" s="39" t="s">
        <v>42</v>
      </c>
      <c r="C47" s="145" t="s">
        <v>197</v>
      </c>
      <c r="D47" s="145" t="s">
        <v>87</v>
      </c>
      <c r="E47" s="45" t="s">
        <v>23</v>
      </c>
      <c r="F47" s="55" t="s">
        <v>53</v>
      </c>
      <c r="G47" s="81">
        <v>100</v>
      </c>
      <c r="H47" s="48">
        <v>25</v>
      </c>
      <c r="I47" s="49">
        <v>25</v>
      </c>
      <c r="J47" s="49">
        <v>25</v>
      </c>
      <c r="K47" s="59">
        <v>25</v>
      </c>
      <c r="L47" s="52">
        <v>95</v>
      </c>
      <c r="M47" s="50">
        <v>116</v>
      </c>
      <c r="N47" s="122"/>
      <c r="O47" s="60"/>
      <c r="P47" s="128">
        <f t="shared" si="2"/>
        <v>3.8</v>
      </c>
      <c r="Q47" s="129">
        <f t="shared" si="2"/>
        <v>4.6399999999999997</v>
      </c>
      <c r="R47" s="132"/>
      <c r="S47" s="130"/>
      <c r="T47" s="131">
        <f t="shared" si="0"/>
        <v>4.22</v>
      </c>
      <c r="U47" s="132"/>
      <c r="V47" s="130"/>
      <c r="W47" s="86" t="s">
        <v>277</v>
      </c>
    </row>
    <row r="48" spans="2:23" ht="134" customHeight="1">
      <c r="B48" s="41" t="s">
        <v>16</v>
      </c>
      <c r="C48" s="151" t="s">
        <v>196</v>
      </c>
      <c r="D48" s="151" t="s">
        <v>88</v>
      </c>
      <c r="E48" s="43" t="s">
        <v>23</v>
      </c>
      <c r="F48" s="56" t="s">
        <v>74</v>
      </c>
      <c r="G48" s="82">
        <v>100</v>
      </c>
      <c r="H48" s="48">
        <v>25</v>
      </c>
      <c r="I48" s="49">
        <v>25</v>
      </c>
      <c r="J48" s="49">
        <v>25</v>
      </c>
      <c r="K48" s="59">
        <v>25</v>
      </c>
      <c r="L48" s="52">
        <v>95</v>
      </c>
      <c r="M48" s="50">
        <v>116</v>
      </c>
      <c r="N48" s="122"/>
      <c r="O48" s="60"/>
      <c r="P48" s="128">
        <f t="shared" si="2"/>
        <v>3.8</v>
      </c>
      <c r="Q48" s="129">
        <f t="shared" si="2"/>
        <v>4.6399999999999997</v>
      </c>
      <c r="R48" s="132"/>
      <c r="S48" s="130"/>
      <c r="T48" s="180">
        <f t="shared" si="0"/>
        <v>4.22</v>
      </c>
      <c r="U48" s="132"/>
      <c r="V48" s="130"/>
      <c r="W48" s="85" t="s">
        <v>276</v>
      </c>
    </row>
    <row r="49" spans="2:23" ht="133.25" customHeight="1">
      <c r="B49" s="39" t="s">
        <v>43</v>
      </c>
      <c r="C49" s="145" t="s">
        <v>195</v>
      </c>
      <c r="D49" s="145" t="s">
        <v>89</v>
      </c>
      <c r="E49" s="45" t="s">
        <v>23</v>
      </c>
      <c r="F49" s="55" t="s">
        <v>31</v>
      </c>
      <c r="G49" s="81">
        <v>102</v>
      </c>
      <c r="H49" s="48">
        <v>23</v>
      </c>
      <c r="I49" s="49">
        <v>28</v>
      </c>
      <c r="J49" s="49">
        <v>28</v>
      </c>
      <c r="K49" s="59">
        <v>23</v>
      </c>
      <c r="L49" s="52">
        <v>26</v>
      </c>
      <c r="M49" s="50">
        <v>28</v>
      </c>
      <c r="N49" s="122"/>
      <c r="O49" s="60"/>
      <c r="P49" s="128">
        <f t="shared" si="2"/>
        <v>1.1304347826086956</v>
      </c>
      <c r="Q49" s="129">
        <f t="shared" si="2"/>
        <v>1</v>
      </c>
      <c r="R49" s="132"/>
      <c r="S49" s="130"/>
      <c r="T49" s="131">
        <f t="shared" si="0"/>
        <v>1.0588235294117647</v>
      </c>
      <c r="U49" s="132"/>
      <c r="V49" s="130"/>
      <c r="W49" s="86" t="s">
        <v>300</v>
      </c>
    </row>
    <row r="50" spans="2:23" ht="133.25" customHeight="1">
      <c r="B50" s="41" t="s">
        <v>16</v>
      </c>
      <c r="C50" s="151" t="s">
        <v>194</v>
      </c>
      <c r="D50" s="42" t="s">
        <v>90</v>
      </c>
      <c r="E50" s="43" t="s">
        <v>23</v>
      </c>
      <c r="F50" s="56" t="s">
        <v>91</v>
      </c>
      <c r="G50" s="82">
        <v>90</v>
      </c>
      <c r="H50" s="48">
        <v>20</v>
      </c>
      <c r="I50" s="49">
        <v>25</v>
      </c>
      <c r="J50" s="49">
        <v>25</v>
      </c>
      <c r="K50" s="59">
        <v>20</v>
      </c>
      <c r="L50" s="52">
        <v>26</v>
      </c>
      <c r="M50" s="50">
        <v>28</v>
      </c>
      <c r="N50" s="122"/>
      <c r="O50" s="60"/>
      <c r="P50" s="128">
        <f t="shared" si="2"/>
        <v>1.3</v>
      </c>
      <c r="Q50" s="129">
        <f t="shared" si="2"/>
        <v>1.1200000000000001</v>
      </c>
      <c r="R50" s="132"/>
      <c r="S50" s="130"/>
      <c r="T50" s="179">
        <f t="shared" si="0"/>
        <v>1.2</v>
      </c>
      <c r="U50" s="132"/>
      <c r="V50" s="130"/>
      <c r="W50" s="85" t="s">
        <v>299</v>
      </c>
    </row>
    <row r="51" spans="2:23" ht="133.25" customHeight="1">
      <c r="B51" s="41" t="s">
        <v>16</v>
      </c>
      <c r="C51" s="151" t="s">
        <v>193</v>
      </c>
      <c r="D51" s="151" t="s">
        <v>92</v>
      </c>
      <c r="E51" s="43" t="s">
        <v>23</v>
      </c>
      <c r="F51" s="56" t="s">
        <v>93</v>
      </c>
      <c r="G51" s="82">
        <v>12</v>
      </c>
      <c r="H51" s="48">
        <v>3</v>
      </c>
      <c r="I51" s="49">
        <v>3</v>
      </c>
      <c r="J51" s="49">
        <v>3</v>
      </c>
      <c r="K51" s="59">
        <v>3</v>
      </c>
      <c r="L51" s="52">
        <v>0</v>
      </c>
      <c r="M51" s="50">
        <v>0</v>
      </c>
      <c r="N51" s="122"/>
      <c r="O51" s="65"/>
      <c r="P51" s="128">
        <f t="shared" si="2"/>
        <v>0</v>
      </c>
      <c r="Q51" s="129">
        <f t="shared" si="2"/>
        <v>0</v>
      </c>
      <c r="R51" s="132"/>
      <c r="S51" s="130"/>
      <c r="T51" s="179">
        <f t="shared" si="0"/>
        <v>0</v>
      </c>
      <c r="U51" s="132"/>
      <c r="V51" s="130"/>
      <c r="W51" s="85" t="s">
        <v>298</v>
      </c>
    </row>
    <row r="52" spans="2:23" ht="133.25" customHeight="1">
      <c r="B52" s="39" t="s">
        <v>44</v>
      </c>
      <c r="C52" s="145" t="s">
        <v>192</v>
      </c>
      <c r="D52" s="44" t="s">
        <v>94</v>
      </c>
      <c r="E52" s="45" t="s">
        <v>23</v>
      </c>
      <c r="F52" s="55" t="s">
        <v>95</v>
      </c>
      <c r="G52" s="81">
        <v>1113</v>
      </c>
      <c r="H52" s="48">
        <v>284</v>
      </c>
      <c r="I52" s="49">
        <v>284</v>
      </c>
      <c r="J52" s="49">
        <v>285</v>
      </c>
      <c r="K52" s="59">
        <v>262</v>
      </c>
      <c r="L52" s="52">
        <v>244</v>
      </c>
      <c r="M52" s="50">
        <v>850</v>
      </c>
      <c r="N52" s="122"/>
      <c r="O52" s="60"/>
      <c r="P52" s="128">
        <f t="shared" si="2"/>
        <v>0.85915492957746475</v>
      </c>
      <c r="Q52" s="129">
        <f t="shared" si="2"/>
        <v>2.992957746478873</v>
      </c>
      <c r="R52" s="132"/>
      <c r="S52" s="130"/>
      <c r="T52" s="180">
        <f t="shared" si="0"/>
        <v>1.926056338028169</v>
      </c>
      <c r="U52" s="132"/>
      <c r="V52" s="130"/>
      <c r="W52" s="86" t="s">
        <v>297</v>
      </c>
    </row>
    <row r="53" spans="2:23" ht="133.25" customHeight="1">
      <c r="B53" s="41" t="s">
        <v>16</v>
      </c>
      <c r="C53" s="151" t="s">
        <v>191</v>
      </c>
      <c r="D53" s="42" t="s">
        <v>96</v>
      </c>
      <c r="E53" s="43" t="s">
        <v>23</v>
      </c>
      <c r="F53" s="56" t="s">
        <v>97</v>
      </c>
      <c r="G53" s="82">
        <v>440</v>
      </c>
      <c r="H53" s="48">
        <v>110</v>
      </c>
      <c r="I53" s="49">
        <v>110</v>
      </c>
      <c r="J53" s="49">
        <v>110</v>
      </c>
      <c r="K53" s="59">
        <v>110</v>
      </c>
      <c r="L53" s="52">
        <v>167</v>
      </c>
      <c r="M53" s="50">
        <v>599</v>
      </c>
      <c r="N53" s="122"/>
      <c r="O53" s="60"/>
      <c r="P53" s="128">
        <f t="shared" si="2"/>
        <v>1.5181818181818181</v>
      </c>
      <c r="Q53" s="129">
        <f t="shared" si="2"/>
        <v>5.4454545454545453</v>
      </c>
      <c r="R53" s="132"/>
      <c r="S53" s="130"/>
      <c r="T53" s="131">
        <f t="shared" si="0"/>
        <v>3.4818181818181819</v>
      </c>
      <c r="U53" s="132"/>
      <c r="V53" s="130"/>
      <c r="W53" s="85" t="s">
        <v>296</v>
      </c>
    </row>
    <row r="54" spans="2:23" ht="133.25" customHeight="1">
      <c r="B54" s="41" t="s">
        <v>16</v>
      </c>
      <c r="C54" s="151" t="s">
        <v>190</v>
      </c>
      <c r="D54" s="42" t="s">
        <v>98</v>
      </c>
      <c r="E54" s="43" t="s">
        <v>23</v>
      </c>
      <c r="F54" s="56" t="s">
        <v>99</v>
      </c>
      <c r="G54" s="82">
        <v>7</v>
      </c>
      <c r="H54" s="48">
        <v>2</v>
      </c>
      <c r="I54" s="50"/>
      <c r="J54" s="49">
        <v>3</v>
      </c>
      <c r="K54" s="59">
        <v>2</v>
      </c>
      <c r="L54" s="52">
        <v>9</v>
      </c>
      <c r="M54" s="50">
        <v>23</v>
      </c>
      <c r="N54" s="122"/>
      <c r="O54" s="60"/>
      <c r="P54" s="128">
        <f t="shared" si="2"/>
        <v>4.5</v>
      </c>
      <c r="Q54" s="129" t="str">
        <f t="shared" si="2"/>
        <v>100%</v>
      </c>
      <c r="R54" s="132"/>
      <c r="S54" s="130"/>
      <c r="T54" s="179">
        <f t="shared" si="0"/>
        <v>16</v>
      </c>
      <c r="U54" s="132"/>
      <c r="V54" s="130"/>
      <c r="W54" s="85" t="s">
        <v>295</v>
      </c>
    </row>
    <row r="55" spans="2:23" ht="133.25" customHeight="1">
      <c r="B55" s="41" t="s">
        <v>16</v>
      </c>
      <c r="C55" s="156" t="s">
        <v>155</v>
      </c>
      <c r="D55" s="154" t="s">
        <v>188</v>
      </c>
      <c r="E55" s="43" t="s">
        <v>23</v>
      </c>
      <c r="F55" s="157" t="s">
        <v>189</v>
      </c>
      <c r="G55" s="82">
        <v>230</v>
      </c>
      <c r="H55" s="48">
        <v>60</v>
      </c>
      <c r="I55" s="50">
        <v>60</v>
      </c>
      <c r="J55" s="49">
        <v>60</v>
      </c>
      <c r="K55" s="59">
        <v>50</v>
      </c>
      <c r="L55" s="52">
        <v>25</v>
      </c>
      <c r="M55" s="50">
        <v>189</v>
      </c>
      <c r="N55" s="122"/>
      <c r="O55" s="60"/>
      <c r="P55" s="128">
        <f t="shared" si="2"/>
        <v>0.41666666666666669</v>
      </c>
      <c r="Q55" s="129">
        <f t="shared" si="2"/>
        <v>3.15</v>
      </c>
      <c r="R55" s="132"/>
      <c r="S55" s="130"/>
      <c r="T55" s="179">
        <f t="shared" si="0"/>
        <v>1.7833333333333334</v>
      </c>
      <c r="U55" s="132"/>
      <c r="V55" s="130"/>
      <c r="W55" s="85" t="s">
        <v>294</v>
      </c>
    </row>
    <row r="56" spans="2:23" ht="133.25" customHeight="1">
      <c r="B56" s="41" t="s">
        <v>16</v>
      </c>
      <c r="C56" s="156" t="s">
        <v>156</v>
      </c>
      <c r="D56" s="154" t="s">
        <v>186</v>
      </c>
      <c r="E56" s="43" t="s">
        <v>23</v>
      </c>
      <c r="F56" s="158" t="s">
        <v>187</v>
      </c>
      <c r="G56" s="82">
        <v>240</v>
      </c>
      <c r="H56" s="48">
        <v>60</v>
      </c>
      <c r="I56" s="50">
        <v>60</v>
      </c>
      <c r="J56" s="49">
        <v>60</v>
      </c>
      <c r="K56" s="59">
        <v>60</v>
      </c>
      <c r="L56" s="52">
        <v>10</v>
      </c>
      <c r="M56" s="50">
        <v>0</v>
      </c>
      <c r="N56" s="122"/>
      <c r="O56" s="60"/>
      <c r="P56" s="128">
        <f t="shared" si="2"/>
        <v>0.16666666666666666</v>
      </c>
      <c r="Q56" s="129">
        <f t="shared" si="2"/>
        <v>0</v>
      </c>
      <c r="R56" s="132"/>
      <c r="S56" s="130"/>
      <c r="T56" s="179">
        <f t="shared" si="0"/>
        <v>8.3333333333333329E-2</v>
      </c>
      <c r="U56" s="132"/>
      <c r="V56" s="130"/>
      <c r="W56" s="85" t="s">
        <v>293</v>
      </c>
    </row>
    <row r="57" spans="2:23" ht="133.25" customHeight="1">
      <c r="B57" s="41" t="s">
        <v>16</v>
      </c>
      <c r="C57" s="142" t="s">
        <v>157</v>
      </c>
      <c r="D57" s="154" t="s">
        <v>184</v>
      </c>
      <c r="E57" s="43" t="s">
        <v>23</v>
      </c>
      <c r="F57" s="158" t="s">
        <v>185</v>
      </c>
      <c r="G57" s="82">
        <v>196</v>
      </c>
      <c r="H57" s="48">
        <v>52</v>
      </c>
      <c r="I57" s="50">
        <v>52</v>
      </c>
      <c r="J57" s="49">
        <v>52</v>
      </c>
      <c r="K57" s="59">
        <v>40</v>
      </c>
      <c r="L57" s="52">
        <v>33</v>
      </c>
      <c r="M57" s="50">
        <v>39</v>
      </c>
      <c r="N57" s="122"/>
      <c r="O57" s="60"/>
      <c r="P57" s="128">
        <f t="shared" si="2"/>
        <v>0.63461538461538458</v>
      </c>
      <c r="Q57" s="129">
        <f t="shared" si="2"/>
        <v>0.75</v>
      </c>
      <c r="R57" s="132"/>
      <c r="S57" s="130"/>
      <c r="T57" s="179">
        <f t="shared" si="0"/>
        <v>0.69230769230769229</v>
      </c>
      <c r="U57" s="132"/>
      <c r="V57" s="130"/>
      <c r="W57" s="85" t="s">
        <v>292</v>
      </c>
    </row>
    <row r="58" spans="2:23" ht="133.25" customHeight="1">
      <c r="B58" s="39" t="s">
        <v>45</v>
      </c>
      <c r="C58" s="145" t="s">
        <v>183</v>
      </c>
      <c r="D58" s="145" t="s">
        <v>100</v>
      </c>
      <c r="E58" s="45" t="s">
        <v>23</v>
      </c>
      <c r="F58" s="55" t="s">
        <v>31</v>
      </c>
      <c r="G58" s="81">
        <v>40</v>
      </c>
      <c r="H58" s="48">
        <v>35</v>
      </c>
      <c r="I58" s="49">
        <v>10</v>
      </c>
      <c r="J58" s="49">
        <v>35</v>
      </c>
      <c r="K58" s="59">
        <v>25</v>
      </c>
      <c r="L58" s="52">
        <v>23</v>
      </c>
      <c r="M58" s="50">
        <v>5</v>
      </c>
      <c r="N58" s="122"/>
      <c r="O58" s="60"/>
      <c r="P58" s="128">
        <f t="shared" si="2"/>
        <v>0.65714285714285714</v>
      </c>
      <c r="Q58" s="129">
        <f t="shared" si="2"/>
        <v>0.5</v>
      </c>
      <c r="R58" s="132"/>
      <c r="S58" s="130"/>
      <c r="T58" s="179">
        <f t="shared" si="0"/>
        <v>0.62222222222222223</v>
      </c>
      <c r="U58" s="132"/>
      <c r="V58" s="130"/>
      <c r="W58" s="177" t="s">
        <v>291</v>
      </c>
    </row>
    <row r="59" spans="2:23" ht="133.25" customHeight="1">
      <c r="B59" s="41" t="s">
        <v>16</v>
      </c>
      <c r="C59" s="151" t="s">
        <v>182</v>
      </c>
      <c r="D59" s="151" t="s">
        <v>101</v>
      </c>
      <c r="E59" s="43" t="s">
        <v>23</v>
      </c>
      <c r="F59" s="56" t="s">
        <v>31</v>
      </c>
      <c r="G59" s="82">
        <v>40</v>
      </c>
      <c r="H59" s="48">
        <v>10</v>
      </c>
      <c r="I59" s="49">
        <v>10</v>
      </c>
      <c r="J59" s="49">
        <v>10</v>
      </c>
      <c r="K59" s="59">
        <v>10</v>
      </c>
      <c r="L59" s="52">
        <v>10</v>
      </c>
      <c r="M59" s="50">
        <v>5</v>
      </c>
      <c r="N59" s="122"/>
      <c r="O59" s="60"/>
      <c r="P59" s="128">
        <f t="shared" si="2"/>
        <v>1</v>
      </c>
      <c r="Q59" s="129">
        <f t="shared" si="2"/>
        <v>0.5</v>
      </c>
      <c r="R59" s="132"/>
      <c r="S59" s="130"/>
      <c r="T59" s="179">
        <f t="shared" si="0"/>
        <v>0.75</v>
      </c>
      <c r="U59" s="132"/>
      <c r="V59" s="130"/>
      <c r="W59" s="85" t="s">
        <v>290</v>
      </c>
    </row>
    <row r="60" spans="2:23" ht="133.25" customHeight="1">
      <c r="B60" s="41" t="s">
        <v>16</v>
      </c>
      <c r="C60" s="156" t="s">
        <v>180</v>
      </c>
      <c r="D60" s="154" t="s">
        <v>241</v>
      </c>
      <c r="E60" s="43" t="s">
        <v>23</v>
      </c>
      <c r="F60" s="157" t="s">
        <v>181</v>
      </c>
      <c r="G60" s="82">
        <v>80</v>
      </c>
      <c r="H60" s="48">
        <v>25</v>
      </c>
      <c r="I60" s="49">
        <v>15</v>
      </c>
      <c r="J60" s="49">
        <v>25</v>
      </c>
      <c r="K60" s="59">
        <v>15</v>
      </c>
      <c r="L60" s="52">
        <v>13</v>
      </c>
      <c r="M60" s="50">
        <v>53</v>
      </c>
      <c r="N60" s="122"/>
      <c r="O60" s="60"/>
      <c r="P60" s="128">
        <f t="shared" si="2"/>
        <v>0.52</v>
      </c>
      <c r="Q60" s="129">
        <f t="shared" si="2"/>
        <v>3.5333333333333332</v>
      </c>
      <c r="R60" s="132"/>
      <c r="S60" s="130"/>
      <c r="T60" s="180">
        <f t="shared" si="0"/>
        <v>1.65</v>
      </c>
      <c r="U60" s="132"/>
      <c r="V60" s="130"/>
      <c r="W60" s="85" t="s">
        <v>289</v>
      </c>
    </row>
    <row r="61" spans="2:23" ht="133.25" customHeight="1">
      <c r="B61" s="39" t="s">
        <v>46</v>
      </c>
      <c r="C61" s="145" t="s">
        <v>179</v>
      </c>
      <c r="D61" s="145" t="s">
        <v>102</v>
      </c>
      <c r="E61" s="45" t="s">
        <v>23</v>
      </c>
      <c r="F61" s="55" t="s">
        <v>103</v>
      </c>
      <c r="G61" s="81">
        <v>400</v>
      </c>
      <c r="H61" s="48">
        <v>100</v>
      </c>
      <c r="I61" s="49">
        <v>100</v>
      </c>
      <c r="J61" s="49">
        <v>100</v>
      </c>
      <c r="K61" s="59">
        <v>100</v>
      </c>
      <c r="L61" s="52">
        <v>162</v>
      </c>
      <c r="M61" s="50">
        <v>421</v>
      </c>
      <c r="N61" s="122"/>
      <c r="O61" s="60"/>
      <c r="P61" s="128">
        <f t="shared" si="2"/>
        <v>1.62</v>
      </c>
      <c r="Q61" s="129">
        <f t="shared" si="2"/>
        <v>4.21</v>
      </c>
      <c r="R61" s="132"/>
      <c r="S61" s="130"/>
      <c r="T61" s="180">
        <f t="shared" si="0"/>
        <v>2.915</v>
      </c>
      <c r="U61" s="132"/>
      <c r="V61" s="130"/>
      <c r="W61" s="86" t="s">
        <v>288</v>
      </c>
    </row>
    <row r="62" spans="2:23" ht="133.25" customHeight="1">
      <c r="B62" s="41" t="s">
        <v>16</v>
      </c>
      <c r="C62" s="151" t="s">
        <v>178</v>
      </c>
      <c r="D62" s="151" t="s">
        <v>104</v>
      </c>
      <c r="E62" s="43" t="s">
        <v>23</v>
      </c>
      <c r="F62" s="148" t="s">
        <v>105</v>
      </c>
      <c r="G62" s="82">
        <v>160</v>
      </c>
      <c r="H62" s="48">
        <v>40</v>
      </c>
      <c r="I62" s="49">
        <v>40</v>
      </c>
      <c r="J62" s="49">
        <v>40</v>
      </c>
      <c r="K62" s="59">
        <v>40</v>
      </c>
      <c r="L62" s="52">
        <v>48</v>
      </c>
      <c r="M62" s="50">
        <v>109</v>
      </c>
      <c r="N62" s="122"/>
      <c r="O62" s="60"/>
      <c r="P62" s="128">
        <f t="shared" si="2"/>
        <v>1.2</v>
      </c>
      <c r="Q62" s="129">
        <f t="shared" si="2"/>
        <v>2.7250000000000001</v>
      </c>
      <c r="R62" s="132"/>
      <c r="S62" s="130"/>
      <c r="T62" s="131">
        <f t="shared" si="0"/>
        <v>1.9624999999999999</v>
      </c>
      <c r="U62" s="132"/>
      <c r="V62" s="130"/>
      <c r="W62" s="85" t="s">
        <v>287</v>
      </c>
    </row>
    <row r="63" spans="2:23" ht="133.25" customHeight="1">
      <c r="B63" s="41" t="s">
        <v>16</v>
      </c>
      <c r="C63" s="156" t="s">
        <v>175</v>
      </c>
      <c r="D63" s="154" t="s">
        <v>176</v>
      </c>
      <c r="E63" s="43" t="s">
        <v>23</v>
      </c>
      <c r="F63" s="157" t="s">
        <v>177</v>
      </c>
      <c r="G63" s="82">
        <v>240</v>
      </c>
      <c r="H63" s="48">
        <v>60</v>
      </c>
      <c r="I63" s="49">
        <v>60</v>
      </c>
      <c r="J63" s="49">
        <v>60</v>
      </c>
      <c r="K63" s="59">
        <v>60</v>
      </c>
      <c r="L63" s="52">
        <v>114</v>
      </c>
      <c r="M63" s="50">
        <v>312</v>
      </c>
      <c r="N63" s="122"/>
      <c r="O63" s="60"/>
      <c r="P63" s="128">
        <f t="shared" si="2"/>
        <v>1.9</v>
      </c>
      <c r="Q63" s="129">
        <f t="shared" si="2"/>
        <v>5.2</v>
      </c>
      <c r="R63" s="132"/>
      <c r="S63" s="130"/>
      <c r="T63" s="180">
        <f t="shared" si="0"/>
        <v>3.55</v>
      </c>
      <c r="U63" s="132"/>
      <c r="V63" s="130"/>
      <c r="W63" s="85" t="s">
        <v>286</v>
      </c>
    </row>
    <row r="64" spans="2:23" ht="133.25" customHeight="1">
      <c r="B64" s="39" t="s">
        <v>47</v>
      </c>
      <c r="C64" s="145" t="s">
        <v>174</v>
      </c>
      <c r="D64" s="146" t="s">
        <v>106</v>
      </c>
      <c r="E64" s="45" t="s">
        <v>23</v>
      </c>
      <c r="F64" s="53" t="s">
        <v>107</v>
      </c>
      <c r="G64" s="79">
        <v>3</v>
      </c>
      <c r="H64" s="52"/>
      <c r="I64" s="49">
        <v>1</v>
      </c>
      <c r="J64" s="49">
        <v>1</v>
      </c>
      <c r="K64" s="59">
        <v>1</v>
      </c>
      <c r="L64" s="64"/>
      <c r="M64" s="50">
        <v>4</v>
      </c>
      <c r="N64" s="122"/>
      <c r="O64" s="60"/>
      <c r="P64" s="128" t="str">
        <f t="shared" si="2"/>
        <v>100%</v>
      </c>
      <c r="Q64" s="129">
        <f t="shared" si="2"/>
        <v>4</v>
      </c>
      <c r="R64" s="132"/>
      <c r="S64" s="130"/>
      <c r="T64" s="131">
        <f t="shared" si="0"/>
        <v>4</v>
      </c>
      <c r="U64" s="132"/>
      <c r="V64" s="130"/>
      <c r="W64" s="86" t="s">
        <v>314</v>
      </c>
    </row>
    <row r="65" spans="1:23" ht="133.25" customHeight="1">
      <c r="B65" s="41" t="s">
        <v>16</v>
      </c>
      <c r="C65" s="151" t="s">
        <v>240</v>
      </c>
      <c r="D65" s="149" t="s">
        <v>106</v>
      </c>
      <c r="E65" s="43" t="s">
        <v>23</v>
      </c>
      <c r="F65" s="150" t="s">
        <v>107</v>
      </c>
      <c r="G65" s="80">
        <v>3</v>
      </c>
      <c r="H65" s="52"/>
      <c r="I65" s="49">
        <v>1</v>
      </c>
      <c r="J65" s="49">
        <v>1</v>
      </c>
      <c r="K65" s="59">
        <v>1</v>
      </c>
      <c r="L65" s="64"/>
      <c r="M65" s="50">
        <v>4</v>
      </c>
      <c r="N65" s="122"/>
      <c r="O65" s="60"/>
      <c r="P65" s="128" t="str">
        <f t="shared" si="2"/>
        <v>100%</v>
      </c>
      <c r="Q65" s="129">
        <f>IFERROR((M65/I65),"100%")</f>
        <v>4</v>
      </c>
      <c r="R65" s="132"/>
      <c r="S65" s="130"/>
      <c r="T65" s="179">
        <f t="shared" si="0"/>
        <v>4</v>
      </c>
      <c r="U65" s="132"/>
      <c r="V65" s="130"/>
      <c r="W65" s="85" t="s">
        <v>314</v>
      </c>
    </row>
    <row r="66" spans="1:23" ht="133.25" customHeight="1">
      <c r="A66" t="s">
        <v>141</v>
      </c>
      <c r="B66" s="39" t="s">
        <v>48</v>
      </c>
      <c r="C66" s="145" t="s">
        <v>173</v>
      </c>
      <c r="D66" s="146" t="s">
        <v>108</v>
      </c>
      <c r="E66" s="45" t="s">
        <v>23</v>
      </c>
      <c r="F66" s="147" t="s">
        <v>109</v>
      </c>
      <c r="G66" s="79">
        <v>175</v>
      </c>
      <c r="H66" s="48">
        <v>48</v>
      </c>
      <c r="I66" s="49">
        <v>43</v>
      </c>
      <c r="J66" s="49">
        <v>45</v>
      </c>
      <c r="K66" s="59">
        <v>39</v>
      </c>
      <c r="L66" s="52">
        <v>197</v>
      </c>
      <c r="M66" s="50">
        <v>118</v>
      </c>
      <c r="N66" s="122"/>
      <c r="O66" s="60"/>
      <c r="P66" s="128">
        <f t="shared" si="2"/>
        <v>4.104166666666667</v>
      </c>
      <c r="Q66" s="129">
        <f t="shared" si="2"/>
        <v>2.7441860465116279</v>
      </c>
      <c r="R66" s="132"/>
      <c r="S66" s="130"/>
      <c r="T66" s="180">
        <f t="shared" si="0"/>
        <v>3.4615384615384617</v>
      </c>
      <c r="U66" s="132"/>
      <c r="V66" s="130"/>
      <c r="W66" s="86" t="s">
        <v>313</v>
      </c>
    </row>
    <row r="67" spans="1:23" ht="133.25" customHeight="1">
      <c r="B67" s="41" t="s">
        <v>16</v>
      </c>
      <c r="C67" s="42" t="s">
        <v>110</v>
      </c>
      <c r="D67" s="42" t="s">
        <v>111</v>
      </c>
      <c r="E67" s="43" t="s">
        <v>23</v>
      </c>
      <c r="F67" s="54" t="s">
        <v>112</v>
      </c>
      <c r="G67" s="80">
        <v>51</v>
      </c>
      <c r="H67" s="48">
        <v>17</v>
      </c>
      <c r="I67" s="49">
        <v>13</v>
      </c>
      <c r="J67" s="49">
        <v>13</v>
      </c>
      <c r="K67" s="59">
        <v>8</v>
      </c>
      <c r="L67" s="52">
        <v>15</v>
      </c>
      <c r="M67" s="50">
        <v>15</v>
      </c>
      <c r="N67" s="122"/>
      <c r="O67" s="60"/>
      <c r="P67" s="128">
        <f t="shared" si="2"/>
        <v>0.88235294117647056</v>
      </c>
      <c r="Q67" s="129">
        <f t="shared" si="2"/>
        <v>1.1538461538461537</v>
      </c>
      <c r="R67" s="132"/>
      <c r="S67" s="130"/>
      <c r="T67" s="131">
        <f t="shared" si="0"/>
        <v>1</v>
      </c>
      <c r="U67" s="132"/>
      <c r="V67" s="130"/>
      <c r="W67" s="85" t="s">
        <v>312</v>
      </c>
    </row>
    <row r="68" spans="1:23" ht="133.25" customHeight="1">
      <c r="B68" s="41" t="s">
        <v>16</v>
      </c>
      <c r="C68" s="143" t="s">
        <v>158</v>
      </c>
      <c r="D68" s="42" t="s">
        <v>111</v>
      </c>
      <c r="E68" s="43" t="s">
        <v>23</v>
      </c>
      <c r="F68" s="155" t="s">
        <v>172</v>
      </c>
      <c r="G68" s="80">
        <v>4</v>
      </c>
      <c r="H68" s="48">
        <v>1</v>
      </c>
      <c r="I68" s="49"/>
      <c r="J68" s="49">
        <v>2</v>
      </c>
      <c r="K68" s="59">
        <v>1</v>
      </c>
      <c r="L68" s="52">
        <v>3</v>
      </c>
      <c r="M68" s="50">
        <v>1</v>
      </c>
      <c r="N68" s="122"/>
      <c r="O68" s="60"/>
      <c r="P68" s="128">
        <f t="shared" si="2"/>
        <v>3</v>
      </c>
      <c r="Q68" s="129" t="str">
        <f t="shared" si="2"/>
        <v>100%</v>
      </c>
      <c r="R68" s="132"/>
      <c r="S68" s="130"/>
      <c r="T68" s="179">
        <f t="shared" si="0"/>
        <v>4</v>
      </c>
      <c r="U68" s="132"/>
      <c r="V68" s="130"/>
      <c r="W68" s="85" t="s">
        <v>311</v>
      </c>
    </row>
    <row r="69" spans="1:23" ht="133.25" customHeight="1">
      <c r="B69" s="41" t="s">
        <v>16</v>
      </c>
      <c r="C69" s="154" t="s">
        <v>159</v>
      </c>
      <c r="D69" s="154" t="s">
        <v>170</v>
      </c>
      <c r="E69" s="43" t="s">
        <v>23</v>
      </c>
      <c r="F69" s="155" t="s">
        <v>171</v>
      </c>
      <c r="G69" s="80">
        <v>120</v>
      </c>
      <c r="H69" s="48">
        <v>30</v>
      </c>
      <c r="I69" s="49">
        <v>30</v>
      </c>
      <c r="J69" s="49">
        <v>30</v>
      </c>
      <c r="K69" s="59">
        <v>30</v>
      </c>
      <c r="L69" s="52">
        <v>179</v>
      </c>
      <c r="M69" s="50">
        <v>102</v>
      </c>
      <c r="N69" s="122"/>
      <c r="O69" s="60"/>
      <c r="P69" s="128">
        <f t="shared" si="2"/>
        <v>5.9666666666666668</v>
      </c>
      <c r="Q69" s="129">
        <f t="shared" si="2"/>
        <v>3.4</v>
      </c>
      <c r="R69" s="132"/>
      <c r="S69" s="130"/>
      <c r="T69" s="179">
        <f t="shared" si="0"/>
        <v>4.6833333333333336</v>
      </c>
      <c r="U69" s="132"/>
      <c r="V69" s="130"/>
      <c r="W69" s="85" t="s">
        <v>310</v>
      </c>
    </row>
    <row r="70" spans="1:23" ht="133.25" customHeight="1">
      <c r="B70" s="39" t="s">
        <v>49</v>
      </c>
      <c r="C70" s="145" t="s">
        <v>169</v>
      </c>
      <c r="D70" s="146" t="s">
        <v>113</v>
      </c>
      <c r="E70" s="45" t="s">
        <v>23</v>
      </c>
      <c r="F70" s="53" t="s">
        <v>107</v>
      </c>
      <c r="G70" s="79">
        <v>129</v>
      </c>
      <c r="H70" s="48">
        <v>32</v>
      </c>
      <c r="I70" s="49">
        <v>33</v>
      </c>
      <c r="J70" s="49">
        <v>32</v>
      </c>
      <c r="K70" s="59">
        <v>32</v>
      </c>
      <c r="L70" s="52">
        <v>93</v>
      </c>
      <c r="M70" s="50">
        <v>101</v>
      </c>
      <c r="N70" s="122"/>
      <c r="O70" s="60"/>
      <c r="P70" s="128">
        <f t="shared" si="2"/>
        <v>2.90625</v>
      </c>
      <c r="Q70" s="129">
        <f t="shared" si="2"/>
        <v>3.0606060606060606</v>
      </c>
      <c r="R70" s="132"/>
      <c r="S70" s="130"/>
      <c r="T70" s="179">
        <f t="shared" si="0"/>
        <v>2.9846153846153847</v>
      </c>
      <c r="U70" s="132"/>
      <c r="V70" s="130"/>
      <c r="W70" s="86" t="s">
        <v>309</v>
      </c>
    </row>
    <row r="71" spans="1:23" ht="133.25" customHeight="1">
      <c r="B71" s="41" t="s">
        <v>16</v>
      </c>
      <c r="C71" s="151" t="s">
        <v>168</v>
      </c>
      <c r="D71" s="151" t="s">
        <v>114</v>
      </c>
      <c r="E71" s="43" t="s">
        <v>23</v>
      </c>
      <c r="F71" s="54" t="s">
        <v>115</v>
      </c>
      <c r="G71" s="80">
        <v>80</v>
      </c>
      <c r="H71" s="48">
        <v>20</v>
      </c>
      <c r="I71" s="49">
        <v>20</v>
      </c>
      <c r="J71" s="49">
        <v>20</v>
      </c>
      <c r="K71" s="59">
        <v>20</v>
      </c>
      <c r="L71" s="52">
        <v>65</v>
      </c>
      <c r="M71" s="50">
        <v>83</v>
      </c>
      <c r="N71" s="122"/>
      <c r="O71" s="60"/>
      <c r="P71" s="128">
        <f t="shared" si="2"/>
        <v>3.25</v>
      </c>
      <c r="Q71" s="129">
        <f t="shared" si="2"/>
        <v>4.1500000000000004</v>
      </c>
      <c r="R71" s="132"/>
      <c r="S71" s="130"/>
      <c r="T71" s="180">
        <f t="shared" si="0"/>
        <v>3.7</v>
      </c>
      <c r="U71" s="132"/>
      <c r="V71" s="130"/>
      <c r="W71" s="85" t="s">
        <v>308</v>
      </c>
    </row>
    <row r="72" spans="1:23" ht="133.25" customHeight="1">
      <c r="B72" s="41" t="s">
        <v>16</v>
      </c>
      <c r="C72" s="151" t="s">
        <v>167</v>
      </c>
      <c r="D72" s="149" t="s">
        <v>116</v>
      </c>
      <c r="E72" s="43" t="s">
        <v>23</v>
      </c>
      <c r="F72" s="150" t="s">
        <v>117</v>
      </c>
      <c r="G72" s="80">
        <v>1</v>
      </c>
      <c r="H72" s="52"/>
      <c r="I72" s="49">
        <v>1</v>
      </c>
      <c r="J72" s="50"/>
      <c r="K72" s="60"/>
      <c r="L72" s="52">
        <v>3</v>
      </c>
      <c r="M72" s="50">
        <v>1</v>
      </c>
      <c r="N72" s="122"/>
      <c r="O72" s="60"/>
      <c r="P72" s="128" t="str">
        <f t="shared" si="2"/>
        <v>100%</v>
      </c>
      <c r="Q72" s="129">
        <f t="shared" si="2"/>
        <v>1</v>
      </c>
      <c r="R72" s="132"/>
      <c r="S72" s="130"/>
      <c r="T72" s="131">
        <f t="shared" si="0"/>
        <v>4</v>
      </c>
      <c r="U72" s="132"/>
      <c r="V72" s="130"/>
      <c r="W72" s="85" t="s">
        <v>307</v>
      </c>
    </row>
    <row r="73" spans="1:23" ht="133.25" customHeight="1">
      <c r="B73" s="41" t="s">
        <v>16</v>
      </c>
      <c r="C73" s="152" t="s">
        <v>165</v>
      </c>
      <c r="D73" s="153" t="s">
        <v>166</v>
      </c>
      <c r="E73" s="43" t="s">
        <v>23</v>
      </c>
      <c r="F73" s="150" t="s">
        <v>117</v>
      </c>
      <c r="G73" s="80">
        <v>48</v>
      </c>
      <c r="H73" s="48">
        <v>12</v>
      </c>
      <c r="I73" s="49">
        <v>12</v>
      </c>
      <c r="J73" s="49">
        <v>12</v>
      </c>
      <c r="K73" s="59">
        <v>12</v>
      </c>
      <c r="L73" s="52">
        <v>25</v>
      </c>
      <c r="M73" s="50">
        <v>17</v>
      </c>
      <c r="N73" s="122"/>
      <c r="O73" s="60"/>
      <c r="P73" s="128">
        <f t="shared" si="2"/>
        <v>2.0833333333333335</v>
      </c>
      <c r="Q73" s="129">
        <f t="shared" si="2"/>
        <v>1.4166666666666667</v>
      </c>
      <c r="R73" s="132"/>
      <c r="S73" s="130"/>
      <c r="T73" s="179">
        <f t="shared" si="0"/>
        <v>1.75</v>
      </c>
      <c r="U73" s="132"/>
      <c r="V73" s="130"/>
      <c r="W73" s="85" t="s">
        <v>306</v>
      </c>
    </row>
    <row r="74" spans="1:23" ht="133.25" customHeight="1">
      <c r="B74" s="39" t="s">
        <v>50</v>
      </c>
      <c r="C74" s="145" t="s">
        <v>164</v>
      </c>
      <c r="D74" s="146" t="s">
        <v>118</v>
      </c>
      <c r="E74" s="45" t="s">
        <v>23</v>
      </c>
      <c r="F74" s="147" t="s">
        <v>107</v>
      </c>
      <c r="G74" s="79">
        <v>20</v>
      </c>
      <c r="H74" s="48">
        <v>3</v>
      </c>
      <c r="I74" s="49">
        <v>5</v>
      </c>
      <c r="J74" s="49">
        <v>6</v>
      </c>
      <c r="K74" s="59">
        <v>6</v>
      </c>
      <c r="L74" s="52">
        <v>7</v>
      </c>
      <c r="M74" s="50">
        <v>8</v>
      </c>
      <c r="N74" s="122"/>
      <c r="O74" s="60"/>
      <c r="P74" s="128">
        <f t="shared" si="2"/>
        <v>2.3333333333333335</v>
      </c>
      <c r="Q74" s="129">
        <f t="shared" si="2"/>
        <v>1.6</v>
      </c>
      <c r="R74" s="132"/>
      <c r="S74" s="130"/>
      <c r="T74" s="179">
        <f t="shared" si="0"/>
        <v>1.875</v>
      </c>
      <c r="U74" s="132"/>
      <c r="V74" s="130"/>
      <c r="W74" s="86" t="s">
        <v>305</v>
      </c>
    </row>
    <row r="75" spans="1:23" ht="133.25" customHeight="1">
      <c r="B75" s="41" t="s">
        <v>16</v>
      </c>
      <c r="C75" s="151" t="s">
        <v>163</v>
      </c>
      <c r="D75" s="151" t="s">
        <v>119</v>
      </c>
      <c r="E75" s="43" t="s">
        <v>23</v>
      </c>
      <c r="F75" s="150" t="s">
        <v>120</v>
      </c>
      <c r="G75" s="80">
        <v>15</v>
      </c>
      <c r="H75" s="48">
        <v>3</v>
      </c>
      <c r="I75" s="49">
        <v>4</v>
      </c>
      <c r="J75" s="49">
        <v>4</v>
      </c>
      <c r="K75" s="59">
        <v>4</v>
      </c>
      <c r="L75" s="52">
        <v>4</v>
      </c>
      <c r="M75" s="50">
        <v>4</v>
      </c>
      <c r="N75" s="122"/>
      <c r="O75" s="60"/>
      <c r="P75" s="128">
        <f t="shared" si="2"/>
        <v>1.3333333333333333</v>
      </c>
      <c r="Q75" s="129">
        <f t="shared" si="2"/>
        <v>1</v>
      </c>
      <c r="R75" s="132"/>
      <c r="S75" s="130"/>
      <c r="T75" s="179">
        <f t="shared" si="0"/>
        <v>1.1428571428571428</v>
      </c>
      <c r="U75" s="132"/>
      <c r="V75" s="130"/>
      <c r="W75" s="85" t="s">
        <v>304</v>
      </c>
    </row>
    <row r="76" spans="1:23" ht="133.25" customHeight="1">
      <c r="B76" s="41" t="s">
        <v>16</v>
      </c>
      <c r="C76" s="148" t="s">
        <v>162</v>
      </c>
      <c r="D76" s="149" t="s">
        <v>121</v>
      </c>
      <c r="E76" s="43" t="s">
        <v>23</v>
      </c>
      <c r="F76" s="150" t="s">
        <v>122</v>
      </c>
      <c r="G76" s="80">
        <v>5</v>
      </c>
      <c r="H76" s="52"/>
      <c r="I76" s="49">
        <v>1</v>
      </c>
      <c r="J76" s="49">
        <v>2</v>
      </c>
      <c r="K76" s="59">
        <v>2</v>
      </c>
      <c r="L76" s="52">
        <v>3</v>
      </c>
      <c r="M76" s="50">
        <v>4</v>
      </c>
      <c r="N76" s="122"/>
      <c r="O76" s="60"/>
      <c r="P76" s="128" t="str">
        <f t="shared" si="2"/>
        <v>100%</v>
      </c>
      <c r="Q76" s="129">
        <f t="shared" si="2"/>
        <v>4</v>
      </c>
      <c r="R76" s="132"/>
      <c r="S76" s="130"/>
      <c r="T76" s="179">
        <f t="shared" si="0"/>
        <v>7</v>
      </c>
      <c r="U76" s="132"/>
      <c r="V76" s="130"/>
      <c r="W76" s="85" t="s">
        <v>303</v>
      </c>
    </row>
    <row r="77" spans="1:23" ht="133.25" customHeight="1">
      <c r="B77" s="39" t="s">
        <v>51</v>
      </c>
      <c r="C77" s="145" t="s">
        <v>161</v>
      </c>
      <c r="D77" s="146" t="s">
        <v>123</v>
      </c>
      <c r="E77" s="45" t="s">
        <v>23</v>
      </c>
      <c r="F77" s="147" t="s">
        <v>124</v>
      </c>
      <c r="G77" s="79">
        <v>8220</v>
      </c>
      <c r="H77" s="48">
        <v>2100</v>
      </c>
      <c r="I77" s="49">
        <v>2100</v>
      </c>
      <c r="J77" s="49">
        <v>1520</v>
      </c>
      <c r="K77" s="59">
        <v>2500</v>
      </c>
      <c r="L77" s="52">
        <v>2573</v>
      </c>
      <c r="M77" s="50">
        <v>2523</v>
      </c>
      <c r="N77" s="122"/>
      <c r="O77" s="60"/>
      <c r="P77" s="128">
        <f t="shared" si="2"/>
        <v>1.2252380952380952</v>
      </c>
      <c r="Q77" s="129">
        <f t="shared" si="2"/>
        <v>1.2014285714285715</v>
      </c>
      <c r="R77" s="132"/>
      <c r="S77" s="130"/>
      <c r="T77" s="180">
        <f t="shared" si="0"/>
        <v>1.2133333333333334</v>
      </c>
      <c r="U77" s="132"/>
      <c r="V77" s="130"/>
      <c r="W77" s="86" t="s">
        <v>302</v>
      </c>
    </row>
    <row r="78" spans="1:23" ht="133.25" customHeight="1" thickBot="1">
      <c r="B78" s="46" t="s">
        <v>16</v>
      </c>
      <c r="C78" s="144" t="s">
        <v>160</v>
      </c>
      <c r="D78" s="47" t="s">
        <v>125</v>
      </c>
      <c r="E78" s="2" t="s">
        <v>23</v>
      </c>
      <c r="F78" s="58" t="s">
        <v>126</v>
      </c>
      <c r="G78" s="84">
        <v>8220</v>
      </c>
      <c r="H78" s="61">
        <v>2100</v>
      </c>
      <c r="I78" s="62">
        <v>2100</v>
      </c>
      <c r="J78" s="62">
        <v>1520</v>
      </c>
      <c r="K78" s="63">
        <v>2500</v>
      </c>
      <c r="L78" s="66">
        <v>2573</v>
      </c>
      <c r="M78" s="94">
        <v>2523</v>
      </c>
      <c r="N78" s="123"/>
      <c r="O78" s="126"/>
      <c r="P78" s="182">
        <f t="shared" si="2"/>
        <v>1.2252380952380952</v>
      </c>
      <c r="Q78" s="183">
        <f t="shared" si="2"/>
        <v>1.2014285714285715</v>
      </c>
      <c r="R78" s="133"/>
      <c r="S78" s="167"/>
      <c r="T78" s="184">
        <f t="shared" si="0"/>
        <v>1.2133333333333334</v>
      </c>
      <c r="U78" s="133"/>
      <c r="V78" s="167"/>
      <c r="W78" s="176" t="s">
        <v>301</v>
      </c>
    </row>
    <row r="79" spans="1:23" ht="19">
      <c r="H79" s="76"/>
      <c r="I79" s="76"/>
      <c r="J79" s="76"/>
      <c r="K79" s="76"/>
      <c r="P79" s="168">
        <f t="shared" ref="P79:U79" si="3">AVERAGE((P17),(P19:P23),(P25:P31),(P33:P36),(P39),(P41:P42),(P44),(P46),(P48),(P50:P51),(P53:P57),(P60),(P63),(P65),(P69),(P71:P73),(P75:P76),(P78))</f>
        <v>2.2570007549307984</v>
      </c>
      <c r="Q79" s="168">
        <f t="shared" si="3"/>
        <v>2.0918445616883115</v>
      </c>
      <c r="R79" s="96" t="e">
        <f t="shared" si="3"/>
        <v>#DIV/0!</v>
      </c>
      <c r="S79" s="168" t="e">
        <f t="shared" si="3"/>
        <v>#DIV/0!</v>
      </c>
      <c r="T79" s="96">
        <f t="shared" si="3"/>
        <v>3.3008503505512565</v>
      </c>
      <c r="U79" s="96" t="e">
        <f t="shared" si="3"/>
        <v>#DIV/0!</v>
      </c>
      <c r="V79" s="168" t="e">
        <f t="shared" ref="V79" si="4">AVERAGE((V17),(V19:V23),(V25:V31),(V33:V36),(V39),(V41:V42),(V44),(V46),(V48),(V50:V51),(V53:V57),(V60),(V63),(V65),(V69),(V71:V73),(V75:V76),(V78))</f>
        <v>#DIV/0!</v>
      </c>
    </row>
    <row r="80" spans="1:23" ht="82" customHeight="1"/>
    <row r="81" spans="2:23" ht="177.75" customHeight="1">
      <c r="Q81" s="121"/>
    </row>
    <row r="82" spans="2:23" ht="48.75" customHeight="1">
      <c r="B82" s="202" t="s">
        <v>128</v>
      </c>
      <c r="C82" s="202"/>
      <c r="D82" s="202"/>
      <c r="E82" s="202"/>
      <c r="F82" s="202"/>
      <c r="G82" s="120"/>
      <c r="H82" s="202" t="s">
        <v>19</v>
      </c>
      <c r="I82" s="202"/>
      <c r="J82" s="202"/>
      <c r="K82" s="202"/>
      <c r="L82" s="202"/>
      <c r="M82" s="202"/>
      <c r="N82" s="202"/>
      <c r="O82" s="202"/>
      <c r="P82" s="202"/>
      <c r="Q82" s="121"/>
      <c r="R82" s="202" t="s">
        <v>139</v>
      </c>
      <c r="S82" s="202"/>
      <c r="T82" s="202"/>
      <c r="U82" s="202"/>
      <c r="V82" s="202"/>
      <c r="W82" s="202"/>
    </row>
    <row r="83" spans="2:23" ht="31.5" customHeight="1">
      <c r="B83" s="203"/>
      <c r="C83" s="203"/>
      <c r="D83" s="203"/>
      <c r="E83" s="203"/>
      <c r="F83" s="203"/>
      <c r="H83" s="203"/>
      <c r="I83" s="203"/>
      <c r="J83" s="203"/>
      <c r="K83" s="203"/>
      <c r="L83" s="203"/>
      <c r="M83" s="203"/>
      <c r="N83" s="203"/>
      <c r="O83" s="203"/>
      <c r="P83" s="203"/>
      <c r="R83" s="203"/>
      <c r="S83" s="203"/>
      <c r="T83" s="203"/>
      <c r="U83" s="203"/>
      <c r="V83" s="203"/>
      <c r="W83" s="203"/>
    </row>
    <row r="84" spans="2:23">
      <c r="B84" s="203"/>
      <c r="C84" s="203"/>
      <c r="D84" s="203"/>
      <c r="E84" s="203"/>
      <c r="F84" s="203"/>
      <c r="H84" s="203"/>
      <c r="I84" s="203"/>
      <c r="J84" s="203"/>
      <c r="K84" s="203"/>
      <c r="L84" s="203"/>
      <c r="M84" s="203"/>
      <c r="N84" s="203"/>
      <c r="O84" s="203"/>
      <c r="P84" s="203"/>
      <c r="R84" s="203"/>
      <c r="S84" s="203"/>
      <c r="T84" s="203"/>
      <c r="U84" s="203"/>
      <c r="V84" s="203"/>
      <c r="W84" s="203"/>
    </row>
    <row r="85" spans="2:23" ht="16" customHeight="1"/>
    <row r="86" spans="2:23" ht="15.75" customHeight="1" thickBot="1"/>
    <row r="87" spans="2:23" ht="33" customHeight="1" thickBot="1">
      <c r="E87" s="190" t="s">
        <v>17</v>
      </c>
      <c r="F87" s="191"/>
      <c r="G87" s="191"/>
      <c r="H87" s="191"/>
      <c r="I87" s="191"/>
      <c r="J87" s="191"/>
      <c r="K87" s="191"/>
      <c r="L87" s="191"/>
      <c r="M87" s="191"/>
      <c r="N87" s="191"/>
      <c r="O87" s="191"/>
      <c r="P87" s="191"/>
      <c r="Q87" s="191"/>
      <c r="R87" s="191"/>
      <c r="S87" s="191"/>
      <c r="T87" s="191"/>
      <c r="U87" s="191"/>
      <c r="V87" s="191"/>
      <c r="W87" s="192"/>
    </row>
    <row r="88" spans="2:23" ht="15.75" customHeight="1" thickBot="1">
      <c r="E88" s="193" t="s">
        <v>18</v>
      </c>
      <c r="F88" s="195" t="s">
        <v>10</v>
      </c>
      <c r="G88" s="197" t="s">
        <v>11</v>
      </c>
      <c r="H88" s="198"/>
      <c r="I88" s="198"/>
      <c r="J88" s="199"/>
      <c r="K88" s="197" t="s">
        <v>12</v>
      </c>
      <c r="L88" s="198"/>
      <c r="M88" s="198"/>
      <c r="N88" s="199"/>
      <c r="O88" s="198" t="s">
        <v>13</v>
      </c>
      <c r="P88" s="198"/>
      <c r="Q88" s="198"/>
      <c r="R88" s="199"/>
      <c r="S88" s="197" t="s">
        <v>14</v>
      </c>
      <c r="T88" s="198"/>
      <c r="U88" s="198"/>
      <c r="V88" s="199"/>
      <c r="W88" s="200" t="s">
        <v>151</v>
      </c>
    </row>
    <row r="89" spans="2:23" ht="31" thickBot="1">
      <c r="E89" s="194"/>
      <c r="F89" s="196"/>
      <c r="G89" s="3" t="s">
        <v>248</v>
      </c>
      <c r="H89" s="7" t="s">
        <v>249</v>
      </c>
      <c r="I89" s="8" t="s">
        <v>250</v>
      </c>
      <c r="J89" s="9" t="s">
        <v>251</v>
      </c>
      <c r="K89" s="3" t="s">
        <v>248</v>
      </c>
      <c r="L89" s="7" t="s">
        <v>249</v>
      </c>
      <c r="M89" s="8" t="s">
        <v>250</v>
      </c>
      <c r="N89" s="9" t="s">
        <v>251</v>
      </c>
      <c r="O89" s="108" t="s">
        <v>6</v>
      </c>
      <c r="P89" s="7" t="s">
        <v>7</v>
      </c>
      <c r="Q89" s="8" t="s">
        <v>8</v>
      </c>
      <c r="R89" s="9" t="s">
        <v>9</v>
      </c>
      <c r="S89" s="3" t="s">
        <v>6</v>
      </c>
      <c r="T89" s="7" t="s">
        <v>7</v>
      </c>
      <c r="U89" s="8" t="s">
        <v>8</v>
      </c>
      <c r="V89" s="9" t="s">
        <v>9</v>
      </c>
      <c r="W89" s="201"/>
    </row>
    <row r="90" spans="2:23" ht="17" hidden="1" customHeight="1" thickBot="1">
      <c r="E90" s="186"/>
      <c r="F90" s="187"/>
      <c r="G90" s="109"/>
      <c r="H90" s="35"/>
      <c r="I90" s="35"/>
      <c r="J90" s="36"/>
      <c r="K90" s="109"/>
      <c r="L90" s="35"/>
      <c r="M90" s="35"/>
      <c r="N90" s="36"/>
      <c r="O90" s="117" t="str">
        <f t="shared" ref="O90:R90" si="5">IFERROR((K90/G90),"100%")</f>
        <v>100%</v>
      </c>
      <c r="P90" s="34" t="str">
        <f t="shared" si="5"/>
        <v>100%</v>
      </c>
      <c r="Q90" s="34" t="str">
        <f t="shared" si="5"/>
        <v>100%</v>
      </c>
      <c r="R90" s="10" t="str">
        <f t="shared" si="5"/>
        <v>100%</v>
      </c>
      <c r="S90" s="37" t="str">
        <f>IFERROR(((K90)/(G90)),"100%")</f>
        <v>100%</v>
      </c>
      <c r="T90" s="38" t="str">
        <f>IFERROR(((L90+M90)/(H90+I90)),"100%")</f>
        <v>100%</v>
      </c>
      <c r="U90" s="34" t="str">
        <f>IFERROR(((L90+M90+N90)/(H90+I90+J90)),"100%")</f>
        <v>100%</v>
      </c>
      <c r="V90" s="10" t="str">
        <f>IFERROR(((L90+M90+N90+O90)/(H90+I90+J90+K90)),"100%")</f>
        <v>100%</v>
      </c>
      <c r="W90" s="171"/>
    </row>
    <row r="91" spans="2:23" ht="15" hidden="1" customHeight="1">
      <c r="E91" s="4"/>
      <c r="F91" s="102">
        <v>400</v>
      </c>
      <c r="G91" s="12">
        <v>100</v>
      </c>
      <c r="H91" s="13">
        <v>100</v>
      </c>
      <c r="I91" s="13">
        <v>100</v>
      </c>
      <c r="J91" s="14">
        <v>100</v>
      </c>
      <c r="K91" s="12">
        <v>90</v>
      </c>
      <c r="L91" s="15"/>
      <c r="M91" s="15"/>
      <c r="N91" s="16"/>
      <c r="O91" s="10">
        <f t="shared" ref="O91:O92" si="6">IFERROR(K91/G91,"100"%)</f>
        <v>0.9</v>
      </c>
      <c r="P91" s="17"/>
      <c r="Q91" s="17"/>
      <c r="R91" s="18"/>
      <c r="S91" s="11">
        <f>IFERROR(K91/F91,"100%")</f>
        <v>0.22500000000000001</v>
      </c>
      <c r="T91" s="17"/>
      <c r="U91" s="17"/>
      <c r="V91" s="18"/>
      <c r="W91" s="172"/>
    </row>
    <row r="92" spans="2:23" ht="15" hidden="1" customHeight="1">
      <c r="E92" s="5"/>
      <c r="F92" s="103">
        <v>1500</v>
      </c>
      <c r="G92" s="19">
        <v>500</v>
      </c>
      <c r="H92" s="20">
        <v>250</v>
      </c>
      <c r="I92" s="20">
        <v>550</v>
      </c>
      <c r="J92" s="21">
        <v>200</v>
      </c>
      <c r="K92" s="19">
        <v>450</v>
      </c>
      <c r="L92" s="22"/>
      <c r="M92" s="22"/>
      <c r="N92" s="23"/>
      <c r="O92" s="10">
        <f t="shared" si="6"/>
        <v>0.9</v>
      </c>
      <c r="P92" s="24"/>
      <c r="Q92" s="24"/>
      <c r="R92" s="25"/>
      <c r="S92" s="11">
        <f>IFERROR(K92/F92,"100%")</f>
        <v>0.3</v>
      </c>
      <c r="T92" s="24"/>
      <c r="U92" s="24"/>
      <c r="V92" s="25"/>
      <c r="W92" s="173"/>
    </row>
    <row r="93" spans="2:23" ht="16" hidden="1" customHeight="1" thickBot="1">
      <c r="E93" s="6"/>
      <c r="F93" s="104"/>
      <c r="G93" s="26"/>
      <c r="H93" s="27"/>
      <c r="I93" s="27"/>
      <c r="J93" s="28"/>
      <c r="K93" s="26"/>
      <c r="L93" s="29"/>
      <c r="M93" s="29"/>
      <c r="N93" s="30"/>
      <c r="O93" s="118"/>
      <c r="P93" s="31"/>
      <c r="Q93" s="31"/>
      <c r="R93" s="32"/>
      <c r="S93" s="33"/>
      <c r="T93" s="31"/>
      <c r="U93" s="31"/>
      <c r="V93" s="32"/>
      <c r="W93" s="174"/>
    </row>
    <row r="94" spans="2:23" ht="16" hidden="1" customHeight="1" thickBot="1">
      <c r="E94" s="6"/>
      <c r="F94" s="104"/>
      <c r="G94" s="26"/>
      <c r="H94" s="27"/>
      <c r="I94" s="27"/>
      <c r="J94" s="28"/>
      <c r="K94" s="26"/>
      <c r="L94" s="29"/>
      <c r="M94" s="29"/>
      <c r="N94" s="30"/>
      <c r="O94" s="118"/>
      <c r="P94" s="31"/>
      <c r="Q94" s="31"/>
      <c r="R94" s="32"/>
      <c r="S94" s="33"/>
      <c r="T94" s="31"/>
      <c r="U94" s="31"/>
      <c r="V94" s="32"/>
      <c r="W94" s="174"/>
    </row>
    <row r="95" spans="2:23" ht="91" thickBot="1">
      <c r="E95" s="87" t="s">
        <v>244</v>
      </c>
      <c r="F95" s="105">
        <v>2200000</v>
      </c>
      <c r="G95" s="110"/>
      <c r="H95" s="88">
        <v>733333</v>
      </c>
      <c r="I95" s="88">
        <v>733333</v>
      </c>
      <c r="J95" s="111">
        <v>733333</v>
      </c>
      <c r="K95" s="110"/>
      <c r="L95" s="88">
        <v>34907.089999999997</v>
      </c>
      <c r="M95" s="88"/>
      <c r="N95" s="111"/>
      <c r="O95" s="119">
        <f>IFERROR(K95/G95,"100"%)</f>
        <v>1</v>
      </c>
      <c r="P95" s="89">
        <f>IFERROR(L95/H95,"100"%)</f>
        <v>4.7600598909363134E-2</v>
      </c>
      <c r="Q95" s="89">
        <f>IFERROR(M95/I95,"100"%)</f>
        <v>0</v>
      </c>
      <c r="R95" s="89">
        <f>IFERROR(N95/J95,"100"%)</f>
        <v>0</v>
      </c>
      <c r="S95" s="119">
        <f t="shared" ref="S95:S109" si="7">IFERROR(((K95)/(F95)),"100%")</f>
        <v>0</v>
      </c>
      <c r="T95" s="89">
        <f>IFERROR(((K95+L95)/(F95)),"100%")</f>
        <v>1.586685909090909E-2</v>
      </c>
      <c r="U95" s="34">
        <f>IFERROR(((K95+L95+M95)/(F95)),"100%")</f>
        <v>1.586685909090909E-2</v>
      </c>
      <c r="V95" s="34">
        <f>IFERROR(((K95+L95+M95+N95)/(F95)),"100%")</f>
        <v>1.586685909090909E-2</v>
      </c>
      <c r="W95" s="125" t="s">
        <v>317</v>
      </c>
    </row>
    <row r="96" spans="2:23" ht="76" thickBot="1">
      <c r="E96" s="90" t="s">
        <v>245</v>
      </c>
      <c r="F96" s="106">
        <v>200000</v>
      </c>
      <c r="G96" s="112"/>
      <c r="H96" s="91">
        <v>66666</v>
      </c>
      <c r="I96" s="91">
        <v>66666</v>
      </c>
      <c r="J96" s="113">
        <v>66666</v>
      </c>
      <c r="K96" s="112"/>
      <c r="L96" s="91"/>
      <c r="M96" s="91"/>
      <c r="N96" s="113"/>
      <c r="O96" s="119">
        <f t="shared" ref="O96:O109" si="8">IFERROR(K96/G96,"100"%)</f>
        <v>1</v>
      </c>
      <c r="P96" s="89">
        <f t="shared" ref="P96:P109" si="9">IFERROR(L96/H96,"100"%)</f>
        <v>0</v>
      </c>
      <c r="Q96" s="89"/>
      <c r="R96" s="89"/>
      <c r="S96" s="119">
        <f t="shared" si="7"/>
        <v>0</v>
      </c>
      <c r="T96" s="89">
        <f t="shared" ref="T96:T109" si="10">IFERROR(((K96+L96)/(F96)),"100%")</f>
        <v>0</v>
      </c>
      <c r="U96" s="34"/>
      <c r="V96" s="34"/>
      <c r="W96" s="125" t="s">
        <v>318</v>
      </c>
    </row>
    <row r="97" spans="5:23" ht="88" customHeight="1" thickBot="1">
      <c r="E97" s="92" t="s">
        <v>246</v>
      </c>
      <c r="F97" s="106">
        <v>200000</v>
      </c>
      <c r="G97" s="112"/>
      <c r="H97" s="91">
        <v>66666</v>
      </c>
      <c r="I97" s="91">
        <v>66666</v>
      </c>
      <c r="J97" s="113">
        <v>66666</v>
      </c>
      <c r="K97" s="163"/>
      <c r="L97" s="91">
        <v>4169.04</v>
      </c>
      <c r="M97" s="91"/>
      <c r="N97" s="113"/>
      <c r="O97" s="119">
        <f t="shared" si="8"/>
        <v>1</v>
      </c>
      <c r="P97" s="89">
        <f t="shared" si="9"/>
        <v>6.2536225362253617E-2</v>
      </c>
      <c r="Q97" s="89"/>
      <c r="R97" s="89"/>
      <c r="S97" s="119">
        <f t="shared" si="7"/>
        <v>0</v>
      </c>
      <c r="T97" s="89">
        <f t="shared" si="10"/>
        <v>2.0845200000000001E-2</v>
      </c>
      <c r="U97" s="34"/>
      <c r="V97" s="34"/>
      <c r="W97" s="125" t="s">
        <v>319</v>
      </c>
    </row>
    <row r="98" spans="5:23" ht="94" customHeight="1" thickBot="1">
      <c r="E98" s="90" t="s">
        <v>247</v>
      </c>
      <c r="F98" s="106">
        <v>25900000</v>
      </c>
      <c r="G98" s="114"/>
      <c r="H98" s="91">
        <v>86333333</v>
      </c>
      <c r="I98" s="91">
        <v>86333333</v>
      </c>
      <c r="J98" s="113">
        <v>86333333</v>
      </c>
      <c r="K98" s="112"/>
      <c r="L98" s="91">
        <v>176998.12</v>
      </c>
      <c r="M98" s="91"/>
      <c r="N98" s="134"/>
      <c r="O98" s="119">
        <f t="shared" si="8"/>
        <v>1</v>
      </c>
      <c r="P98" s="89">
        <f t="shared" si="9"/>
        <v>2.0501712820469933E-3</v>
      </c>
      <c r="Q98" s="89"/>
      <c r="R98" s="89"/>
      <c r="S98" s="119">
        <f t="shared" si="7"/>
        <v>0</v>
      </c>
      <c r="T98" s="89">
        <f t="shared" si="10"/>
        <v>6.8339042471042468E-3</v>
      </c>
      <c r="U98" s="34"/>
      <c r="V98" s="34"/>
      <c r="W98" s="125" t="s">
        <v>320</v>
      </c>
    </row>
    <row r="99" spans="5:23" ht="88" customHeight="1" thickBot="1">
      <c r="E99" s="90" t="s">
        <v>144</v>
      </c>
      <c r="F99" s="106">
        <v>28000000</v>
      </c>
      <c r="G99" s="114"/>
      <c r="H99" s="91">
        <v>9333333</v>
      </c>
      <c r="I99" s="91">
        <v>9333333</v>
      </c>
      <c r="J99" s="113">
        <v>9333333</v>
      </c>
      <c r="K99" s="112"/>
      <c r="L99" s="91">
        <v>8350443.7999999998</v>
      </c>
      <c r="M99" s="91"/>
      <c r="N99" s="113"/>
      <c r="O99" s="119">
        <f t="shared" si="8"/>
        <v>1</v>
      </c>
      <c r="P99" s="89">
        <f t="shared" si="9"/>
        <v>0.89469043909608714</v>
      </c>
      <c r="Q99" s="89"/>
      <c r="R99" s="89"/>
      <c r="S99" s="119">
        <f t="shared" si="7"/>
        <v>0</v>
      </c>
      <c r="T99" s="89">
        <f t="shared" si="10"/>
        <v>0.29823013571428569</v>
      </c>
      <c r="U99" s="34"/>
      <c r="V99" s="34"/>
      <c r="W99" s="125" t="s">
        <v>321</v>
      </c>
    </row>
    <row r="100" spans="5:23" ht="87" customHeight="1" thickBot="1">
      <c r="E100" s="92" t="s">
        <v>143</v>
      </c>
      <c r="F100" s="106">
        <v>150000</v>
      </c>
      <c r="G100" s="114"/>
      <c r="H100" s="91">
        <v>50000</v>
      </c>
      <c r="I100" s="91">
        <v>50000</v>
      </c>
      <c r="J100" s="113">
        <v>50000</v>
      </c>
      <c r="K100" s="112"/>
      <c r="L100" s="91">
        <v>57542.53</v>
      </c>
      <c r="M100" s="91"/>
      <c r="N100" s="113"/>
      <c r="O100" s="119">
        <f t="shared" si="8"/>
        <v>1</v>
      </c>
      <c r="P100" s="89">
        <f t="shared" si="9"/>
        <v>1.1508506000000001</v>
      </c>
      <c r="Q100" s="89"/>
      <c r="R100" s="89"/>
      <c r="S100" s="119">
        <f t="shared" si="7"/>
        <v>0</v>
      </c>
      <c r="T100" s="89">
        <f t="shared" si="10"/>
        <v>0.38361686666666667</v>
      </c>
      <c r="U100" s="34"/>
      <c r="V100" s="34"/>
      <c r="W100" s="125" t="s">
        <v>322</v>
      </c>
    </row>
    <row r="101" spans="5:23" ht="91" customHeight="1" thickBot="1">
      <c r="E101" s="90" t="s">
        <v>142</v>
      </c>
      <c r="F101" s="106">
        <v>1300000</v>
      </c>
      <c r="G101" s="112"/>
      <c r="H101" s="91">
        <v>433333</v>
      </c>
      <c r="I101" s="91">
        <v>433333</v>
      </c>
      <c r="J101" s="113">
        <v>433333</v>
      </c>
      <c r="K101" s="112"/>
      <c r="L101" s="91">
        <v>175618.08</v>
      </c>
      <c r="M101" s="91"/>
      <c r="N101" s="113"/>
      <c r="O101" s="119">
        <f t="shared" si="8"/>
        <v>1</v>
      </c>
      <c r="P101" s="89">
        <f t="shared" si="9"/>
        <v>0.40527280405600308</v>
      </c>
      <c r="Q101" s="89"/>
      <c r="R101" s="89"/>
      <c r="S101" s="119">
        <f t="shared" si="7"/>
        <v>0</v>
      </c>
      <c r="T101" s="89">
        <f t="shared" si="10"/>
        <v>0.13509083076923076</v>
      </c>
      <c r="U101" s="34"/>
      <c r="V101" s="34"/>
      <c r="W101" s="125" t="s">
        <v>323</v>
      </c>
    </row>
    <row r="102" spans="5:23" ht="92" customHeight="1" thickBot="1">
      <c r="E102" s="90" t="s">
        <v>129</v>
      </c>
      <c r="F102" s="106">
        <v>550000</v>
      </c>
      <c r="G102" s="112"/>
      <c r="H102" s="91">
        <v>183333</v>
      </c>
      <c r="I102" s="91">
        <v>183333</v>
      </c>
      <c r="J102" s="113">
        <v>183333</v>
      </c>
      <c r="K102" s="112"/>
      <c r="L102" s="91">
        <v>97530.48</v>
      </c>
      <c r="M102" s="91"/>
      <c r="N102" s="113"/>
      <c r="O102" s="119">
        <f t="shared" si="8"/>
        <v>1</v>
      </c>
      <c r="P102" s="89">
        <f t="shared" si="9"/>
        <v>0.53198540360982471</v>
      </c>
      <c r="Q102" s="89"/>
      <c r="R102" s="89"/>
      <c r="S102" s="119">
        <f t="shared" si="7"/>
        <v>0</v>
      </c>
      <c r="T102" s="89">
        <f t="shared" si="10"/>
        <v>0.17732814545454545</v>
      </c>
      <c r="U102" s="34"/>
      <c r="V102" s="34"/>
      <c r="W102" s="125" t="s">
        <v>324</v>
      </c>
    </row>
    <row r="103" spans="5:23" ht="95" customHeight="1" thickBot="1">
      <c r="E103" s="90" t="s">
        <v>130</v>
      </c>
      <c r="F103" s="106">
        <v>100000</v>
      </c>
      <c r="G103" s="112"/>
      <c r="H103" s="91">
        <v>33333</v>
      </c>
      <c r="I103" s="91">
        <v>33333</v>
      </c>
      <c r="J103" s="113">
        <v>33333</v>
      </c>
      <c r="K103" s="112"/>
      <c r="L103" s="91"/>
      <c r="M103" s="91"/>
      <c r="N103" s="113"/>
      <c r="O103" s="119">
        <f t="shared" si="8"/>
        <v>1</v>
      </c>
      <c r="P103" s="89">
        <f t="shared" si="9"/>
        <v>0</v>
      </c>
      <c r="Q103" s="89"/>
      <c r="R103" s="89"/>
      <c r="S103" s="119">
        <f t="shared" si="7"/>
        <v>0</v>
      </c>
      <c r="T103" s="89">
        <f t="shared" si="10"/>
        <v>0</v>
      </c>
      <c r="U103" s="34"/>
      <c r="V103" s="34"/>
      <c r="W103" s="125" t="s">
        <v>318</v>
      </c>
    </row>
    <row r="104" spans="5:23" ht="76" thickBot="1">
      <c r="E104" s="90" t="s">
        <v>131</v>
      </c>
      <c r="F104" s="106">
        <v>100000</v>
      </c>
      <c r="G104" s="112"/>
      <c r="H104" s="91">
        <v>33333</v>
      </c>
      <c r="I104" s="91">
        <v>33333</v>
      </c>
      <c r="J104" s="113">
        <v>33333</v>
      </c>
      <c r="K104" s="112"/>
      <c r="L104" s="91"/>
      <c r="M104" s="91"/>
      <c r="N104" s="113"/>
      <c r="O104" s="119">
        <f t="shared" si="8"/>
        <v>1</v>
      </c>
      <c r="P104" s="89">
        <f t="shared" si="9"/>
        <v>0</v>
      </c>
      <c r="Q104" s="89"/>
      <c r="R104" s="89"/>
      <c r="S104" s="119">
        <f t="shared" si="7"/>
        <v>0</v>
      </c>
      <c r="T104" s="89">
        <f t="shared" si="10"/>
        <v>0</v>
      </c>
      <c r="U104" s="34"/>
      <c r="V104" s="34"/>
      <c r="W104" s="125" t="s">
        <v>318</v>
      </c>
    </row>
    <row r="105" spans="5:23" ht="91" thickBot="1">
      <c r="E105" s="90" t="s">
        <v>132</v>
      </c>
      <c r="F105" s="106">
        <v>600000</v>
      </c>
      <c r="G105" s="112"/>
      <c r="H105" s="91">
        <v>200000</v>
      </c>
      <c r="I105" s="91">
        <v>200000</v>
      </c>
      <c r="J105" s="113">
        <v>200000</v>
      </c>
      <c r="K105" s="112"/>
      <c r="L105" s="91">
        <v>159786.44</v>
      </c>
      <c r="M105" s="113"/>
      <c r="N105" s="113"/>
      <c r="O105" s="119">
        <f t="shared" si="8"/>
        <v>1</v>
      </c>
      <c r="P105" s="89">
        <f t="shared" si="9"/>
        <v>0.79893219999999998</v>
      </c>
      <c r="Q105" s="89"/>
      <c r="R105" s="89"/>
      <c r="S105" s="119">
        <f t="shared" si="7"/>
        <v>0</v>
      </c>
      <c r="T105" s="89">
        <f t="shared" si="10"/>
        <v>0.26631073333333333</v>
      </c>
      <c r="U105" s="34"/>
      <c r="V105" s="34"/>
      <c r="W105" s="125" t="s">
        <v>325</v>
      </c>
    </row>
    <row r="106" spans="5:23" ht="76" thickBot="1">
      <c r="E106" s="90" t="s">
        <v>133</v>
      </c>
      <c r="F106" s="106">
        <v>100000</v>
      </c>
      <c r="G106" s="112"/>
      <c r="H106" s="91">
        <v>33333</v>
      </c>
      <c r="I106" s="91">
        <v>33333</v>
      </c>
      <c r="J106" s="113">
        <v>33333</v>
      </c>
      <c r="K106" s="112"/>
      <c r="L106" s="91"/>
      <c r="M106" s="91"/>
      <c r="N106" s="113"/>
      <c r="O106" s="119">
        <f t="shared" si="8"/>
        <v>1</v>
      </c>
      <c r="P106" s="89">
        <f t="shared" si="9"/>
        <v>0</v>
      </c>
      <c r="Q106" s="89"/>
      <c r="R106" s="89"/>
      <c r="S106" s="119">
        <f t="shared" si="7"/>
        <v>0</v>
      </c>
      <c r="T106" s="89">
        <f t="shared" si="10"/>
        <v>0</v>
      </c>
      <c r="U106" s="34"/>
      <c r="V106" s="34"/>
      <c r="W106" s="125" t="s">
        <v>318</v>
      </c>
    </row>
    <row r="107" spans="5:23" ht="76" thickBot="1">
      <c r="E107" s="90" t="s">
        <v>134</v>
      </c>
      <c r="F107" s="106">
        <v>100000</v>
      </c>
      <c r="G107" s="112"/>
      <c r="H107" s="91">
        <v>33333</v>
      </c>
      <c r="I107" s="91">
        <v>33333</v>
      </c>
      <c r="J107" s="113">
        <v>33333</v>
      </c>
      <c r="K107" s="112"/>
      <c r="L107" s="91"/>
      <c r="M107" s="91"/>
      <c r="N107" s="113"/>
      <c r="O107" s="119">
        <f t="shared" si="8"/>
        <v>1</v>
      </c>
      <c r="P107" s="89">
        <f t="shared" si="9"/>
        <v>0</v>
      </c>
      <c r="Q107" s="89"/>
      <c r="R107" s="89"/>
      <c r="S107" s="119">
        <f t="shared" si="7"/>
        <v>0</v>
      </c>
      <c r="T107" s="89">
        <f t="shared" si="10"/>
        <v>0</v>
      </c>
      <c r="U107" s="34"/>
      <c r="V107" s="34"/>
      <c r="W107" s="125" t="s">
        <v>318</v>
      </c>
    </row>
    <row r="108" spans="5:23" ht="76" thickBot="1">
      <c r="E108" s="90" t="s">
        <v>135</v>
      </c>
      <c r="F108" s="106">
        <v>500000</v>
      </c>
      <c r="G108" s="112"/>
      <c r="H108" s="91">
        <v>166666</v>
      </c>
      <c r="I108" s="91">
        <v>166666</v>
      </c>
      <c r="J108" s="113">
        <v>166666</v>
      </c>
      <c r="K108" s="112"/>
      <c r="L108" s="91"/>
      <c r="M108" s="113"/>
      <c r="N108" s="113"/>
      <c r="O108" s="119">
        <f t="shared" si="8"/>
        <v>1</v>
      </c>
      <c r="P108" s="89">
        <f t="shared" si="9"/>
        <v>0</v>
      </c>
      <c r="Q108" s="89"/>
      <c r="R108" s="89"/>
      <c r="S108" s="119">
        <f t="shared" si="7"/>
        <v>0</v>
      </c>
      <c r="T108" s="89">
        <f t="shared" si="10"/>
        <v>0</v>
      </c>
      <c r="U108" s="34"/>
      <c r="V108" s="34"/>
      <c r="W108" s="125" t="s">
        <v>318</v>
      </c>
    </row>
    <row r="109" spans="5:23" ht="91" thickBot="1">
      <c r="E109" s="162" t="s">
        <v>136</v>
      </c>
      <c r="F109" s="107">
        <v>250000</v>
      </c>
      <c r="G109" s="115"/>
      <c r="H109" s="93">
        <v>83333</v>
      </c>
      <c r="I109" s="93">
        <v>83333</v>
      </c>
      <c r="J109" s="116">
        <v>83333</v>
      </c>
      <c r="K109" s="115"/>
      <c r="L109" s="93">
        <v>4372.26</v>
      </c>
      <c r="M109" s="93"/>
      <c r="N109" s="93"/>
      <c r="O109" s="119">
        <f t="shared" si="8"/>
        <v>1</v>
      </c>
      <c r="P109" s="89">
        <f t="shared" si="9"/>
        <v>5.2467329869319478E-2</v>
      </c>
      <c r="Q109" s="89"/>
      <c r="R109" s="89"/>
      <c r="S109" s="119">
        <f t="shared" si="7"/>
        <v>0</v>
      </c>
      <c r="T109" s="89">
        <f t="shared" si="10"/>
        <v>1.7489040000000001E-2</v>
      </c>
      <c r="U109" s="34"/>
      <c r="V109" s="34"/>
      <c r="W109" s="125" t="s">
        <v>326</v>
      </c>
    </row>
  </sheetData>
  <mergeCells count="27">
    <mergeCell ref="W10:W12"/>
    <mergeCell ref="B11:B12"/>
    <mergeCell ref="C11:C12"/>
    <mergeCell ref="D11:F11"/>
    <mergeCell ref="L11:O11"/>
    <mergeCell ref="P11:S11"/>
    <mergeCell ref="T11:V11"/>
    <mergeCell ref="G10:V10"/>
    <mergeCell ref="G11:K11"/>
    <mergeCell ref="E2:U2"/>
    <mergeCell ref="E3:U3"/>
    <mergeCell ref="E4:U4"/>
    <mergeCell ref="E5:U5"/>
    <mergeCell ref="E6:U6"/>
    <mergeCell ref="E90:F90"/>
    <mergeCell ref="B14:F14"/>
    <mergeCell ref="E87:W87"/>
    <mergeCell ref="E88:E89"/>
    <mergeCell ref="F88:F89"/>
    <mergeCell ref="G88:J88"/>
    <mergeCell ref="K88:N88"/>
    <mergeCell ref="O88:R88"/>
    <mergeCell ref="S88:V88"/>
    <mergeCell ref="W88:W89"/>
    <mergeCell ref="B82:F84"/>
    <mergeCell ref="H82:P84"/>
    <mergeCell ref="R82:W84"/>
  </mergeCells>
  <phoneticPr fontId="8" type="noConversion"/>
  <conditionalFormatting sqref="G90:J109">
    <cfRule type="containsBlanks" dxfId="103" priority="70">
      <formula>LEN(TRIM(G90))=0</formula>
    </cfRule>
  </conditionalFormatting>
  <conditionalFormatting sqref="H34:H42">
    <cfRule type="containsBlanks" dxfId="102" priority="235">
      <formula>LEN(TRIM(H34))=0</formula>
    </cfRule>
  </conditionalFormatting>
  <conditionalFormatting sqref="H14:K15 H16:H17">
    <cfRule type="containsBlanks" dxfId="101" priority="860">
      <formula>LEN(TRIM(H14))=0</formula>
    </cfRule>
  </conditionalFormatting>
  <conditionalFormatting sqref="H18:K78">
    <cfRule type="containsBlanks" dxfId="100" priority="227">
      <formula>LEN(TRIM(H18))=0</formula>
    </cfRule>
  </conditionalFormatting>
  <conditionalFormatting sqref="I16:K42">
    <cfRule type="containsBlanks" dxfId="99" priority="234">
      <formula>LEN(TRIM(I16))=0</formula>
    </cfRule>
  </conditionalFormatting>
  <conditionalFormatting sqref="K97:L97">
    <cfRule type="containsBlanks" dxfId="98" priority="54">
      <formula>LEN(TRIM(K97))=0</formula>
    </cfRule>
  </conditionalFormatting>
  <conditionalFormatting sqref="L14:O78">
    <cfRule type="containsBlanks" dxfId="97" priority="245">
      <formula>LEN(TRIM(L14))=0</formula>
    </cfRule>
  </conditionalFormatting>
  <conditionalFormatting sqref="M13:O13">
    <cfRule type="containsBlanks" dxfId="96" priority="144">
      <formula>LEN(TRIM(M13))=0</formula>
    </cfRule>
  </conditionalFormatting>
  <conditionalFormatting sqref="O91:O92">
    <cfRule type="cellIs" dxfId="95" priority="95" stopIfTrue="1" operator="between">
      <formula>0.7</formula>
      <formula>1.2</formula>
    </cfRule>
    <cfRule type="cellIs" dxfId="94" priority="94" stopIfTrue="1" operator="between">
      <formula>0.5</formula>
      <formula>0.7</formula>
    </cfRule>
    <cfRule type="cellIs" dxfId="93" priority="96" stopIfTrue="1" operator="greaterThanOrEqual">
      <formula>1.2</formula>
    </cfRule>
    <cfRule type="cellIs" dxfId="92" priority="93" stopIfTrue="1" operator="lessThan">
      <formula>0.5</formula>
    </cfRule>
    <cfRule type="cellIs" dxfId="91" priority="92" stopIfTrue="1" operator="equal">
      <formula>"100%"</formula>
    </cfRule>
    <cfRule type="containsBlanks" dxfId="90" priority="97" stopIfTrue="1">
      <formula>LEN(TRIM(O91))=0</formula>
    </cfRule>
  </conditionalFormatting>
  <conditionalFormatting sqref="O95:R109">
    <cfRule type="cellIs" dxfId="89" priority="57" stopIfTrue="1" operator="lessThan">
      <formula>0.5</formula>
    </cfRule>
    <cfRule type="cellIs" dxfId="88" priority="60" stopIfTrue="1" operator="greaterThanOrEqual">
      <formula>1.2</formula>
    </cfRule>
    <cfRule type="containsBlanks" dxfId="87" priority="61" stopIfTrue="1">
      <formula>LEN(TRIM(O95))=0</formula>
    </cfRule>
    <cfRule type="cellIs" dxfId="86" priority="59" stopIfTrue="1" operator="between">
      <formula>0.7</formula>
      <formula>1.2</formula>
    </cfRule>
    <cfRule type="cellIs" dxfId="85" priority="58" stopIfTrue="1" operator="between">
      <formula>0.5</formula>
      <formula>0.7</formula>
    </cfRule>
    <cfRule type="cellIs" dxfId="84" priority="56" stopIfTrue="1" operator="equal">
      <formula>"100%"</formula>
    </cfRule>
  </conditionalFormatting>
  <conditionalFormatting sqref="O90:V90">
    <cfRule type="cellIs" dxfId="83" priority="82" stopIfTrue="1" operator="between">
      <formula>0.7</formula>
      <formula>1.2</formula>
    </cfRule>
    <cfRule type="cellIs" dxfId="82" priority="81" stopIfTrue="1" operator="between">
      <formula>0.5</formula>
      <formula>0.7</formula>
    </cfRule>
    <cfRule type="cellIs" dxfId="81" priority="83" stopIfTrue="1" operator="greaterThanOrEqual">
      <formula>1.2</formula>
    </cfRule>
    <cfRule type="cellIs" dxfId="80" priority="79" stopIfTrue="1" operator="equal">
      <formula>"100%"</formula>
    </cfRule>
    <cfRule type="containsBlanks" dxfId="79" priority="84" stopIfTrue="1">
      <formula>LEN(TRIM(O90))=0</formula>
    </cfRule>
    <cfRule type="cellIs" dxfId="78" priority="80" stopIfTrue="1" operator="lessThan">
      <formula>0.5</formula>
    </cfRule>
  </conditionalFormatting>
  <conditionalFormatting sqref="O93:V94">
    <cfRule type="containsBlanks" dxfId="77" priority="77">
      <formula>LEN(TRIM(O93))=0</formula>
    </cfRule>
  </conditionalFormatting>
  <conditionalFormatting sqref="P13:Q13">
    <cfRule type="cellIs" dxfId="76" priority="49" stopIfTrue="1" operator="lessThan">
      <formula>0.5</formula>
    </cfRule>
    <cfRule type="cellIs" dxfId="75" priority="50" stopIfTrue="1" operator="between">
      <formula>0.5</formula>
      <formula>0.7</formula>
    </cfRule>
    <cfRule type="cellIs" dxfId="74" priority="51" stopIfTrue="1" operator="between">
      <formula>0.7</formula>
      <formula>1.2</formula>
    </cfRule>
    <cfRule type="cellIs" dxfId="73" priority="52" stopIfTrue="1" operator="greaterThanOrEqual">
      <formula>1.2</formula>
    </cfRule>
    <cfRule type="containsBlanks" dxfId="72" priority="53" stopIfTrue="1">
      <formula>LEN(TRIM(P13))=0</formula>
    </cfRule>
    <cfRule type="cellIs" dxfId="71" priority="48" stopIfTrue="1" operator="equal">
      <formula>"100%"</formula>
    </cfRule>
  </conditionalFormatting>
  <conditionalFormatting sqref="P91:R92">
    <cfRule type="containsBlanks" dxfId="70" priority="85">
      <formula>LEN(TRIM(P91))=0</formula>
    </cfRule>
  </conditionalFormatting>
  <conditionalFormatting sqref="P14:S78">
    <cfRule type="cellIs" dxfId="69" priority="773" stopIfTrue="1" operator="between">
      <formula>0.7</formula>
      <formula>1.2</formula>
    </cfRule>
    <cfRule type="containsBlanks" dxfId="68" priority="775" stopIfTrue="1">
      <formula>LEN(TRIM(P14))=0</formula>
    </cfRule>
    <cfRule type="cellIs" dxfId="67" priority="774" stopIfTrue="1" operator="greaterThanOrEqual">
      <formula>1.2</formula>
    </cfRule>
  </conditionalFormatting>
  <conditionalFormatting sqref="P14:V78">
    <cfRule type="cellIs" dxfId="66" priority="766" stopIfTrue="1" operator="between">
      <formula>0.5</formula>
      <formula>0.7</formula>
    </cfRule>
    <cfRule type="cellIs" dxfId="65" priority="765" stopIfTrue="1" operator="lessThan">
      <formula>0.5</formula>
    </cfRule>
    <cfRule type="cellIs" dxfId="64" priority="764" stopIfTrue="1" operator="equal">
      <formula>"100%"</formula>
    </cfRule>
  </conditionalFormatting>
  <conditionalFormatting sqref="Q15:R78">
    <cfRule type="cellIs" dxfId="63" priority="28" stopIfTrue="1" operator="greaterThan">
      <formula>0.7</formula>
    </cfRule>
  </conditionalFormatting>
  <conditionalFormatting sqref="Q78:R78">
    <cfRule type="cellIs" dxfId="62" priority="29" stopIfTrue="1" operator="greaterThanOrEqual">
      <formula>1.2</formula>
    </cfRule>
    <cfRule type="containsBlanks" dxfId="61" priority="30" stopIfTrue="1">
      <formula>LEN(TRIM(Q78))=0</formula>
    </cfRule>
  </conditionalFormatting>
  <conditionalFormatting sqref="Q15:S77">
    <cfRule type="containsBlanks" dxfId="60" priority="38" stopIfTrue="1">
      <formula>LEN(TRIM(Q15))=0</formula>
    </cfRule>
    <cfRule type="cellIs" dxfId="59" priority="37" stopIfTrue="1" operator="greaterThanOrEqual">
      <formula>1.2</formula>
    </cfRule>
  </conditionalFormatting>
  <conditionalFormatting sqref="Q15:S78">
    <cfRule type="cellIs" dxfId="58" priority="14" stopIfTrue="1" operator="between">
      <formula>0.5</formula>
      <formula>0.7</formula>
    </cfRule>
    <cfRule type="cellIs" dxfId="57" priority="13" stopIfTrue="1" operator="lessThan">
      <formula>0.5</formula>
    </cfRule>
    <cfRule type="cellIs" dxfId="56" priority="12" stopIfTrue="1" operator="equal">
      <formula>"100%"</formula>
    </cfRule>
    <cfRule type="cellIs" dxfId="55" priority="15" stopIfTrue="1" operator="between">
      <formula>0.7</formula>
      <formula>1.2</formula>
    </cfRule>
    <cfRule type="containsBlanks" dxfId="54" priority="11">
      <formula>LEN(TRIM(Q15))=0</formula>
    </cfRule>
  </conditionalFormatting>
  <conditionalFormatting sqref="Q78:S78">
    <cfRule type="cellIs" dxfId="53" priority="19" stopIfTrue="1" operator="greaterThanOrEqual">
      <formula>1.2</formula>
    </cfRule>
    <cfRule type="containsBlanks" dxfId="52" priority="20" stopIfTrue="1">
      <formula>LEN(TRIM(Q78))=0</formula>
    </cfRule>
  </conditionalFormatting>
  <conditionalFormatting sqref="R82">
    <cfRule type="containsBlanks" dxfId="51" priority="166">
      <formula>LEN(TRIM(R82))=0</formula>
    </cfRule>
  </conditionalFormatting>
  <conditionalFormatting sqref="R13:S13">
    <cfRule type="containsBlanks" dxfId="50" priority="47">
      <formula>LEN(TRIM(R13))=0</formula>
    </cfRule>
  </conditionalFormatting>
  <conditionalFormatting sqref="R13:V13">
    <cfRule type="cellIs" dxfId="49" priority="146" stopIfTrue="1" operator="equal">
      <formula>"100%"</formula>
    </cfRule>
    <cfRule type="cellIs" dxfId="48" priority="147" stopIfTrue="1" operator="lessThan">
      <formula>0.5</formula>
    </cfRule>
    <cfRule type="cellIs" dxfId="47" priority="148" stopIfTrue="1" operator="between">
      <formula>0.5</formula>
      <formula>0.7</formula>
    </cfRule>
    <cfRule type="cellIs" dxfId="46" priority="149" stopIfTrue="1" operator="between">
      <formula>0.7</formula>
      <formula>1.2</formula>
    </cfRule>
    <cfRule type="containsBlanks" dxfId="45" priority="151" stopIfTrue="1">
      <formula>LEN(TRIM(R13))=0</formula>
    </cfRule>
    <cfRule type="cellIs" dxfId="44" priority="150" stopIfTrue="1" operator="greaterThanOrEqual">
      <formula>1.2</formula>
    </cfRule>
  </conditionalFormatting>
  <conditionalFormatting sqref="S15:S78">
    <cfRule type="cellIs" dxfId="43" priority="18" stopIfTrue="1" operator="greaterThan">
      <formula>0.7</formula>
    </cfRule>
  </conditionalFormatting>
  <conditionalFormatting sqref="S78">
    <cfRule type="cellIs" dxfId="42" priority="16" stopIfTrue="1" operator="greaterThanOrEqual">
      <formula>1.2</formula>
    </cfRule>
    <cfRule type="containsBlanks" dxfId="41" priority="17" stopIfTrue="1">
      <formula>LEN(TRIM(S78))=0</formula>
    </cfRule>
  </conditionalFormatting>
  <conditionalFormatting sqref="S91:S92">
    <cfRule type="cellIs" dxfId="40" priority="88" stopIfTrue="1" operator="between">
      <formula>0.5</formula>
      <formula>0.7</formula>
    </cfRule>
    <cfRule type="cellIs" dxfId="39" priority="86" stopIfTrue="1" operator="equal">
      <formula>"100%"</formula>
    </cfRule>
    <cfRule type="cellIs" dxfId="38" priority="87" stopIfTrue="1" operator="lessThan">
      <formula>0.5</formula>
    </cfRule>
    <cfRule type="containsBlanks" dxfId="37" priority="91" stopIfTrue="1">
      <formula>LEN(TRIM(S91))=0</formula>
    </cfRule>
    <cfRule type="cellIs" dxfId="36" priority="89" stopIfTrue="1" operator="between">
      <formula>0.7</formula>
      <formula>1.2</formula>
    </cfRule>
    <cfRule type="cellIs" dxfId="35" priority="90" stopIfTrue="1" operator="greaterThanOrEqual">
      <formula>1.2</formula>
    </cfRule>
  </conditionalFormatting>
  <conditionalFormatting sqref="S98:S109">
    <cfRule type="containsBlanks" dxfId="34" priority="69">
      <formula>LEN(TRIM(S98))=0</formula>
    </cfRule>
  </conditionalFormatting>
  <conditionalFormatting sqref="S95:T109">
    <cfRule type="cellIs" dxfId="33" priority="74" stopIfTrue="1" operator="between">
      <formula>0.7</formula>
      <formula>1.2</formula>
    </cfRule>
    <cfRule type="containsBlanks" dxfId="32" priority="76" stopIfTrue="1">
      <formula>LEN(TRIM(S95))=0</formula>
    </cfRule>
    <cfRule type="cellIs" dxfId="31" priority="75" stopIfTrue="1" operator="greaterThanOrEqual">
      <formula>1.2</formula>
    </cfRule>
    <cfRule type="cellIs" dxfId="30" priority="73" stopIfTrue="1" operator="between">
      <formula>0.5</formula>
      <formula>0.7</formula>
    </cfRule>
    <cfRule type="cellIs" dxfId="29" priority="72" stopIfTrue="1" operator="lessThan">
      <formula>0.5</formula>
    </cfRule>
    <cfRule type="cellIs" dxfId="28" priority="71" stopIfTrue="1" operator="equal">
      <formula>"100%"</formula>
    </cfRule>
  </conditionalFormatting>
  <conditionalFormatting sqref="S90:V90">
    <cfRule type="containsBlanks" dxfId="27" priority="78">
      <formula>LEN(TRIM(S90))=0</formula>
    </cfRule>
  </conditionalFormatting>
  <conditionalFormatting sqref="T13">
    <cfRule type="cellIs" dxfId="26" priority="8" stopIfTrue="1" operator="greaterThan">
      <formula>0.7</formula>
    </cfRule>
    <cfRule type="cellIs" dxfId="25" priority="1" stopIfTrue="1" operator="equal">
      <formula>"100%"</formula>
    </cfRule>
    <cfRule type="cellIs" dxfId="24" priority="2" stopIfTrue="1" operator="lessThan">
      <formula>0.5</formula>
    </cfRule>
    <cfRule type="cellIs" dxfId="23" priority="3" stopIfTrue="1" operator="between">
      <formula>0.5</formula>
      <formula>0.7</formula>
    </cfRule>
    <cfRule type="cellIs" dxfId="22" priority="4" stopIfTrue="1" operator="between">
      <formula>0.7</formula>
      <formula>1.2</formula>
    </cfRule>
    <cfRule type="cellIs" dxfId="21" priority="6" stopIfTrue="1" operator="lessThan">
      <formula>0.5</formula>
    </cfRule>
    <cfRule type="cellIs" dxfId="20" priority="5" stopIfTrue="1" operator="equal">
      <formula>"100%"</formula>
    </cfRule>
    <cfRule type="cellIs" dxfId="19" priority="7" stopIfTrue="1" operator="between">
      <formula>0.5</formula>
      <formula>0.7</formula>
    </cfRule>
    <cfRule type="containsBlanks" dxfId="18" priority="10" stopIfTrue="1">
      <formula>LEN(TRIM(T13))=0</formula>
    </cfRule>
    <cfRule type="cellIs" dxfId="17" priority="9" stopIfTrue="1" operator="greaterThanOrEqual">
      <formula>1.2</formula>
    </cfRule>
  </conditionalFormatting>
  <conditionalFormatting sqref="T13:V78 K90:N96 M97:N97 K98:N109">
    <cfRule type="containsBlanks" dxfId="16" priority="55">
      <formula>LEN(TRIM(K13))=0</formula>
    </cfRule>
  </conditionalFormatting>
  <conditionalFormatting sqref="T14:V78">
    <cfRule type="cellIs" dxfId="15" priority="767" stopIfTrue="1" operator="greaterThan">
      <formula>0.7</formula>
    </cfRule>
    <cfRule type="cellIs" dxfId="14" priority="768" stopIfTrue="1" operator="greaterThanOrEqual">
      <formula>1.2</formula>
    </cfRule>
    <cfRule type="containsBlanks" dxfId="13" priority="769" stopIfTrue="1">
      <formula>LEN(TRIM(T14))=0</formula>
    </cfRule>
  </conditionalFormatting>
  <conditionalFormatting sqref="T15:V78">
    <cfRule type="cellIs" dxfId="12" priority="329" stopIfTrue="1" operator="between">
      <formula>0.7</formula>
      <formula>1.2</formula>
    </cfRule>
    <cfRule type="cellIs" dxfId="11" priority="328" stopIfTrue="1" operator="between">
      <formula>0.5</formula>
      <formula>0.7</formula>
    </cfRule>
    <cfRule type="cellIs" dxfId="10" priority="327" stopIfTrue="1" operator="lessThan">
      <formula>0.5</formula>
    </cfRule>
    <cfRule type="cellIs" dxfId="9" priority="326" stopIfTrue="1" operator="equal">
      <formula>"100%"</formula>
    </cfRule>
  </conditionalFormatting>
  <conditionalFormatting sqref="T20:V78">
    <cfRule type="cellIs" dxfId="8" priority="330" stopIfTrue="1" operator="greaterThanOrEqual">
      <formula>1.2</formula>
    </cfRule>
    <cfRule type="containsBlanks" dxfId="7" priority="331" stopIfTrue="1">
      <formula>LEN(TRIM(T20))=0</formula>
    </cfRule>
  </conditionalFormatting>
  <conditionalFormatting sqref="T87:V94">
    <cfRule type="containsBlanks" dxfId="6" priority="68">
      <formula>LEN(TRIM(T87))=0</formula>
    </cfRule>
  </conditionalFormatting>
  <conditionalFormatting sqref="U95:V109">
    <cfRule type="cellIs" dxfId="5" priority="62" stopIfTrue="1" operator="equal">
      <formula>"100%"</formula>
    </cfRule>
    <cfRule type="cellIs" dxfId="4" priority="63" stopIfTrue="1" operator="lessThan">
      <formula>0.5</formula>
    </cfRule>
    <cfRule type="cellIs" dxfId="3" priority="64" stopIfTrue="1" operator="between">
      <formula>0.5</formula>
      <formula>0.7</formula>
    </cfRule>
    <cfRule type="cellIs" dxfId="2" priority="65" stopIfTrue="1" operator="between">
      <formula>0.7</formula>
      <formula>1.2</formula>
    </cfRule>
    <cfRule type="cellIs" dxfId="1" priority="66" stopIfTrue="1" operator="greaterThanOrEqual">
      <formula>1.2</formula>
    </cfRule>
    <cfRule type="containsBlanks" dxfId="0" priority="67" stopIfTrue="1">
      <formula>LEN(TRIM(U95))=0</formula>
    </cfRule>
  </conditionalFormatting>
  <printOptions horizontalCentered="1"/>
  <pageMargins left="0.19685" right="0.59055100000000005" top="0.19685" bottom="0.19685" header="0.19685" footer="0.19685"/>
  <pageSetup paperSize="5" scale="2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SEGUIMIENTO EJE 2 2023</vt:lpstr>
      <vt:lpstr>'SEGUIMIENTO EJE 2 2023'!Área_de_impresión</vt:lpstr>
      <vt:lpstr>'SEGUIMIENTO EJE 2 2023'!Títulos_a_imprimir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AGAA DPM</dc:creator>
  <cp:lastModifiedBy>Microsoft Office User</cp:lastModifiedBy>
  <cp:lastPrinted>2023-07-06T21:37:07Z</cp:lastPrinted>
  <dcterms:created xsi:type="dcterms:W3CDTF">2021-02-22T21:43:21Z</dcterms:created>
  <dcterms:modified xsi:type="dcterms:W3CDTF">2024-07-10T14:23:16Z</dcterms:modified>
</cp:coreProperties>
</file>