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ssica Silveyra\Desktop\Reportes trimestrales 2023\4to trimestre\1.22 Anticorrupción\Formato de seguimiento\"/>
    </mc:Choice>
  </mc:AlternateContent>
  <bookViews>
    <workbookView xWindow="0" yWindow="0" windowWidth="11844" windowHeight="7608"/>
  </bookViews>
  <sheets>
    <sheet name="SEGUIMIENTO 1Tr23" sheetId="3" r:id="rId1"/>
    <sheet name="Instrucciones" sheetId="4" r:id="rId2"/>
    <sheet name="SEGUIMIENTO 1Tr23 (2)" sheetId="5" r:id="rId3"/>
  </sheets>
  <definedNames>
    <definedName name="ADFASDF">#REF!</definedName>
    <definedName name="_xlnm.Print_Area" localSheetId="2">'SEGUIMIENTO 1Tr23 (2)'!$A$1:$K$54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2" i="3" l="1"/>
  <c r="S32" i="3"/>
  <c r="S31" i="3"/>
  <c r="V31" i="3"/>
  <c r="S19" i="3" l="1"/>
  <c r="S18" i="3"/>
  <c r="V18" i="3"/>
  <c r="U18" i="3"/>
  <c r="T18" i="3"/>
  <c r="V17" i="3"/>
  <c r="U17" i="3"/>
  <c r="S17" i="3"/>
  <c r="S16" i="3"/>
  <c r="V16" i="3"/>
  <c r="U16" i="3"/>
  <c r="T16" i="3"/>
  <c r="T17" i="3"/>
  <c r="T15" i="3"/>
  <c r="R16" i="3"/>
  <c r="Q16" i="3"/>
  <c r="U15" i="3"/>
  <c r="V15" i="3"/>
  <c r="V14" i="3"/>
  <c r="V13" i="3"/>
  <c r="U14" i="3"/>
  <c r="T14" i="3"/>
  <c r="U13" i="3"/>
  <c r="T13" i="3"/>
  <c r="U19" i="3" l="1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9" i="3" s="1"/>
  <c r="T38" i="3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13" i="5"/>
  <c r="S20" i="3"/>
  <c r="S21" i="3"/>
  <c r="S22" i="3"/>
  <c r="S23" i="3"/>
  <c r="S24" i="3"/>
  <c r="S25" i="3"/>
  <c r="S26" i="3"/>
  <c r="S27" i="3"/>
  <c r="S28" i="3"/>
  <c r="S29" i="3"/>
  <c r="S30" i="3"/>
  <c r="S33" i="3"/>
  <c r="S34" i="3"/>
  <c r="S35" i="3"/>
  <c r="S36" i="3"/>
  <c r="S37" i="3"/>
  <c r="S38" i="3"/>
  <c r="S13" i="3"/>
  <c r="S14" i="3"/>
  <c r="S15" i="3"/>
  <c r="V19" i="3"/>
  <c r="V20" i="3"/>
  <c r="V21" i="3"/>
  <c r="V22" i="3"/>
  <c r="V23" i="3"/>
  <c r="V24" i="3"/>
  <c r="V25" i="3"/>
  <c r="V26" i="3"/>
  <c r="V27" i="3"/>
  <c r="V28" i="3"/>
  <c r="V29" i="3"/>
  <c r="V30" i="3"/>
  <c r="V33" i="3"/>
  <c r="V34" i="3"/>
  <c r="V35" i="3"/>
  <c r="V36" i="3"/>
  <c r="V37" i="3"/>
  <c r="V38" i="3"/>
  <c r="S39" i="3" l="1"/>
  <c r="V39" i="3"/>
  <c r="U39" i="3"/>
  <c r="K39" i="5"/>
  <c r="R19" i="3"/>
  <c r="R17" i="3"/>
  <c r="R18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14" i="3"/>
  <c r="R15" i="3"/>
  <c r="R13" i="3"/>
  <c r="R39" i="3" l="1"/>
  <c r="Q15" i="3"/>
  <c r="Q14" i="3"/>
  <c r="Q13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P16" i="3"/>
  <c r="P25" i="3"/>
  <c r="Q39" i="3" l="1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17" i="3"/>
  <c r="P28" i="3" l="1"/>
  <c r="P17" i="3"/>
  <c r="P18" i="3"/>
  <c r="P19" i="3"/>
  <c r="P20" i="3"/>
  <c r="P21" i="3"/>
  <c r="P22" i="3"/>
  <c r="P23" i="3"/>
  <c r="P24" i="3"/>
  <c r="P26" i="3"/>
  <c r="P27" i="3"/>
  <c r="P29" i="3"/>
  <c r="P30" i="3"/>
  <c r="P31" i="3"/>
  <c r="P32" i="3"/>
  <c r="P33" i="3"/>
  <c r="P34" i="3"/>
  <c r="P35" i="3"/>
  <c r="P36" i="3"/>
  <c r="P37" i="3"/>
  <c r="P38" i="3"/>
  <c r="P39" i="3" l="1"/>
  <c r="P15" i="3"/>
  <c r="P14" i="3"/>
  <c r="P13" i="3"/>
</calcChain>
</file>

<file path=xl/sharedStrings.xml><?xml version="1.0" encoding="utf-8"?>
<sst xmlns="http://schemas.openxmlformats.org/spreadsheetml/2006/main" count="275" uniqueCount="137">
  <si>
    <t>SEGUIMIENTO DE AVANCE EN CUMPLIMIENTO DE METAS Y OBJETIVOS 2023</t>
  </si>
  <si>
    <t>EJE 1: BUEN GOBIERNO</t>
  </si>
  <si>
    <t>AVANCE EN CUMPLIMIENTO DE METAS TRIMESTRAL Y ANUAL ACUMULADO 2023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</si>
  <si>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</si>
  <si>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</si>
  <si>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</si>
  <si>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META PROGRAMADA 2023</t>
  </si>
  <si>
    <t>META REALIZADA 2023</t>
  </si>
  <si>
    <t>PORCENTAJE DE AVANCE TRIMESTRAL 2023</t>
  </si>
  <si>
    <t>PORCENTAJE DE AVANCE TRIMESTRAL ACUMULADO 2023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</si>
  <si>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</si>
  <si>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</si>
  <si>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</si>
  <si>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</si>
  <si>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</si>
  <si>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</si>
  <si>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</si>
  <si>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Fin
(DGPM / DP)</t>
  </si>
  <si>
    <r>
      <rPr>
        <b/>
        <sz val="11"/>
        <color theme="1"/>
        <rFont val="Arial"/>
        <family val="2"/>
      </rPr>
      <t>PSCSPM:</t>
    </r>
    <r>
      <rPr>
        <sz val="11"/>
        <color theme="1"/>
        <rFont val="Arial"/>
        <family val="2"/>
      </rPr>
      <t xml:space="preserve"> Porcentaje de la población que se siente muy satisfecha y satisfecha con los servicios municipales de agua potable, drenaje y alcantarillado, alumbrado público, parques y jardines, recolección de basura, policía y mantenimiento de calles y avenidas.</t>
    </r>
  </si>
  <si>
    <t>Bienal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</si>
  <si>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Porcentaje</t>
    </r>
  </si>
  <si>
    <r>
      <rPr>
        <b/>
        <sz val="11"/>
        <color theme="1"/>
        <rFont val="Arial"/>
        <family val="2"/>
      </rPr>
      <t>IBG:</t>
    </r>
    <r>
      <rPr>
        <sz val="11"/>
        <color theme="1"/>
        <rFont val="Arial"/>
        <family val="2"/>
      </rPr>
      <t xml:space="preserve"> Índice de Buen Gobierno. </t>
    </r>
  </si>
  <si>
    <r>
      <rPr>
        <b/>
        <sz val="11"/>
        <color theme="1"/>
        <rFont val="Arial"/>
        <family val="2"/>
      </rPr>
      <t xml:space="preserve">PCDCOP18GM: </t>
    </r>
    <r>
      <rPr>
        <sz val="11"/>
        <color theme="1"/>
        <rFont val="Arial"/>
        <family val="2"/>
      </rPr>
      <t xml:space="preserve">Porcentaje de Calificación de confianza otorgada por la población de 18 años y más al gobierno municipal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</si>
  <si>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Calificación en escala de 0 a 10</t>
    </r>
  </si>
  <si>
    <t>EL COLOR DE LA CELDA REPRESENTA QUE NO SE PROGRAMÓ ACTIVIDAD EN ESE TRIMESTRE</t>
  </si>
  <si>
    <t>EL COLOR DE LA CELDA REPRESENTA QUE NO SE HA REPORTADO EL TRIMESTRE O QUE NO SE REALIZÓ POR NO ESTAR PROGRAMADO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</si>
  <si>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</si>
  <si>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INSTRUCTIVO</t>
  </si>
  <si>
    <t>JUSTIFICACION TRIMESTRAL DE AVANCE DE RESULTADOS 2023</t>
  </si>
  <si>
    <t>ANUAL</t>
  </si>
  <si>
    <t>Componente
( Dir. De la Función Pública de la Contraloría Municipal )</t>
  </si>
  <si>
    <t>Actividad
(Dirección de Substanciación )</t>
  </si>
  <si>
    <r>
      <rPr>
        <b/>
        <sz val="11"/>
        <color theme="1"/>
        <rFont val="Arial"/>
        <family val="2"/>
      </rPr>
      <t xml:space="preserve">PACCI: </t>
    </r>
    <r>
      <rPr>
        <sz val="11"/>
        <color theme="1"/>
        <rFont val="Arial"/>
        <family val="2"/>
      </rPr>
      <t>Porcentaje de Actividades de Combate a la Corrupción Implementadas</t>
    </r>
  </si>
  <si>
    <r>
      <rPr>
        <b/>
        <sz val="11"/>
        <color theme="1"/>
        <rFont val="Arial"/>
        <family val="2"/>
      </rPr>
      <t xml:space="preserve">PRPSMI: </t>
    </r>
    <r>
      <rPr>
        <sz val="11"/>
        <color theme="1"/>
        <rFont val="Arial"/>
        <family val="2"/>
      </rPr>
      <t>Porcentaje de Registros del Padrón en el Sistema Municipal de Inspectores</t>
    </r>
  </si>
  <si>
    <r>
      <rPr>
        <b/>
        <sz val="11"/>
        <color theme="1"/>
        <rFont val="Arial"/>
        <family val="2"/>
      </rPr>
      <t>PCAAAPS:</t>
    </r>
    <r>
      <rPr>
        <sz val="11"/>
        <color theme="1"/>
        <rFont val="Arial"/>
        <family val="2"/>
      </rPr>
      <t xml:space="preserve"> Porcentaje de cumplimiento en la aplicación de Auditorías Administrativas a Programas Sociales.</t>
    </r>
  </si>
  <si>
    <r>
      <rPr>
        <b/>
        <sz val="11"/>
        <color theme="1"/>
        <rFont val="Arial"/>
        <family val="2"/>
      </rPr>
      <t>PICCS:</t>
    </r>
    <r>
      <rPr>
        <sz val="11"/>
        <color theme="1"/>
        <rFont val="Arial"/>
        <family val="2"/>
      </rPr>
      <t xml:space="preserve"> Porcentaje de Integración de Comités de Contraloría Social</t>
    </r>
  </si>
  <si>
    <r>
      <t xml:space="preserve">TVQDR: </t>
    </r>
    <r>
      <rPr>
        <sz val="11"/>
        <rFont val="Arial Nova Cond"/>
        <family val="2"/>
      </rPr>
      <t>Tasa de Variación de quejas y/o denuncias ciudadanas recibidas</t>
    </r>
  </si>
  <si>
    <t>Trimestral</t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</si>
  <si>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Actividades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</si>
  <si>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Evaluaciones y seguimientos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</si>
  <si>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Programa de Combate a la Corrupción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</si>
  <si>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Actas de Entrega-Recepción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</si>
  <si>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Declaraciones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</si>
  <si>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Evaluaciones de Satisfacción Ciudadana aplicadas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</si>
  <si>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Evaluaciones y Auditorías Administrativas aplicadas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</si>
  <si>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Comités de Contraloría Social Instalados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</si>
  <si>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Personas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</si>
  <si>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Sanciones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</si>
  <si>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Constancias</t>
    </r>
  </si>
  <si>
    <t>CONTRALORÍA MUNICIPAL</t>
  </si>
  <si>
    <r>
      <rPr>
        <b/>
        <sz val="11"/>
        <color theme="1"/>
        <rFont val="Arial"/>
        <family val="2"/>
      </rPr>
      <t xml:space="preserve">1.05.1 </t>
    </r>
    <r>
      <rPr>
        <sz val="11"/>
        <color theme="1"/>
        <rFont val="Arial"/>
        <family val="2"/>
      </rPr>
      <t>Contribuir a la renovación de los mecanismos de gestión flexibilizando nuestras estructuras y procedimientos administrativos con calidad, innovación tecnológica y combate a la corrupción mediante  la  implementación de acciones de control, seguimiento del ejercicio del gasto público y la evaluación de la actuación de los servidores públicos que fomenten la eficacia operativa y mayor rendición de cuentas a la ciudadanía sobre el desempeño de la Administración Pública Municipal.</t>
    </r>
  </si>
  <si>
    <t>Propósito</t>
  </si>
  <si>
    <r>
      <rPr>
        <b/>
        <sz val="11"/>
        <rFont val="Arial"/>
        <family val="2"/>
      </rPr>
      <t xml:space="preserve">1.22.1.1 </t>
    </r>
    <r>
      <rPr>
        <sz val="11"/>
        <rFont val="Arial"/>
        <family val="2"/>
      </rPr>
      <t xml:space="preserve">Las dependencias y entidades municipales implementan acciones que contribuyen a mejorar el Sistema Político Municipal </t>
    </r>
  </si>
  <si>
    <r>
      <rPr>
        <b/>
        <sz val="11"/>
        <color theme="1"/>
        <rFont val="Arial"/>
        <family val="2"/>
      </rPr>
      <t xml:space="preserve">PSPEF: </t>
    </r>
    <r>
      <rPr>
        <sz val="11"/>
        <color theme="1"/>
        <rFont val="Arial"/>
        <family val="2"/>
      </rPr>
      <t>Puntaje Obtenido en Sistema Politico Estable y Funcional</t>
    </r>
  </si>
  <si>
    <r>
      <rPr>
        <b/>
        <sz val="11"/>
        <color theme="1"/>
        <rFont val="Arial"/>
        <family val="2"/>
      </rPr>
      <t>1.22.1.1.1</t>
    </r>
    <r>
      <rPr>
        <sz val="11"/>
        <color theme="1"/>
        <rFont val="Arial"/>
        <family val="2"/>
      </rPr>
      <t xml:space="preserve"> Actividades de Combate a la Corrupción implementadas</t>
    </r>
  </si>
  <si>
    <r>
      <rPr>
        <b/>
        <sz val="11"/>
        <color theme="1"/>
        <rFont val="Arial"/>
        <family val="2"/>
      </rPr>
      <t>PACCI:</t>
    </r>
    <r>
      <rPr>
        <sz val="11"/>
        <color theme="1"/>
        <rFont val="Arial"/>
        <family val="2"/>
      </rPr>
      <t xml:space="preserve"> Porcentaje de Actividades de Combate a la Corrupción implementadas</t>
    </r>
  </si>
  <si>
    <t>Actividad
( Dir. De la Función Pública de la Contraloría Municipal )</t>
  </si>
  <si>
    <r>
      <rPr>
        <b/>
        <sz val="11"/>
        <rFont val="Arial Nova Cond"/>
        <family val="2"/>
      </rPr>
      <t>1.22.1.1.1.1</t>
    </r>
    <r>
      <rPr>
        <sz val="11"/>
        <rFont val="Arial Nova Cond"/>
        <family val="2"/>
      </rPr>
      <t xml:space="preserve"> Implementación, evaluación y seguimiento al programa especial anticorrupción</t>
    </r>
  </si>
  <si>
    <r>
      <rPr>
        <b/>
        <sz val="11"/>
        <color theme="1"/>
        <rFont val="Arial"/>
        <family val="2"/>
      </rPr>
      <t xml:space="preserve">PESPEAI : </t>
    </r>
    <r>
      <rPr>
        <sz val="11"/>
        <color theme="1"/>
        <rFont val="Arial"/>
        <family val="2"/>
      </rPr>
      <t>Porcentaje de Evaluación y Seguimiento al Programa Especial Anticorrupción Implementado</t>
    </r>
  </si>
  <si>
    <r>
      <rPr>
        <b/>
        <sz val="11"/>
        <rFont val="Arial Nova Cond"/>
        <family val="2"/>
      </rPr>
      <t>1.22.1.1.2</t>
    </r>
    <r>
      <rPr>
        <sz val="11"/>
        <rFont val="Arial Nova Cond"/>
        <family val="2"/>
      </rPr>
      <t xml:space="preserve"> Seguimiento a actividades de Combate a la Corrupción implementadas</t>
    </r>
  </si>
  <si>
    <r>
      <rPr>
        <b/>
        <sz val="11"/>
        <rFont val="Arial Nova Cond"/>
        <family val="2"/>
      </rPr>
      <t>1.22.1.1.1.3</t>
    </r>
    <r>
      <rPr>
        <sz val="11"/>
        <rFont val="Arial Nova Cond"/>
        <family val="2"/>
      </rPr>
      <t xml:space="preserve"> Intervención en el proceso de Entrega y Recepción de los servidores públicos, conforme a la normatividad vigente.</t>
    </r>
  </si>
  <si>
    <r>
      <rPr>
        <b/>
        <sz val="11"/>
        <color theme="1"/>
        <rFont val="Arial"/>
        <family val="2"/>
      </rPr>
      <t xml:space="preserve">PAERC: </t>
    </r>
    <r>
      <rPr>
        <sz val="11"/>
        <color theme="1"/>
        <rFont val="Arial"/>
        <family val="2"/>
      </rPr>
      <t xml:space="preserve">Porcentaje de Actas de Entrega y Recepción Concluidas     </t>
    </r>
  </si>
  <si>
    <r>
      <rPr>
        <b/>
        <sz val="11"/>
        <rFont val="Arial Nova Cond"/>
        <family val="2"/>
      </rPr>
      <t>1.22.1.1.1.4</t>
    </r>
    <r>
      <rPr>
        <sz val="11"/>
        <rFont val="Arial Nova Cond"/>
        <family val="2"/>
      </rPr>
      <t xml:space="preserve"> Recepción, Control y Resguardo de las Declaraciones de Situación Patrimonial y de Interés de todos los servidores públicos  de la Administración Pública Municipal.</t>
    </r>
  </si>
  <si>
    <r>
      <rPr>
        <b/>
        <sz val="11"/>
        <color theme="1"/>
        <rFont val="Arial"/>
        <family val="2"/>
      </rPr>
      <t xml:space="preserve">PCDPISO:  </t>
    </r>
    <r>
      <rPr>
        <sz val="11"/>
        <color theme="1"/>
        <rFont val="Arial"/>
        <family val="2"/>
      </rPr>
      <t>Porcentaje de Cumplimiento en Declaraciones Patrimoniales y de Interés  de sujetos obligado</t>
    </r>
    <r>
      <rPr>
        <b/>
        <sz val="11"/>
        <color theme="1"/>
        <rFont val="Arial"/>
        <family val="2"/>
      </rPr>
      <t>s</t>
    </r>
    <r>
      <rPr>
        <sz val="11"/>
        <color theme="1"/>
        <rFont val="Arial"/>
        <family val="2"/>
      </rPr>
      <t xml:space="preserve">                             </t>
    </r>
  </si>
  <si>
    <r>
      <rPr>
        <b/>
        <sz val="11"/>
        <rFont val="Arial Nova Cond"/>
        <family val="2"/>
      </rPr>
      <t xml:space="preserve">1.22.1.1.1.5 </t>
    </r>
    <r>
      <rPr>
        <sz val="11"/>
        <rFont val="Arial Nova Cond"/>
        <family val="2"/>
      </rPr>
      <t xml:space="preserve"> Registro y Control en el  Sistema Municipal de Inspectores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</si>
  <si>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Registros efectuados en el Sistema Municipal de Inspectoes</t>
    </r>
  </si>
  <si>
    <r>
      <rPr>
        <b/>
        <sz val="11"/>
        <color theme="1"/>
        <rFont val="Arial"/>
        <family val="2"/>
      </rPr>
      <t>1.22.1.1.1.6</t>
    </r>
    <r>
      <rPr>
        <sz val="11"/>
        <color theme="1"/>
        <rFont val="Arial"/>
        <family val="2"/>
      </rPr>
      <t xml:space="preserve"> Monitoreo de la satisfacción ciudadana sobre servicios recibidos mediante la Contraloría Itinerante</t>
    </r>
  </si>
  <si>
    <r>
      <rPr>
        <b/>
        <sz val="11"/>
        <color theme="1"/>
        <rFont val="Arial"/>
        <family val="2"/>
      </rPr>
      <t xml:space="preserve">PEADSUTYS:  </t>
    </r>
    <r>
      <rPr>
        <sz val="11"/>
        <color theme="1"/>
        <rFont val="Arial"/>
        <family val="2"/>
      </rPr>
      <t>Porcentaje de evaluaciones aplicadas para detectar la satisfacción de los usuarios en Trámites y Servicios.</t>
    </r>
  </si>
  <si>
    <r>
      <rPr>
        <b/>
        <sz val="11"/>
        <color theme="1"/>
        <rFont val="Arial"/>
        <family val="2"/>
      </rPr>
      <t>1.22.1.1.1.7</t>
    </r>
    <r>
      <rPr>
        <sz val="11"/>
        <color theme="1"/>
        <rFont val="Arial"/>
        <family val="2"/>
      </rPr>
      <t xml:space="preserve">  Eficientar Trámites y Servicios mediante el Programa Municipal de Acreditación "Calidad y Servicio con CUENTAS CLARAS", Auditorías Administrativas de "5 S's" y el Protocolo de Atención Ciudadana para Trámites y Servicios</t>
    </r>
  </si>
  <si>
    <r>
      <rPr>
        <b/>
        <sz val="11"/>
        <color theme="1"/>
        <rFont val="Arial"/>
        <family val="2"/>
      </rPr>
      <t xml:space="preserve">PEPMACSCC: </t>
    </r>
    <r>
      <rPr>
        <sz val="11"/>
        <color theme="1"/>
        <rFont val="Arial"/>
        <family val="2"/>
      </rPr>
      <t>Porcentaje de Evaluaciones del Programa Municipal de Acreditación "Calidad y Servicio con CUENTAS CLARAS".(PMACSCC)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</si>
  <si>
    <r>
      <rPr>
        <b/>
        <sz val="11"/>
        <color rgb="FF000000"/>
        <rFont val="Arial"/>
        <family val="2"/>
      </rPr>
      <t>1.22.1.1.1.8</t>
    </r>
    <r>
      <rPr>
        <sz val="11"/>
        <color rgb="FF000000"/>
        <rFont val="Arial"/>
        <family val="2"/>
      </rPr>
      <t xml:space="preserve">  Supervisión y Auditoría a Programas y/o recursos asignados para estímulos económicos y programas sociales.</t>
    </r>
  </si>
  <si>
    <r>
      <rPr>
        <b/>
        <sz val="11"/>
        <color theme="1"/>
        <rFont val="Arial"/>
        <family val="2"/>
      </rPr>
      <t>1.22.1.1.1.9</t>
    </r>
    <r>
      <rPr>
        <sz val="11"/>
        <color theme="1"/>
        <rFont val="Arial"/>
        <family val="2"/>
      </rPr>
      <t xml:space="preserve">  Supervisión de la integración de Comités de Contraloría Social, que sean requeridos para el seguimiento de la Obra Pública Municipal.</t>
    </r>
  </si>
  <si>
    <t>Actividad
( Dir. De Investigación en Materia de Responsabilidades Administrativas  )</t>
  </si>
  <si>
    <r>
      <rPr>
        <b/>
        <sz val="11"/>
        <color theme="1"/>
        <rFont val="Arial"/>
        <family val="2"/>
      </rPr>
      <t>1.22.1.1.1.10</t>
    </r>
    <r>
      <rPr>
        <sz val="11"/>
        <color theme="1"/>
        <rFont val="Arial"/>
        <family val="2"/>
      </rPr>
      <t xml:space="preserve"> Integración de expedientes respecto a las quejas y/o denuncias presentadas por la ciudadanía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</si>
  <si>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Tasa de variación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Quejas y/o Denuncias</t>
    </r>
  </si>
  <si>
    <r>
      <rPr>
        <b/>
        <sz val="11"/>
        <color theme="1"/>
        <rFont val="Arial"/>
        <family val="2"/>
      </rPr>
      <t xml:space="preserve">1.22.1.1.1.11 </t>
    </r>
    <r>
      <rPr>
        <sz val="11"/>
        <color theme="1"/>
        <rFont val="Arial"/>
        <family val="2"/>
      </rPr>
      <t>Atención a la ciudadanía en Materia de Responsabilidad Administrativa por los Servidores Públicos y/o particulares.</t>
    </r>
  </si>
  <si>
    <r>
      <rPr>
        <b/>
        <sz val="11"/>
        <rFont val="Arial Nova Cond"/>
        <family val="2"/>
      </rPr>
      <t>PPA:</t>
    </r>
    <r>
      <rPr>
        <sz val="11"/>
        <rFont val="Arial Nova Cond"/>
        <family val="2"/>
      </rPr>
      <t xml:space="preserve"> Porcentaje de personas atendidas por la contraloría municipal.</t>
    </r>
  </si>
  <si>
    <r>
      <rPr>
        <b/>
        <sz val="11"/>
        <color theme="1"/>
        <rFont val="Arial"/>
        <family val="2"/>
      </rPr>
      <t>1.22.1.1.1.12</t>
    </r>
    <r>
      <rPr>
        <sz val="11"/>
        <color theme="1"/>
        <rFont val="Arial"/>
        <family val="2"/>
      </rPr>
      <t xml:space="preserve"> Emisión de resoluciones de Responsabilidad Administrativa</t>
    </r>
  </si>
  <si>
    <r>
      <rPr>
        <b/>
        <sz val="11"/>
        <color theme="1"/>
        <rFont val="Arial"/>
        <family val="2"/>
      </rPr>
      <t xml:space="preserve">PSISPP: </t>
    </r>
    <r>
      <rPr>
        <sz val="11"/>
        <color theme="1"/>
        <rFont val="Arial"/>
        <family val="2"/>
      </rPr>
      <t>Porcentaje de sanciones impuestas a servidores públicos y/o particulares</t>
    </r>
  </si>
  <si>
    <r>
      <rPr>
        <b/>
        <sz val="11"/>
        <color rgb="FF000000"/>
        <rFont val="Arial"/>
        <family val="2"/>
      </rPr>
      <t>1.22.1.1.1.13</t>
    </r>
    <r>
      <rPr>
        <sz val="11"/>
        <color rgb="FF000000"/>
        <rFont val="Arial"/>
        <family val="2"/>
      </rPr>
      <t xml:space="preserve"> Emisión de constancias de No Inhabilitación.</t>
    </r>
  </si>
  <si>
    <r>
      <rPr>
        <b/>
        <sz val="11"/>
        <rFont val="Arial Nova Cond"/>
        <family val="2"/>
      </rPr>
      <t xml:space="preserve">PCNIE: </t>
    </r>
    <r>
      <rPr>
        <sz val="11"/>
        <rFont val="Arial Nova Cond"/>
        <family val="2"/>
      </rPr>
      <t>Porcentaje de Constancias de No Inhabilitación Emitidas</t>
    </r>
  </si>
  <si>
    <t>Actividad
(ICCAL)</t>
  </si>
  <si>
    <r>
      <rPr>
        <b/>
        <sz val="11"/>
        <color rgb="FF000000"/>
        <rFont val="Arial"/>
        <family val="2"/>
      </rPr>
      <t>1.22.1.1.1.14</t>
    </r>
    <r>
      <rPr>
        <sz val="11"/>
        <color rgb="FF000000"/>
        <rFont val="Arial"/>
        <family val="2"/>
      </rPr>
      <t xml:space="preserve"> Impartición de  Cursos de Capacitación Integral Institucional</t>
    </r>
  </si>
  <si>
    <r>
      <rPr>
        <b/>
        <sz val="11"/>
        <color rgb="FF000000"/>
        <rFont val="Arial"/>
        <family val="2"/>
      </rPr>
      <t xml:space="preserve">PPCI: </t>
    </r>
    <r>
      <rPr>
        <sz val="11"/>
        <color rgb="FF000000"/>
        <rFont val="Arial"/>
        <family val="2"/>
      </rPr>
      <t>Porcentaje de Cursos de Capacitación Integral Institucional impartidos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</si>
  <si>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>Cursos de Capacitación Integral Institucional.</t>
    </r>
  </si>
  <si>
    <r>
      <rPr>
        <b/>
        <sz val="11"/>
        <color rgb="FF000000"/>
        <rFont val="Arial"/>
        <family val="2"/>
      </rPr>
      <t>1.22.1.1.1.15</t>
    </r>
    <r>
      <rPr>
        <sz val="11"/>
        <color rgb="FF000000"/>
        <rFont val="Arial"/>
        <family val="2"/>
      </rPr>
      <t xml:space="preserve"> Evaluación al desempeño laboral hacia servidores(as) públicos(as).</t>
    </r>
  </si>
  <si>
    <r>
      <rPr>
        <b/>
        <sz val="11"/>
        <color theme="1"/>
        <rFont val="Arial"/>
        <family val="2"/>
      </rPr>
      <t xml:space="preserve">PSPE: </t>
    </r>
    <r>
      <rPr>
        <sz val="11"/>
        <color theme="1"/>
        <rFont val="Arial"/>
        <family val="2"/>
      </rPr>
      <t>Porcentaje de servidores(as) públicos(as) evaluados(as)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</si>
  <si>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Servidores(as) públicos(as) </t>
    </r>
  </si>
  <si>
    <t>Actividad 
(Direccion de Mejora Regulatoria )</t>
  </si>
  <si>
    <r>
      <rPr>
        <b/>
        <sz val="11"/>
        <color rgb="FF000000"/>
        <rFont val="Arial"/>
        <family val="2"/>
      </rPr>
      <t>1.22.1.1.1.16</t>
    </r>
    <r>
      <rPr>
        <sz val="11"/>
        <color rgb="FF000000"/>
        <rFont val="Arial"/>
        <family val="2"/>
      </rPr>
      <t xml:space="preserve"> Atención de solicitudes de la Herramienta Protesta Ciudadana.</t>
    </r>
  </si>
  <si>
    <r>
      <rPr>
        <b/>
        <sz val="11"/>
        <color theme="1"/>
        <rFont val="Arial"/>
        <family val="2"/>
      </rPr>
      <t xml:space="preserve">PSAPC: </t>
    </r>
    <r>
      <rPr>
        <sz val="11"/>
        <color theme="1"/>
        <rFont val="Arial"/>
        <family val="2"/>
      </rPr>
      <t>Porcentaje de solicitudes atendidas a través de la Herramienta Protesta Ciudadana.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</si>
  <si>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Solicitudes de la Herramienta Protesta Ciudadana.</t>
    </r>
  </si>
  <si>
    <t>Actividad
(Dirección de Desarrollo Administrativo e Innovación )</t>
  </si>
  <si>
    <r>
      <rPr>
        <b/>
        <sz val="11"/>
        <color rgb="FF000000"/>
        <rFont val="Arial"/>
        <family val="2"/>
      </rPr>
      <t>1.22.1.1.1.17</t>
    </r>
    <r>
      <rPr>
        <sz val="11"/>
        <color rgb="FF000000"/>
        <rFont val="Arial"/>
        <family val="2"/>
      </rPr>
      <t xml:space="preserve"> Actualización de Manuales Administrativos para las unidades y dependencias municipales </t>
    </r>
  </si>
  <si>
    <r>
      <rPr>
        <b/>
        <sz val="11"/>
        <color theme="1"/>
        <rFont val="Arial"/>
        <family val="2"/>
      </rPr>
      <t>PMADA:</t>
    </r>
    <r>
      <rPr>
        <sz val="11"/>
        <color theme="1"/>
        <rFont val="Arial"/>
        <family val="2"/>
      </rPr>
      <t xml:space="preserve"> Porcentaje de Manuales Administrativos Diseñados y Actualizados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</si>
  <si>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 
</t>
    </r>
    <r>
      <rPr>
        <b/>
        <sz val="11"/>
        <color theme="1"/>
        <rFont val="Arial"/>
        <family val="2"/>
      </rPr>
      <t xml:space="preserve">
UNIDAD DE MEDIDA DE LAS VARIABLES: 
</t>
    </r>
    <r>
      <rPr>
        <sz val="11"/>
        <color theme="1"/>
        <rFont val="Arial"/>
        <family val="2"/>
      </rPr>
      <t>Manuales Administrativos.</t>
    </r>
  </si>
  <si>
    <t>Actividad
 ( Unidad de Transparencia )</t>
  </si>
  <si>
    <r>
      <rPr>
        <b/>
        <sz val="11"/>
        <color rgb="FF000000"/>
        <rFont val="Arial"/>
        <family val="2"/>
      </rPr>
      <t>1.22.1.1.1.18</t>
    </r>
    <r>
      <rPr>
        <sz val="11"/>
        <color rgb="FF000000"/>
        <rFont val="Arial"/>
        <family val="2"/>
      </rPr>
      <t xml:space="preserve"> Recepción de solicitudes de acceso a la información pública</t>
    </r>
  </si>
  <si>
    <r>
      <rPr>
        <b/>
        <sz val="11"/>
        <color theme="1"/>
        <rFont val="Arial"/>
        <family val="2"/>
      </rPr>
      <t xml:space="preserve">PSAIPR: </t>
    </r>
    <r>
      <rPr>
        <sz val="11"/>
        <color theme="1"/>
        <rFont val="Arial"/>
        <family val="2"/>
      </rPr>
      <t>Porcentaje de Solicitudes de Acceso a la Información Pública Recibidas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</si>
  <si>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Solictudes</t>
    </r>
  </si>
  <si>
    <r>
      <rPr>
        <b/>
        <sz val="11"/>
        <color rgb="FF000000"/>
        <rFont val="Arial"/>
        <family val="2"/>
      </rPr>
      <t>1.22.1.1.1.19</t>
    </r>
    <r>
      <rPr>
        <sz val="11"/>
        <color rgb="FF000000"/>
        <rFont val="Arial"/>
        <family val="2"/>
      </rPr>
      <t xml:space="preserve"> Solventación de Denuncias en el Sistema de Portales de Transparencia</t>
    </r>
  </si>
  <si>
    <r>
      <rPr>
        <b/>
        <sz val="11"/>
        <color rgb="FF000000"/>
        <rFont val="Arial"/>
        <family val="2"/>
      </rPr>
      <t xml:space="preserve">PDSPT: </t>
    </r>
    <r>
      <rPr>
        <sz val="11"/>
        <color rgb="FF000000"/>
        <rFont val="Arial"/>
        <family val="2"/>
      </rPr>
      <t xml:space="preserve">Porcentaje de Denuncias Solventadas en los Portales de Transparencia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</si>
  <si>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Denuncias Solventadas </t>
    </r>
  </si>
  <si>
    <r>
      <rPr>
        <b/>
        <sz val="11"/>
        <color rgb="FF000000"/>
        <rFont val="Arial"/>
        <family val="2"/>
      </rPr>
      <t>1.22.1.1.1.20</t>
    </r>
    <r>
      <rPr>
        <sz val="11"/>
        <color rgb="FF000000"/>
        <rFont val="Arial"/>
        <family val="2"/>
      </rPr>
      <t xml:space="preserve"> Solventación de las denuncias por el tratamiento indebido de Datos Personales</t>
    </r>
  </si>
  <si>
    <r>
      <rPr>
        <b/>
        <sz val="11"/>
        <color rgb="FF000000"/>
        <rFont val="Arial"/>
        <family val="2"/>
      </rPr>
      <t xml:space="preserve">PDSTI: </t>
    </r>
    <r>
      <rPr>
        <sz val="11"/>
        <color rgb="FF000000"/>
        <rFont val="Arial"/>
        <family val="2"/>
      </rPr>
      <t xml:space="preserve">Porcentaje de Denuncias Solventadas por Tratamiento Indebido </t>
    </r>
  </si>
  <si>
    <r>
      <rPr>
        <b/>
        <sz val="11"/>
        <color rgb="FF000000"/>
        <rFont val="Arial"/>
        <family val="2"/>
      </rPr>
      <t xml:space="preserve">1.22.1.1.1.21  </t>
    </r>
    <r>
      <rPr>
        <sz val="11"/>
        <color rgb="FF000000"/>
        <rFont val="Arial"/>
        <family val="2"/>
      </rPr>
      <t>Atención a las solicitudes de Derecho A.R.C.O.P.</t>
    </r>
  </si>
  <si>
    <r>
      <rPr>
        <b/>
        <sz val="11"/>
        <color rgb="FF000000"/>
        <rFont val="Arial"/>
        <family val="2"/>
      </rPr>
      <t xml:space="preserve">PASDA: </t>
    </r>
    <r>
      <rPr>
        <sz val="11"/>
        <color rgb="FF000000"/>
        <rFont val="Arial"/>
        <family val="2"/>
      </rPr>
      <t>Porcentaje de Atención a Solicitudes de Derecho A.R.C.O.P.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</si>
  <si>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
</t>
    </r>
    <r>
      <rPr>
        <sz val="11"/>
        <color theme="1"/>
        <rFont val="Arial"/>
        <family val="2"/>
      </rPr>
      <t>Solicitudes Derechos A.R.C.O.P.</t>
    </r>
  </si>
  <si>
    <t>CLAVE Y NOMBRE DEL PPA: O-PPA 1.22 Programa Especial Anticorrupción</t>
  </si>
  <si>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Se lleva a cabo la revisión y validación de 10 manuales quedando un 25.00% por encima de la meta programada ya que existieron actualizaciones de los manuales de organización.   </t>
    </r>
  </si>
  <si>
    <r>
      <rPr>
        <b/>
        <sz val="11"/>
        <rFont val="Calibri"/>
        <family val="2"/>
        <scheme val="minor"/>
      </rPr>
      <t>Meta trimestral:</t>
    </r>
    <r>
      <rPr>
        <sz val="11"/>
        <rFont val="Calibri"/>
        <family val="2"/>
        <scheme val="minor"/>
      </rPr>
      <t xml:space="preserve"> Se impartieron 31 cursos de capacitación a los servidores públicos de los 40 que estaban programados, obteniendo un porcentaje de cumplimiento de 77.50%, esto debido a que se impartieron cursos a los servidores públicos que tienen atención directa con el ciudadano, así como cursos obligatorios de transparencia y de violencia de género.</t>
    </r>
  </si>
  <si>
    <r>
      <rPr>
        <b/>
        <sz val="11"/>
        <rFont val="Calibri"/>
        <family val="2"/>
        <scheme val="minor"/>
      </rPr>
      <t>Meta trimestral:</t>
    </r>
    <r>
      <rPr>
        <sz val="11"/>
        <rFont val="Calibri"/>
        <family val="2"/>
        <scheme val="minor"/>
      </rPr>
      <t xml:space="preserve"> Se aplicaron 287 evaluaciones a los servidores públicos de los 360 que se tenian programados, obteniendo una meta del 79.72%, las evaluaciones aplicadas fueron de las y los servidores públicos municipales de la Dirección de pozos y limpieza de playas, Direccion de fiscalización y Dirección de demandas emergentes.</t>
    </r>
  </si>
  <si>
    <r>
      <rPr>
        <b/>
        <sz val="11"/>
        <rFont val="Arial"/>
        <family val="2"/>
      </rPr>
      <t>Justificacion Trimestral:</t>
    </r>
    <r>
      <rPr>
        <sz val="11"/>
        <rFont val="Arial"/>
        <family val="2"/>
      </rPr>
      <t xml:space="preserve"> </t>
    </r>
    <r>
      <rPr>
        <sz val="11"/>
        <color theme="1"/>
        <rFont val="Arial"/>
        <family val="2"/>
      </rPr>
      <t>No se alcanzó la meta planeada.</t>
    </r>
  </si>
  <si>
    <r>
      <rPr>
        <b/>
        <sz val="11"/>
        <rFont val="Arial"/>
        <family val="2"/>
      </rPr>
      <t>Justificacion Trimestral:</t>
    </r>
    <r>
      <rPr>
        <sz val="11"/>
        <rFont val="Arial"/>
        <family val="2"/>
      </rPr>
      <t xml:space="preserve"> </t>
    </r>
    <r>
      <rPr>
        <sz val="11"/>
        <color theme="1"/>
        <rFont val="Arial"/>
        <family val="2"/>
      </rPr>
      <t>Se cumplió la meta ya que se contaron con los recursos necesarios para llevarlos a cabo.</t>
    </r>
  </si>
  <si>
    <r>
      <rPr>
        <b/>
        <sz val="11"/>
        <rFont val="Arial"/>
        <family val="2"/>
      </rPr>
      <t>Justificacion Trimestral:</t>
    </r>
    <r>
      <rPr>
        <sz val="11"/>
        <rFont val="Arial"/>
        <family val="2"/>
      </rPr>
      <t xml:space="preserve"> </t>
    </r>
    <r>
      <rPr>
        <sz val="11"/>
        <color theme="1"/>
        <rFont val="Arial"/>
        <family val="2"/>
      </rPr>
      <t>Se cumplio cumplio la meta conforme a lo proyectado por la dirección.</t>
    </r>
  </si>
  <si>
    <r>
      <rPr>
        <b/>
        <sz val="11"/>
        <rFont val="Arial"/>
        <family val="2"/>
      </rPr>
      <t>Justificacion Trimestral:</t>
    </r>
    <r>
      <rPr>
        <sz val="11"/>
        <rFont val="Arial"/>
        <family val="2"/>
      </rPr>
      <t xml:space="preserve"> </t>
    </r>
    <r>
      <rPr>
        <sz val="11"/>
        <color theme="1"/>
        <rFont val="Arial"/>
        <family val="2"/>
      </rPr>
      <t>No se superó la meta de lo proyectada a razón de que no se recibieron las solicitudes proyectadas en ese rubro.</t>
    </r>
  </si>
  <si>
    <r>
      <rPr>
        <b/>
        <sz val="11"/>
        <rFont val="Arial"/>
        <family val="2"/>
      </rPr>
      <t xml:space="preserve">Justificacion Trimestral: </t>
    </r>
    <r>
      <rPr>
        <sz val="11"/>
        <color theme="1"/>
        <rFont val="Arial"/>
        <family val="2"/>
      </rPr>
      <t>No se rebasó la meta debido a que no se realizaron diversos registros de inicio, modificación y conclusión de personal en diferentes dependencias municipales.</t>
    </r>
  </si>
  <si>
    <r>
      <rPr>
        <b/>
        <sz val="11"/>
        <rFont val="Arial"/>
        <family val="2"/>
      </rPr>
      <t>Justificacion Trimestral:</t>
    </r>
    <r>
      <rPr>
        <sz val="11"/>
        <color theme="1"/>
        <rFont val="Arial"/>
        <family val="2"/>
      </rPr>
      <t xml:space="preserve"> No se rebasó la meta debido a la migración de información al nuevo sistema de registro de personal en permiso o vacaciones en las diversas dependencias municipales.</t>
    </r>
  </si>
  <si>
    <r>
      <rPr>
        <b/>
        <sz val="11"/>
        <rFont val="Arial"/>
        <family val="2"/>
      </rPr>
      <t xml:space="preserve">Justificacion Trimestral: </t>
    </r>
    <r>
      <rPr>
        <sz val="11"/>
        <color theme="1"/>
        <rFont val="Arial"/>
        <family val="2"/>
      </rPr>
      <t>No se alcanzó la meta debido a la falta de personal de servicio social para la instalación de modulos de encuestas.</t>
    </r>
  </si>
  <si>
    <r>
      <rPr>
        <b/>
        <sz val="11"/>
        <rFont val="Arial"/>
        <family val="2"/>
      </rPr>
      <t xml:space="preserve">Justificacion Trimestral: </t>
    </r>
    <r>
      <rPr>
        <sz val="11"/>
        <color theme="1"/>
        <rFont val="Arial"/>
        <family val="2"/>
      </rPr>
      <t>Se cumplió la meta ya que se contaron con los recursos necesarios para llevarlos a cabo.</t>
    </r>
  </si>
  <si>
    <r>
      <rPr>
        <b/>
        <sz val="11"/>
        <rFont val="Arial"/>
        <family val="2"/>
      </rPr>
      <t>Justificacion Trimestral:</t>
    </r>
    <r>
      <rPr>
        <sz val="11"/>
        <rFont val="Arial"/>
        <family val="2"/>
      </rPr>
      <t xml:space="preserve"> </t>
    </r>
    <r>
      <rPr>
        <sz val="11"/>
        <color theme="1"/>
        <rFont val="Arial"/>
        <family val="2"/>
      </rPr>
      <t>Se superó  la meta debido a que se realizaron obras públicas que no se pudieron realizar en los periodos anteriores por distintos motivos.</t>
    </r>
  </si>
  <si>
    <r>
      <rPr>
        <b/>
        <sz val="11"/>
        <rFont val="Arial"/>
        <family val="2"/>
      </rPr>
      <t>Justificacion Trimestral:</t>
    </r>
    <r>
      <rPr>
        <sz val="11"/>
        <rFont val="Arial"/>
        <family val="2"/>
      </rPr>
      <t xml:space="preserve"> </t>
    </r>
    <r>
      <rPr>
        <sz val="11"/>
        <color theme="1"/>
        <rFont val="Arial"/>
        <family val="2"/>
      </rPr>
      <t>No</t>
    </r>
    <r>
      <rPr>
        <b/>
        <sz val="11"/>
        <color theme="1"/>
        <rFont val="Arial"/>
        <family val="2"/>
      </rPr>
      <t xml:space="preserve"> s</t>
    </r>
    <r>
      <rPr>
        <sz val="11"/>
        <color theme="1"/>
        <rFont val="Arial"/>
        <family val="2"/>
      </rPr>
      <t>e superó la meta programada debido a que los ciudadanos no asistieron a presentar quejas y denuncias correspondientes.</t>
    </r>
  </si>
  <si>
    <r>
      <rPr>
        <b/>
        <sz val="11"/>
        <rFont val="Arial"/>
        <family val="2"/>
      </rPr>
      <t xml:space="preserve">Justificacion Trimestral: </t>
    </r>
    <r>
      <rPr>
        <sz val="11"/>
        <color theme="1"/>
        <rFont val="Arial"/>
        <family val="2"/>
      </rPr>
      <t>No se alacanzo la meta debido a que las personas que asisten a esta contaloría es variable y no depende de la dirección.</t>
    </r>
  </si>
  <si>
    <r>
      <rPr>
        <b/>
        <sz val="11"/>
        <rFont val="Arial"/>
        <family val="2"/>
      </rPr>
      <t>Justificacion Trimestral:</t>
    </r>
    <r>
      <rPr>
        <sz val="11"/>
        <rFont val="Arial"/>
        <family val="2"/>
      </rPr>
      <t xml:space="preserve"> </t>
    </r>
    <r>
      <rPr>
        <sz val="11"/>
        <color theme="1"/>
        <rFont val="Arial"/>
        <family val="2"/>
      </rPr>
      <t>No se alcanzó la meta debido a intancias del proceso que permiten retarazar la ejecutoria.</t>
    </r>
  </si>
  <si>
    <r>
      <rPr>
        <b/>
        <sz val="11"/>
        <rFont val="Arial"/>
        <family val="2"/>
      </rPr>
      <t xml:space="preserve">Justificacion Trimestral: </t>
    </r>
    <r>
      <rPr>
        <sz val="11"/>
        <color theme="1"/>
        <rFont val="Arial"/>
        <family val="2"/>
      </rPr>
      <t>No se alcanzó la meta programada debido a que no fueron solicitadas las contancias como se tenia proyectado.</t>
    </r>
  </si>
  <si>
    <r>
      <rPr>
        <b/>
        <sz val="1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>Ingresan solicitudes pero ninguna resulta ser procedente como modalidad de la herramienta protesta ciudadana ya que son quejas y no en referencia a los requisitos, tiempos o apartados de los trámites y servicios, incluyendo la recien actualización de la plataforma por la Dirección de Tecnologías con lo cual se plantea una campaña de difusión para el correcto uso de la herramienta y sus beneficios.</t>
    </r>
  </si>
  <si>
    <r>
      <rPr>
        <b/>
        <sz val="11"/>
        <rFont val="Arial"/>
        <family val="2"/>
      </rPr>
      <t xml:space="preserve">Justificacion Trimestral: </t>
    </r>
    <r>
      <rPr>
        <sz val="11"/>
        <color theme="1"/>
        <rFont val="Arial"/>
        <family val="2"/>
      </rPr>
      <t>No se han recibido denuncias en cuanto al Tratamiento indebido de Datos Personales</t>
    </r>
  </si>
  <si>
    <r>
      <t xml:space="preserve">El Instituto Nacional de Estadística y Geografía INEGI publica la Encuesta Nacional de Calidad e Impacto Gubernamental de manera bienal con la información relativa a los grados de satisfacción de la población de 18 años y más. </t>
    </r>
    <r>
      <rPr>
        <b/>
        <sz val="11"/>
        <rFont val="Arial"/>
        <family val="2"/>
      </rPr>
      <t xml:space="preserve"> El úlimo periodo del levantamiento de la información fue  del 01 de noviembre al 16 de diciembre de 2021 con el 34.7%</t>
    </r>
    <r>
      <rPr>
        <sz val="11"/>
        <rFont val="Arial"/>
        <family val="2"/>
      </rPr>
      <t xml:space="preserve"> de población encuestada que se siente muy satisfecha y safisfecha. </t>
    </r>
  </si>
  <si>
    <r>
      <t xml:space="preserve">El Instituto Mexicano para la Competitividad A. C. IMCO actualiza y publica los índices y subíndices cada dos años. </t>
    </r>
    <r>
      <rPr>
        <b/>
        <sz val="11"/>
        <rFont val="Arial"/>
        <family val="2"/>
      </rPr>
      <t>El índice se actualizó en 2022 obteniendo una calificación de 59 puntos.</t>
    </r>
  </si>
  <si>
    <r>
      <t xml:space="preserve">El Instituto Nacional de Estadística y Geografía INEGI publica la Encuesta Nacional de Calidad e Impacto Gubernamental de manera bienal con la información relativa a la Confianza de la población de 18 años y más en el Gobierno Municipal.
</t>
    </r>
    <r>
      <rPr>
        <b/>
        <sz val="11"/>
        <rFont val="Arial"/>
        <family val="2"/>
      </rPr>
      <t>En diciembre 2021 se obtuvo la Calificación de Confianza al Gobierno Municipal de 5.0.</t>
    </r>
  </si>
  <si>
    <r>
      <rPr>
        <b/>
        <sz val="11"/>
        <color theme="0"/>
        <rFont val="Arial"/>
        <family val="2"/>
      </rPr>
      <t xml:space="preserve">1.22.1.1 </t>
    </r>
    <r>
      <rPr>
        <sz val="11"/>
        <color theme="0"/>
        <rFont val="Arial"/>
        <family val="2"/>
      </rPr>
      <t xml:space="preserve">Las dependencias y entidades municipales implementan acciones que contribuyen a mejorar el Sistema Político Municipal </t>
    </r>
  </si>
  <si>
    <r>
      <rPr>
        <b/>
        <sz val="11"/>
        <color theme="0"/>
        <rFont val="Arial"/>
        <family val="2"/>
      </rPr>
      <t xml:space="preserve">PSPEF: </t>
    </r>
    <r>
      <rPr>
        <sz val="11"/>
        <color theme="0"/>
        <rFont val="Arial"/>
        <family val="2"/>
      </rPr>
      <t>Puntaje Obtenido en Sistema Politico Estable y Funcional</t>
    </r>
  </si>
  <si>
    <r>
      <rPr>
        <b/>
        <sz val="11"/>
        <color theme="0"/>
        <rFont val="Arial"/>
        <family val="2"/>
      </rPr>
      <t>Unidad de medida del Indicador:</t>
    </r>
    <r>
      <rPr>
        <sz val="11"/>
        <color theme="0"/>
        <rFont val="Arial"/>
        <family val="2"/>
      </rPr>
      <t xml:space="preserve">
Porcentaje 
</t>
    </r>
    <r>
      <rPr>
        <b/>
        <sz val="11"/>
        <color theme="0"/>
        <rFont val="Arial"/>
        <family val="2"/>
      </rPr>
      <t>Unidad de medida de las variables:</t>
    </r>
    <r>
      <rPr>
        <sz val="11"/>
        <color theme="0"/>
        <rFont val="Arial"/>
        <family val="2"/>
      </rPr>
      <t xml:space="preserve">
Encuesta</t>
    </r>
  </si>
  <si>
    <r>
      <rPr>
        <b/>
        <sz val="11"/>
        <color theme="0"/>
        <rFont val="Arial"/>
        <family val="2"/>
      </rPr>
      <t>Meta Trimestral:</t>
    </r>
    <r>
      <rPr>
        <sz val="11"/>
        <color theme="0"/>
        <rFont val="Arial"/>
        <family val="2"/>
      </rPr>
      <t xml:space="preserve"> El Instituto Mexicano para la Competitividad A. C. IMCO actualiza y publica los índices y subíndices con la periodicidad bienal esperada.
El Indicador obtuvo una puntuación de 55 en 2021, el último dato proporcionado por el IMCO.</t>
    </r>
  </si>
  <si>
    <r>
      <rPr>
        <b/>
        <sz val="11"/>
        <rFont val="Arial"/>
        <family val="2"/>
      </rPr>
      <t>Justificacion Trimestral:</t>
    </r>
    <r>
      <rPr>
        <sz val="11"/>
        <rFont val="Arial"/>
        <family val="2"/>
      </rPr>
      <t xml:space="preserve"> Se  recibieron 119 solicitudes de las 112 que se tenian programadas, superando la meta programada en un 6.25% </t>
    </r>
  </si>
  <si>
    <r>
      <rPr>
        <b/>
        <sz val="11"/>
        <rFont val="Arial"/>
        <family val="2"/>
      </rPr>
      <t>Justificacion Trimestral:</t>
    </r>
    <r>
      <rPr>
        <sz val="11"/>
        <rFont val="Arial"/>
        <family val="2"/>
      </rPr>
      <t xml:space="preserve"> Se cumplio con la meta programado por lo cual se obtuvo un avance trimestral del 100%</t>
    </r>
  </si>
  <si>
    <r>
      <rPr>
        <b/>
        <sz val="11"/>
        <rFont val="Arial"/>
        <family val="2"/>
      </rPr>
      <t>Justificacion Trimestral:</t>
    </r>
    <r>
      <rPr>
        <sz val="11"/>
        <rFont val="Arial"/>
        <family val="2"/>
      </rPr>
      <t xml:space="preserve"> </t>
    </r>
    <r>
      <rPr>
        <sz val="11"/>
        <color theme="1"/>
        <rFont val="Arial"/>
        <family val="2"/>
      </rPr>
      <t>No se alcanzó el estimado durante el cuarto trimestre toda vez que no se tiene un control acerca de las denuncias que los usuarios pudieran hacer en contra de las inconsistencias/falta en la información (a su consideración) dentro de  la plataforma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</si>
</sst>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14"/>
      <color rgb="FFFFFFFF"/>
      <name val="Arial"/>
      <family val="2"/>
    </font>
    <font>
      <b/>
      <sz val="14"/>
      <color theme="0"/>
      <name val="Arial"/>
      <family val="2"/>
    </font>
    <font>
      <b/>
      <sz val="22"/>
      <color theme="0"/>
      <name val="Arial"/>
      <family val="2"/>
    </font>
    <font>
      <b/>
      <sz val="12"/>
      <color rgb="FFFFFFFF"/>
      <name val="Arial"/>
      <family val="2"/>
    </font>
    <font>
      <b/>
      <sz val="16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Arial Nova Cond"/>
      <family val="2"/>
    </font>
    <font>
      <sz val="11"/>
      <name val="Arial Nova Cond"/>
      <family val="2"/>
    </font>
    <font>
      <sz val="11"/>
      <color theme="0"/>
      <name val="Arial"/>
      <family val="2"/>
    </font>
    <font>
      <sz val="11"/>
      <color rgb="FF00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rgb="FF000000"/>
      </patternFill>
    </fill>
  </fills>
  <borders count="75">
    <border>
      <left/>
      <right/>
      <top/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ashed">
        <color theme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/>
      <bottom/>
      <diagonal/>
    </border>
    <border>
      <left style="dashed">
        <color theme="1"/>
      </left>
      <right style="dashed">
        <color theme="1"/>
      </right>
      <top style="dotted">
        <color theme="1"/>
      </top>
      <bottom style="dotted">
        <color theme="1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slantDashDot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dott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ashed">
        <color theme="1"/>
      </left>
      <right/>
      <top/>
      <bottom style="dotted">
        <color theme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/>
      <top/>
      <bottom style="dashed">
        <color theme="1"/>
      </bottom>
      <diagonal/>
    </border>
    <border>
      <left style="medium">
        <color theme="1"/>
      </left>
      <right style="dashed">
        <color theme="1"/>
      </right>
      <top/>
      <bottom style="dashed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medium">
        <color indexed="64"/>
      </right>
      <top style="dashed">
        <color theme="1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56">
    <xf numFmtId="0" fontId="0" fillId="0" borderId="0" xfId="0"/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2" fontId="2" fillId="2" borderId="15" xfId="1" applyNumberFormat="1" applyFont="1" applyFill="1" applyBorder="1" applyAlignment="1">
      <alignment horizontal="center" vertical="center" wrapText="1"/>
    </xf>
    <xf numFmtId="2" fontId="2" fillId="2" borderId="16" xfId="1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2" fontId="4" fillId="7" borderId="15" xfId="1" applyNumberFormat="1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vertical="center" wrapText="1"/>
    </xf>
    <xf numFmtId="0" fontId="2" fillId="7" borderId="22" xfId="0" applyFont="1" applyFill="1" applyBorder="1" applyAlignment="1">
      <alignment vertical="center" wrapText="1"/>
    </xf>
    <xf numFmtId="0" fontId="0" fillId="8" borderId="0" xfId="0" applyFill="1"/>
    <xf numFmtId="0" fontId="0" fillId="9" borderId="0" xfId="0" applyFill="1"/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3" fontId="2" fillId="2" borderId="30" xfId="0" applyNumberFormat="1" applyFont="1" applyFill="1" applyBorder="1" applyAlignment="1">
      <alignment horizontal="center" vertical="center" wrapText="1"/>
    </xf>
    <xf numFmtId="4" fontId="2" fillId="2" borderId="30" xfId="0" applyNumberFormat="1" applyFont="1" applyFill="1" applyBorder="1" applyAlignment="1">
      <alignment horizontal="center" vertical="center" wrapText="1"/>
    </xf>
    <xf numFmtId="0" fontId="2" fillId="7" borderId="31" xfId="0" applyFont="1" applyFill="1" applyBorder="1" applyAlignment="1">
      <alignment vertical="center" wrapText="1"/>
    </xf>
    <xf numFmtId="3" fontId="2" fillId="2" borderId="3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/>
    <xf numFmtId="3" fontId="2" fillId="2" borderId="33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7" borderId="36" xfId="0" applyFont="1" applyFill="1" applyBorder="1" applyAlignment="1">
      <alignment horizontal="center" vertical="center" wrapText="1"/>
    </xf>
    <xf numFmtId="2" fontId="4" fillId="7" borderId="36" xfId="1" applyNumberFormat="1" applyFont="1" applyFill="1" applyBorder="1" applyAlignment="1">
      <alignment horizontal="center" vertical="center" wrapText="1"/>
    </xf>
    <xf numFmtId="0" fontId="2" fillId="7" borderId="39" xfId="0" applyFont="1" applyFill="1" applyBorder="1" applyAlignment="1">
      <alignment horizontal="center" vertical="center" wrapText="1"/>
    </xf>
    <xf numFmtId="0" fontId="2" fillId="7" borderId="40" xfId="0" applyFont="1" applyFill="1" applyBorder="1" applyAlignment="1">
      <alignment vertical="center" wrapText="1"/>
    </xf>
    <xf numFmtId="0" fontId="11" fillId="6" borderId="35" xfId="0" applyFont="1" applyFill="1" applyBorder="1" applyAlignment="1">
      <alignment horizontal="center" vertical="center" wrapText="1"/>
    </xf>
    <xf numFmtId="4" fontId="2" fillId="7" borderId="48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7" borderId="2" xfId="0" applyNumberFormat="1" applyFont="1" applyFill="1" applyBorder="1" applyAlignment="1">
      <alignment horizontal="center" vertical="center" wrapText="1"/>
    </xf>
    <xf numFmtId="4" fontId="2" fillId="2" borderId="49" xfId="0" applyNumberFormat="1" applyFont="1" applyFill="1" applyBorder="1" applyAlignment="1">
      <alignment horizontal="center" vertical="center" wrapText="1"/>
    </xf>
    <xf numFmtId="4" fontId="2" fillId="2" borderId="50" xfId="0" applyNumberFormat="1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7" fillId="7" borderId="52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7" fillId="7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0" fontId="15" fillId="4" borderId="51" xfId="0" applyNumberFormat="1" applyFont="1" applyFill="1" applyBorder="1" applyAlignment="1">
      <alignment horizontal="center" vertical="center"/>
    </xf>
    <xf numFmtId="3" fontId="2" fillId="2" borderId="55" xfId="0" applyNumberFormat="1" applyFont="1" applyFill="1" applyBorder="1" applyAlignment="1">
      <alignment horizontal="center" vertical="center" wrapText="1"/>
    </xf>
    <xf numFmtId="3" fontId="2" fillId="2" borderId="54" xfId="0" applyNumberFormat="1" applyFont="1" applyFill="1" applyBorder="1" applyAlignment="1">
      <alignment horizontal="center" vertical="center" wrapText="1"/>
    </xf>
    <xf numFmtId="3" fontId="2" fillId="2" borderId="56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3" fontId="2" fillId="7" borderId="34" xfId="0" applyNumberFormat="1" applyFont="1" applyFill="1" applyBorder="1" applyAlignment="1">
      <alignment horizontal="center" vertical="center" wrapText="1"/>
    </xf>
    <xf numFmtId="3" fontId="2" fillId="7" borderId="37" xfId="0" applyNumberFormat="1" applyFont="1" applyFill="1" applyBorder="1" applyAlignment="1">
      <alignment horizontal="center" vertical="center" wrapText="1"/>
    </xf>
    <xf numFmtId="3" fontId="2" fillId="7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/>
    </xf>
    <xf numFmtId="3" fontId="1" fillId="2" borderId="53" xfId="0" applyNumberFormat="1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justify" vertical="top" wrapText="1"/>
    </xf>
    <xf numFmtId="1" fontId="0" fillId="7" borderId="59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2" fillId="7" borderId="6" xfId="0" applyNumberFormat="1" applyFont="1" applyFill="1" applyBorder="1" applyAlignment="1">
      <alignment horizontal="center" vertical="center" wrapText="1"/>
    </xf>
    <xf numFmtId="0" fontId="2" fillId="7" borderId="58" xfId="0" applyFont="1" applyFill="1" applyBorder="1" applyAlignment="1">
      <alignment horizontal="left" vertical="center" wrapText="1"/>
    </xf>
    <xf numFmtId="0" fontId="2" fillId="7" borderId="15" xfId="0" applyFont="1" applyFill="1" applyBorder="1" applyAlignment="1">
      <alignment horizontal="left" vertical="center" wrapText="1"/>
    </xf>
    <xf numFmtId="0" fontId="18" fillId="4" borderId="15" xfId="0" applyFont="1" applyFill="1" applyBorder="1" applyAlignment="1">
      <alignment horizontal="justify" vertical="center" wrapText="1"/>
    </xf>
    <xf numFmtId="0" fontId="16" fillId="10" borderId="14" xfId="0" applyFont="1" applyFill="1" applyBorder="1" applyAlignment="1">
      <alignment horizontal="center" vertical="center" wrapText="1"/>
    </xf>
    <xf numFmtId="0" fontId="17" fillId="10" borderId="15" xfId="0" applyFont="1" applyFill="1" applyBorder="1" applyAlignment="1">
      <alignment horizontal="left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9" fillId="10" borderId="15" xfId="0" applyFont="1" applyFill="1" applyBorder="1" applyAlignment="1">
      <alignment horizontal="left" vertical="center" wrapText="1"/>
    </xf>
    <xf numFmtId="0" fontId="2" fillId="7" borderId="15" xfId="0" applyFont="1" applyFill="1" applyBorder="1" applyAlignment="1">
      <alignment horizontal="justify" vertical="center" wrapText="1"/>
    </xf>
    <xf numFmtId="0" fontId="19" fillId="10" borderId="15" xfId="0" applyFont="1" applyFill="1" applyBorder="1" applyAlignment="1">
      <alignment horizontal="justify" vertical="center" wrapText="1"/>
    </xf>
    <xf numFmtId="0" fontId="1" fillId="7" borderId="5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7" fillId="10" borderId="15" xfId="0" applyFont="1" applyFill="1" applyBorder="1" applyAlignment="1">
      <alignment horizontal="center" vertical="center" wrapText="1"/>
    </xf>
    <xf numFmtId="0" fontId="19" fillId="10" borderId="15" xfId="0" applyFont="1" applyFill="1" applyBorder="1" applyAlignment="1">
      <alignment horizontal="center" vertical="center" wrapText="1"/>
    </xf>
    <xf numFmtId="0" fontId="19" fillId="10" borderId="58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left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9" fillId="10" borderId="58" xfId="0" applyFont="1" applyFill="1" applyBorder="1" applyAlignment="1">
      <alignment horizontal="justify" vertical="center" wrapText="1"/>
    </xf>
    <xf numFmtId="3" fontId="2" fillId="2" borderId="15" xfId="0" applyNumberFormat="1" applyFont="1" applyFill="1" applyBorder="1" applyAlignment="1">
      <alignment horizontal="left" vertical="center" wrapText="1"/>
    </xf>
    <xf numFmtId="0" fontId="16" fillId="7" borderId="15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justify" vertical="center" wrapText="1"/>
    </xf>
    <xf numFmtId="1" fontId="0" fillId="7" borderId="59" xfId="0" applyNumberFormat="1" applyFill="1" applyBorder="1" applyAlignment="1">
      <alignment horizontal="center" vertical="center" wrapText="1"/>
    </xf>
    <xf numFmtId="3" fontId="1" fillId="2" borderId="17" xfId="0" applyNumberFormat="1" applyFont="1" applyFill="1" applyBorder="1" applyAlignment="1">
      <alignment horizontal="center" vertical="center" wrapText="1"/>
    </xf>
    <xf numFmtId="0" fontId="7" fillId="3" borderId="60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2" borderId="65" xfId="0" applyFont="1" applyFill="1" applyBorder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3" borderId="66" xfId="0" applyFont="1" applyFill="1" applyBorder="1" applyAlignment="1">
      <alignment horizontal="center" vertical="center" wrapText="1"/>
    </xf>
    <xf numFmtId="10" fontId="0" fillId="5" borderId="67" xfId="0" applyNumberFormat="1" applyFill="1" applyBorder="1" applyAlignment="1">
      <alignment horizontal="center" vertical="center" wrapText="1"/>
    </xf>
    <xf numFmtId="10" fontId="0" fillId="5" borderId="68" xfId="0" applyNumberForma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4" borderId="0" xfId="0" applyFont="1" applyFill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9" fillId="4" borderId="61" xfId="0" applyFont="1" applyFill="1" applyBorder="1" applyAlignment="1">
      <alignment horizontal="center" vertical="center" wrapText="1"/>
    </xf>
    <xf numFmtId="0" fontId="9" fillId="4" borderId="6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0" fontId="2" fillId="7" borderId="20" xfId="0" applyFont="1" applyFill="1" applyBorder="1" applyAlignment="1">
      <alignment horizontal="justify" vertical="center" wrapText="1"/>
    </xf>
    <xf numFmtId="0" fontId="2" fillId="7" borderId="2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3" fillId="7" borderId="38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11" fillId="6" borderId="41" xfId="0" applyFont="1" applyFill="1" applyBorder="1" applyAlignment="1">
      <alignment horizontal="center" vertical="center" wrapText="1"/>
    </xf>
    <xf numFmtId="0" fontId="11" fillId="6" borderId="42" xfId="0" applyFont="1" applyFill="1" applyBorder="1" applyAlignment="1">
      <alignment horizontal="center" vertical="center" wrapText="1"/>
    </xf>
    <xf numFmtId="0" fontId="11" fillId="6" borderId="43" xfId="0" applyFont="1" applyFill="1" applyBorder="1" applyAlignment="1">
      <alignment horizontal="center" vertical="center" wrapText="1"/>
    </xf>
    <xf numFmtId="0" fontId="11" fillId="6" borderId="47" xfId="0" applyFont="1" applyFill="1" applyBorder="1" applyAlignment="1">
      <alignment horizontal="center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11" fillId="6" borderId="45" xfId="0" applyFont="1" applyFill="1" applyBorder="1" applyAlignment="1">
      <alignment horizontal="center" vertical="center" wrapText="1"/>
    </xf>
    <xf numFmtId="0" fontId="11" fillId="6" borderId="46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0" fillId="0" borderId="0" xfId="0" applyAlignment="1">
      <alignment horizontal="justify" vertical="center" wrapText="1"/>
    </xf>
    <xf numFmtId="10" fontId="22" fillId="5" borderId="69" xfId="0" applyNumberFormat="1" applyFont="1" applyFill="1" applyBorder="1" applyAlignment="1">
      <alignment horizontal="center" vertical="center" wrapText="1"/>
    </xf>
    <xf numFmtId="10" fontId="22" fillId="5" borderId="70" xfId="0" applyNumberFormat="1" applyFont="1" applyFill="1" applyBorder="1" applyAlignment="1">
      <alignment horizontal="center" vertical="center" wrapText="1"/>
    </xf>
    <xf numFmtId="10" fontId="22" fillId="5" borderId="71" xfId="0" applyNumberFormat="1" applyFont="1" applyFill="1" applyBorder="1" applyAlignment="1">
      <alignment horizontal="center" vertical="center" wrapText="1"/>
    </xf>
    <xf numFmtId="10" fontId="22" fillId="5" borderId="14" xfId="0" applyNumberFormat="1" applyFont="1" applyFill="1" applyBorder="1" applyAlignment="1">
      <alignment horizontal="center" vertical="center" wrapText="1"/>
    </xf>
    <xf numFmtId="10" fontId="22" fillId="5" borderId="15" xfId="0" applyNumberFormat="1" applyFont="1" applyFill="1" applyBorder="1" applyAlignment="1">
      <alignment horizontal="center" vertical="center" wrapText="1"/>
    </xf>
    <xf numFmtId="10" fontId="22" fillId="5" borderId="16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0" fontId="0" fillId="5" borderId="14" xfId="0" applyNumberFormat="1" applyFill="1" applyBorder="1" applyAlignment="1">
      <alignment horizontal="center" vertical="center" wrapText="1"/>
    </xf>
    <xf numFmtId="10" fontId="0" fillId="5" borderId="15" xfId="0" applyNumberFormat="1" applyFill="1" applyBorder="1" applyAlignment="1">
      <alignment horizontal="center" vertical="center" wrapText="1"/>
    </xf>
    <xf numFmtId="10" fontId="0" fillId="5" borderId="16" xfId="0" applyNumberFormat="1" applyFill="1" applyBorder="1" applyAlignment="1">
      <alignment horizontal="center" vertical="center" wrapText="1"/>
    </xf>
    <xf numFmtId="10" fontId="0" fillId="5" borderId="57" xfId="0" applyNumberFormat="1" applyFill="1" applyBorder="1" applyAlignment="1">
      <alignment horizontal="center" vertical="center" wrapText="1"/>
    </xf>
    <xf numFmtId="10" fontId="0" fillId="5" borderId="58" xfId="0" applyNumberFormat="1" applyFill="1" applyBorder="1" applyAlignment="1">
      <alignment horizontal="center" vertical="center" wrapText="1"/>
    </xf>
    <xf numFmtId="10" fontId="0" fillId="5" borderId="72" xfId="0" applyNumberFormat="1" applyFill="1" applyBorder="1" applyAlignment="1">
      <alignment horizontal="center" vertical="center" wrapText="1"/>
    </xf>
    <xf numFmtId="10" fontId="0" fillId="5" borderId="73" xfId="0" applyNumberFormat="1" applyFill="1" applyBorder="1" applyAlignment="1">
      <alignment horizontal="center" vertical="center" wrapText="1"/>
    </xf>
    <xf numFmtId="10" fontId="0" fillId="5" borderId="74" xfId="0" applyNumberFormat="1" applyFill="1" applyBorder="1" applyAlignment="1">
      <alignment horizontal="center" vertical="center" wrapText="1"/>
    </xf>
    <xf numFmtId="0" fontId="4" fillId="7" borderId="63" xfId="0" applyFont="1" applyFill="1" applyBorder="1" applyAlignment="1">
      <alignment horizontal="justify" vertical="center" wrapText="1"/>
    </xf>
    <xf numFmtId="0" fontId="4" fillId="7" borderId="17" xfId="0" applyFont="1" applyFill="1" applyBorder="1" applyAlignment="1">
      <alignment horizontal="justify" vertical="center" wrapText="1"/>
    </xf>
    <xf numFmtId="0" fontId="4" fillId="7" borderId="64" xfId="0" applyFont="1" applyFill="1" applyBorder="1" applyAlignment="1">
      <alignment horizontal="justify" vertical="center" wrapText="1"/>
    </xf>
    <xf numFmtId="0" fontId="23" fillId="4" borderId="14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4" borderId="64" xfId="0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86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555"/>
      <color rgb="FFC7EFCE"/>
      <color rgb="FFFFEB9C"/>
      <color rgb="FF942C2C"/>
      <color rgb="FFC84043"/>
      <color rgb="FFD56D6F"/>
      <color rgb="FF611D1D"/>
      <color rgb="FFD3676A"/>
      <color rgb="FF611C1D"/>
      <color rgb="FF8E00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115660</xdr:colOff>
      <xdr:row>0</xdr:row>
      <xdr:rowOff>54429</xdr:rowOff>
    </xdr:from>
    <xdr:to>
      <xdr:col>2</xdr:col>
      <xdr:colOff>1181872</xdr:colOff>
      <xdr:row>8</xdr:row>
      <xdr:rowOff>123753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E8EF9C-D18D-4A41-A459-E543F96DC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660" y="54429"/>
          <a:ext cx="2875962" cy="2260074"/>
        </a:xfrm>
        <a:prstGeom prst="rect">
          <a:avLst/>
        </a:prstGeom>
      </xdr:spPr>
    </xdr:pic>
    <xdr:clientData/>
  </xdr:twoCellAnchor>
  <xdr:twoCellAnchor editAs="oneCell">
    <xdr:from>
      <xdr:col>2</xdr:col>
      <xdr:colOff>1439573</xdr:colOff>
      <xdr:row>2</xdr:row>
      <xdr:rowOff>160975</xdr:rowOff>
    </xdr:from>
    <xdr:to>
      <xdr:col>3</xdr:col>
      <xdr:colOff>2280724</xdr:colOff>
      <xdr:row>6</xdr:row>
      <xdr:rowOff>34636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83FE28-1A59-4BE0-97AE-7D51A8F41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19982" y="715157"/>
          <a:ext cx="3629378" cy="1120570"/>
        </a:xfrm>
        <a:prstGeom prst="rect">
          <a:avLst/>
        </a:prstGeom>
      </xdr:spPr>
    </xdr:pic>
    <xdr:clientData/>
  </xdr:twoCellAnchor>
  <xdr:twoCellAnchor editAs="oneCell">
    <xdr:from>
      <xdr:col>19</xdr:col>
      <xdr:colOff>779319</xdr:colOff>
      <xdr:row>1</xdr:row>
      <xdr:rowOff>11133</xdr:rowOff>
    </xdr:from>
    <xdr:to>
      <xdr:col>22</xdr:col>
      <xdr:colOff>3706957</xdr:colOff>
      <xdr:row>6</xdr:row>
      <xdr:rowOff>153255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3436B61-6B32-4F27-8547-1F5B9D0C4579}"/>
            </a:ext>
            <a:ext uri="{147F2762-F138-4A5C-976F-8EAC2B608ADB}">
              <a16:predDERef xmlns:a16="http://schemas.microsoft.com/office/drawing/2014/main" pred="{3583FE28-1A59-4BE0-97AE-7D51A8F41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639819" y="218951"/>
          <a:ext cx="6772274" cy="1735395"/>
        </a:xfrm>
        <a:prstGeom prst="rect">
          <a:avLst/>
        </a:prstGeom>
      </xdr:spPr>
    </xdr:pic>
    <xdr:clientData/>
  </xdr:twoCellAnchor>
  <xdr:oneCellAnchor>
    <xdr:from>
      <xdr:col>6</xdr:col>
      <xdr:colOff>990599</xdr:colOff>
      <xdr:row>43</xdr:row>
      <xdr:rowOff>117764</xdr:rowOff>
    </xdr:from>
    <xdr:ext cx="7762875" cy="1873249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DE44257-D84D-481A-A719-EF39D664D37E}"/>
            </a:ext>
          </a:extLst>
        </xdr:cNvPr>
        <xdr:cNvSpPr txBox="1"/>
      </xdr:nvSpPr>
      <xdr:spPr>
        <a:xfrm>
          <a:off x="13106399" y="43208864"/>
          <a:ext cx="7762875" cy="18732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600"/>
            <a:t>Revisó</a:t>
          </a:r>
        </a:p>
        <a:p>
          <a:pPr algn="ctr"/>
          <a:r>
            <a:rPr lang="es-MX" sz="1600"/>
            <a:t>C. Enrique Eduardo Encalada Sánchez</a:t>
          </a:r>
        </a:p>
        <a:p>
          <a:pPr algn="ctr"/>
          <a:r>
            <a:rPr lang="es-MX" sz="1600"/>
            <a:t>Dirección de Planeación de la DGPM</a:t>
          </a:r>
        </a:p>
      </xdr:txBody>
    </xdr:sp>
    <xdr:clientData/>
  </xdr:oneCellAnchor>
  <xdr:oneCellAnchor>
    <xdr:from>
      <xdr:col>18</xdr:col>
      <xdr:colOff>727363</xdr:colOff>
      <xdr:row>43</xdr:row>
      <xdr:rowOff>138546</xdr:rowOff>
    </xdr:from>
    <xdr:ext cx="7762875" cy="1873249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7BC061F0-AEA8-4A58-8F91-FB99F307E90C}"/>
            </a:ext>
          </a:extLst>
        </xdr:cNvPr>
        <xdr:cNvSpPr txBox="1"/>
      </xdr:nvSpPr>
      <xdr:spPr>
        <a:xfrm>
          <a:off x="25163318" y="64129228"/>
          <a:ext cx="7762875" cy="18732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600"/>
            <a:t>Autorizó</a:t>
          </a:r>
        </a:p>
        <a:p>
          <a:pPr algn="ctr"/>
          <a:r>
            <a:rPr lang="es-MX" sz="1600"/>
            <a:t>C.</a:t>
          </a:r>
          <a:r>
            <a:rPr lang="es-MX" sz="1600" baseline="0"/>
            <a:t> Virginia Guadalupe Poot Vega</a:t>
          </a:r>
          <a:endParaRPr lang="es-MX" sz="1600"/>
        </a:p>
        <a:p>
          <a:pPr algn="ctr"/>
          <a:r>
            <a:rPr lang="es-MX" sz="1600"/>
            <a:t>Contraloría Municipal</a:t>
          </a:r>
        </a:p>
      </xdr:txBody>
    </xdr:sp>
    <xdr:clientData/>
  </xdr:oneCellAnchor>
  <xdr:oneCellAnchor>
    <xdr:from>
      <xdr:col>1</xdr:col>
      <xdr:colOff>0</xdr:colOff>
      <xdr:row>42</xdr:row>
      <xdr:rowOff>152400</xdr:rowOff>
    </xdr:from>
    <xdr:ext cx="6508750" cy="201196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CA4D05C8-C204-4D07-9A77-7709D997000B}"/>
            </a:ext>
          </a:extLst>
        </xdr:cNvPr>
        <xdr:cNvSpPr txBox="1"/>
      </xdr:nvSpPr>
      <xdr:spPr>
        <a:xfrm>
          <a:off x="762000" y="43053000"/>
          <a:ext cx="6508750" cy="2011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600"/>
            <a:t>_________________________</a:t>
          </a:r>
        </a:p>
        <a:p>
          <a:pPr algn="ctr"/>
          <a:r>
            <a:rPr lang="es-MX" sz="1600"/>
            <a:t>Elaboró</a:t>
          </a:r>
        </a:p>
        <a:p>
          <a:pPr algn="ctr"/>
          <a:r>
            <a:rPr lang="es-MX" sz="1600"/>
            <a:t>C.</a:t>
          </a:r>
          <a:r>
            <a:rPr lang="es-MX" sz="1600" baseline="0"/>
            <a:t> Gerardo José de Jesús Saucedo Fávila</a:t>
          </a:r>
          <a:br>
            <a:rPr lang="es-MX" sz="1600" baseline="0"/>
          </a:br>
          <a:r>
            <a:rPr lang="es-MX" sz="1600" baseline="0"/>
            <a:t>Director de la Función Pública </a:t>
          </a:r>
          <a:endParaRPr lang="es-MX" sz="16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115660</xdr:colOff>
      <xdr:row>0</xdr:row>
      <xdr:rowOff>54429</xdr:rowOff>
    </xdr:from>
    <xdr:to>
      <xdr:col>2</xdr:col>
      <xdr:colOff>1181872</xdr:colOff>
      <xdr:row>8</xdr:row>
      <xdr:rowOff>123753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129746-863B-4813-B020-650574B39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660" y="54429"/>
          <a:ext cx="2885487" cy="2260074"/>
        </a:xfrm>
        <a:prstGeom prst="rect">
          <a:avLst/>
        </a:prstGeom>
      </xdr:spPr>
    </xdr:pic>
    <xdr:clientData/>
  </xdr:twoCellAnchor>
  <xdr:twoCellAnchor editAs="oneCell">
    <xdr:from>
      <xdr:col>2</xdr:col>
      <xdr:colOff>1439573</xdr:colOff>
      <xdr:row>2</xdr:row>
      <xdr:rowOff>160975</xdr:rowOff>
    </xdr:from>
    <xdr:to>
      <xdr:col>3</xdr:col>
      <xdr:colOff>2280724</xdr:colOff>
      <xdr:row>6</xdr:row>
      <xdr:rowOff>34636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63CFDCF-AFDB-4C76-86D2-3ECA4682D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20848" y="713425"/>
          <a:ext cx="3631976" cy="1130961"/>
        </a:xfrm>
        <a:prstGeom prst="rect">
          <a:avLst/>
        </a:prstGeom>
      </xdr:spPr>
    </xdr:pic>
    <xdr:clientData/>
  </xdr:twoCellAnchor>
  <xdr:oneCellAnchor>
    <xdr:from>
      <xdr:col>4</xdr:col>
      <xdr:colOff>990599</xdr:colOff>
      <xdr:row>43</xdr:row>
      <xdr:rowOff>117764</xdr:rowOff>
    </xdr:from>
    <xdr:ext cx="7762875" cy="1873249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C3AE712-3D55-4F37-9867-CDB9CFD91829}"/>
            </a:ext>
          </a:extLst>
        </xdr:cNvPr>
        <xdr:cNvSpPr txBox="1"/>
      </xdr:nvSpPr>
      <xdr:spPr>
        <a:xfrm>
          <a:off x="13125449" y="43332689"/>
          <a:ext cx="7762875" cy="18732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600"/>
            <a:t>Revisó</a:t>
          </a:r>
        </a:p>
        <a:p>
          <a:pPr algn="ctr"/>
          <a:r>
            <a:rPr lang="es-MX" sz="1600"/>
            <a:t>C. Enrique Eduardo Encalada Sánchez</a:t>
          </a:r>
        </a:p>
        <a:p>
          <a:pPr algn="ctr"/>
          <a:r>
            <a:rPr lang="es-MX" sz="1600"/>
            <a:t>Dirección de Planeación de la DGPM</a:t>
          </a:r>
        </a:p>
      </xdr:txBody>
    </xdr:sp>
    <xdr:clientData/>
  </xdr:oneCellAnchor>
  <xdr:oneCellAnchor>
    <xdr:from>
      <xdr:col>10</xdr:col>
      <xdr:colOff>0</xdr:colOff>
      <xdr:row>43</xdr:row>
      <xdr:rowOff>138546</xdr:rowOff>
    </xdr:from>
    <xdr:ext cx="7762875" cy="1873249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1DC40FE4-8C72-4D93-ADF0-7C14B3877109}"/>
            </a:ext>
          </a:extLst>
        </xdr:cNvPr>
        <xdr:cNvSpPr txBox="1"/>
      </xdr:nvSpPr>
      <xdr:spPr>
        <a:xfrm>
          <a:off x="26463913" y="43353471"/>
          <a:ext cx="7762875" cy="18732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600"/>
            <a:t>Autorizó</a:t>
          </a:r>
        </a:p>
        <a:p>
          <a:pPr algn="ctr"/>
          <a:r>
            <a:rPr lang="es-MX" sz="1600"/>
            <a:t>C.</a:t>
          </a:r>
          <a:r>
            <a:rPr lang="es-MX" sz="1600" baseline="0"/>
            <a:t> Virginia Guadalupe Poot Vega</a:t>
          </a:r>
          <a:endParaRPr lang="es-MX" sz="1600"/>
        </a:p>
        <a:p>
          <a:pPr algn="ctr"/>
          <a:r>
            <a:rPr lang="es-MX" sz="1600"/>
            <a:t>Contraloría Municipal</a:t>
          </a:r>
        </a:p>
      </xdr:txBody>
    </xdr:sp>
    <xdr:clientData/>
  </xdr:oneCellAnchor>
  <xdr:oneCellAnchor>
    <xdr:from>
      <xdr:col>1</xdr:col>
      <xdr:colOff>0</xdr:colOff>
      <xdr:row>42</xdr:row>
      <xdr:rowOff>152400</xdr:rowOff>
    </xdr:from>
    <xdr:ext cx="6508750" cy="2011965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71FD1E2B-9542-4850-AF9F-C68537A68CBF}"/>
            </a:ext>
          </a:extLst>
        </xdr:cNvPr>
        <xdr:cNvSpPr txBox="1"/>
      </xdr:nvSpPr>
      <xdr:spPr>
        <a:xfrm>
          <a:off x="762000" y="43176825"/>
          <a:ext cx="6508750" cy="2011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600"/>
            <a:t>_________________________</a:t>
          </a:r>
        </a:p>
        <a:p>
          <a:pPr algn="ctr"/>
          <a:r>
            <a:rPr lang="es-MX" sz="1600"/>
            <a:t>Elaboró</a:t>
          </a:r>
        </a:p>
        <a:p>
          <a:pPr algn="ctr"/>
          <a:r>
            <a:rPr lang="es-MX" sz="1600"/>
            <a:t>C.</a:t>
          </a:r>
          <a:r>
            <a:rPr lang="es-MX" sz="1600" baseline="0"/>
            <a:t> Gerardo José de Jesús Saucedo Fávila</a:t>
          </a:r>
          <a:br>
            <a:rPr lang="es-MX" sz="1600" baseline="0"/>
          </a:br>
          <a:r>
            <a:rPr lang="es-MX" sz="1600" baseline="0"/>
            <a:t>Director de la Función Pública </a:t>
          </a:r>
          <a:endParaRPr lang="es-MX" sz="16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47"/>
  <sheetViews>
    <sheetView tabSelected="1" view="pageBreakPreview" zoomScale="55" zoomScaleNormal="25" zoomScaleSheetLayoutView="55" zoomScalePageLayoutView="40" workbookViewId="0">
      <pane xSplit="2" topLeftCell="C1" activePane="topRight" state="frozen"/>
      <selection activeCell="A30" sqref="A30"/>
      <selection pane="topRight" activeCell="Z37" sqref="Z37"/>
    </sheetView>
  </sheetViews>
  <sheetFormatPr baseColWidth="10" defaultColWidth="11.44140625" defaultRowHeight="14.4" x14ac:dyDescent="0.3"/>
  <cols>
    <col min="2" max="2" width="27.33203125" customWidth="1"/>
    <col min="3" max="3" width="41.88671875" customWidth="1"/>
    <col min="4" max="4" width="38.33203125" customWidth="1"/>
    <col min="5" max="5" width="29.88671875" customWidth="1"/>
    <col min="6" max="6" width="33.33203125" customWidth="1"/>
    <col min="7" max="8" width="17.6640625" customWidth="1"/>
    <col min="9" max="19" width="16.88671875" customWidth="1"/>
    <col min="20" max="22" width="19.33203125" customWidth="1"/>
    <col min="23" max="23" width="64.6640625" customWidth="1"/>
  </cols>
  <sheetData>
    <row r="1" spans="2:23" ht="15" thickBot="1" x14ac:dyDescent="0.35"/>
    <row r="2" spans="2:23" ht="28.2" x14ac:dyDescent="0.3">
      <c r="E2" s="100" t="s">
        <v>0</v>
      </c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2:23" ht="28.2" x14ac:dyDescent="0.3">
      <c r="E3" s="102" t="s">
        <v>1</v>
      </c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</row>
    <row r="4" spans="2:23" ht="28.2" x14ac:dyDescent="0.3">
      <c r="E4" s="102" t="s">
        <v>108</v>
      </c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</row>
    <row r="5" spans="2:23" ht="28.8" thickBot="1" x14ac:dyDescent="0.35">
      <c r="E5" s="106" t="s">
        <v>49</v>
      </c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</row>
    <row r="9" spans="2:23" ht="15" thickBot="1" x14ac:dyDescent="0.35"/>
    <row r="10" spans="2:23" ht="37.950000000000003" customHeight="1" thickBot="1" x14ac:dyDescent="0.35">
      <c r="G10" s="108" t="s">
        <v>2</v>
      </c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10"/>
    </row>
    <row r="11" spans="2:23" ht="18" thickBot="1" x14ac:dyDescent="0.35">
      <c r="B11" s="125" t="s">
        <v>3</v>
      </c>
      <c r="C11" s="127" t="s">
        <v>4</v>
      </c>
      <c r="D11" s="129" t="s">
        <v>5</v>
      </c>
      <c r="E11" s="130"/>
      <c r="F11" s="131"/>
      <c r="G11" s="132" t="s">
        <v>6</v>
      </c>
      <c r="H11" s="132"/>
      <c r="I11" s="132"/>
      <c r="J11" s="132"/>
      <c r="K11" s="133"/>
      <c r="L11" s="104" t="s">
        <v>7</v>
      </c>
      <c r="M11" s="104"/>
      <c r="N11" s="104"/>
      <c r="O11" s="105"/>
      <c r="P11" s="122" t="s">
        <v>8</v>
      </c>
      <c r="Q11" s="123"/>
      <c r="R11" s="123"/>
      <c r="S11" s="124"/>
      <c r="T11" s="122" t="s">
        <v>9</v>
      </c>
      <c r="U11" s="123"/>
      <c r="V11" s="124"/>
      <c r="W11" s="111" t="s">
        <v>28</v>
      </c>
    </row>
    <row r="12" spans="2:23" ht="126.75" customHeight="1" thickBot="1" x14ac:dyDescent="0.35">
      <c r="B12" s="126"/>
      <c r="C12" s="128"/>
      <c r="D12" s="31" t="s">
        <v>10</v>
      </c>
      <c r="E12" s="31" t="s">
        <v>11</v>
      </c>
      <c r="F12" s="31" t="s">
        <v>12</v>
      </c>
      <c r="G12" s="37" t="s">
        <v>29</v>
      </c>
      <c r="H12" s="38" t="s">
        <v>13</v>
      </c>
      <c r="I12" s="39" t="s">
        <v>14</v>
      </c>
      <c r="J12" s="40" t="s">
        <v>15</v>
      </c>
      <c r="K12" s="41" t="s">
        <v>16</v>
      </c>
      <c r="L12" s="42" t="s">
        <v>13</v>
      </c>
      <c r="M12" s="39" t="s">
        <v>14</v>
      </c>
      <c r="N12" s="40" t="s">
        <v>15</v>
      </c>
      <c r="O12" s="41" t="s">
        <v>16</v>
      </c>
      <c r="P12" s="88" t="s">
        <v>13</v>
      </c>
      <c r="Q12" s="86" t="s">
        <v>14</v>
      </c>
      <c r="R12" s="89" t="s">
        <v>15</v>
      </c>
      <c r="S12" s="90" t="s">
        <v>16</v>
      </c>
      <c r="T12" s="87" t="s">
        <v>14</v>
      </c>
      <c r="U12" s="43" t="s">
        <v>15</v>
      </c>
      <c r="V12" s="44" t="s">
        <v>16</v>
      </c>
      <c r="W12" s="112"/>
    </row>
    <row r="13" spans="2:23" ht="132" customHeight="1" x14ac:dyDescent="0.3">
      <c r="B13" s="119" t="s">
        <v>17</v>
      </c>
      <c r="C13" s="116" t="s">
        <v>50</v>
      </c>
      <c r="D13" s="58" t="s">
        <v>18</v>
      </c>
      <c r="E13" s="29" t="s">
        <v>19</v>
      </c>
      <c r="F13" s="30" t="s">
        <v>20</v>
      </c>
      <c r="G13" s="45">
        <v>37.01</v>
      </c>
      <c r="H13" s="32">
        <v>37.01</v>
      </c>
      <c r="I13" s="33">
        <v>37.01</v>
      </c>
      <c r="J13" s="34">
        <v>37.01</v>
      </c>
      <c r="K13" s="35">
        <v>37.01</v>
      </c>
      <c r="L13" s="36">
        <v>34.700000000000003</v>
      </c>
      <c r="M13" s="33">
        <v>34.700000000000003</v>
      </c>
      <c r="N13" s="33">
        <v>34.700000000000003</v>
      </c>
      <c r="O13" s="33">
        <v>34.700000000000003</v>
      </c>
      <c r="P13" s="135">
        <f t="shared" ref="P13:Q16" si="0">IFERROR(L13/H13,"100%")</f>
        <v>0.93758443663874647</v>
      </c>
      <c r="Q13" s="136">
        <f t="shared" si="0"/>
        <v>0.93758443663874647</v>
      </c>
      <c r="R13" s="136">
        <f>IFERROR(N13/J13,"100%")</f>
        <v>0.93758443663874647</v>
      </c>
      <c r="S13" s="137">
        <f>IFERROR(O13/K13,"100%")</f>
        <v>0.93758443663874647</v>
      </c>
      <c r="T13" s="135">
        <f>IFERROR(((L13+M13)/(H13+I13)),"100%")</f>
        <v>0.93758443663874647</v>
      </c>
      <c r="U13" s="136">
        <f>IFERROR(((L13+M13+N13)/(H13+I13+J13)),"100%")</f>
        <v>0.93758443663874635</v>
      </c>
      <c r="V13" s="137">
        <f>IFERROR(((L13+M13+N13+O13)/(H13+I13+J13+K13)),"100%")</f>
        <v>0.93758443663874647</v>
      </c>
      <c r="W13" s="150" t="s">
        <v>127</v>
      </c>
    </row>
    <row r="14" spans="2:23" ht="82.8" x14ac:dyDescent="0.3">
      <c r="B14" s="120"/>
      <c r="C14" s="116"/>
      <c r="D14" s="11" t="s">
        <v>21</v>
      </c>
      <c r="E14" s="3" t="s">
        <v>19</v>
      </c>
      <c r="F14" s="20" t="s">
        <v>20</v>
      </c>
      <c r="G14" s="46">
        <v>70.5</v>
      </c>
      <c r="H14" s="27">
        <v>70.5</v>
      </c>
      <c r="I14" s="7">
        <v>70.5</v>
      </c>
      <c r="J14" s="8">
        <v>70.5</v>
      </c>
      <c r="K14" s="9">
        <v>70.5</v>
      </c>
      <c r="L14" s="18">
        <v>59</v>
      </c>
      <c r="M14" s="1">
        <v>59</v>
      </c>
      <c r="N14" s="1">
        <v>59</v>
      </c>
      <c r="O14" s="1">
        <v>59</v>
      </c>
      <c r="P14" s="138">
        <f t="shared" si="0"/>
        <v>0.83687943262411346</v>
      </c>
      <c r="Q14" s="139">
        <f t="shared" si="0"/>
        <v>0.83687943262411346</v>
      </c>
      <c r="R14" s="139">
        <f t="shared" ref="R14:S38" si="1">IFERROR(N14/J14,"100%")</f>
        <v>0.83687943262411346</v>
      </c>
      <c r="S14" s="140">
        <f t="shared" si="1"/>
        <v>0.83687943262411346</v>
      </c>
      <c r="T14" s="138">
        <f t="shared" ref="T14:T15" si="2">IFERROR(((L14+M14)/(H14+I14)),"100%")</f>
        <v>0.83687943262411346</v>
      </c>
      <c r="U14" s="139">
        <f t="shared" ref="U14:U15" si="3">IFERROR(((L14+M14+N14)/(H14+I14+J14)),"100%")</f>
        <v>0.83687943262411346</v>
      </c>
      <c r="V14" s="140">
        <f>IFERROR(((L14+M14+N14+O14)/(H14+I14+J14+K14)),"100%")</f>
        <v>0.83687943262411346</v>
      </c>
      <c r="W14" s="152" t="s">
        <v>128</v>
      </c>
    </row>
    <row r="15" spans="2:23" ht="114" customHeight="1" x14ac:dyDescent="0.3">
      <c r="B15" s="121"/>
      <c r="C15" s="117"/>
      <c r="D15" s="12" t="s">
        <v>22</v>
      </c>
      <c r="E15" s="4" t="s">
        <v>19</v>
      </c>
      <c r="F15" s="20" t="s">
        <v>23</v>
      </c>
      <c r="G15" s="46">
        <v>5.8</v>
      </c>
      <c r="H15" s="28">
        <v>5.8</v>
      </c>
      <c r="I15" s="5">
        <v>5.8</v>
      </c>
      <c r="J15" s="10">
        <v>5.8</v>
      </c>
      <c r="K15" s="6">
        <v>5.8</v>
      </c>
      <c r="L15" s="19">
        <v>5</v>
      </c>
      <c r="M15" s="141">
        <v>5</v>
      </c>
      <c r="N15" s="141">
        <v>5</v>
      </c>
      <c r="O15" s="141">
        <v>5</v>
      </c>
      <c r="P15" s="138">
        <f t="shared" si="0"/>
        <v>0.86206896551724144</v>
      </c>
      <c r="Q15" s="139">
        <f t="shared" si="0"/>
        <v>0.86206896551724144</v>
      </c>
      <c r="R15" s="139">
        <f t="shared" si="1"/>
        <v>0.86206896551724144</v>
      </c>
      <c r="S15" s="140">
        <f t="shared" si="1"/>
        <v>0.86206896551724144</v>
      </c>
      <c r="T15" s="138">
        <f>IFERROR(((L15+M15)/(H15+I15)),"100%")</f>
        <v>0.86206896551724144</v>
      </c>
      <c r="U15" s="139">
        <f>IFERROR(((L15+M15+N15)/(H15+I15+J15)),"100%")</f>
        <v>0.86206896551724144</v>
      </c>
      <c r="V15" s="140">
        <f>IFERROR(((L15+M15+N15+O15)/(H15+I15+J15+K15)),"100%")</f>
        <v>0.86206896551724144</v>
      </c>
      <c r="W15" s="152" t="s">
        <v>129</v>
      </c>
    </row>
    <row r="16" spans="2:23" ht="115.2" customHeight="1" x14ac:dyDescent="0.3">
      <c r="B16" s="153" t="s">
        <v>51</v>
      </c>
      <c r="C16" s="64" t="s">
        <v>130</v>
      </c>
      <c r="D16" s="64" t="s">
        <v>131</v>
      </c>
      <c r="E16" s="154" t="s">
        <v>19</v>
      </c>
      <c r="F16" s="64" t="s">
        <v>132</v>
      </c>
      <c r="G16" s="51">
        <v>55</v>
      </c>
      <c r="H16" s="52">
        <v>55</v>
      </c>
      <c r="I16" s="1">
        <v>55</v>
      </c>
      <c r="J16" s="54">
        <v>55</v>
      </c>
      <c r="K16" s="15">
        <v>55</v>
      </c>
      <c r="L16" s="21">
        <v>55</v>
      </c>
      <c r="M16" s="1">
        <v>55</v>
      </c>
      <c r="N16" s="1">
        <v>55</v>
      </c>
      <c r="O16" s="1">
        <v>55</v>
      </c>
      <c r="P16" s="142">
        <f t="shared" si="0"/>
        <v>1</v>
      </c>
      <c r="Q16" s="143">
        <f>IFERROR(M16/I16,"100%")</f>
        <v>1</v>
      </c>
      <c r="R16" s="143">
        <f>IFERROR(N16/J16,"100%")</f>
        <v>1</v>
      </c>
      <c r="S16" s="144">
        <f>IFERROR(O16/K16,"100%")</f>
        <v>1</v>
      </c>
      <c r="T16" s="142">
        <f>IFERROR(((L16+M16)/(H16+I16)),"100%")</f>
        <v>1</v>
      </c>
      <c r="U16" s="143">
        <f>IFERROR(((L16+M16+N16)/(H16+I16+J16)),"100%")</f>
        <v>1</v>
      </c>
      <c r="V16" s="144">
        <f>IFERROR(((N16+O16+M16+L16)/(J16+K16+I16+H16)),"100%")</f>
        <v>1</v>
      </c>
      <c r="W16" s="155" t="s">
        <v>133</v>
      </c>
    </row>
    <row r="17" spans="2:23" ht="114.75" customHeight="1" x14ac:dyDescent="0.3">
      <c r="B17" s="77" t="s">
        <v>30</v>
      </c>
      <c r="C17" s="72" t="s">
        <v>54</v>
      </c>
      <c r="D17" s="79" t="s">
        <v>55</v>
      </c>
      <c r="E17" s="60" t="s">
        <v>37</v>
      </c>
      <c r="F17" s="72" t="s">
        <v>38</v>
      </c>
      <c r="G17" s="57">
        <f>SUM(H17:K17)</f>
        <v>15583</v>
      </c>
      <c r="H17" s="52">
        <v>1875</v>
      </c>
      <c r="I17" s="1">
        <v>9622</v>
      </c>
      <c r="J17" s="54">
        <v>2101</v>
      </c>
      <c r="K17" s="15">
        <v>1985</v>
      </c>
      <c r="L17" s="21">
        <v>1728</v>
      </c>
      <c r="M17" s="1">
        <v>9425</v>
      </c>
      <c r="N17" s="1">
        <v>1375</v>
      </c>
      <c r="O17" s="2">
        <v>1123</v>
      </c>
      <c r="P17" s="142">
        <f t="shared" ref="P17:P38" si="4">IFERROR(L17/H17,"100%")</f>
        <v>0.92159999999999997</v>
      </c>
      <c r="Q17" s="143">
        <f t="shared" ref="Q17:Q38" si="5">IFERROR(M17/I17,"100%")</f>
        <v>0.97952608605279567</v>
      </c>
      <c r="R17" s="143">
        <f>IFERROR(N17/J17,"100%")</f>
        <v>0.65445026178010468</v>
      </c>
      <c r="S17" s="144">
        <f>IFERROR(O17/K17,"100%")</f>
        <v>0.56574307304785898</v>
      </c>
      <c r="T17" s="142">
        <f>IFERROR(((L17+M17)/(H17+I17)),"100%")</f>
        <v>0.97007915108289122</v>
      </c>
      <c r="U17" s="143">
        <f>IFERROR(((L17+M17+N17)/(H17+I17+J17)),"100%")</f>
        <v>0.92131195764082952</v>
      </c>
      <c r="V17" s="144">
        <f>IFERROR(((N17+O17+M17+L17)/(J17+K17+I17+H17)),"100%")</f>
        <v>0.87601873836873512</v>
      </c>
      <c r="W17" s="150" t="s">
        <v>112</v>
      </c>
    </row>
    <row r="18" spans="2:23" ht="96.6" x14ac:dyDescent="0.3">
      <c r="B18" s="65" t="s">
        <v>56</v>
      </c>
      <c r="C18" s="66" t="s">
        <v>57</v>
      </c>
      <c r="D18" s="63" t="s">
        <v>58</v>
      </c>
      <c r="E18" s="73" t="s">
        <v>37</v>
      </c>
      <c r="F18" s="76" t="s">
        <v>39</v>
      </c>
      <c r="G18" s="57">
        <f t="shared" ref="G18:G30" si="6">SUM(H18:K18)</f>
        <v>7</v>
      </c>
      <c r="H18" s="52">
        <v>2</v>
      </c>
      <c r="I18" s="1">
        <v>1</v>
      </c>
      <c r="J18" s="54">
        <v>2</v>
      </c>
      <c r="K18" s="15">
        <v>2</v>
      </c>
      <c r="L18" s="21">
        <v>2</v>
      </c>
      <c r="M18" s="1">
        <v>1</v>
      </c>
      <c r="N18" s="1">
        <v>2</v>
      </c>
      <c r="O18" s="2">
        <v>2</v>
      </c>
      <c r="P18" s="142">
        <f t="shared" si="4"/>
        <v>1</v>
      </c>
      <c r="Q18" s="143">
        <f t="shared" si="5"/>
        <v>1</v>
      </c>
      <c r="R18" s="143">
        <f t="shared" si="1"/>
        <v>1</v>
      </c>
      <c r="S18" s="144">
        <f>IFERROR(O18/K18,"100%")</f>
        <v>1</v>
      </c>
      <c r="T18" s="142">
        <f>IFERROR(((L18+M18)/(H18+I18)),"100%")</f>
        <v>1</v>
      </c>
      <c r="U18" s="143">
        <f>IFERROR(((L18+M18+N18)/(H18+I18+J18)),"100%")</f>
        <v>1</v>
      </c>
      <c r="V18" s="144">
        <f>IFERROR(((N18+O18+M18+L18)/(J18+K18+I18+H18)),"100%")</f>
        <v>1</v>
      </c>
      <c r="W18" s="150" t="s">
        <v>113</v>
      </c>
    </row>
    <row r="19" spans="2:23" ht="110.4" x14ac:dyDescent="0.3">
      <c r="B19" s="65" t="s">
        <v>56</v>
      </c>
      <c r="C19" s="66" t="s">
        <v>59</v>
      </c>
      <c r="D19" s="76" t="s">
        <v>32</v>
      </c>
      <c r="E19" s="73" t="s">
        <v>37</v>
      </c>
      <c r="F19" s="76" t="s">
        <v>40</v>
      </c>
      <c r="G19" s="57">
        <f t="shared" si="6"/>
        <v>5</v>
      </c>
      <c r="H19" s="52">
        <v>2</v>
      </c>
      <c r="I19" s="1">
        <v>1</v>
      </c>
      <c r="J19" s="54"/>
      <c r="K19" s="15">
        <v>2</v>
      </c>
      <c r="L19" s="21">
        <v>2</v>
      </c>
      <c r="M19" s="1">
        <v>1</v>
      </c>
      <c r="N19" s="1"/>
      <c r="O19" s="2">
        <v>2</v>
      </c>
      <c r="P19" s="142">
        <f t="shared" si="4"/>
        <v>1</v>
      </c>
      <c r="Q19" s="143">
        <f t="shared" si="5"/>
        <v>1</v>
      </c>
      <c r="R19" s="143" t="str">
        <f>IFERROR(N19/J19,"100%")</f>
        <v>100%</v>
      </c>
      <c r="S19" s="144">
        <f>IFERROR(O19/K19,"100%")</f>
        <v>1</v>
      </c>
      <c r="T19" s="142">
        <f t="shared" ref="T18:T38" si="7">IFERROR(((L19+M19)/(H19+I19)),"100%")</f>
        <v>1</v>
      </c>
      <c r="U19" s="143">
        <f t="shared" ref="U18:U38" si="8">IFERROR(((L19+M19+N19)/(H19+I19+J19)),"100%")</f>
        <v>1</v>
      </c>
      <c r="V19" s="144">
        <f t="shared" ref="V17:V38" si="9">IFERROR(((N19+O19+M19+L19)/(J19+K19+I19+H19)),"100%")</f>
        <v>1</v>
      </c>
      <c r="W19" s="150" t="s">
        <v>114</v>
      </c>
    </row>
    <row r="20" spans="2:23" ht="96.6" x14ac:dyDescent="0.3">
      <c r="B20" s="65" t="s">
        <v>56</v>
      </c>
      <c r="C20" s="66" t="s">
        <v>60</v>
      </c>
      <c r="D20" s="69" t="s">
        <v>61</v>
      </c>
      <c r="E20" s="73" t="s">
        <v>37</v>
      </c>
      <c r="F20" s="66" t="s">
        <v>41</v>
      </c>
      <c r="G20" s="57">
        <f t="shared" si="6"/>
        <v>83</v>
      </c>
      <c r="H20" s="59">
        <v>25</v>
      </c>
      <c r="I20" s="1">
        <v>20</v>
      </c>
      <c r="J20" s="59">
        <v>13</v>
      </c>
      <c r="K20" s="15">
        <v>25</v>
      </c>
      <c r="L20" s="21">
        <v>24</v>
      </c>
      <c r="M20" s="1">
        <v>24</v>
      </c>
      <c r="N20" s="1">
        <v>34</v>
      </c>
      <c r="O20" s="2">
        <v>21</v>
      </c>
      <c r="P20" s="142">
        <f t="shared" si="4"/>
        <v>0.96</v>
      </c>
      <c r="Q20" s="143">
        <f t="shared" si="5"/>
        <v>1.2</v>
      </c>
      <c r="R20" s="143">
        <f t="shared" si="1"/>
        <v>2.6153846153846154</v>
      </c>
      <c r="S20" s="144">
        <f t="shared" ref="S17:S38" si="10">IFERROR(O20/K20,"100%")</f>
        <v>0.84</v>
      </c>
      <c r="T20" s="142">
        <f t="shared" si="7"/>
        <v>1.0666666666666667</v>
      </c>
      <c r="U20" s="143">
        <f t="shared" si="8"/>
        <v>1.4137931034482758</v>
      </c>
      <c r="V20" s="144">
        <f t="shared" si="9"/>
        <v>1.2409638554216869</v>
      </c>
      <c r="W20" s="150" t="s">
        <v>115</v>
      </c>
    </row>
    <row r="21" spans="2:23" ht="96.6" x14ac:dyDescent="0.3">
      <c r="B21" s="67" t="s">
        <v>56</v>
      </c>
      <c r="C21" s="66" t="s">
        <v>62</v>
      </c>
      <c r="D21" s="63" t="s">
        <v>63</v>
      </c>
      <c r="E21" s="3" t="s">
        <v>37</v>
      </c>
      <c r="F21" s="76" t="s">
        <v>42</v>
      </c>
      <c r="G21" s="57">
        <f t="shared" si="6"/>
        <v>9100</v>
      </c>
      <c r="H21" s="52">
        <v>290</v>
      </c>
      <c r="I21" s="1">
        <v>8240</v>
      </c>
      <c r="J21" s="54">
        <v>320</v>
      </c>
      <c r="K21" s="15">
        <v>250</v>
      </c>
      <c r="L21" s="21">
        <v>417</v>
      </c>
      <c r="M21" s="1">
        <v>8269</v>
      </c>
      <c r="N21" s="1">
        <v>456</v>
      </c>
      <c r="O21" s="2">
        <v>227</v>
      </c>
      <c r="P21" s="142">
        <f t="shared" si="4"/>
        <v>1.4379310344827587</v>
      </c>
      <c r="Q21" s="143">
        <f t="shared" si="5"/>
        <v>1.0035194174757283</v>
      </c>
      <c r="R21" s="143">
        <f t="shared" si="1"/>
        <v>1.425</v>
      </c>
      <c r="S21" s="144">
        <f t="shared" si="10"/>
        <v>0.90800000000000003</v>
      </c>
      <c r="T21" s="142">
        <f t="shared" si="7"/>
        <v>1.0182883939038687</v>
      </c>
      <c r="U21" s="143">
        <f t="shared" si="8"/>
        <v>1.0329943502824859</v>
      </c>
      <c r="V21" s="144">
        <f t="shared" si="9"/>
        <v>1.0295604395604396</v>
      </c>
      <c r="W21" s="150" t="s">
        <v>116</v>
      </c>
    </row>
    <row r="22" spans="2:23" ht="110.4" x14ac:dyDescent="0.3">
      <c r="B22" s="67" t="s">
        <v>56</v>
      </c>
      <c r="C22" s="66" t="s">
        <v>64</v>
      </c>
      <c r="D22" s="76" t="s">
        <v>33</v>
      </c>
      <c r="E22" s="3" t="s">
        <v>37</v>
      </c>
      <c r="F22" s="76" t="s">
        <v>65</v>
      </c>
      <c r="G22" s="57">
        <f t="shared" si="6"/>
        <v>1340</v>
      </c>
      <c r="H22" s="59">
        <v>300</v>
      </c>
      <c r="I22" s="1">
        <v>350</v>
      </c>
      <c r="J22" s="59">
        <v>240</v>
      </c>
      <c r="K22" s="15">
        <v>450</v>
      </c>
      <c r="L22" s="21">
        <v>542</v>
      </c>
      <c r="M22" s="1">
        <v>382</v>
      </c>
      <c r="N22" s="1">
        <v>336</v>
      </c>
      <c r="O22" s="2">
        <v>299</v>
      </c>
      <c r="P22" s="142">
        <f t="shared" si="4"/>
        <v>1.8066666666666666</v>
      </c>
      <c r="Q22" s="143">
        <f t="shared" si="5"/>
        <v>1.0914285714285714</v>
      </c>
      <c r="R22" s="143">
        <f t="shared" si="1"/>
        <v>1.4</v>
      </c>
      <c r="S22" s="144">
        <f t="shared" si="10"/>
        <v>0.66444444444444439</v>
      </c>
      <c r="T22" s="142">
        <f t="shared" si="7"/>
        <v>1.4215384615384616</v>
      </c>
      <c r="U22" s="143">
        <f t="shared" si="8"/>
        <v>1.4157303370786516</v>
      </c>
      <c r="V22" s="144">
        <f t="shared" si="9"/>
        <v>1.1634328358208956</v>
      </c>
      <c r="W22" s="150" t="s">
        <v>117</v>
      </c>
    </row>
    <row r="23" spans="2:23" ht="110.4" x14ac:dyDescent="0.3">
      <c r="B23" s="67" t="s">
        <v>56</v>
      </c>
      <c r="C23" s="63" t="s">
        <v>66</v>
      </c>
      <c r="D23" s="76" t="s">
        <v>67</v>
      </c>
      <c r="E23" s="3" t="s">
        <v>37</v>
      </c>
      <c r="F23" s="76" t="s">
        <v>43</v>
      </c>
      <c r="G23" s="57">
        <f t="shared" si="6"/>
        <v>5000</v>
      </c>
      <c r="H23" s="84">
        <v>1250</v>
      </c>
      <c r="I23" s="1">
        <v>1000</v>
      </c>
      <c r="J23" s="84">
        <v>1500</v>
      </c>
      <c r="K23" s="15">
        <v>1250</v>
      </c>
      <c r="L23" s="21">
        <v>739</v>
      </c>
      <c r="M23" s="1">
        <v>707</v>
      </c>
      <c r="N23" s="1">
        <v>515</v>
      </c>
      <c r="O23" s="2">
        <v>551</v>
      </c>
      <c r="P23" s="142">
        <f t="shared" si="4"/>
        <v>0.59119999999999995</v>
      </c>
      <c r="Q23" s="143">
        <f t="shared" si="5"/>
        <v>0.70699999999999996</v>
      </c>
      <c r="R23" s="143">
        <f t="shared" si="1"/>
        <v>0.34333333333333332</v>
      </c>
      <c r="S23" s="144">
        <f t="shared" si="10"/>
        <v>0.44080000000000003</v>
      </c>
      <c r="T23" s="142">
        <f t="shared" si="7"/>
        <v>0.64266666666666672</v>
      </c>
      <c r="U23" s="143">
        <f t="shared" si="8"/>
        <v>0.52293333333333336</v>
      </c>
      <c r="V23" s="144">
        <f t="shared" si="9"/>
        <v>0.50239999999999996</v>
      </c>
      <c r="W23" s="150" t="s">
        <v>118</v>
      </c>
    </row>
    <row r="24" spans="2:23" ht="110.4" x14ac:dyDescent="0.3">
      <c r="B24" s="67" t="s">
        <v>56</v>
      </c>
      <c r="C24" s="63" t="s">
        <v>68</v>
      </c>
      <c r="D24" s="76" t="s">
        <v>69</v>
      </c>
      <c r="E24" s="3" t="s">
        <v>37</v>
      </c>
      <c r="F24" s="76" t="s">
        <v>44</v>
      </c>
      <c r="G24" s="57">
        <f t="shared" si="6"/>
        <v>6</v>
      </c>
      <c r="H24" s="59">
        <v>2</v>
      </c>
      <c r="I24" s="1">
        <v>1</v>
      </c>
      <c r="J24" s="59">
        <v>2</v>
      </c>
      <c r="K24" s="15">
        <v>1</v>
      </c>
      <c r="L24" s="21">
        <v>2</v>
      </c>
      <c r="M24" s="1">
        <v>1</v>
      </c>
      <c r="N24" s="1">
        <v>2</v>
      </c>
      <c r="O24" s="2">
        <v>1</v>
      </c>
      <c r="P24" s="142">
        <f t="shared" si="4"/>
        <v>1</v>
      </c>
      <c r="Q24" s="143">
        <f t="shared" si="5"/>
        <v>1</v>
      </c>
      <c r="R24" s="143">
        <f t="shared" si="1"/>
        <v>1</v>
      </c>
      <c r="S24" s="144">
        <f t="shared" si="10"/>
        <v>1</v>
      </c>
      <c r="T24" s="142">
        <f t="shared" si="7"/>
        <v>1</v>
      </c>
      <c r="U24" s="143">
        <f t="shared" si="8"/>
        <v>1</v>
      </c>
      <c r="V24" s="144">
        <f t="shared" si="9"/>
        <v>1</v>
      </c>
      <c r="W24" s="150" t="s">
        <v>113</v>
      </c>
    </row>
    <row r="25" spans="2:23" ht="117" customHeight="1" x14ac:dyDescent="0.3">
      <c r="B25" s="67" t="s">
        <v>56</v>
      </c>
      <c r="C25" s="68" t="s">
        <v>70</v>
      </c>
      <c r="D25" s="76" t="s">
        <v>34</v>
      </c>
      <c r="E25" s="3" t="s">
        <v>37</v>
      </c>
      <c r="F25" s="76" t="s">
        <v>44</v>
      </c>
      <c r="G25" s="57">
        <f t="shared" si="6"/>
        <v>2</v>
      </c>
      <c r="H25" s="84">
        <v>0</v>
      </c>
      <c r="I25" s="1">
        <v>1</v>
      </c>
      <c r="J25" s="54"/>
      <c r="K25" s="15">
        <v>1</v>
      </c>
      <c r="L25" s="21">
        <v>0</v>
      </c>
      <c r="M25" s="1">
        <v>1</v>
      </c>
      <c r="N25" s="1"/>
      <c r="O25" s="2">
        <v>1</v>
      </c>
      <c r="P25" s="142" t="str">
        <f t="shared" si="4"/>
        <v>100%</v>
      </c>
      <c r="Q25" s="143">
        <f t="shared" si="5"/>
        <v>1</v>
      </c>
      <c r="R25" s="143" t="str">
        <f t="shared" si="1"/>
        <v>100%</v>
      </c>
      <c r="S25" s="144">
        <f t="shared" si="10"/>
        <v>1</v>
      </c>
      <c r="T25" s="142">
        <f t="shared" si="7"/>
        <v>1</v>
      </c>
      <c r="U25" s="143">
        <f t="shared" si="8"/>
        <v>1</v>
      </c>
      <c r="V25" s="144">
        <f t="shared" si="9"/>
        <v>1</v>
      </c>
      <c r="W25" s="150" t="s">
        <v>119</v>
      </c>
    </row>
    <row r="26" spans="2:23" ht="110.4" x14ac:dyDescent="0.3">
      <c r="B26" s="67" t="s">
        <v>56</v>
      </c>
      <c r="C26" s="69" t="s">
        <v>71</v>
      </c>
      <c r="D26" s="76" t="s">
        <v>35</v>
      </c>
      <c r="E26" s="3" t="s">
        <v>37</v>
      </c>
      <c r="F26" s="76" t="s">
        <v>45</v>
      </c>
      <c r="G26" s="57">
        <f t="shared" si="6"/>
        <v>40</v>
      </c>
      <c r="H26" s="52">
        <v>4</v>
      </c>
      <c r="I26" s="1">
        <v>8</v>
      </c>
      <c r="J26" s="54">
        <v>24</v>
      </c>
      <c r="K26" s="15">
        <v>4</v>
      </c>
      <c r="L26" s="21">
        <v>0</v>
      </c>
      <c r="M26" s="1">
        <v>39</v>
      </c>
      <c r="N26" s="1">
        <v>30</v>
      </c>
      <c r="O26" s="2">
        <v>29</v>
      </c>
      <c r="P26" s="142">
        <f t="shared" si="4"/>
        <v>0</v>
      </c>
      <c r="Q26" s="143">
        <f t="shared" si="5"/>
        <v>4.875</v>
      </c>
      <c r="R26" s="143">
        <f t="shared" si="1"/>
        <v>1.25</v>
      </c>
      <c r="S26" s="144">
        <f t="shared" si="10"/>
        <v>7.25</v>
      </c>
      <c r="T26" s="142">
        <f t="shared" si="7"/>
        <v>3.25</v>
      </c>
      <c r="U26" s="143">
        <f t="shared" si="8"/>
        <v>1.9166666666666667</v>
      </c>
      <c r="V26" s="144">
        <f t="shared" si="9"/>
        <v>2.4500000000000002</v>
      </c>
      <c r="W26" s="150" t="s">
        <v>120</v>
      </c>
    </row>
    <row r="27" spans="2:23" ht="102.75" customHeight="1" x14ac:dyDescent="0.3">
      <c r="B27" s="67" t="s">
        <v>72</v>
      </c>
      <c r="C27" s="69" t="s">
        <v>73</v>
      </c>
      <c r="D27" s="80" t="s">
        <v>36</v>
      </c>
      <c r="E27" s="3" t="s">
        <v>37</v>
      </c>
      <c r="F27" s="63" t="s">
        <v>74</v>
      </c>
      <c r="G27" s="57">
        <f t="shared" si="6"/>
        <v>200</v>
      </c>
      <c r="H27" s="84">
        <v>50</v>
      </c>
      <c r="I27" s="1">
        <v>50</v>
      </c>
      <c r="J27" s="84">
        <v>50</v>
      </c>
      <c r="K27" s="15">
        <v>50</v>
      </c>
      <c r="L27" s="21">
        <v>51</v>
      </c>
      <c r="M27" s="1">
        <v>64</v>
      </c>
      <c r="N27" s="1">
        <v>36</v>
      </c>
      <c r="O27" s="2">
        <v>42</v>
      </c>
      <c r="P27" s="142">
        <f t="shared" si="4"/>
        <v>1.02</v>
      </c>
      <c r="Q27" s="143">
        <f t="shared" si="5"/>
        <v>1.28</v>
      </c>
      <c r="R27" s="143">
        <f t="shared" si="1"/>
        <v>0.72</v>
      </c>
      <c r="S27" s="144">
        <f t="shared" si="10"/>
        <v>0.84</v>
      </c>
      <c r="T27" s="142">
        <f t="shared" si="7"/>
        <v>1.1499999999999999</v>
      </c>
      <c r="U27" s="143">
        <f t="shared" si="8"/>
        <v>1.0066666666666666</v>
      </c>
      <c r="V27" s="144">
        <f t="shared" si="9"/>
        <v>0.96499999999999997</v>
      </c>
      <c r="W27" s="150" t="s">
        <v>121</v>
      </c>
    </row>
    <row r="28" spans="2:23" ht="96.6" x14ac:dyDescent="0.3">
      <c r="B28" s="67" t="s">
        <v>72</v>
      </c>
      <c r="C28" s="69" t="s">
        <v>75</v>
      </c>
      <c r="D28" s="66" t="s">
        <v>76</v>
      </c>
      <c r="E28" s="3" t="s">
        <v>37</v>
      </c>
      <c r="F28" s="63" t="s">
        <v>46</v>
      </c>
      <c r="G28" s="57">
        <f t="shared" si="6"/>
        <v>300</v>
      </c>
      <c r="H28" s="59">
        <v>75</v>
      </c>
      <c r="I28" s="1">
        <v>75</v>
      </c>
      <c r="J28" s="59">
        <v>75</v>
      </c>
      <c r="K28" s="15">
        <v>75</v>
      </c>
      <c r="L28" s="21">
        <v>29</v>
      </c>
      <c r="M28" s="1">
        <v>30</v>
      </c>
      <c r="N28" s="1">
        <v>42</v>
      </c>
      <c r="O28" s="2">
        <v>33</v>
      </c>
      <c r="P28" s="142">
        <f>IFERROR(L28/H28,"100%")</f>
        <v>0.38666666666666666</v>
      </c>
      <c r="Q28" s="143">
        <f t="shared" si="5"/>
        <v>0.4</v>
      </c>
      <c r="R28" s="143">
        <f t="shared" si="1"/>
        <v>0.56000000000000005</v>
      </c>
      <c r="S28" s="144">
        <f t="shared" si="10"/>
        <v>0.44</v>
      </c>
      <c r="T28" s="142">
        <f t="shared" si="7"/>
        <v>0.39333333333333331</v>
      </c>
      <c r="U28" s="143">
        <f t="shared" si="8"/>
        <v>0.44888888888888889</v>
      </c>
      <c r="V28" s="144">
        <f t="shared" si="9"/>
        <v>0.44666666666666666</v>
      </c>
      <c r="W28" s="150" t="s">
        <v>122</v>
      </c>
    </row>
    <row r="29" spans="2:23" ht="102.75" customHeight="1" x14ac:dyDescent="0.3">
      <c r="B29" s="67" t="s">
        <v>31</v>
      </c>
      <c r="C29" s="69" t="s">
        <v>77</v>
      </c>
      <c r="D29" s="63" t="s">
        <v>78</v>
      </c>
      <c r="E29" s="3" t="s">
        <v>37</v>
      </c>
      <c r="F29" s="63" t="s">
        <v>47</v>
      </c>
      <c r="G29" s="57">
        <f t="shared" si="6"/>
        <v>38</v>
      </c>
      <c r="H29" s="59">
        <v>12</v>
      </c>
      <c r="I29" s="1">
        <v>10</v>
      </c>
      <c r="J29" s="59">
        <v>9</v>
      </c>
      <c r="K29" s="15">
        <v>7</v>
      </c>
      <c r="L29" s="49">
        <v>4</v>
      </c>
      <c r="M29" s="48">
        <v>4</v>
      </c>
      <c r="N29" s="48">
        <v>15</v>
      </c>
      <c r="O29" s="50">
        <v>6</v>
      </c>
      <c r="P29" s="142">
        <f t="shared" si="4"/>
        <v>0.33333333333333331</v>
      </c>
      <c r="Q29" s="143">
        <f t="shared" si="5"/>
        <v>0.4</v>
      </c>
      <c r="R29" s="143">
        <f t="shared" si="1"/>
        <v>1.6666666666666667</v>
      </c>
      <c r="S29" s="144">
        <f t="shared" si="10"/>
        <v>0.8571428571428571</v>
      </c>
      <c r="T29" s="142">
        <f t="shared" si="7"/>
        <v>0.36363636363636365</v>
      </c>
      <c r="U29" s="143">
        <f t="shared" si="8"/>
        <v>0.74193548387096775</v>
      </c>
      <c r="V29" s="144">
        <f t="shared" si="9"/>
        <v>0.76315789473684215</v>
      </c>
      <c r="W29" s="150" t="s">
        <v>123</v>
      </c>
    </row>
    <row r="30" spans="2:23" ht="83.25" customHeight="1" x14ac:dyDescent="0.3">
      <c r="B30" s="67" t="s">
        <v>31</v>
      </c>
      <c r="C30" s="70" t="s">
        <v>79</v>
      </c>
      <c r="D30" s="66" t="s">
        <v>80</v>
      </c>
      <c r="E30" s="74" t="s">
        <v>37</v>
      </c>
      <c r="F30" s="63" t="s">
        <v>48</v>
      </c>
      <c r="G30" s="57">
        <f t="shared" si="6"/>
        <v>2900</v>
      </c>
      <c r="H30" s="84">
        <v>1270</v>
      </c>
      <c r="I30" s="1">
        <v>545</v>
      </c>
      <c r="J30" s="84">
        <v>565</v>
      </c>
      <c r="K30" s="15">
        <v>520</v>
      </c>
      <c r="L30" s="49">
        <v>511</v>
      </c>
      <c r="M30" s="48">
        <v>426</v>
      </c>
      <c r="N30" s="48">
        <v>366</v>
      </c>
      <c r="O30" s="50">
        <v>435</v>
      </c>
      <c r="P30" s="142">
        <f t="shared" si="4"/>
        <v>0.40236220472440942</v>
      </c>
      <c r="Q30" s="143">
        <f t="shared" si="5"/>
        <v>0.78165137614678903</v>
      </c>
      <c r="R30" s="143">
        <f t="shared" si="1"/>
        <v>0.64778761061946899</v>
      </c>
      <c r="S30" s="144">
        <f t="shared" si="10"/>
        <v>0.83653846153846156</v>
      </c>
      <c r="T30" s="142">
        <f t="shared" si="7"/>
        <v>0.51625344352617075</v>
      </c>
      <c r="U30" s="143">
        <f t="shared" si="8"/>
        <v>0.54747899159663871</v>
      </c>
      <c r="V30" s="144">
        <f t="shared" si="9"/>
        <v>0.59931034482758616</v>
      </c>
      <c r="W30" s="150" t="s">
        <v>124</v>
      </c>
    </row>
    <row r="31" spans="2:23" ht="112.5" customHeight="1" x14ac:dyDescent="0.3">
      <c r="B31" s="67" t="s">
        <v>81</v>
      </c>
      <c r="C31" s="70" t="s">
        <v>82</v>
      </c>
      <c r="D31" s="70" t="s">
        <v>83</v>
      </c>
      <c r="E31" s="74" t="s">
        <v>37</v>
      </c>
      <c r="F31" s="63" t="s">
        <v>84</v>
      </c>
      <c r="G31" s="57">
        <v>180</v>
      </c>
      <c r="H31" s="54">
        <v>40</v>
      </c>
      <c r="I31" s="1">
        <v>50</v>
      </c>
      <c r="J31" s="54">
        <v>50</v>
      </c>
      <c r="K31" s="1">
        <v>40</v>
      </c>
      <c r="L31" s="49">
        <v>63</v>
      </c>
      <c r="M31" s="48">
        <v>57</v>
      </c>
      <c r="N31" s="48">
        <v>44</v>
      </c>
      <c r="O31" s="50">
        <v>31</v>
      </c>
      <c r="P31" s="142">
        <f t="shared" si="4"/>
        <v>1.575</v>
      </c>
      <c r="Q31" s="143">
        <f t="shared" si="5"/>
        <v>1.1399999999999999</v>
      </c>
      <c r="R31" s="143">
        <f t="shared" si="1"/>
        <v>0.88</v>
      </c>
      <c r="S31" s="144">
        <f>IFERROR(O31/K31,"100%")</f>
        <v>0.77500000000000002</v>
      </c>
      <c r="T31" s="142">
        <f t="shared" si="7"/>
        <v>1.3333333333333333</v>
      </c>
      <c r="U31" s="143">
        <f t="shared" si="8"/>
        <v>1.1714285714285715</v>
      </c>
      <c r="V31" s="144">
        <f>IFERROR(((N31+O31+M31+L31)/(J31+K31+I31+H31)),"100%")</f>
        <v>1.0833333333333333</v>
      </c>
      <c r="W31" s="150" t="s">
        <v>110</v>
      </c>
    </row>
    <row r="32" spans="2:23" ht="129.6" customHeight="1" x14ac:dyDescent="0.3">
      <c r="B32" s="67" t="s">
        <v>81</v>
      </c>
      <c r="C32" s="70" t="s">
        <v>85</v>
      </c>
      <c r="D32" s="63" t="s">
        <v>86</v>
      </c>
      <c r="E32" s="74" t="s">
        <v>37</v>
      </c>
      <c r="F32" s="63" t="s">
        <v>87</v>
      </c>
      <c r="G32" s="57">
        <v>1200</v>
      </c>
      <c r="H32" s="52">
        <v>360</v>
      </c>
      <c r="I32" s="1">
        <v>120</v>
      </c>
      <c r="J32" s="54">
        <v>360</v>
      </c>
      <c r="K32" s="15">
        <v>360</v>
      </c>
      <c r="L32" s="49">
        <v>361</v>
      </c>
      <c r="M32" s="48">
        <v>113</v>
      </c>
      <c r="N32" s="48">
        <v>313</v>
      </c>
      <c r="O32" s="50">
        <v>287</v>
      </c>
      <c r="P32" s="142">
        <f t="shared" si="4"/>
        <v>1.0027777777777778</v>
      </c>
      <c r="Q32" s="143">
        <f t="shared" si="5"/>
        <v>0.94166666666666665</v>
      </c>
      <c r="R32" s="143">
        <f t="shared" si="1"/>
        <v>0.86944444444444446</v>
      </c>
      <c r="S32" s="144">
        <f>IFERROR(O32/K32,"100%")</f>
        <v>0.79722222222222228</v>
      </c>
      <c r="T32" s="142">
        <f t="shared" si="7"/>
        <v>0.98750000000000004</v>
      </c>
      <c r="U32" s="143">
        <f t="shared" si="8"/>
        <v>0.93690476190476191</v>
      </c>
      <c r="V32" s="144">
        <f>IFERROR(((N32+O32+M32+L32)/(J32+K32+I32+H32)),"100%")</f>
        <v>0.89500000000000002</v>
      </c>
      <c r="W32" s="150" t="s">
        <v>111</v>
      </c>
    </row>
    <row r="33" spans="2:23" ht="110.4" x14ac:dyDescent="0.3">
      <c r="B33" s="67" t="s">
        <v>88</v>
      </c>
      <c r="C33" s="70" t="s">
        <v>89</v>
      </c>
      <c r="D33" s="63" t="s">
        <v>90</v>
      </c>
      <c r="E33" s="74" t="s">
        <v>37</v>
      </c>
      <c r="F33" s="63" t="s">
        <v>91</v>
      </c>
      <c r="G33" s="57">
        <v>120</v>
      </c>
      <c r="H33" s="52">
        <v>30</v>
      </c>
      <c r="I33" s="1">
        <v>30</v>
      </c>
      <c r="J33" s="54">
        <v>30</v>
      </c>
      <c r="K33" s="15">
        <v>30</v>
      </c>
      <c r="L33" s="21">
        <v>0</v>
      </c>
      <c r="M33" s="1">
        <v>0</v>
      </c>
      <c r="N33" s="1">
        <v>0</v>
      </c>
      <c r="O33" s="2">
        <v>0</v>
      </c>
      <c r="P33" s="142">
        <f t="shared" si="4"/>
        <v>0</v>
      </c>
      <c r="Q33" s="143">
        <f t="shared" si="5"/>
        <v>0</v>
      </c>
      <c r="R33" s="143">
        <f t="shared" si="1"/>
        <v>0</v>
      </c>
      <c r="S33" s="144">
        <f t="shared" si="10"/>
        <v>0</v>
      </c>
      <c r="T33" s="142">
        <f t="shared" si="7"/>
        <v>0</v>
      </c>
      <c r="U33" s="143">
        <f t="shared" si="8"/>
        <v>0</v>
      </c>
      <c r="V33" s="144">
        <f t="shared" si="9"/>
        <v>0</v>
      </c>
      <c r="W33" s="150" t="s">
        <v>125</v>
      </c>
    </row>
    <row r="34" spans="2:23" ht="126.75" customHeight="1" x14ac:dyDescent="0.3">
      <c r="B34" s="67" t="s">
        <v>92</v>
      </c>
      <c r="C34" s="70" t="s">
        <v>93</v>
      </c>
      <c r="D34" s="63" t="s">
        <v>94</v>
      </c>
      <c r="E34" s="74" t="s">
        <v>37</v>
      </c>
      <c r="F34" s="63" t="s">
        <v>95</v>
      </c>
      <c r="G34" s="57">
        <v>36</v>
      </c>
      <c r="H34" s="52">
        <v>8</v>
      </c>
      <c r="I34" s="1">
        <v>8</v>
      </c>
      <c r="J34" s="54">
        <v>12</v>
      </c>
      <c r="K34" s="15">
        <v>8</v>
      </c>
      <c r="L34" s="21">
        <v>6</v>
      </c>
      <c r="M34" s="1">
        <v>11</v>
      </c>
      <c r="N34" s="1">
        <v>14</v>
      </c>
      <c r="O34" s="2">
        <v>10</v>
      </c>
      <c r="P34" s="142">
        <f t="shared" si="4"/>
        <v>0.75</v>
      </c>
      <c r="Q34" s="143">
        <f t="shared" si="5"/>
        <v>1.375</v>
      </c>
      <c r="R34" s="143">
        <f t="shared" si="1"/>
        <v>1.1666666666666667</v>
      </c>
      <c r="S34" s="144">
        <f t="shared" si="10"/>
        <v>1.25</v>
      </c>
      <c r="T34" s="142">
        <f t="shared" si="7"/>
        <v>1.0625</v>
      </c>
      <c r="U34" s="143">
        <f t="shared" si="8"/>
        <v>1.1071428571428572</v>
      </c>
      <c r="V34" s="144">
        <f t="shared" si="9"/>
        <v>1.1388888888888888</v>
      </c>
      <c r="W34" s="150" t="s">
        <v>109</v>
      </c>
    </row>
    <row r="35" spans="2:23" ht="120" customHeight="1" x14ac:dyDescent="0.3">
      <c r="B35" s="67" t="s">
        <v>96</v>
      </c>
      <c r="C35" s="70" t="s">
        <v>97</v>
      </c>
      <c r="D35" s="69" t="s">
        <v>98</v>
      </c>
      <c r="E35" s="74" t="s">
        <v>37</v>
      </c>
      <c r="F35" s="69" t="s">
        <v>99</v>
      </c>
      <c r="G35" s="57">
        <v>447</v>
      </c>
      <c r="H35" s="52">
        <v>112</v>
      </c>
      <c r="I35" s="1">
        <v>111</v>
      </c>
      <c r="J35" s="54">
        <v>112</v>
      </c>
      <c r="K35" s="15">
        <v>112</v>
      </c>
      <c r="L35" s="21">
        <v>108</v>
      </c>
      <c r="M35" s="1">
        <v>135</v>
      </c>
      <c r="N35" s="1">
        <v>72</v>
      </c>
      <c r="O35" s="2">
        <v>119</v>
      </c>
      <c r="P35" s="142">
        <f t="shared" si="4"/>
        <v>0.9642857142857143</v>
      </c>
      <c r="Q35" s="143">
        <f t="shared" si="5"/>
        <v>1.2162162162162162</v>
      </c>
      <c r="R35" s="143">
        <f t="shared" si="1"/>
        <v>0.6428571428571429</v>
      </c>
      <c r="S35" s="144">
        <f t="shared" si="10"/>
        <v>1.0625</v>
      </c>
      <c r="T35" s="142">
        <f t="shared" si="7"/>
        <v>1.0896860986547086</v>
      </c>
      <c r="U35" s="143">
        <f t="shared" si="8"/>
        <v>0.94029850746268662</v>
      </c>
      <c r="V35" s="144">
        <f t="shared" si="9"/>
        <v>0.970917225950783</v>
      </c>
      <c r="W35" s="150" t="s">
        <v>134</v>
      </c>
    </row>
    <row r="36" spans="2:23" ht="96.6" x14ac:dyDescent="0.3">
      <c r="B36" s="67" t="s">
        <v>96</v>
      </c>
      <c r="C36" s="70" t="s">
        <v>100</v>
      </c>
      <c r="D36" s="70" t="s">
        <v>101</v>
      </c>
      <c r="E36" s="74" t="s">
        <v>37</v>
      </c>
      <c r="F36" s="63" t="s">
        <v>102</v>
      </c>
      <c r="G36" s="57">
        <v>33</v>
      </c>
      <c r="H36" s="52">
        <v>8</v>
      </c>
      <c r="I36" s="1">
        <v>9</v>
      </c>
      <c r="J36" s="54">
        <v>8</v>
      </c>
      <c r="K36" s="15">
        <v>8</v>
      </c>
      <c r="L36" s="21">
        <v>5</v>
      </c>
      <c r="M36" s="1">
        <v>0</v>
      </c>
      <c r="N36" s="1">
        <v>0</v>
      </c>
      <c r="O36" s="2">
        <v>0</v>
      </c>
      <c r="P36" s="142">
        <f t="shared" si="4"/>
        <v>0.625</v>
      </c>
      <c r="Q36" s="143">
        <f t="shared" si="5"/>
        <v>0</v>
      </c>
      <c r="R36" s="143">
        <f t="shared" si="1"/>
        <v>0</v>
      </c>
      <c r="S36" s="144">
        <f t="shared" si="10"/>
        <v>0</v>
      </c>
      <c r="T36" s="142">
        <f t="shared" si="7"/>
        <v>0.29411764705882354</v>
      </c>
      <c r="U36" s="143">
        <f t="shared" si="8"/>
        <v>0.2</v>
      </c>
      <c r="V36" s="144">
        <f t="shared" si="9"/>
        <v>0.15151515151515152</v>
      </c>
      <c r="W36" s="150" t="s">
        <v>136</v>
      </c>
    </row>
    <row r="37" spans="2:23" ht="96.6" x14ac:dyDescent="0.3">
      <c r="B37" s="67" t="s">
        <v>96</v>
      </c>
      <c r="C37" s="70" t="s">
        <v>103</v>
      </c>
      <c r="D37" s="70" t="s">
        <v>104</v>
      </c>
      <c r="E37" s="74" t="s">
        <v>37</v>
      </c>
      <c r="F37" s="63" t="s">
        <v>102</v>
      </c>
      <c r="G37" s="57">
        <v>3</v>
      </c>
      <c r="H37" s="52"/>
      <c r="I37" s="1">
        <v>1</v>
      </c>
      <c r="J37" s="54">
        <v>1</v>
      </c>
      <c r="K37" s="15">
        <v>1</v>
      </c>
      <c r="L37" s="21">
        <v>0</v>
      </c>
      <c r="M37" s="1">
        <v>0</v>
      </c>
      <c r="N37" s="1">
        <v>0</v>
      </c>
      <c r="O37" s="2">
        <v>0</v>
      </c>
      <c r="P37" s="142" t="str">
        <f t="shared" si="4"/>
        <v>100%</v>
      </c>
      <c r="Q37" s="143">
        <f t="shared" si="5"/>
        <v>0</v>
      </c>
      <c r="R37" s="143">
        <f t="shared" si="1"/>
        <v>0</v>
      </c>
      <c r="S37" s="144">
        <f t="shared" si="10"/>
        <v>0</v>
      </c>
      <c r="T37" s="142">
        <f t="shared" si="7"/>
        <v>0</v>
      </c>
      <c r="U37" s="143">
        <f t="shared" si="8"/>
        <v>0</v>
      </c>
      <c r="V37" s="144">
        <f t="shared" si="9"/>
        <v>0</v>
      </c>
      <c r="W37" s="150" t="s">
        <v>126</v>
      </c>
    </row>
    <row r="38" spans="2:23" ht="106.2" customHeight="1" thickBot="1" x14ac:dyDescent="0.35">
      <c r="B38" s="71" t="s">
        <v>96</v>
      </c>
      <c r="C38" s="78" t="s">
        <v>105</v>
      </c>
      <c r="D38" s="78" t="s">
        <v>106</v>
      </c>
      <c r="E38" s="75" t="s">
        <v>37</v>
      </c>
      <c r="F38" s="62" t="s">
        <v>107</v>
      </c>
      <c r="G38" s="85">
        <v>17</v>
      </c>
      <c r="H38" s="53">
        <v>4</v>
      </c>
      <c r="I38" s="16">
        <v>5</v>
      </c>
      <c r="J38" s="61">
        <v>4</v>
      </c>
      <c r="K38" s="25">
        <v>4</v>
      </c>
      <c r="L38" s="24">
        <v>1</v>
      </c>
      <c r="M38" s="16">
        <v>3</v>
      </c>
      <c r="N38" s="16">
        <v>0</v>
      </c>
      <c r="O38" s="17">
        <v>4</v>
      </c>
      <c r="P38" s="145">
        <f t="shared" si="4"/>
        <v>0.25</v>
      </c>
      <c r="Q38" s="146">
        <f t="shared" si="5"/>
        <v>0.6</v>
      </c>
      <c r="R38" s="147">
        <f t="shared" si="1"/>
        <v>0</v>
      </c>
      <c r="S38" s="148">
        <f t="shared" si="10"/>
        <v>1</v>
      </c>
      <c r="T38" s="149">
        <f t="shared" si="7"/>
        <v>0.44444444444444442</v>
      </c>
      <c r="U38" s="147">
        <f t="shared" si="8"/>
        <v>0.30769230769230771</v>
      </c>
      <c r="V38" s="148">
        <f t="shared" si="9"/>
        <v>0.47058823529411764</v>
      </c>
      <c r="W38" s="151" t="s">
        <v>135</v>
      </c>
    </row>
    <row r="39" spans="2:23" ht="18.75" customHeight="1" x14ac:dyDescent="0.3">
      <c r="C39" s="118"/>
      <c r="D39" s="118"/>
      <c r="E39" s="118"/>
      <c r="F39" s="118"/>
      <c r="G39" s="26"/>
      <c r="P39" s="47">
        <f>AVERAGE(P17:P38)</f>
        <v>0.80134116989686643</v>
      </c>
      <c r="Q39" s="47">
        <f>AVERAGE(Q17:Q38)</f>
        <v>0.9995912879084895</v>
      </c>
      <c r="R39" s="47">
        <f>AVERAGE(R17:R38)</f>
        <v>0.84207953708762218</v>
      </c>
      <c r="S39" s="47">
        <f>AVERAGE(S17:S38)</f>
        <v>1.0239723208361744</v>
      </c>
      <c r="T39" s="47">
        <f>AVERAGE(T17:T38)</f>
        <v>0.90927472744753324</v>
      </c>
      <c r="U39" s="47">
        <f>AVERAGE(U17:U38)</f>
        <v>0.84690303568657199</v>
      </c>
      <c r="V39" s="47">
        <f>AVERAGE(V17:V38)</f>
        <v>0.85212516410841477</v>
      </c>
    </row>
    <row r="40" spans="2:23" ht="15" customHeight="1" x14ac:dyDescent="0.3"/>
    <row r="41" spans="2:23" ht="15" customHeight="1" x14ac:dyDescent="0.3"/>
    <row r="42" spans="2:23" ht="15" customHeight="1" x14ac:dyDescent="0.3"/>
    <row r="43" spans="2:23" ht="15" customHeight="1" x14ac:dyDescent="0.3"/>
    <row r="46" spans="2:23" x14ac:dyDescent="0.3">
      <c r="F46" s="55"/>
      <c r="G46" s="55"/>
    </row>
    <row r="47" spans="2:23" ht="15.6" x14ac:dyDescent="0.3">
      <c r="C47" s="113"/>
      <c r="D47" s="113"/>
      <c r="E47" s="113"/>
      <c r="F47" s="56"/>
      <c r="G47" s="56"/>
      <c r="L47" s="114"/>
      <c r="M47" s="115"/>
      <c r="N47" s="115"/>
      <c r="O47" s="115"/>
      <c r="P47" s="115"/>
      <c r="Q47" s="115"/>
      <c r="U47" s="113"/>
      <c r="V47" s="113"/>
      <c r="W47" s="113"/>
    </row>
  </sheetData>
  <mergeCells count="19">
    <mergeCell ref="B13:B15"/>
    <mergeCell ref="P11:S11"/>
    <mergeCell ref="T11:V11"/>
    <mergeCell ref="B11:B12"/>
    <mergeCell ref="C11:C12"/>
    <mergeCell ref="D11:F11"/>
    <mergeCell ref="G11:K11"/>
    <mergeCell ref="W11:W12"/>
    <mergeCell ref="C47:E47"/>
    <mergeCell ref="L47:Q47"/>
    <mergeCell ref="U47:W47"/>
    <mergeCell ref="C13:C15"/>
    <mergeCell ref="C39:F39"/>
    <mergeCell ref="E2:S2"/>
    <mergeCell ref="E3:S3"/>
    <mergeCell ref="E4:S4"/>
    <mergeCell ref="L11:O11"/>
    <mergeCell ref="E5:S5"/>
    <mergeCell ref="G10:V10"/>
  </mergeCells>
  <conditionalFormatting sqref="C26">
    <cfRule type="duplicateValues" dxfId="76" priority="40"/>
    <cfRule type="duplicateValues" dxfId="75" priority="41"/>
  </conditionalFormatting>
  <conditionalFormatting sqref="H13:K13">
    <cfRule type="containsBlanks" dxfId="74" priority="140">
      <formula>LEN(TRIM(H13))=0</formula>
    </cfRule>
  </conditionalFormatting>
  <conditionalFormatting sqref="H16:K19 I20:I30 K20:K30 H21 J21 H26 J26 H31:K38">
    <cfRule type="containsBlanks" dxfId="73" priority="63">
      <formula>LEN(TRIM(H16))=0</formula>
    </cfRule>
  </conditionalFormatting>
  <conditionalFormatting sqref="L13:O15 L16:V38">
    <cfRule type="containsBlanks" dxfId="72" priority="30">
      <formula>LEN(TRIM(L13))=0</formula>
    </cfRule>
  </conditionalFormatting>
  <conditionalFormatting sqref="P16:V38">
    <cfRule type="cellIs" dxfId="42" priority="31" stopIfTrue="1" operator="equal">
      <formula>"100%"</formula>
    </cfRule>
    <cfRule type="cellIs" dxfId="41" priority="32" stopIfTrue="1" operator="lessThan">
      <formula>0.5</formula>
    </cfRule>
    <cfRule type="cellIs" dxfId="71" priority="33" stopIfTrue="1" operator="between">
      <formula>0.5</formula>
      <formula>0.7</formula>
    </cfRule>
    <cfRule type="cellIs" dxfId="40" priority="34" stopIfTrue="1" operator="between">
      <formula>0.7</formula>
      <formula>1.2</formula>
    </cfRule>
    <cfRule type="cellIs" dxfId="39" priority="35" stopIfTrue="1" operator="greaterThanOrEqual">
      <formula>1.2</formula>
    </cfRule>
    <cfRule type="containsBlanks" dxfId="70" priority="36" stopIfTrue="1">
      <formula>LEN(TRIM(P16))=0</formula>
    </cfRule>
  </conditionalFormatting>
  <conditionalFormatting sqref="P13:V13">
    <cfRule type="containsBlanks" dxfId="69" priority="22">
      <formula>LEN(TRIM(P13))=0</formula>
    </cfRule>
    <cfRule type="cellIs" dxfId="68" priority="23" stopIfTrue="1" operator="equal">
      <formula>"100%"</formula>
    </cfRule>
    <cfRule type="cellIs" dxfId="67" priority="24" stopIfTrue="1" operator="lessThan">
      <formula>0.5</formula>
    </cfRule>
    <cfRule type="cellIs" dxfId="66" priority="25" stopIfTrue="1" operator="between">
      <formula>0.5</formula>
      <formula>0.7</formula>
    </cfRule>
    <cfRule type="cellIs" dxfId="65" priority="26" stopIfTrue="1" operator="between">
      <formula>0.7</formula>
      <formula>1.2</formula>
    </cfRule>
    <cfRule type="cellIs" dxfId="64" priority="27" stopIfTrue="1" operator="greaterThanOrEqual">
      <formula>1.2</formula>
    </cfRule>
    <cfRule type="containsBlanks" dxfId="63" priority="28" stopIfTrue="1">
      <formula>LEN(TRIM(P13))=0</formula>
    </cfRule>
  </conditionalFormatting>
  <conditionalFormatting sqref="P14:V14">
    <cfRule type="containsBlanks" dxfId="62" priority="15">
      <formula>LEN(TRIM(P14))=0</formula>
    </cfRule>
    <cfRule type="cellIs" dxfId="61" priority="16" stopIfTrue="1" operator="equal">
      <formula>"100%"</formula>
    </cfRule>
    <cfRule type="cellIs" dxfId="60" priority="17" stopIfTrue="1" operator="lessThan">
      <formula>0.5</formula>
    </cfRule>
    <cfRule type="cellIs" dxfId="59" priority="18" stopIfTrue="1" operator="between">
      <formula>0.5</formula>
      <formula>0.7</formula>
    </cfRule>
    <cfRule type="cellIs" dxfId="58" priority="19" stopIfTrue="1" operator="between">
      <formula>0.7</formula>
      <formula>1.2</formula>
    </cfRule>
    <cfRule type="cellIs" dxfId="57" priority="20" stopIfTrue="1" operator="greaterThanOrEqual">
      <formula>1.2</formula>
    </cfRule>
    <cfRule type="containsBlanks" dxfId="56" priority="21" stopIfTrue="1">
      <formula>LEN(TRIM(P14))=0</formula>
    </cfRule>
  </conditionalFormatting>
  <conditionalFormatting sqref="P15 R15:V15">
    <cfRule type="containsBlanks" dxfId="55" priority="8">
      <formula>LEN(TRIM(P15))=0</formula>
    </cfRule>
    <cfRule type="cellIs" dxfId="54" priority="9" stopIfTrue="1" operator="equal">
      <formula>"100%"</formula>
    </cfRule>
    <cfRule type="cellIs" dxfId="53" priority="10" stopIfTrue="1" operator="lessThan">
      <formula>0.5</formula>
    </cfRule>
    <cfRule type="cellIs" dxfId="52" priority="11" stopIfTrue="1" operator="between">
      <formula>0.5</formula>
      <formula>0.7</formula>
    </cfRule>
    <cfRule type="cellIs" dxfId="51" priority="12" stopIfTrue="1" operator="between">
      <formula>0.7</formula>
      <formula>1.2</formula>
    </cfRule>
    <cfRule type="cellIs" dxfId="50" priority="13" stopIfTrue="1" operator="greaterThanOrEqual">
      <formula>1.2</formula>
    </cfRule>
    <cfRule type="containsBlanks" dxfId="49" priority="14" stopIfTrue="1">
      <formula>LEN(TRIM(P15))=0</formula>
    </cfRule>
  </conditionalFormatting>
  <conditionalFormatting sqref="Q15">
    <cfRule type="cellIs" dxfId="48" priority="2" stopIfTrue="1" operator="equal">
      <formula>"100%"</formula>
    </cfRule>
    <cfRule type="cellIs" dxfId="47" priority="3" stopIfTrue="1" operator="lessThan">
      <formula>0.5</formula>
    </cfRule>
    <cfRule type="cellIs" dxfId="46" priority="4" stopIfTrue="1" operator="between">
      <formula>0.5</formula>
      <formula>0.7</formula>
    </cfRule>
    <cfRule type="cellIs" dxfId="45" priority="5" stopIfTrue="1" operator="between">
      <formula>0.7</formula>
      <formula>1.2</formula>
    </cfRule>
    <cfRule type="cellIs" dxfId="44" priority="6" stopIfTrue="1" operator="greaterThanOrEqual">
      <formula>1.2</formula>
    </cfRule>
    <cfRule type="containsBlanks" dxfId="43" priority="7" stopIfTrue="1">
      <formula>LEN(TRIM(Q15))=0</formula>
    </cfRule>
  </conditionalFormatting>
  <conditionalFormatting sqref="J25">
    <cfRule type="containsBlanks" dxfId="0" priority="1">
      <formula>LEN(TRIM(J25))=0</formula>
    </cfRule>
  </conditionalFormatting>
  <pageMargins left="0.7" right="0.7" top="0.75" bottom="0.75" header="0.3" footer="0.3"/>
  <pageSetup paperSize="309" scale="23" fitToHeight="0" orientation="landscape" r:id="rId1"/>
  <rowBreaks count="3" manualBreakCount="3">
    <brk id="22" max="16383" man="1"/>
    <brk id="32" max="16383" man="1"/>
    <brk id="5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7" sqref="B17"/>
    </sheetView>
  </sheetViews>
  <sheetFormatPr baseColWidth="10" defaultRowHeight="14.4" x14ac:dyDescent="0.3"/>
  <cols>
    <col min="1" max="1" width="20.33203125" customWidth="1"/>
    <col min="2" max="2" width="34.6640625" customWidth="1"/>
  </cols>
  <sheetData>
    <row r="1" spans="1:2" x14ac:dyDescent="0.3">
      <c r="A1" s="23" t="s">
        <v>27</v>
      </c>
    </row>
    <row r="3" spans="1:2" ht="120" customHeight="1" x14ac:dyDescent="0.3">
      <c r="A3" s="134" t="s">
        <v>26</v>
      </c>
      <c r="B3" s="134"/>
    </row>
    <row r="5" spans="1:2" ht="43.2" x14ac:dyDescent="0.3">
      <c r="A5" s="13"/>
      <c r="B5" s="22" t="s">
        <v>24</v>
      </c>
    </row>
    <row r="6" spans="1:2" ht="57.6" x14ac:dyDescent="0.3">
      <c r="A6" s="14"/>
      <c r="B6" s="22" t="s">
        <v>25</v>
      </c>
    </row>
  </sheetData>
  <mergeCells count="1">
    <mergeCell ref="A3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7"/>
  <sheetViews>
    <sheetView view="pageBreakPreview" topLeftCell="A8" zoomScale="55" zoomScaleNormal="25" zoomScaleSheetLayoutView="55" zoomScalePageLayoutView="40" workbookViewId="0">
      <pane xSplit="2" topLeftCell="C1" activePane="topRight" state="frozen"/>
      <selection activeCell="A30" sqref="A30"/>
      <selection pane="topRight" activeCell="A12" sqref="A12:XFD12"/>
    </sheetView>
  </sheetViews>
  <sheetFormatPr baseColWidth="10" defaultColWidth="11.44140625" defaultRowHeight="14.4" x14ac:dyDescent="0.3"/>
  <cols>
    <col min="2" max="2" width="27.33203125" customWidth="1"/>
    <col min="3" max="3" width="41.88671875" customWidth="1"/>
    <col min="4" max="4" width="38.33203125" customWidth="1"/>
    <col min="5" max="5" width="17.6640625" customWidth="1"/>
    <col min="6" max="10" width="16.88671875" customWidth="1"/>
    <col min="11" max="11" width="19.33203125" customWidth="1"/>
  </cols>
  <sheetData>
    <row r="1" spans="2:11" ht="15" thickBot="1" x14ac:dyDescent="0.35"/>
    <row r="2" spans="2:11" ht="28.2" x14ac:dyDescent="0.3">
      <c r="E2" s="101"/>
      <c r="F2" s="101"/>
      <c r="G2" s="101"/>
      <c r="H2" s="101"/>
      <c r="I2" s="101"/>
      <c r="J2" s="98"/>
    </row>
    <row r="3" spans="2:11" ht="28.2" x14ac:dyDescent="0.3">
      <c r="E3" s="103"/>
      <c r="F3" s="103"/>
      <c r="G3" s="103"/>
      <c r="H3" s="103"/>
      <c r="I3" s="103"/>
      <c r="J3" s="98"/>
    </row>
    <row r="4" spans="2:11" ht="28.2" x14ac:dyDescent="0.3">
      <c r="E4" s="103"/>
      <c r="F4" s="103"/>
      <c r="G4" s="103"/>
      <c r="H4" s="103"/>
      <c r="I4" s="103"/>
      <c r="J4" s="98"/>
    </row>
    <row r="5" spans="2:11" ht="28.8" thickBot="1" x14ac:dyDescent="0.35">
      <c r="E5" s="107"/>
      <c r="F5" s="107"/>
      <c r="G5" s="107"/>
      <c r="H5" s="107"/>
      <c r="I5" s="107"/>
      <c r="J5" s="98"/>
    </row>
    <row r="9" spans="2:11" ht="15" thickBot="1" x14ac:dyDescent="0.35"/>
    <row r="10" spans="2:11" ht="37.950000000000003" customHeight="1" thickBot="1" x14ac:dyDescent="0.35">
      <c r="E10" s="108" t="s">
        <v>2</v>
      </c>
      <c r="F10" s="109"/>
      <c r="G10" s="109"/>
      <c r="H10" s="109"/>
      <c r="I10" s="109"/>
      <c r="J10" s="109"/>
      <c r="K10" s="110"/>
    </row>
    <row r="11" spans="2:11" ht="18" thickBot="1" x14ac:dyDescent="0.35">
      <c r="B11" s="125" t="s">
        <v>3</v>
      </c>
      <c r="C11" s="127" t="s">
        <v>4</v>
      </c>
      <c r="D11" s="94" t="s">
        <v>5</v>
      </c>
      <c r="E11" s="95" t="s">
        <v>6</v>
      </c>
      <c r="F11" s="104" t="s">
        <v>7</v>
      </c>
      <c r="G11" s="104"/>
      <c r="H11" s="104"/>
      <c r="I11" s="105"/>
      <c r="J11" s="99"/>
      <c r="K11" s="93"/>
    </row>
    <row r="12" spans="2:11" ht="126.75" customHeight="1" thickBot="1" x14ac:dyDescent="0.35">
      <c r="B12" s="126"/>
      <c r="C12" s="128"/>
      <c r="D12" s="31" t="s">
        <v>10</v>
      </c>
      <c r="E12" s="37" t="s">
        <v>29</v>
      </c>
      <c r="F12" s="42" t="s">
        <v>13</v>
      </c>
      <c r="G12" s="39" t="s">
        <v>14</v>
      </c>
      <c r="H12" s="40" t="s">
        <v>15</v>
      </c>
      <c r="I12" s="41" t="s">
        <v>16</v>
      </c>
      <c r="J12" s="41"/>
      <c r="K12" s="44" t="s">
        <v>16</v>
      </c>
    </row>
    <row r="13" spans="2:11" ht="132" customHeight="1" x14ac:dyDescent="0.3">
      <c r="B13" s="119" t="s">
        <v>17</v>
      </c>
      <c r="C13" s="116" t="s">
        <v>50</v>
      </c>
      <c r="D13" s="58" t="s">
        <v>18</v>
      </c>
      <c r="E13" s="45">
        <v>37.01</v>
      </c>
      <c r="F13" s="36">
        <v>34.700000000000003</v>
      </c>
      <c r="G13" s="33">
        <v>34.700000000000003</v>
      </c>
      <c r="H13" s="33">
        <v>34.700000000000003</v>
      </c>
      <c r="I13" s="33">
        <v>34.700000000000003</v>
      </c>
      <c r="J13" s="33">
        <f>SUM(F13,G13,H13,I13)</f>
        <v>138.80000000000001</v>
      </c>
      <c r="K13" s="91">
        <v>0.93758443663874647</v>
      </c>
    </row>
    <row r="14" spans="2:11" x14ac:dyDescent="0.3">
      <c r="B14" s="120"/>
      <c r="C14" s="116"/>
      <c r="D14" s="11" t="s">
        <v>21</v>
      </c>
      <c r="E14" s="46">
        <v>70.5</v>
      </c>
      <c r="F14" s="18">
        <v>59</v>
      </c>
      <c r="G14" s="1">
        <v>59</v>
      </c>
      <c r="H14" s="1">
        <v>59</v>
      </c>
      <c r="I14" s="1">
        <v>59</v>
      </c>
      <c r="J14" s="33">
        <f t="shared" ref="J14:J30" si="0">SUM(F14,G14,H14,I14)</f>
        <v>236</v>
      </c>
      <c r="K14" s="92">
        <v>0.83687943262411346</v>
      </c>
    </row>
    <row r="15" spans="2:11" ht="114" customHeight="1" x14ac:dyDescent="0.3">
      <c r="B15" s="121"/>
      <c r="C15" s="117"/>
      <c r="D15" s="12" t="s">
        <v>22</v>
      </c>
      <c r="E15" s="46">
        <v>5.8</v>
      </c>
      <c r="F15" s="19">
        <v>5</v>
      </c>
      <c r="G15" s="1">
        <v>5</v>
      </c>
      <c r="H15" s="1">
        <v>5</v>
      </c>
      <c r="I15" s="1">
        <v>5</v>
      </c>
      <c r="J15" s="33">
        <f t="shared" si="0"/>
        <v>20</v>
      </c>
      <c r="K15" s="92">
        <v>0.86206896551724144</v>
      </c>
    </row>
    <row r="16" spans="2:11" ht="171" customHeight="1" x14ac:dyDescent="0.3">
      <c r="B16" s="82" t="s">
        <v>51</v>
      </c>
      <c r="C16" s="81" t="s">
        <v>52</v>
      </c>
      <c r="D16" s="83" t="s">
        <v>53</v>
      </c>
      <c r="E16" s="51">
        <v>55</v>
      </c>
      <c r="F16" s="21">
        <v>55</v>
      </c>
      <c r="G16" s="1">
        <v>55</v>
      </c>
      <c r="H16" s="1">
        <v>55</v>
      </c>
      <c r="I16" s="1">
        <v>55</v>
      </c>
      <c r="J16" s="33">
        <f t="shared" si="0"/>
        <v>220</v>
      </c>
      <c r="K16" s="92">
        <v>1</v>
      </c>
    </row>
    <row r="17" spans="2:11" ht="114.75" customHeight="1" x14ac:dyDescent="0.3">
      <c r="B17" s="77" t="s">
        <v>30</v>
      </c>
      <c r="C17" s="72" t="s">
        <v>54</v>
      </c>
      <c r="D17" s="79" t="s">
        <v>55</v>
      </c>
      <c r="E17" s="57">
        <v>15583</v>
      </c>
      <c r="F17" s="21">
        <v>1728</v>
      </c>
      <c r="G17" s="1">
        <v>9425</v>
      </c>
      <c r="H17" s="1">
        <v>1375</v>
      </c>
      <c r="I17" s="2">
        <v>1123</v>
      </c>
      <c r="J17" s="33">
        <f t="shared" si="0"/>
        <v>13651</v>
      </c>
      <c r="K17" s="92">
        <v>0.87601873836873512</v>
      </c>
    </row>
    <row r="18" spans="2:11" ht="55.2" x14ac:dyDescent="0.3">
      <c r="B18" s="65" t="s">
        <v>56</v>
      </c>
      <c r="C18" s="66" t="s">
        <v>57</v>
      </c>
      <c r="D18" s="63" t="s">
        <v>58</v>
      </c>
      <c r="E18" s="57">
        <v>7</v>
      </c>
      <c r="F18" s="21">
        <v>2</v>
      </c>
      <c r="G18" s="1">
        <v>1</v>
      </c>
      <c r="H18" s="1">
        <v>2</v>
      </c>
      <c r="I18" s="2">
        <v>2</v>
      </c>
      <c r="J18" s="33">
        <f t="shared" si="0"/>
        <v>7</v>
      </c>
      <c r="K18" s="92">
        <v>1</v>
      </c>
    </row>
    <row r="19" spans="2:11" ht="55.2" x14ac:dyDescent="0.3">
      <c r="B19" s="65" t="s">
        <v>56</v>
      </c>
      <c r="C19" s="66" t="s">
        <v>59</v>
      </c>
      <c r="D19" s="76" t="s">
        <v>32</v>
      </c>
      <c r="E19" s="57">
        <v>5</v>
      </c>
      <c r="F19" s="21">
        <v>2</v>
      </c>
      <c r="G19" s="1">
        <v>1</v>
      </c>
      <c r="H19" s="1"/>
      <c r="I19" s="2">
        <v>2</v>
      </c>
      <c r="J19" s="33">
        <f t="shared" si="0"/>
        <v>5</v>
      </c>
      <c r="K19" s="92">
        <v>1</v>
      </c>
    </row>
    <row r="20" spans="2:11" ht="55.2" x14ac:dyDescent="0.3">
      <c r="B20" s="65" t="s">
        <v>56</v>
      </c>
      <c r="C20" s="66" t="s">
        <v>60</v>
      </c>
      <c r="D20" s="69" t="s">
        <v>61</v>
      </c>
      <c r="E20" s="57">
        <v>83</v>
      </c>
      <c r="F20" s="21">
        <v>24</v>
      </c>
      <c r="G20" s="1">
        <v>24</v>
      </c>
      <c r="H20" s="1">
        <v>34</v>
      </c>
      <c r="I20" s="2">
        <v>21</v>
      </c>
      <c r="J20" s="33">
        <f t="shared" si="0"/>
        <v>103</v>
      </c>
      <c r="K20" s="92">
        <v>1.2409638554216869</v>
      </c>
    </row>
    <row r="21" spans="2:11" ht="69" x14ac:dyDescent="0.3">
      <c r="B21" s="67" t="s">
        <v>56</v>
      </c>
      <c r="C21" s="66" t="s">
        <v>62</v>
      </c>
      <c r="D21" s="63" t="s">
        <v>63</v>
      </c>
      <c r="E21" s="57">
        <v>9100</v>
      </c>
      <c r="F21" s="21">
        <v>417</v>
      </c>
      <c r="G21" s="1">
        <v>8269</v>
      </c>
      <c r="H21" s="1">
        <v>456</v>
      </c>
      <c r="I21" s="2">
        <v>227</v>
      </c>
      <c r="J21" s="33">
        <f t="shared" si="0"/>
        <v>9369</v>
      </c>
      <c r="K21" s="92">
        <v>1.0295604395604396</v>
      </c>
    </row>
    <row r="22" spans="2:11" ht="55.2" x14ac:dyDescent="0.3">
      <c r="B22" s="67" t="s">
        <v>56</v>
      </c>
      <c r="C22" s="66" t="s">
        <v>64</v>
      </c>
      <c r="D22" s="76" t="s">
        <v>33</v>
      </c>
      <c r="E22" s="57">
        <v>1340</v>
      </c>
      <c r="F22" s="21">
        <v>542</v>
      </c>
      <c r="G22" s="1">
        <v>382</v>
      </c>
      <c r="H22" s="1">
        <v>336</v>
      </c>
      <c r="I22" s="2">
        <v>299</v>
      </c>
      <c r="J22" s="33">
        <f t="shared" si="0"/>
        <v>1559</v>
      </c>
      <c r="K22" s="92">
        <v>1.1634328358208956</v>
      </c>
    </row>
    <row r="23" spans="2:11" ht="55.2" x14ac:dyDescent="0.3">
      <c r="B23" s="67" t="s">
        <v>56</v>
      </c>
      <c r="C23" s="63" t="s">
        <v>66</v>
      </c>
      <c r="D23" s="76" t="s">
        <v>67</v>
      </c>
      <c r="E23" s="57">
        <v>5000</v>
      </c>
      <c r="F23" s="21">
        <v>739</v>
      </c>
      <c r="G23" s="1">
        <v>707</v>
      </c>
      <c r="H23" s="1">
        <v>515</v>
      </c>
      <c r="I23" s="2">
        <v>551</v>
      </c>
      <c r="J23" s="33">
        <f t="shared" si="0"/>
        <v>2512</v>
      </c>
      <c r="K23" s="92">
        <v>0.50239999999999996</v>
      </c>
    </row>
    <row r="24" spans="2:11" ht="96.6" x14ac:dyDescent="0.3">
      <c r="B24" s="67" t="s">
        <v>56</v>
      </c>
      <c r="C24" s="63" t="s">
        <v>68</v>
      </c>
      <c r="D24" s="76" t="s">
        <v>69</v>
      </c>
      <c r="E24" s="57">
        <v>6</v>
      </c>
      <c r="F24" s="21">
        <v>2</v>
      </c>
      <c r="G24" s="1">
        <v>1</v>
      </c>
      <c r="H24" s="1">
        <v>2</v>
      </c>
      <c r="I24" s="2">
        <v>1</v>
      </c>
      <c r="J24" s="33">
        <f t="shared" si="0"/>
        <v>6</v>
      </c>
      <c r="K24" s="92">
        <v>1</v>
      </c>
    </row>
    <row r="25" spans="2:11" ht="117" customHeight="1" x14ac:dyDescent="0.3">
      <c r="B25" s="67" t="s">
        <v>56</v>
      </c>
      <c r="C25" s="68" t="s">
        <v>70</v>
      </c>
      <c r="D25" s="76" t="s">
        <v>34</v>
      </c>
      <c r="E25" s="57">
        <v>2</v>
      </c>
      <c r="F25" s="21">
        <v>0</v>
      </c>
      <c r="G25" s="1">
        <v>1</v>
      </c>
      <c r="H25" s="1"/>
      <c r="I25" s="2">
        <v>1</v>
      </c>
      <c r="J25" s="33">
        <f t="shared" si="0"/>
        <v>2</v>
      </c>
      <c r="K25" s="92">
        <v>1</v>
      </c>
    </row>
    <row r="26" spans="2:11" ht="55.2" x14ac:dyDescent="0.3">
      <c r="B26" s="67" t="s">
        <v>56</v>
      </c>
      <c r="C26" s="69" t="s">
        <v>71</v>
      </c>
      <c r="D26" s="76" t="s">
        <v>35</v>
      </c>
      <c r="E26" s="57">
        <v>40</v>
      </c>
      <c r="F26" s="21">
        <v>0</v>
      </c>
      <c r="G26" s="1">
        <v>39</v>
      </c>
      <c r="H26" s="1">
        <v>30</v>
      </c>
      <c r="I26" s="2">
        <v>29</v>
      </c>
      <c r="J26" s="33">
        <f t="shared" si="0"/>
        <v>98</v>
      </c>
      <c r="K26" s="92">
        <v>2.4500000000000002</v>
      </c>
    </row>
    <row r="27" spans="2:11" ht="102.75" customHeight="1" x14ac:dyDescent="0.3">
      <c r="B27" s="67" t="s">
        <v>72</v>
      </c>
      <c r="C27" s="69" t="s">
        <v>73</v>
      </c>
      <c r="D27" s="80" t="s">
        <v>36</v>
      </c>
      <c r="E27" s="57">
        <v>200</v>
      </c>
      <c r="F27" s="21">
        <v>51</v>
      </c>
      <c r="G27" s="1">
        <v>64</v>
      </c>
      <c r="H27" s="1">
        <v>36</v>
      </c>
      <c r="I27" s="2">
        <v>42</v>
      </c>
      <c r="J27" s="33">
        <f t="shared" si="0"/>
        <v>193</v>
      </c>
      <c r="K27" s="92">
        <v>0.96499999999999997</v>
      </c>
    </row>
    <row r="28" spans="2:11" ht="69" x14ac:dyDescent="0.3">
      <c r="B28" s="67" t="s">
        <v>72</v>
      </c>
      <c r="C28" s="69" t="s">
        <v>75</v>
      </c>
      <c r="D28" s="66" t="s">
        <v>76</v>
      </c>
      <c r="E28" s="57">
        <v>300</v>
      </c>
      <c r="F28" s="21">
        <v>29</v>
      </c>
      <c r="G28" s="1">
        <v>30</v>
      </c>
      <c r="H28" s="1">
        <v>42</v>
      </c>
      <c r="I28" s="2">
        <v>33</v>
      </c>
      <c r="J28" s="33">
        <f t="shared" si="0"/>
        <v>134</v>
      </c>
      <c r="K28" s="92">
        <v>0.44666666666666666</v>
      </c>
    </row>
    <row r="29" spans="2:11" ht="102.75" customHeight="1" x14ac:dyDescent="0.3">
      <c r="B29" s="67" t="s">
        <v>31</v>
      </c>
      <c r="C29" s="69" t="s">
        <v>77</v>
      </c>
      <c r="D29" s="63" t="s">
        <v>78</v>
      </c>
      <c r="E29" s="57">
        <v>38</v>
      </c>
      <c r="F29" s="49">
        <v>4</v>
      </c>
      <c r="G29" s="48">
        <v>4</v>
      </c>
      <c r="H29" s="48">
        <v>15</v>
      </c>
      <c r="I29" s="50">
        <v>6</v>
      </c>
      <c r="J29" s="33">
        <f t="shared" si="0"/>
        <v>29</v>
      </c>
      <c r="K29" s="92">
        <v>0.76315789473684215</v>
      </c>
    </row>
    <row r="30" spans="2:11" ht="83.25" customHeight="1" x14ac:dyDescent="0.3">
      <c r="B30" s="67" t="s">
        <v>31</v>
      </c>
      <c r="C30" s="70" t="s">
        <v>79</v>
      </c>
      <c r="D30" s="66" t="s">
        <v>80</v>
      </c>
      <c r="E30" s="57">
        <v>2900</v>
      </c>
      <c r="F30" s="49">
        <v>511</v>
      </c>
      <c r="G30" s="48">
        <v>426</v>
      </c>
      <c r="H30" s="48">
        <v>366</v>
      </c>
      <c r="I30" s="50">
        <v>435</v>
      </c>
      <c r="J30" s="33">
        <f t="shared" si="0"/>
        <v>1738</v>
      </c>
      <c r="K30" s="92">
        <v>0.59931034482758616</v>
      </c>
    </row>
    <row r="31" spans="2:11" ht="112.5" customHeight="1" x14ac:dyDescent="0.3">
      <c r="B31" s="67" t="s">
        <v>81</v>
      </c>
      <c r="C31" s="70" t="s">
        <v>82</v>
      </c>
      <c r="D31" s="70" t="s">
        <v>83</v>
      </c>
      <c r="E31" s="57">
        <v>180</v>
      </c>
      <c r="F31" s="49">
        <v>63</v>
      </c>
      <c r="G31" s="48">
        <v>57</v>
      </c>
      <c r="H31" s="48"/>
      <c r="I31" s="50"/>
      <c r="J31" s="50"/>
      <c r="K31" s="92">
        <v>0.66666666666666663</v>
      </c>
    </row>
    <row r="32" spans="2:11" ht="129.6" customHeight="1" x14ac:dyDescent="0.3">
      <c r="B32" s="67" t="s">
        <v>81</v>
      </c>
      <c r="C32" s="70" t="s">
        <v>85</v>
      </c>
      <c r="D32" s="63" t="s">
        <v>86</v>
      </c>
      <c r="E32" s="57">
        <v>1200</v>
      </c>
      <c r="F32" s="49">
        <v>361</v>
      </c>
      <c r="G32" s="48">
        <v>113</v>
      </c>
      <c r="H32" s="48"/>
      <c r="I32" s="50"/>
      <c r="J32" s="50"/>
      <c r="K32" s="92">
        <v>0.39500000000000002</v>
      </c>
    </row>
    <row r="33" spans="2:11" ht="41.4" x14ac:dyDescent="0.3">
      <c r="B33" s="67" t="s">
        <v>88</v>
      </c>
      <c r="C33" s="70" t="s">
        <v>89</v>
      </c>
      <c r="D33" s="63" t="s">
        <v>90</v>
      </c>
      <c r="E33" s="57">
        <v>120</v>
      </c>
      <c r="F33" s="21">
        <v>0</v>
      </c>
      <c r="G33" s="1">
        <v>0</v>
      </c>
      <c r="H33" s="1"/>
      <c r="I33" s="2"/>
      <c r="J33" s="2"/>
      <c r="K33" s="92">
        <v>0</v>
      </c>
    </row>
    <row r="34" spans="2:11" ht="126.75" customHeight="1" x14ac:dyDescent="0.3">
      <c r="B34" s="67" t="s">
        <v>92</v>
      </c>
      <c r="C34" s="70" t="s">
        <v>93</v>
      </c>
      <c r="D34" s="63" t="s">
        <v>94</v>
      </c>
      <c r="E34" s="57">
        <v>36</v>
      </c>
      <c r="F34" s="21">
        <v>6</v>
      </c>
      <c r="G34" s="1">
        <v>11</v>
      </c>
      <c r="H34" s="1"/>
      <c r="I34" s="2"/>
      <c r="J34" s="2"/>
      <c r="K34" s="92">
        <v>0.47222222222222221</v>
      </c>
    </row>
    <row r="35" spans="2:11" ht="120" customHeight="1" x14ac:dyDescent="0.3">
      <c r="B35" s="67" t="s">
        <v>96</v>
      </c>
      <c r="C35" s="70" t="s">
        <v>97</v>
      </c>
      <c r="D35" s="69" t="s">
        <v>98</v>
      </c>
      <c r="E35" s="57">
        <v>447</v>
      </c>
      <c r="F35" s="21">
        <v>108</v>
      </c>
      <c r="G35" s="1">
        <v>135</v>
      </c>
      <c r="H35" s="1"/>
      <c r="I35" s="2"/>
      <c r="J35" s="2"/>
      <c r="K35" s="92">
        <v>0.5436241610738255</v>
      </c>
    </row>
    <row r="36" spans="2:11" ht="41.4" x14ac:dyDescent="0.3">
      <c r="B36" s="67" t="s">
        <v>96</v>
      </c>
      <c r="C36" s="70" t="s">
        <v>100</v>
      </c>
      <c r="D36" s="70" t="s">
        <v>101</v>
      </c>
      <c r="E36" s="57">
        <v>33</v>
      </c>
      <c r="F36" s="21">
        <v>5</v>
      </c>
      <c r="G36" s="1">
        <v>0</v>
      </c>
      <c r="H36" s="1"/>
      <c r="I36" s="2"/>
      <c r="J36" s="2"/>
      <c r="K36" s="92">
        <v>0.15151515151515152</v>
      </c>
    </row>
    <row r="37" spans="2:11" ht="41.4" x14ac:dyDescent="0.3">
      <c r="B37" s="67" t="s">
        <v>96</v>
      </c>
      <c r="C37" s="70" t="s">
        <v>103</v>
      </c>
      <c r="D37" s="70" t="s">
        <v>104</v>
      </c>
      <c r="E37" s="57">
        <v>3</v>
      </c>
      <c r="F37" s="21">
        <v>0</v>
      </c>
      <c r="G37" s="1">
        <v>0</v>
      </c>
      <c r="H37" s="1"/>
      <c r="I37" s="2"/>
      <c r="J37" s="2"/>
      <c r="K37" s="92">
        <v>0</v>
      </c>
    </row>
    <row r="38" spans="2:11" ht="106.2" customHeight="1" thickBot="1" x14ac:dyDescent="0.35">
      <c r="B38" s="71" t="s">
        <v>96</v>
      </c>
      <c r="C38" s="78" t="s">
        <v>105</v>
      </c>
      <c r="D38" s="78" t="s">
        <v>106</v>
      </c>
      <c r="E38" s="85">
        <v>17</v>
      </c>
      <c r="F38" s="24">
        <v>1</v>
      </c>
      <c r="G38" s="16">
        <v>3</v>
      </c>
      <c r="H38" s="16"/>
      <c r="I38" s="17"/>
      <c r="J38" s="17"/>
      <c r="K38" s="92">
        <v>0.23529411764705882</v>
      </c>
    </row>
    <row r="39" spans="2:11" ht="18.75" customHeight="1" x14ac:dyDescent="0.3">
      <c r="C39" s="118"/>
      <c r="D39" s="118"/>
      <c r="E39" s="26"/>
      <c r="K39" s="47">
        <f>AVERAGE(K17:K38)</f>
        <v>0.75003786793308069</v>
      </c>
    </row>
    <row r="40" spans="2:11" ht="15" customHeight="1" x14ac:dyDescent="0.3"/>
    <row r="41" spans="2:11" ht="15" customHeight="1" x14ac:dyDescent="0.3"/>
    <row r="42" spans="2:11" ht="15" customHeight="1" x14ac:dyDescent="0.3"/>
    <row r="43" spans="2:11" ht="15" customHeight="1" x14ac:dyDescent="0.3"/>
    <row r="46" spans="2:11" x14ac:dyDescent="0.3">
      <c r="E46" s="55"/>
    </row>
    <row r="47" spans="2:11" ht="15.6" x14ac:dyDescent="0.3">
      <c r="C47" s="113"/>
      <c r="D47" s="113"/>
      <c r="E47" s="56"/>
      <c r="F47" s="114"/>
      <c r="G47" s="115"/>
      <c r="H47" s="115"/>
      <c r="I47" s="115"/>
      <c r="J47" s="97"/>
      <c r="K47" s="96"/>
    </row>
  </sheetData>
  <mergeCells count="13">
    <mergeCell ref="C47:D47"/>
    <mergeCell ref="F47:I47"/>
    <mergeCell ref="B13:B15"/>
    <mergeCell ref="C13:C15"/>
    <mergeCell ref="C39:D39"/>
    <mergeCell ref="B11:B12"/>
    <mergeCell ref="C11:C12"/>
    <mergeCell ref="F11:I11"/>
    <mergeCell ref="E2:I2"/>
    <mergeCell ref="E3:I3"/>
    <mergeCell ref="E4:I4"/>
    <mergeCell ref="E5:I5"/>
    <mergeCell ref="E10:K10"/>
  </mergeCells>
  <conditionalFormatting sqref="C26">
    <cfRule type="duplicateValues" dxfId="85" priority="8"/>
    <cfRule type="duplicateValues" dxfId="84" priority="9"/>
  </conditionalFormatting>
  <conditionalFormatting sqref="F13:K38">
    <cfRule type="containsBlanks" dxfId="83" priority="1">
      <formula>LEN(TRIM(F13))=0</formula>
    </cfRule>
  </conditionalFormatting>
  <conditionalFormatting sqref="K13:K38">
    <cfRule type="cellIs" dxfId="82" priority="2" stopIfTrue="1" operator="equal">
      <formula>"100%"</formula>
    </cfRule>
    <cfRule type="cellIs" dxfId="81" priority="3" stopIfTrue="1" operator="lessThan">
      <formula>0.5</formula>
    </cfRule>
    <cfRule type="cellIs" dxfId="80" priority="4" stopIfTrue="1" operator="between">
      <formula>0.5</formula>
      <formula>0.7</formula>
    </cfRule>
    <cfRule type="cellIs" dxfId="79" priority="5" stopIfTrue="1" operator="between">
      <formula>0.7</formula>
      <formula>1.2</formula>
    </cfRule>
    <cfRule type="cellIs" dxfId="78" priority="6" stopIfTrue="1" operator="greaterThanOrEqual">
      <formula>1.2</formula>
    </cfRule>
    <cfRule type="containsBlanks" dxfId="77" priority="7" stopIfTrue="1">
      <formula>LEN(TRIM(K13))=0</formula>
    </cfRule>
  </conditionalFormatting>
  <pageMargins left="0.7" right="0.7" top="0.75" bottom="0.75" header="0.3" footer="0.3"/>
  <pageSetup scale="50" fitToHeight="0" orientation="landscape" r:id="rId1"/>
  <rowBreaks count="3" manualBreakCount="3">
    <brk id="22" max="16383" man="1"/>
    <brk id="32" max="16383" man="1"/>
    <brk id="5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SEGUIMIENTO 1Tr23</vt:lpstr>
      <vt:lpstr>Instrucciones</vt:lpstr>
      <vt:lpstr>SEGUIMIENTO 1Tr23 (2)</vt:lpstr>
      <vt:lpstr>'SEGUIMIENTO 1Tr23 (2)'!Área_de_impresión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Jessica Silveyra</cp:lastModifiedBy>
  <cp:revision/>
  <cp:lastPrinted>2024-01-08T21:11:12Z</cp:lastPrinted>
  <dcterms:created xsi:type="dcterms:W3CDTF">2020-03-29T15:30:51Z</dcterms:created>
  <dcterms:modified xsi:type="dcterms:W3CDTF">2024-01-17T18:22:43Z</dcterms:modified>
  <cp:category/>
  <cp:contentStatus/>
</cp:coreProperties>
</file>