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95E58E0E-595D-48F8-AF2A-60D9ED770D24}" xr6:coauthVersionLast="45" xr6:coauthVersionMax="47" xr10:uidLastSave="{00000000-0000-0000-0000-000000000000}"/>
  <bookViews>
    <workbookView xWindow="-120" yWindow="-120" windowWidth="29040" windowHeight="15840" xr2:uid="{00000000-000D-0000-FFFF-FFFF00000000}"/>
  </bookViews>
  <sheets>
    <sheet name="SEGUIMIENTO 1Tr24" sheetId="3" r:id="rId1"/>
    <sheet name="Instrucciones" sheetId="4" r:id="rId2"/>
  </sheets>
  <definedNames>
    <definedName name="ADFASDF">#REF!</definedName>
    <definedName name="_xlnm.Print_Area" localSheetId="0">'SEGUIMIENTO 1Tr24'!$A$1:$W$65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 i="3" l="1"/>
  <c r="T14" i="3"/>
  <c r="Q13" i="3"/>
  <c r="T15" i="3" l="1"/>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14" i="3"/>
  <c r="P13" i="3"/>
  <c r="R73" i="3" l="1"/>
  <c r="R74" i="3"/>
  <c r="S73" i="3"/>
  <c r="U73" i="3"/>
  <c r="T73" i="3"/>
  <c r="V80" i="3"/>
  <c r="G43" i="3" l="1"/>
  <c r="Q73" i="3" l="1"/>
  <c r="P73" i="3"/>
  <c r="V73" i="3"/>
  <c r="P15" i="3"/>
  <c r="V14" i="3"/>
  <c r="U14" i="3"/>
  <c r="V79" i="3"/>
  <c r="V78" i="3"/>
  <c r="V77" i="3"/>
  <c r="V76" i="3"/>
  <c r="V75" i="3"/>
  <c r="V74" i="3"/>
  <c r="U80" i="3"/>
  <c r="U79" i="3"/>
  <c r="U78" i="3"/>
  <c r="U77" i="3"/>
  <c r="U76" i="3"/>
  <c r="U75" i="3"/>
  <c r="U74" i="3"/>
  <c r="T80" i="3"/>
  <c r="T79" i="3"/>
  <c r="T78" i="3"/>
  <c r="T77" i="3"/>
  <c r="T76" i="3"/>
  <c r="T75" i="3"/>
  <c r="T74" i="3"/>
  <c r="Q54" i="3" l="1"/>
  <c r="S54" i="3"/>
  <c r="V54" i="3"/>
  <c r="O73" i="3"/>
  <c r="R54" i="3" l="1"/>
  <c r="U54" i="3"/>
  <c r="R81" i="3"/>
  <c r="Q81" i="3"/>
  <c r="O77" i="3"/>
  <c r="O78" i="3"/>
  <c r="O79" i="3"/>
  <c r="F81" i="3"/>
  <c r="O74" i="3"/>
  <c r="P74" i="3"/>
  <c r="Q74" i="3"/>
  <c r="S74" i="3"/>
  <c r="O75" i="3"/>
  <c r="P75" i="3"/>
  <c r="Q75" i="3"/>
  <c r="R75" i="3"/>
  <c r="S75" i="3"/>
  <c r="O76" i="3"/>
  <c r="P76" i="3"/>
  <c r="Q76" i="3"/>
  <c r="R76" i="3"/>
  <c r="S76" i="3"/>
  <c r="P77" i="3"/>
  <c r="Q77" i="3"/>
  <c r="R77" i="3"/>
  <c r="S77" i="3"/>
  <c r="P78" i="3"/>
  <c r="Q78" i="3"/>
  <c r="R78" i="3"/>
  <c r="S78" i="3"/>
  <c r="P79" i="3"/>
  <c r="Q79" i="3"/>
  <c r="R79" i="3"/>
  <c r="S79" i="3"/>
  <c r="O80" i="3"/>
  <c r="P80" i="3"/>
  <c r="Q80" i="3"/>
  <c r="R80" i="3"/>
  <c r="S80" i="3"/>
  <c r="O81" i="3" l="1"/>
  <c r="P81" i="3"/>
  <c r="U81" i="3"/>
  <c r="T81" i="3"/>
  <c r="V81" i="3"/>
  <c r="S81" i="3"/>
  <c r="T54" i="3" l="1"/>
  <c r="G21" i="3"/>
  <c r="G20" i="3"/>
  <c r="G53" i="3"/>
  <c r="G52" i="3"/>
  <c r="G51" i="3"/>
  <c r="G50" i="3"/>
  <c r="G49" i="3"/>
  <c r="G48" i="3"/>
  <c r="G47" i="3"/>
  <c r="G46" i="3"/>
  <c r="G45" i="3"/>
  <c r="G44" i="3"/>
  <c r="G42" i="3"/>
  <c r="G41" i="3"/>
  <c r="G40" i="3"/>
  <c r="G39" i="3"/>
  <c r="G38" i="3"/>
  <c r="G37" i="3"/>
  <c r="G36" i="3"/>
  <c r="G35" i="3"/>
  <c r="G34" i="3"/>
  <c r="G33" i="3"/>
  <c r="G32" i="3"/>
  <c r="G31" i="3"/>
  <c r="G30" i="3"/>
  <c r="G29" i="3"/>
  <c r="G28" i="3"/>
  <c r="G27" i="3"/>
  <c r="G26" i="3"/>
  <c r="G25" i="3"/>
  <c r="G24" i="3"/>
  <c r="G23" i="3"/>
  <c r="G22" i="3"/>
  <c r="G19" i="3"/>
  <c r="G18" i="3"/>
  <c r="G17" i="3"/>
  <c r="G16" i="3"/>
  <c r="G15" i="3"/>
  <c r="P16" i="3" l="1"/>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l="1"/>
  <c r="R14" i="3"/>
  <c r="S14" i="3"/>
  <c r="P14" i="3" l="1"/>
</calcChain>
</file>

<file path=xl/sharedStrings.xml><?xml version="1.0" encoding="utf-8"?>
<sst xmlns="http://schemas.openxmlformats.org/spreadsheetml/2006/main" count="315" uniqueCount="225">
  <si>
    <t>EJE 1: BUEN GOBIERNO</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</si>
  <si>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</si>
  <si>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</si>
  <si>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</si>
  <si>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</si>
  <si>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</si>
  <si>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</si>
  <si>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</si>
  <si>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</si>
  <si>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</si>
  <si>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</si>
  <si>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</si>
  <si>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</si>
  <si>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</si>
  <si>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</si>
  <si>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</si>
  <si>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</si>
  <si>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</si>
  <si>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</si>
  <si>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</si>
  <si>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</si>
  <si>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</si>
  <si>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</si>
  <si>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</si>
  <si>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</si>
  <si>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Componente
(ICCAL)</t>
  </si>
  <si>
    <t>Trimestral</t>
  </si>
  <si>
    <t>Propósito
(Oficialía Mayor)</t>
  </si>
  <si>
    <r>
      <rPr>
        <b/>
        <sz val="11"/>
        <color theme="0"/>
        <rFont val="Arial"/>
        <family val="2"/>
      </rPr>
      <t>PSAA=</t>
    </r>
    <r>
      <rPr>
        <sz val="11"/>
        <color theme="0"/>
        <rFont val="Arial"/>
        <family val="2"/>
      </rPr>
      <t xml:space="preserve"> Porcentaje de solicitudes administrativas atendidas.</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</si>
  <si>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Solicitudes Administrativas</t>
    </r>
    <r>
      <rPr>
        <b/>
        <sz val="11"/>
        <color theme="0"/>
        <rFont val="Arial"/>
        <family val="2"/>
      </rPr>
      <t xml:space="preserve">
</t>
    </r>
  </si>
  <si>
    <t>Componente (OFICIALÍA MAYOR)</t>
  </si>
  <si>
    <r>
      <t>PGER=</t>
    </r>
    <r>
      <rPr>
        <sz val="11"/>
        <color theme="1"/>
        <rFont val="Arial"/>
        <family val="2"/>
      </rPr>
      <t xml:space="preserve"> Porcentaje de gestiones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</si>
  <si>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Gestiones de apoyos </t>
    </r>
  </si>
  <si>
    <r>
      <rPr>
        <b/>
        <sz val="11"/>
        <color theme="1"/>
        <rFont val="Arial"/>
        <family val="2"/>
      </rPr>
      <t>PEEOMA=</t>
    </r>
    <r>
      <rPr>
        <sz val="11"/>
        <color theme="1"/>
        <rFont val="Arial"/>
        <family val="2"/>
      </rPr>
      <t xml:space="preserve"> Porcentaje de eventos especiales oficiales municipales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</si>
  <si>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Especiales Oficiales</t>
    </r>
  </si>
  <si>
    <r>
      <rPr>
        <b/>
        <sz val="11"/>
        <color theme="1"/>
        <rFont val="Arial"/>
        <family val="2"/>
      </rPr>
      <t>PCAE=</t>
    </r>
    <r>
      <rPr>
        <sz val="11"/>
        <color theme="1"/>
        <rFont val="Arial"/>
        <family val="2"/>
      </rPr>
      <t xml:space="preserve"> Porcentaje de cumplimiento de los acuerdos establecidos.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</si>
  <si>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Establecidos.</t>
    </r>
  </si>
  <si>
    <t>Componente
(DIRECCIÓN DE RECURSOS MATERIALES)</t>
  </si>
  <si>
    <r>
      <t xml:space="preserve">PRMS: </t>
    </r>
    <r>
      <rPr>
        <sz val="11"/>
        <color theme="1"/>
        <rFont val="Arial"/>
        <family val="2"/>
      </rPr>
      <t xml:space="preserve">Porcentaje de los recursos materiales y servicios suministrados. </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</si>
  <si>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Solicitudes de recursos materiales y servicios</t>
    </r>
    <r>
      <rPr>
        <b/>
        <sz val="11"/>
        <color rgb="FF000000"/>
        <rFont val="Arial"/>
        <family val="2"/>
      </rPr>
      <t xml:space="preserve"> </t>
    </r>
  </si>
  <si>
    <r>
      <rPr>
        <b/>
        <sz val="11"/>
        <color theme="1"/>
        <rFont val="Arial"/>
        <family val="2"/>
      </rPr>
      <t xml:space="preserve">PSAL: </t>
    </r>
    <r>
      <rPr>
        <sz val="11"/>
        <color theme="1"/>
        <rFont val="Arial"/>
        <family val="2"/>
      </rPr>
      <t>Porcentaje de Solicitudes Administrativas y de Logística Atendidas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</si>
  <si>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administrativas y de logística</t>
    </r>
  </si>
  <si>
    <r>
      <rPr>
        <b/>
        <sz val="11"/>
        <color theme="1"/>
        <rFont val="Arial"/>
        <family val="2"/>
      </rPr>
      <t xml:space="preserve">PIE: </t>
    </r>
    <r>
      <rPr>
        <sz val="11"/>
        <color theme="1"/>
        <rFont val="Arial"/>
        <family val="2"/>
      </rPr>
      <t>Porcentaje de Integración de Expedientes realizados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</si>
  <si>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Expedientes
</t>
    </r>
  </si>
  <si>
    <r>
      <rPr>
        <b/>
        <sz val="11"/>
        <color theme="1"/>
        <rFont val="Arial"/>
        <family val="2"/>
      </rPr>
      <t xml:space="preserve">PRRE: </t>
    </r>
    <r>
      <rPr>
        <sz val="11"/>
        <color theme="1"/>
        <rFont val="Arial"/>
        <family val="2"/>
      </rPr>
      <t>Porcentaje de  Requisiciones para Eventos Atendidos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</si>
  <si>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Requisiciones para eventos</t>
    </r>
  </si>
  <si>
    <r>
      <rPr>
        <b/>
        <sz val="11"/>
        <color theme="1"/>
        <rFont val="Arial"/>
        <family val="2"/>
      </rPr>
      <t xml:space="preserve">PSP: </t>
    </r>
    <r>
      <rPr>
        <sz val="11"/>
        <color theme="1"/>
        <rFont val="Arial"/>
        <family val="2"/>
      </rPr>
      <t xml:space="preserve">Porcentaje de las Solicitudes de Pago elaboradas.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</si>
  <si>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xml:space="preserve">
Solicitudes de pago </t>
    </r>
  </si>
  <si>
    <r>
      <rPr>
        <b/>
        <sz val="11"/>
        <color theme="1"/>
        <rFont val="Arial"/>
        <family val="2"/>
      </rPr>
      <t>PASA:</t>
    </r>
    <r>
      <rPr>
        <sz val="11"/>
        <color theme="1"/>
        <rFont val="Arial"/>
        <family val="2"/>
      </rPr>
      <t xml:space="preserve"> Porcentaje de Asistencia de los Siniestros Atendidos.</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</si>
  <si>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Asistencias de Siniestros.</t>
    </r>
  </si>
  <si>
    <r>
      <rPr>
        <b/>
        <sz val="11"/>
        <color theme="1"/>
        <rFont val="Arial"/>
        <family val="2"/>
      </rPr>
      <t xml:space="preserve">PCS: </t>
    </r>
    <r>
      <rPr>
        <sz val="11"/>
        <color theme="1"/>
        <rFont val="Arial"/>
        <family val="2"/>
      </rPr>
      <t>Porcentaje de Combustible Suministrado</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</si>
  <si>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Litros de Combustible</t>
    </r>
  </si>
  <si>
    <r>
      <rPr>
        <b/>
        <sz val="11"/>
        <color theme="1"/>
        <rFont val="Arial"/>
        <family val="2"/>
      </rPr>
      <t xml:space="preserve">PSVA: </t>
    </r>
    <r>
      <rPr>
        <sz val="11"/>
        <color theme="1"/>
        <rFont val="Arial"/>
        <family val="2"/>
      </rPr>
      <t xml:space="preserve">Porcentaje de solicitudes de vehículos atendidas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</si>
  <si>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de reparación de vehículos.</t>
    </r>
  </si>
  <si>
    <t>Componente
(PATRIMONIO MUNICIPAL)</t>
  </si>
  <si>
    <r>
      <t xml:space="preserve">PAORC= </t>
    </r>
    <r>
      <rPr>
        <sz val="11"/>
        <color theme="1"/>
        <rFont val="Arial"/>
        <family val="2"/>
      </rPr>
      <t>Porcentaje de Avance en las operaciones de resguardo y control.</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</si>
  <si>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Operaciones de Resguardo y Control </t>
    </r>
  </si>
  <si>
    <r>
      <rPr>
        <b/>
        <sz val="11"/>
        <color theme="1"/>
        <rFont val="Arial"/>
        <family val="2"/>
      </rPr>
      <t>PAMA=</t>
    </r>
    <r>
      <rPr>
        <sz val="11"/>
        <color theme="1"/>
        <rFont val="Arial"/>
        <family val="2"/>
      </rPr>
      <t xml:space="preserve"> Porcentaje de Avance en el Mantenimiento de las Áreas.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</si>
  <si>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Acciones de Mantenimiento </t>
    </r>
  </si>
  <si>
    <r>
      <rPr>
        <b/>
        <sz val="11"/>
        <color theme="1"/>
        <rFont val="Arial"/>
        <family val="2"/>
      </rPr>
      <t>PEABA=</t>
    </r>
    <r>
      <rPr>
        <sz val="11"/>
        <color theme="1"/>
        <rFont val="Arial"/>
        <family val="2"/>
      </rPr>
      <t xml:space="preserve"> Porcentaje de Avance en Expedientes Actualizados.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</si>
  <si>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Expedientes de Bienes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</si>
  <si>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Regulaciones </t>
    </r>
  </si>
  <si>
    <r>
      <rPr>
        <b/>
        <sz val="11"/>
        <color theme="1"/>
        <rFont val="Arial"/>
        <family val="2"/>
      </rPr>
      <t>PACB=</t>
    </r>
    <r>
      <rPr>
        <sz val="11"/>
        <color theme="1"/>
        <rFont val="Arial"/>
        <family val="2"/>
      </rPr>
      <t xml:space="preserve"> Porcentaje de Avance en Claves de Bienes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</si>
  <si>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Claves de bienes </t>
    </r>
  </si>
  <si>
    <r>
      <rPr>
        <b/>
        <sz val="11"/>
        <color theme="1"/>
        <rFont val="Arial"/>
        <family val="2"/>
      </rPr>
      <t>PARI=</t>
    </r>
    <r>
      <rPr>
        <sz val="11"/>
        <color theme="1"/>
        <rFont val="Arial"/>
        <family val="2"/>
      </rPr>
      <t xml:space="preserve"> Porcentaje de Avance en los Resguardos e Inventarios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</si>
  <si>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Resguardos e inventarios </t>
    </r>
  </si>
  <si>
    <r>
      <rPr>
        <b/>
        <sz val="11"/>
        <color theme="1"/>
        <rFont val="Arial"/>
        <family val="2"/>
      </rPr>
      <t>PAEBA=</t>
    </r>
    <r>
      <rPr>
        <sz val="11"/>
        <color theme="1"/>
        <rFont val="Arial"/>
        <family val="2"/>
      </rPr>
      <t xml:space="preserve"> Porcentaje de avance en evaluaciones basadas en las auditorias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</si>
  <si>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Evaluaciones basadas en  auditorias </t>
    </r>
  </si>
  <si>
    <r>
      <t xml:space="preserve">PPMP: </t>
    </r>
    <r>
      <rPr>
        <sz val="11"/>
        <color theme="1"/>
        <rFont val="Arial"/>
        <family val="2"/>
      </rPr>
      <t xml:space="preserve">Porcentaje de integrantes del personal municipal profesionalizado.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</si>
  <si>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Integrantes del personal municipal</t>
    </r>
  </si>
  <si>
    <r>
      <rPr>
        <b/>
        <sz val="11"/>
        <color rgb="FF000000"/>
        <rFont val="Arial"/>
        <family val="2"/>
      </rPr>
      <t>PPCI:</t>
    </r>
    <r>
      <rPr>
        <sz val="11"/>
        <color rgb="FF000000"/>
        <rFont val="Arial"/>
        <family val="2"/>
      </rPr>
      <t xml:space="preserve"> Porcentaje de Cursos de Capacitación Integral Institucional impartidos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</si>
  <si>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Cursos de Capacitación Integral Institucional.</t>
    </r>
  </si>
  <si>
    <r>
      <rPr>
        <b/>
        <sz val="11"/>
        <color rgb="FF000000"/>
        <rFont val="Arial"/>
        <family val="2"/>
      </rPr>
      <t xml:space="preserve">PCC: </t>
    </r>
    <r>
      <rPr>
        <sz val="11"/>
        <color rgb="FF000000"/>
        <rFont val="Arial"/>
        <family val="2"/>
      </rPr>
      <t>Porcentaje de convenios de colaboración para la capacitación celebrados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</si>
  <si>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Convenios de colaboración</t>
    </r>
  </si>
  <si>
    <r>
      <rPr>
        <b/>
        <sz val="11"/>
        <color rgb="FF000000"/>
        <rFont val="Arial"/>
        <family val="2"/>
      </rPr>
      <t xml:space="preserve">PSPE: </t>
    </r>
    <r>
      <rPr>
        <sz val="11"/>
        <color rgb="FF000000"/>
        <rFont val="Arial"/>
        <family val="2"/>
      </rPr>
      <t>Porcentaje de servidores(as) públicos(as) evaluados(as)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</si>
  <si>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Servidores(as) públicos(as) </t>
    </r>
  </si>
  <si>
    <t>Componente
( DTIC )</t>
  </si>
  <si>
    <r>
      <rPr>
        <b/>
        <sz val="11"/>
        <color theme="1"/>
        <rFont val="Arial"/>
        <family val="2"/>
      </rPr>
      <t xml:space="preserve">PSIB: </t>
    </r>
    <r>
      <rPr>
        <sz val="11"/>
        <color theme="1"/>
        <rFont val="Arial"/>
        <family val="2"/>
      </rPr>
      <t xml:space="preserve">Porcentaje de servicios de sistemas de información brindados.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</si>
  <si>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sistemas de información </t>
    </r>
  </si>
  <si>
    <r>
      <rPr>
        <b/>
        <sz val="11"/>
        <color rgb="FF000000"/>
        <rFont val="Arial"/>
        <family val="2"/>
      </rPr>
      <t>PSI=</t>
    </r>
    <r>
      <rPr>
        <sz val="11"/>
        <color rgb="FF000000"/>
        <rFont val="Arial"/>
        <family val="2"/>
      </rPr>
      <t xml:space="preserve"> Porcentaje de sistemas informáticos.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</si>
  <si>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Sistemas Informáticos </t>
    </r>
  </si>
  <si>
    <r>
      <rPr>
        <b/>
        <sz val="11"/>
        <color rgb="FF000000"/>
        <rFont val="Arial"/>
        <family val="2"/>
      </rPr>
      <t>PSTC:</t>
    </r>
    <r>
      <rPr>
        <sz val="11"/>
        <color rgb="FF000000"/>
        <rFont val="Arial"/>
        <family val="2"/>
      </rPr>
      <t xml:space="preserve"> Porcentaje de servicios de telecomunicaciones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</si>
  <si>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Telecomunicaciones</t>
    </r>
  </si>
  <si>
    <r>
      <rPr>
        <b/>
        <sz val="11"/>
        <color rgb="FF000000"/>
        <rFont val="Arial"/>
        <family val="2"/>
      </rPr>
      <t>PSTA=</t>
    </r>
    <r>
      <rPr>
        <sz val="11"/>
        <color rgb="FF000000"/>
        <rFont val="Arial"/>
        <family val="2"/>
      </rPr>
      <t xml:space="preserve"> Porcentaje de servicios técnicos atendidos.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</si>
  <si>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Técnicos</t>
    </r>
  </si>
  <si>
    <t>Componente
(Dirección de Servicios Generales)</t>
  </si>
  <si>
    <r>
      <rPr>
        <b/>
        <sz val="11"/>
        <color rgb="FF000000"/>
        <rFont val="Arial"/>
        <family val="2"/>
      </rPr>
      <t>PSML=</t>
    </r>
    <r>
      <rPr>
        <sz val="11"/>
        <color rgb="FF000000"/>
        <rFont val="Arial"/>
        <family val="2"/>
      </rPr>
      <t xml:space="preserve">Porcentaje de Servicios de mantenimiento y logística realizados.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</si>
  <si>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Servicios de Mantenimiento y Logística </t>
    </r>
  </si>
  <si>
    <r>
      <rPr>
        <b/>
        <sz val="11"/>
        <color rgb="FF000000"/>
        <rFont val="Arial"/>
        <family val="2"/>
      </rPr>
      <t>PSMR=</t>
    </r>
    <r>
      <rPr>
        <sz val="11"/>
        <color rgb="FF000000"/>
        <rFont val="Arial"/>
        <family val="2"/>
      </rPr>
      <t xml:space="preserve">Porcentaje de servicios de mantenimiento municipal realizados. </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</si>
  <si>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 xml:space="preserve">Servicios de mantenimiento </t>
    </r>
  </si>
  <si>
    <r>
      <rPr>
        <b/>
        <sz val="11"/>
        <color rgb="FF000000"/>
        <rFont val="Arial"/>
        <family val="2"/>
      </rPr>
      <t>PLEO=</t>
    </r>
    <r>
      <rPr>
        <sz val="11"/>
        <color rgb="FF000000"/>
        <rFont val="Arial"/>
        <family val="2"/>
      </rPr>
      <t xml:space="preserve"> Porcentaje de servicios de logística de los eventos oficiales especiales brindados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</si>
  <si>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Eventos oficiales especiales</t>
    </r>
  </si>
  <si>
    <r>
      <t xml:space="preserve">                          </t>
    </r>
    <r>
      <rPr>
        <b/>
        <sz val="11"/>
        <color rgb="FF000000"/>
        <rFont val="Arial"/>
        <family val="2"/>
      </rPr>
      <t xml:space="preserve">                                 PSLA=</t>
    </r>
    <r>
      <rPr>
        <sz val="11"/>
        <color rgb="FF000000"/>
        <rFont val="Arial"/>
        <family val="2"/>
      </rPr>
      <t xml:space="preserve"> Porcentaje de solicitudes de Logística de Eventos atendidas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</si>
  <si>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Solicitudes de Logística para los Eventos</t>
    </r>
  </si>
  <si>
    <t>Componente (Eventos Civicos)</t>
  </si>
  <si>
    <t xml:space="preserve">PECR= Porcentaje de Eventos Cívicos y Culturales realizados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</si>
  <si>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Eventos Cívicos y Culturales realizados  </t>
    </r>
  </si>
  <si>
    <t xml:space="preserve">Actividad       </t>
  </si>
  <si>
    <r>
      <rPr>
        <b/>
        <sz val="11"/>
        <color rgb="FF000000"/>
        <rFont val="Arial"/>
        <family val="2"/>
      </rPr>
      <t xml:space="preserve">PCCR= </t>
    </r>
    <r>
      <rPr>
        <sz val="11"/>
        <color rgb="FF000000"/>
        <rFont val="Arial"/>
        <family val="2"/>
      </rPr>
      <t xml:space="preserve">  Porcentaje de Conmemoraciones y Celebraciones Cívicas realizadas    </t>
    </r>
  </si>
  <si>
    <r>
      <rPr>
        <b/>
        <sz val="11"/>
        <color rgb="FF000000"/>
        <rFont val="Arial"/>
        <family val="2"/>
      </rP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Conmemoraciones y Celebraciones Cívicas</t>
    </r>
  </si>
  <si>
    <r>
      <rPr>
        <b/>
        <sz val="11"/>
        <color rgb="FF000000"/>
        <rFont val="Arial"/>
        <family val="2"/>
      </rPr>
      <t>PMR</t>
    </r>
    <r>
      <rPr>
        <sz val="11"/>
        <color rgb="FF000000"/>
        <rFont val="Arial"/>
        <family val="2"/>
      </rPr>
      <t xml:space="preserve"> = Porcentaje de participaciones musicales realizadas.</t>
    </r>
  </si>
  <si>
    <r>
      <rPr>
        <b/>
        <sz val="11"/>
        <color rgb="FF000000"/>
        <rFont val="Arial"/>
        <family val="2"/>
      </rP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Participaciones Musicales</t>
    </r>
  </si>
  <si>
    <r>
      <t xml:space="preserve">PSEA= </t>
    </r>
    <r>
      <rPr>
        <sz val="11"/>
        <color rgb="FF000000"/>
        <rFont val="Arial"/>
        <family val="2"/>
      </rPr>
      <t xml:space="preserve">Porcentaje de solicitudes en Eventos Especiales atendidos  </t>
    </r>
    <r>
      <rPr>
        <b/>
        <sz val="11"/>
        <color rgb="FF000000"/>
        <rFont val="Arial"/>
        <family val="2"/>
      </rPr>
      <t xml:space="preserve"> </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</si>
  <si>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Solicitudes en Eventos Especiales</t>
    </r>
  </si>
  <si>
    <t>Componente
( Direccción de Recursos Humanos)</t>
  </si>
  <si>
    <r>
      <t xml:space="preserve">PPPME= </t>
    </r>
    <r>
      <rPr>
        <sz val="11"/>
        <color theme="1"/>
        <rFont val="Arial"/>
        <family val="2"/>
      </rPr>
      <t>Porcentaje de plantillas de personal municipal entregadas.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</si>
  <si>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Plantillas de personal municipal</t>
    </r>
  </si>
  <si>
    <r>
      <rPr>
        <b/>
        <sz val="11"/>
        <color theme="1"/>
        <rFont val="Arial"/>
        <family val="2"/>
      </rPr>
      <t>PIA</t>
    </r>
    <r>
      <rPr>
        <sz val="11"/>
        <color theme="1"/>
        <rFont val="Arial"/>
        <family val="2"/>
      </rPr>
      <t>=  Porcentaje de incidencias (altas, bajas, modificaciones, cambios de puestos o salarios)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</si>
  <si>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Incidencias
</t>
    </r>
  </si>
  <si>
    <r>
      <t xml:space="preserve">PRFLE= </t>
    </r>
    <r>
      <rPr>
        <sz val="11"/>
        <color theme="1"/>
        <rFont val="Arial"/>
        <family val="2"/>
      </rPr>
      <t>Porcentaje de reportes de finiquito y/o liquidación entregados.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</si>
  <si>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t>
    </r>
    <r>
      <rPr>
        <sz val="11"/>
        <color theme="1"/>
        <rFont val="Arial"/>
        <family val="2"/>
      </rPr>
      <t xml:space="preserve">
Finiquitos y/o liquidaciones</t>
    </r>
  </si>
  <si>
    <r>
      <rPr>
        <b/>
        <sz val="11"/>
        <color theme="1"/>
        <rFont val="Arial"/>
        <family val="2"/>
      </rPr>
      <t>PEPIA=</t>
    </r>
    <r>
      <rPr>
        <sz val="11"/>
        <color theme="1"/>
        <rFont val="Arial"/>
        <family val="2"/>
      </rPr>
      <t xml:space="preserve"> Porcentaje de expedientes de personal por incidencias actualizados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</si>
  <si>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Expedientes de personal
</t>
    </r>
  </si>
  <si>
    <t>NOMBRE DE LA DEPENDENCIA QUE ATIENDE AL PROGRAMA: OFICIALÍA  MAYOR</t>
  </si>
  <si>
    <t>ANUAL</t>
  </si>
  <si>
    <t>OFICIALÍA MAYOR</t>
  </si>
  <si>
    <t>DIR. RECURSOS MATERIALES</t>
  </si>
  <si>
    <t>DIR. PATRIMONIO MPAL.</t>
  </si>
  <si>
    <t>INST. CAPACITACIÓN EN CALIDAD</t>
  </si>
  <si>
    <t>DIR. DE TECNOLOGÍAS</t>
  </si>
  <si>
    <t>DIR. SERVICIOS GENERALES</t>
  </si>
  <si>
    <t>UNIDAD DE EVENTOS CÍVICOS</t>
  </si>
  <si>
    <t>DIR. DE RECURSOS HUMANOS</t>
  </si>
  <si>
    <t xml:space="preserve">TOTAL </t>
  </si>
  <si>
    <r>
      <rPr>
        <b/>
        <sz val="11"/>
        <color theme="1"/>
        <rFont val="Arial"/>
        <family val="2"/>
      </rPr>
      <t>PARB=</t>
    </r>
    <r>
      <rPr>
        <sz val="11"/>
        <color theme="1"/>
        <rFont val="Arial"/>
        <family val="2"/>
      </rPr>
      <t xml:space="preserve"> Porcentaje de avance en regulacion de bienes</t>
    </r>
  </si>
  <si>
    <t>.</t>
  </si>
  <si>
    <t>SEGUIMIENTO DE AVANCE EN CUMPLIMIENTO DE METAS Y OBJETIVOS 2024</t>
  </si>
  <si>
    <t>JUSTIFICACION TRIMESTRAL DE AVANCE DE RESULTADOS 2024</t>
  </si>
  <si>
    <t>PORCENTAJE DE AVANCE TRIMESTRAL ACUMULADO 2024</t>
  </si>
  <si>
    <t>PORCENTAJE DE AVANCE TRIMESTRAL 2024</t>
  </si>
  <si>
    <t>META REALIZADA 2024</t>
  </si>
  <si>
    <t>META PROGRAMADA 2024</t>
  </si>
  <si>
    <r>
      <rPr>
        <b/>
        <sz val="11"/>
        <color theme="1"/>
        <rFont val="Arial"/>
        <family val="2"/>
      </rPr>
      <t>IAG: Í</t>
    </r>
    <r>
      <rPr>
        <sz val="11"/>
        <color theme="1"/>
        <rFont val="Arial"/>
        <family val="2"/>
      </rPr>
      <t>ndice de Avance General en la implantación y operación del modelo PbR-SED</t>
    </r>
  </si>
  <si>
    <t>Anual</t>
  </si>
  <si>
    <r>
      <rPr>
        <b/>
        <sz val="11"/>
        <color theme="1"/>
        <rFont val="Arial"/>
        <family val="2"/>
      </rPr>
      <t>Unidad de medida del Indicador:</t>
    </r>
    <r>
      <rPr>
        <sz val="11"/>
        <color theme="1"/>
        <rFont val="Arial"/>
        <family val="2"/>
      </rPr>
      <t xml:space="preserve">
Porcentaje </t>
    </r>
  </si>
  <si>
    <t>CLAVE Y NOMBRE DEL PPA:M-PPA 1.4 PROGRAMA DE ADMINISTRACIÓN DE BIENES Y SERVICIOS DEL MUNICIPIO</t>
  </si>
  <si>
    <t xml:space="preserve">1.4.1 Contribuir a la renovación de los mecanismos de gestión flexibilizando nuestras estructuras y procedimientos administrativos con calidad, innovación tecnológica y combate a la corrupción mediante  la correcta optimización de los recursos, logrando con ello una administración eficiente que impacte en los tres ordenes de gobierno. </t>
  </si>
  <si>
    <t xml:space="preserve">1.4.1.1 Las dependencias e instituciones municipales optimizan los recursos para una administración eficiente impactando en los tres ordenes de gobierno.  </t>
  </si>
  <si>
    <t>1.4.1.1.1 Gestiones de apoyos para las diversas dependencias de la administración pública realizados.</t>
  </si>
  <si>
    <t xml:space="preserve">1.4.1.1.1.1 Realización de los eventos especiales oficiales municipales.   </t>
  </si>
  <si>
    <t xml:space="preserve">1.4.1.1.1.2 Cumplimiento de los acuerdos establecidos entre la administración pública municipal e instituciones externas. </t>
  </si>
  <si>
    <t>1.4.1.1.2 Recursos materiales y servicios solicitados por las dependencias municipales suministrados</t>
  </si>
  <si>
    <t>1.4.1.1.2.1 Atención a las solicitudes administrativas y de logística en los tiempos establecidos por la Dirección de Recursos Materiales.</t>
  </si>
  <si>
    <t>1.4.1.1.2.2 Integración de los expedientes.</t>
  </si>
  <si>
    <t xml:space="preserve">1.4.1.1.2.3 Atención a las requisiciones de los diferentes eventos públicos y privados celebrados por el Municipio de Benito Juárez.
</t>
  </si>
  <si>
    <t>1.4.1.1.2.4 Elaboración de Solicitudes de Pago de los materiales por el Almacén Municipal.</t>
  </si>
  <si>
    <t>1.4.1.1.2.5 Atención a los siniestros reportados por las diferentes dependencias del Municipio de Benito Juárez.</t>
  </si>
  <si>
    <t>1.4.1.1.2.6 Revisión del Sistema "Gasto y Control de Combustible" para obtener los reportes diarios de los litros de combustible suministrados alas unidades de las dependencias y entidades que conforman el H. Ayuntamiento de Benito Juárez.</t>
  </si>
  <si>
    <t>1.4.1.1.2.7 Atención a las solicitudes de reparaciones de los vehículos del municipio de Benito Juárez.</t>
  </si>
  <si>
    <t>1.4.1.1.3 Operaciones de resguardo y control de los bienes municipales realizados</t>
  </si>
  <si>
    <t>1.4.1.1.3.1 Mantenimiento del área de trabajo y mercados de Patrimonio Municipal</t>
  </si>
  <si>
    <t>1.4.1.1.3.2 Verificación y actualización de expedientes de los Bienes Inmuebles, Arqueológicos, Históricos e Inealineables que son propiedad del H. Ayuntamiento.</t>
  </si>
  <si>
    <t xml:space="preserve">1.4.1.1.3.3  Regulación de Bienes Inmuebles, recuperando la plusvalía alineados al Control Contable del H. Ayuntamiento de Benito Juárez. </t>
  </si>
  <si>
    <t xml:space="preserve">1.4.1.1.3.4 Generacion de claves para el registro y control de los bienes conforme  a las reglas de la CONAC. 
</t>
  </si>
  <si>
    <t xml:space="preserve">1.4.1.1.3.5  Elaboración de resguardos e inventarios de los bienes adquiridos por el H. Ayuntamiento de Benito Juárez. </t>
  </si>
  <si>
    <t xml:space="preserve">1.4.1.1.3.6  Evaluación conforme las auditorías físicas de los bienes propiedad del H. Ayuntamiento de Benito Juárez. </t>
  </si>
  <si>
    <t>1.4.1.1.4 Capacitación para la profesionalización del personal municipal realizada.</t>
  </si>
  <si>
    <t>1.4.1.1.4.1. Impartición de  Cursos de Capacitación Integral Institucional</t>
  </si>
  <si>
    <t xml:space="preserve">1.4.1.1.4.2 Celebración de convenios de colaboración para la capacitación. </t>
  </si>
  <si>
    <t>1.4.1.1.4.3 Evaluación al desempeño laboral hacia servidores(as) públicos(as).</t>
  </si>
  <si>
    <t>1.4.1.1.5 Servicios de sistemas de información de las dependencias municipales brindados.</t>
  </si>
  <si>
    <t xml:space="preserve">1.4.1.1.5.1 Desarrollo y mantenimiento de sistemas informáticos para las dependencias municipales. </t>
  </si>
  <si>
    <t>1.4.1.1.5.2 Atención de  servicios de telecomunicaciones para las dependencias municipales.</t>
  </si>
  <si>
    <t>1.4.1.1.5.3 Atención de servicios de soporte técnico para las dependencias municipales.</t>
  </si>
  <si>
    <t>1.4.1.1.6 Servicios de mantenimiento y logística de eventos brindados.</t>
  </si>
  <si>
    <t>1.4.1.1.6.1 Realización del mantenimiento del Edificio del Palacio Municipal y áreas comúnes.</t>
  </si>
  <si>
    <t xml:space="preserve">1.4.1.1.6.2 Brindar servicios de logística en los eventos oficiales especiales </t>
  </si>
  <si>
    <t>1.4.1.1.6.3 Atención a las solicitudes de la logística de los eventos</t>
  </si>
  <si>
    <t>1.4.1.1.7 Eventos Cívicos y Culturales realizados.</t>
  </si>
  <si>
    <t>1.4.1.1.7.1 Realización de conmemoraciones y celebraciones cívicas.</t>
  </si>
  <si>
    <t xml:space="preserve">1.4.1.1.7.2   Participación  Musical en Eventos. </t>
  </si>
  <si>
    <t>1.4.1.1.7.3  Atención a Solicitudes para Eventos hacia Instituciones Externas</t>
  </si>
  <si>
    <t>1.4.1.1.8 Reportes de plantillas de personal municipal</t>
  </si>
  <si>
    <t>1.4.1.1.8.1. Atención de las incidencias enviadas por las Unidades Administrativas para actualizar la plantilla.</t>
  </si>
  <si>
    <t>1.4.1.1.8.2. Elaboración de reportes de finiquito y/o liquidación, solicitados por las Unidades Administrativas.</t>
  </si>
  <si>
    <t>1.4.1.1.8.3.  Actualización de expedientes de personal activo y de baja por incidencias enviadas por las diferentes Unidades Administrativas.</t>
  </si>
  <si>
    <t>AVANCE EN CUMPLIMIENTO DE METAS TRIMESTRAL Y ANUAL ACUMULADO 2024</t>
  </si>
  <si>
    <r>
      <rPr>
        <b/>
        <sz val="11"/>
        <rFont val="Arial"/>
        <family val="2"/>
      </rPr>
      <t xml:space="preserve">Meta Trimestral: </t>
    </r>
    <r>
      <rPr>
        <sz val="11"/>
        <rFont val="Arial"/>
        <family val="2"/>
      </rPr>
      <t>Se logra el 101.73% en la meta trimestral al proporcionar 763 servicios de soporte técnico de un total de 750 programados.</t>
    </r>
  </si>
  <si>
    <r>
      <rPr>
        <b/>
        <sz val="11"/>
        <rFont val="Arial"/>
        <family val="2"/>
      </rPr>
      <t>Meta Trimestral:</t>
    </r>
    <r>
      <rPr>
        <sz val="11"/>
        <rFont val="Arial"/>
        <family val="2"/>
      </rPr>
      <t xml:space="preserve"> Se logra el 93.83% en la meta trimestral al brindar 1004 Servicios de sistemas de información de un total de 1070 programados.</t>
    </r>
  </si>
  <si>
    <r>
      <rPr>
        <b/>
        <sz val="11"/>
        <rFont val="Arial"/>
        <family val="2"/>
      </rPr>
      <t xml:space="preserve">Meta Trimestral: </t>
    </r>
    <r>
      <rPr>
        <sz val="11"/>
        <rFont val="Arial"/>
        <family val="2"/>
      </rPr>
      <t xml:space="preserve"> Se realizaron 71  de 59 eventos civicos -  culturales programados para este período, logrando así un 120.34% de cumplimiento.</t>
    </r>
  </si>
  <si>
    <r>
      <rPr>
        <b/>
        <sz val="11"/>
        <rFont val="Arial"/>
        <family val="2"/>
      </rPr>
      <t xml:space="preserve">Meta Trimestral: </t>
    </r>
    <r>
      <rPr>
        <sz val="11"/>
        <rFont val="Arial"/>
        <family val="2"/>
      </rPr>
      <t xml:space="preserve"> Se realizaron 20 de  13 eventos civicos programados para así obtener un logro del 153.85% de la meta trimestral programada.</t>
    </r>
  </si>
  <si>
    <r>
      <rPr>
        <b/>
        <sz val="11"/>
        <rFont val="Arial"/>
        <family val="2"/>
      </rPr>
      <t xml:space="preserve">Meta Trimestral: </t>
    </r>
    <r>
      <rPr>
        <sz val="11"/>
        <rFont val="Arial"/>
        <family val="2"/>
      </rPr>
      <t xml:space="preserve"> Se realizaron  45 participaciones de un total de 40  programadas, logrando así un 112.50% con respecto a lo programado. </t>
    </r>
  </si>
  <si>
    <r>
      <rPr>
        <b/>
        <sz val="11"/>
        <rFont val="Arial"/>
        <family val="2"/>
      </rPr>
      <t xml:space="preserve">Meta Trimestral: </t>
    </r>
    <r>
      <rPr>
        <sz val="11"/>
        <rFont val="Arial"/>
        <family val="2"/>
      </rPr>
      <t xml:space="preserve"> Se atendieron 6 solicitudes de apoyo a eventos oficiales de un total de 6  programados, logrando así un 100% respecto a lo programado. </t>
    </r>
  </si>
  <si>
    <r>
      <rPr>
        <b/>
        <sz val="11"/>
        <rFont val="Arial"/>
        <family val="2"/>
      </rPr>
      <t xml:space="preserve">Meta Trimestral: </t>
    </r>
    <r>
      <rPr>
        <sz val="11"/>
        <rFont val="Arial"/>
        <family val="2"/>
      </rPr>
      <t xml:space="preserve">Se logra el 78.33% en la meta trimestral al desarrollar 94 de 120  Sistemas Informáticos proyectados. </t>
    </r>
  </si>
  <si>
    <r>
      <rPr>
        <b/>
        <sz val="11"/>
        <rFont val="Arial"/>
        <family val="2"/>
      </rPr>
      <t xml:space="preserve">Meta Trimestral: </t>
    </r>
    <r>
      <rPr>
        <sz val="11"/>
        <rFont val="Arial"/>
        <family val="2"/>
      </rPr>
      <t>Se proporcionaron 147 servicios de Telecomunicaciones de un total de 200 programados, logrando así el 73.50% en la meta trimestral. 
Deribado de la veda electoral se pausaron algunos eventos programados por lo que no se logra la meta.</t>
    </r>
  </si>
  <si>
    <t>NO SE EJERCE LO PROGRAMADO DEBIDO A QUE EL SISTEMA DE ADMINISTRACIÓN ESTUVO INHABILITADO POR EL TEMA DE LA VEDA ELECTORAL</t>
  </si>
  <si>
    <r>
      <rPr>
        <b/>
        <sz val="11"/>
        <rFont val="Arial"/>
        <family val="2"/>
      </rPr>
      <t xml:space="preserve">Meta Trimestral: </t>
    </r>
    <r>
      <rPr>
        <sz val="11"/>
        <rFont val="Arial"/>
        <family val="2"/>
      </rPr>
      <t>Se logra el 45.71% en la meta trimestral al atender 160 solicitudes de logística de eventos de un total de 350 programados en este trimestre. No se logra la meta deribado de la veda electoral en el proceso electoral que se tuvo en este período.</t>
    </r>
  </si>
  <si>
    <r>
      <rPr>
        <b/>
        <sz val="11"/>
        <rFont val="Arial"/>
        <family val="2"/>
      </rPr>
      <t xml:space="preserve">Meta Trimestral: </t>
    </r>
    <r>
      <rPr>
        <sz val="11"/>
        <rFont val="Arial"/>
        <family val="2"/>
      </rPr>
      <t>Se logra el 100% de la meta programada.</t>
    </r>
  </si>
  <si>
    <r>
      <rPr>
        <b/>
        <sz val="11"/>
        <rFont val="Arial"/>
        <family val="2"/>
      </rPr>
      <t xml:space="preserve">Meta Trimestral: </t>
    </r>
    <r>
      <rPr>
        <sz val="11"/>
        <rFont val="Arial"/>
        <family val="2"/>
      </rPr>
      <t>Se logra el 148.29% en la meta trimestral al realizarse 519 servicios de mantenimiento de un total de 350 programados; este incremento es debido a que las solicitudes de mantenimiento correctivo se han incrementado, así como las tareas de mantenimiento de albañilería, plomería, electricidad entre otras en oficinas fuera del Palacio Municipal debido a los cambios de instalaciones, además de los propios trabajos de mantenimiento en las instalaciones del edificio del Palacio Municipal; de igual manera de habilitaron 2 mercados municipales.</t>
    </r>
  </si>
  <si>
    <r>
      <rPr>
        <b/>
        <sz val="11"/>
        <rFont val="Arial"/>
        <family val="2"/>
      </rPr>
      <t xml:space="preserve">Meta Trimestral: </t>
    </r>
    <r>
      <rPr>
        <sz val="11"/>
        <rFont val="Arial"/>
        <family val="2"/>
      </rPr>
      <t>Se logra el 170% en la meta trimestral al realizar 680 Servicios de mantenimiento y logística de 400 programados; este incremento sustancial es debido a que las solicitudes de mantenimiento correctivo se han incrementado y tambien a las solicitudes de logística para la realización de las audiencias públicas, eventos oficiales de los tres órdenes de gobierno e instituciones educativas.</t>
    </r>
  </si>
  <si>
    <t>SE TUVO UNA AMPLIACIÓN PRESUPUESTAL POR LICITACIÓN DE MATERIAL DE LIMPIEZA, LO CUAL REPERCUTIO EN UN MAYOR GASTO.</t>
  </si>
  <si>
    <r>
      <rPr>
        <b/>
        <sz val="11"/>
        <rFont val="Arial"/>
        <family val="2"/>
      </rPr>
      <t xml:space="preserve">Meta Trimestral: </t>
    </r>
    <r>
      <rPr>
        <sz val="11"/>
        <rFont val="Arial"/>
        <family val="2"/>
      </rPr>
      <t xml:space="preserve">Se logra el 50% de la meta al  integrar 20 expedientes de un total de 40 programados; no se alcanza la meta debido a que se realizaron en el primer trmestre.
</t>
    </r>
  </si>
  <si>
    <r>
      <rPr>
        <b/>
        <sz val="11"/>
        <rFont val="Arial"/>
        <family val="2"/>
      </rPr>
      <t xml:space="preserve">Meta Trimestral: </t>
    </r>
    <r>
      <rPr>
        <sz val="11"/>
        <rFont val="Arial"/>
        <family val="2"/>
      </rPr>
      <t xml:space="preserve">Se logra el 94.35% al atender 585 solicitudes administrativas y de logística de un total de 620 programadas.
</t>
    </r>
  </si>
  <si>
    <r>
      <rPr>
        <b/>
        <sz val="11"/>
        <rFont val="Arial"/>
        <family val="2"/>
      </rPr>
      <t xml:space="preserve">Meta Trimestral: </t>
    </r>
    <r>
      <rPr>
        <sz val="11"/>
        <rFont val="Arial"/>
        <family val="2"/>
      </rPr>
      <t>Se alcanza el 89.29% de la meta al atender 25 requisiciones para eventos de un total de 28 programados.</t>
    </r>
  </si>
  <si>
    <r>
      <rPr>
        <b/>
        <sz val="11"/>
        <rFont val="Arial"/>
        <family val="2"/>
      </rPr>
      <t xml:space="preserve">Meta Trimestral: </t>
    </r>
    <r>
      <rPr>
        <sz val="11"/>
        <rFont val="Arial"/>
        <family val="2"/>
      </rPr>
      <t xml:space="preserve">Se logra el 104% de la meta al dar atención a 104 siniestros reportados de un total de 100 proyectados. </t>
    </r>
  </si>
  <si>
    <r>
      <rPr>
        <b/>
        <sz val="11"/>
        <rFont val="Arial"/>
        <family val="2"/>
      </rPr>
      <t xml:space="preserve">Meta Trimestral: </t>
    </r>
    <r>
      <rPr>
        <sz val="11"/>
        <rFont val="Arial"/>
        <family val="2"/>
      </rPr>
      <t xml:space="preserve">Se logra el 65.63% de la meta al dar atención a 42 siniestros reportados de un total de 64 proyectados. </t>
    </r>
  </si>
  <si>
    <r>
      <rPr>
        <b/>
        <sz val="11"/>
        <rFont val="Arial"/>
        <family val="2"/>
      </rPr>
      <t xml:space="preserve">Meta Trimestral: </t>
    </r>
    <r>
      <rPr>
        <sz val="11"/>
        <rFont val="Arial"/>
        <family val="2"/>
      </rPr>
      <t>Al término del cuarto trimestre se tiene un logro del 120.57% de la meta al suministrar  1,205,702 litros de combustible de un total de 1,000,000 litros programados.</t>
    </r>
  </si>
  <si>
    <r>
      <rPr>
        <b/>
        <sz val="11"/>
        <rFont val="Arial"/>
        <family val="2"/>
      </rPr>
      <t xml:space="preserve">Meta Trimestral: </t>
    </r>
    <r>
      <rPr>
        <sz val="11"/>
        <rFont val="Arial"/>
        <family val="2"/>
      </rPr>
      <t>Se logra el 116.28% de la meta trimestral al dar atención a 50 solicitudes de reparación de vehículos de un total de 43 programados.</t>
    </r>
  </si>
  <si>
    <r>
      <rPr>
        <b/>
        <sz val="11"/>
        <color theme="1"/>
        <rFont val="Arial"/>
        <family val="2"/>
      </rPr>
      <t xml:space="preserve">Meta trimestral: </t>
    </r>
    <r>
      <rPr>
        <sz val="11"/>
        <color theme="1"/>
        <rFont val="Arial"/>
        <family val="2"/>
      </rPr>
      <t>Se capacitaron a 701 servidores públicos de los 850 que estaban programados capacitar, teniendo como resultado un porcentaje de 82.47% teniendo mas participación en los cursos de Marco Integrado y Ley General de Responsabilidades Administrativas.</t>
    </r>
  </si>
  <si>
    <r>
      <rPr>
        <b/>
        <sz val="11"/>
        <color theme="1"/>
        <rFont val="Arial"/>
        <family val="2"/>
      </rPr>
      <t>Meta trimestral:</t>
    </r>
    <r>
      <rPr>
        <sz val="11"/>
        <color theme="1"/>
        <rFont val="Arial"/>
        <family val="2"/>
      </rPr>
      <t xml:space="preserve"> Se impartieron 55 cursos de capacitación a los servidores públicos de los 50 que estaban programados, obteniendo un porcentaje de cumplimiento de 110%, los cursos programados son de carácter obligatorio en temas de violencia de género, código de ética, marco integrado y Ley General de Responsabilidades Administrativas.</t>
    </r>
  </si>
  <si>
    <r>
      <rPr>
        <b/>
        <sz val="11"/>
        <color theme="1"/>
        <rFont val="Arial"/>
        <family val="2"/>
      </rPr>
      <t>Meta trimestral:</t>
    </r>
    <r>
      <rPr>
        <sz val="11"/>
        <color theme="1"/>
        <rFont val="Arial"/>
        <family val="2"/>
      </rPr>
      <t xml:space="preserve"> No se logró concluir con la firma de 1 convenio de colaboración de los 2 que se tenian programados, teniendo un porcentaje de cumplimiento de 0%, esto derivado a que el período de la administración pública está proximo a concluir y el convenio programado era foráneo.</t>
    </r>
  </si>
  <si>
    <r>
      <rPr>
        <b/>
        <sz val="11"/>
        <color theme="1"/>
        <rFont val="Arial"/>
        <family val="2"/>
      </rPr>
      <t>Meta trimestral:</t>
    </r>
    <r>
      <rPr>
        <sz val="11"/>
        <color theme="1"/>
        <rFont val="Arial"/>
        <family val="2"/>
      </rPr>
      <t xml:space="preserve"> Se aplicaron 200 evaluaciones a los servidores públicos de los 120 que se tenian programados, obteniendo una meta del 166.67%, las evaluaciones aplicadas fueron de las y los servidores públicos municipales de la Dirección General de Obras Públicas, enlace administrativo de Obras Públicas, Dirección de licitaciones y contratos, Dirección de proyectos, Dirección de construcción, Dirección de control y seguimiento de obra y la Delegación Municipal Alfredo V. Bonfil.</t>
    </r>
  </si>
  <si>
    <r>
      <rPr>
        <b/>
        <sz val="11"/>
        <rFont val="Arial"/>
        <family val="2"/>
      </rPr>
      <t xml:space="preserve">Meta Trimestral: </t>
    </r>
    <r>
      <rPr>
        <sz val="11"/>
        <rFont val="Arial"/>
        <family val="2"/>
      </rPr>
      <t xml:space="preserve">Se logra el 86.57% de la meta trimestral al realizar 2,630 operaciones de resguardo y control de bienes de un total de 3,038 operaciones programadas.
</t>
    </r>
  </si>
  <si>
    <r>
      <rPr>
        <b/>
        <sz val="11"/>
        <rFont val="Arial"/>
        <family val="2"/>
      </rPr>
      <t xml:space="preserve">Meta Trimestral: </t>
    </r>
    <r>
      <rPr>
        <sz val="11"/>
        <rFont val="Arial"/>
        <family val="2"/>
      </rPr>
      <t xml:space="preserve"> En este trimestre se logra el 100% de la meta programada.</t>
    </r>
  </si>
  <si>
    <r>
      <rPr>
        <b/>
        <sz val="11"/>
        <rFont val="Arial"/>
        <family val="2"/>
      </rPr>
      <t xml:space="preserve">Meta Trimestral: </t>
    </r>
    <r>
      <rPr>
        <sz val="11"/>
        <rFont val="Arial"/>
        <family val="2"/>
      </rPr>
      <t xml:space="preserve">Se logra el 101.12% en el cumplimiento de la meta al realizar la actualización de 721 expedientes de bienes de un total de 713 programados durante este período.
</t>
    </r>
  </si>
  <si>
    <r>
      <rPr>
        <b/>
        <sz val="11"/>
        <rFont val="Arial"/>
        <family val="2"/>
      </rPr>
      <t xml:space="preserve">Meta Trimestral: </t>
    </r>
    <r>
      <rPr>
        <sz val="11"/>
        <rFont val="Arial"/>
        <family val="2"/>
      </rPr>
      <t xml:space="preserve">Se logra el 84.15% en la meta trimestral al poder regularizar 600 bienes inmuebles de un total de 713 programados.
</t>
    </r>
  </si>
  <si>
    <r>
      <rPr>
        <b/>
        <sz val="11"/>
        <rFont val="Arial"/>
        <family val="2"/>
      </rPr>
      <t xml:space="preserve">Meta Trimestral: </t>
    </r>
    <r>
      <rPr>
        <sz val="11"/>
        <rFont val="Arial"/>
        <family val="2"/>
      </rPr>
      <t xml:space="preserve">Se logra el 80.51% de la meta al generar 636 claves a bienes muebles de un total de 790 programados en el trimestre.
</t>
    </r>
  </si>
  <si>
    <r>
      <rPr>
        <b/>
        <sz val="11"/>
        <rFont val="Arial"/>
        <family val="2"/>
      </rPr>
      <t xml:space="preserve">Meta Trimestral: </t>
    </r>
    <r>
      <rPr>
        <sz val="11"/>
        <rFont val="Arial"/>
        <family val="2"/>
      </rPr>
      <t>Se logra el 80.51% de la meta al generar 636 claves a bienes muebles de un total de 790 programados en el trimestre.</t>
    </r>
  </si>
  <si>
    <r>
      <rPr>
        <b/>
        <sz val="11"/>
        <rFont val="Arial"/>
        <family val="2"/>
      </rPr>
      <t xml:space="preserve">Meta Trimestral: </t>
    </r>
    <r>
      <rPr>
        <sz val="11"/>
        <rFont val="Arial"/>
        <family val="2"/>
      </rPr>
      <t xml:space="preserve">Se logra el 116.13% de la meta al realizarse 36 auditorias físicas de bienes muebles de 31 programadas durante  el trimestre. </t>
    </r>
  </si>
  <si>
    <r>
      <rPr>
        <b/>
        <sz val="11"/>
        <color theme="1"/>
        <rFont val="Arial"/>
        <family val="2"/>
      </rPr>
      <t>Meta Trimestral: E</t>
    </r>
    <r>
      <rPr>
        <sz val="11"/>
        <color theme="1"/>
        <rFont val="Arial"/>
        <family val="2"/>
      </rPr>
      <t xml:space="preserve">n el segundo trimestre se tramitan el pago de 250 finiquitos y laudos y se logra el 100.00%,  de un total de 250 programados.
</t>
    </r>
    <r>
      <rPr>
        <b/>
        <sz val="11"/>
        <color theme="1"/>
        <rFont val="Arial"/>
        <family val="2"/>
      </rPr>
      <t xml:space="preserve">Meta Anual: </t>
    </r>
    <r>
      <rPr>
        <sz val="11"/>
        <color theme="1"/>
        <rFont val="Arial"/>
        <family val="2"/>
      </rPr>
      <t>Al segundo</t>
    </r>
    <r>
      <rPr>
        <b/>
        <sz val="11"/>
        <color theme="1"/>
        <rFont val="Arial"/>
        <family val="2"/>
      </rPr>
      <t xml:space="preserve"> </t>
    </r>
    <r>
      <rPr>
        <sz val="11"/>
        <color theme="1"/>
        <rFont val="Arial"/>
        <family val="2"/>
      </rPr>
      <t>trimestre 2024 se realizaron un total de 268 finiquitos de 705 programados; por lo que se obtiene un logro del 38.01%.</t>
    </r>
  </si>
  <si>
    <r>
      <rPr>
        <b/>
        <sz val="11"/>
        <color theme="1"/>
        <rFont val="Arial"/>
        <family val="2"/>
      </rPr>
      <t>Meta Trimestral:</t>
    </r>
    <r>
      <rPr>
        <sz val="11"/>
        <color theme="1"/>
        <rFont val="Arial"/>
        <family val="2"/>
      </rPr>
      <t xml:space="preserve">  Durante el segunto trimestres se logra actualizar un total de 1500 expedientes lograndose el 124.28%, de un total de 950 programadas
</t>
    </r>
    <r>
      <rPr>
        <b/>
        <sz val="11"/>
        <color theme="1"/>
        <rFont val="Arial"/>
        <family val="2"/>
      </rPr>
      <t xml:space="preserve">Meta Anual: </t>
    </r>
    <r>
      <rPr>
        <sz val="11"/>
        <color theme="1"/>
        <rFont val="Arial"/>
        <family val="2"/>
      </rPr>
      <t>Al segundo trimestre 2024 se atendieron un total de 2450 incidencias de personal de 3600 programadas; por lo que se obtiene un logro del 68.06%.</t>
    </r>
  </si>
  <si>
    <r>
      <rPr>
        <b/>
        <sz val="11"/>
        <color theme="1"/>
        <rFont val="Arial"/>
        <family val="2"/>
      </rPr>
      <t>Meta Trimestral:</t>
    </r>
    <r>
      <rPr>
        <sz val="11"/>
        <color theme="1"/>
        <rFont val="Arial"/>
        <family val="2"/>
      </rPr>
      <t xml:space="preserve"> En el segundo trimestre de 2024 se aplican 1350 incidencias de personal (altas, bajas y modificaciones) se logra el  111.85%, de un total de 750 programadas.
</t>
    </r>
    <r>
      <rPr>
        <b/>
        <sz val="11"/>
        <color theme="1"/>
        <rFont val="Arial"/>
        <family val="2"/>
      </rPr>
      <t xml:space="preserve">Meta Anual: </t>
    </r>
    <r>
      <rPr>
        <sz val="11"/>
        <color theme="1"/>
        <rFont val="Arial"/>
        <family val="2"/>
      </rPr>
      <t>En el segundo trimestre 2024 se atendieron un total de 2300 incidencias de perosonal de 3576 programadas; por lo que se obtiene un logro del 64.32%.</t>
    </r>
  </si>
  <si>
    <r>
      <rPr>
        <b/>
        <sz val="11"/>
        <color theme="1"/>
        <rFont val="Arial"/>
        <family val="2"/>
      </rPr>
      <t xml:space="preserve">Meta Trimestral: </t>
    </r>
    <r>
      <rPr>
        <sz val="11"/>
        <color theme="1"/>
        <rFont val="Arial"/>
        <family val="2"/>
      </rPr>
      <t xml:space="preserve">Como resultado de algunas renuncias de funcionarios de mandos medios y superiores, se logra el 129.56% en la meta trimestral al atenderse 412 solicitudes  de un total de 318 programados.
</t>
    </r>
    <r>
      <rPr>
        <b/>
        <sz val="11"/>
        <color theme="1"/>
        <rFont val="Arial"/>
        <family val="2"/>
      </rPr>
      <t xml:space="preserve">Meta Anual: </t>
    </r>
    <r>
      <rPr>
        <sz val="11"/>
        <color theme="1"/>
        <rFont val="Arial"/>
        <family val="2"/>
      </rPr>
      <t>Al  segundo trimestre 2024 se realizaron un total de 818 solicitudes de plantillas de 1272 programadas; por lo que se obtiene un logro del 64.31%.</t>
    </r>
  </si>
  <si>
    <t>TRIMESTRE 1 2024</t>
  </si>
  <si>
    <t>TRIMESTRE 2 2024</t>
  </si>
  <si>
    <t>TRIMESTRE 3 2024</t>
  </si>
  <si>
    <t>TRIMESTRE 4 2024</t>
  </si>
  <si>
    <t>JUSTIFICACION TRIMESTRAL Y ANUAL DE AVANCE DE RESULTADOS 2024</t>
  </si>
  <si>
    <r>
      <rPr>
        <b/>
        <sz val="11"/>
        <rFont val="Arial"/>
        <family val="2"/>
      </rPr>
      <t xml:space="preserve">Meta Trimestral: </t>
    </r>
    <r>
      <rPr>
        <sz val="11"/>
        <rFont val="Arial"/>
        <family val="2"/>
      </rPr>
      <t xml:space="preserve">Se logra el 120.55% de la meta trimestral al cumplir con el suministro de 1,206,528 de 1,000,895 recursos materiales y/o servicios solicitados por las dependencias municipales.
</t>
    </r>
  </si>
  <si>
    <t>NA</t>
  </si>
  <si>
    <r>
      <rPr>
        <b/>
        <sz val="11"/>
        <rFont val="Arial"/>
        <family val="2"/>
      </rPr>
      <t xml:space="preserve">Meta Trimestral: </t>
    </r>
    <r>
      <rPr>
        <sz val="11"/>
        <rFont val="Arial"/>
        <family val="2"/>
      </rPr>
      <t xml:space="preserve">Se alcanzó un 112.93% de logro en el trimestre al realizarse 1,502 gestiones de apoyos de un total de 1,292 programadas en el período.
</t>
    </r>
  </si>
  <si>
    <r>
      <rPr>
        <b/>
        <sz val="11"/>
        <rFont val="Arial"/>
        <family val="2"/>
      </rPr>
      <t xml:space="preserve">Meta Trimestral: </t>
    </r>
    <r>
      <rPr>
        <sz val="11"/>
        <rFont val="Arial"/>
        <family val="2"/>
      </rPr>
      <t xml:space="preserve">Se logra el 100% de la meta en este trimestre al realizarse el evento que se tenia programado (Informe de Gobierno).
</t>
    </r>
  </si>
  <si>
    <r>
      <rPr>
        <b/>
        <sz val="11"/>
        <rFont val="Arial"/>
        <family val="2"/>
      </rPr>
      <t xml:space="preserve">Meta Trimestral: </t>
    </r>
    <r>
      <rPr>
        <sz val="11"/>
        <rFont val="Arial"/>
        <family val="2"/>
      </rPr>
      <t xml:space="preserve">Se obtiene un 100% de logro en el trimestre al cumplir con el seguimiento de 20 acuerdos de un total de 20 programados en el período.
</t>
    </r>
  </si>
  <si>
    <r>
      <t xml:space="preserve">Meta Trimestral: </t>
    </r>
    <r>
      <rPr>
        <sz val="11"/>
        <color theme="0"/>
        <rFont val="Arial"/>
        <family val="2"/>
      </rPr>
      <t>Se obtuvo un 120,16% de logro en la meta trimestral al atenderse 1,216,904 solicitudes administrativas de un total de 1,012,725 programadas. Este excedente es basicamente por la actividad "Suministro de Combustible" de la Dirección de Recursos Materiales.</t>
    </r>
    <r>
      <rPr>
        <b/>
        <sz val="11"/>
        <color theme="0"/>
        <rFont val="Arial"/>
        <family val="2"/>
      </rPr>
      <t xml:space="preserve">
</t>
    </r>
  </si>
  <si>
    <t xml:space="preserve">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</si>
</sst>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b/>
      <sz val="12"/>
      <color rgb="FFFFFFFF"/>
      <name val="Arial"/>
      <family val="2"/>
    </font>
    <font>
      <b/>
      <sz val="16"/>
      <color theme="0"/>
      <name val="Arial"/>
      <family val="2"/>
    </font>
    <font>
      <b/>
      <sz val="11"/>
      <color theme="1"/>
      <name val="Calibri"/>
      <family val="2"/>
      <scheme val="minor"/>
    </font>
    <font>
      <b/>
      <sz val="14"/>
      <color theme="0"/>
      <name val="Calibri"/>
      <family val="2"/>
      <scheme val="minor"/>
    </font>
    <font>
      <sz val="11"/>
      <color theme="0"/>
      <name val="Arial"/>
      <family val="2"/>
    </font>
    <font>
      <sz val="11"/>
      <color rgb="FF000000"/>
      <name val="Arial"/>
      <family val="2"/>
    </font>
    <font>
      <sz val="14"/>
      <color theme="1"/>
      <name val="Calibri"/>
      <family val="2"/>
      <scheme val="minor"/>
    </font>
    <font>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theme="0" tint="-0.249977111117893"/>
        <bgColor rgb="FFF4B083"/>
      </patternFill>
    </fill>
    <fill>
      <patternFill patternType="solid">
        <fgColor theme="0" tint="-4.9989318521683403E-2"/>
        <bgColor rgb="FFFBE4D5"/>
      </patternFill>
    </fill>
    <fill>
      <patternFill patternType="solid">
        <fgColor rgb="FF00B050"/>
        <bgColor indexed="64"/>
      </patternFill>
    </fill>
    <fill>
      <patternFill patternType="solid">
        <fgColor rgb="FFFF0000"/>
        <bgColor indexed="64"/>
      </patternFill>
    </fill>
  </fills>
  <borders count="114">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style="dashed">
        <color theme="1"/>
      </top>
      <bottom/>
      <diagonal/>
    </border>
    <border>
      <left style="dashed">
        <color theme="1"/>
      </left>
      <right style="dashed">
        <color theme="1"/>
      </right>
      <top style="dotted">
        <color theme="1"/>
      </top>
      <bottom style="dotted">
        <color theme="1"/>
      </bottom>
      <diagonal/>
    </border>
    <border>
      <left style="thin">
        <color rgb="FF000000"/>
      </left>
      <right style="thin">
        <color rgb="FF000000"/>
      </right>
      <top style="medium">
        <color rgb="FF000000"/>
      </top>
      <bottom style="thin">
        <color rgb="FF000000"/>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dotted">
        <color indexed="64"/>
      </top>
      <bottom style="medium">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theme="1"/>
      </left>
      <right style="dashed">
        <color theme="1"/>
      </right>
      <top style="dashed">
        <color theme="1"/>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right style="medium">
        <color theme="1"/>
      </right>
      <top style="dashed">
        <color theme="1"/>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medium">
        <color theme="1"/>
      </left>
      <right style="dotted">
        <color theme="1"/>
      </right>
      <top style="dotted">
        <color theme="1"/>
      </top>
      <bottom style="medium">
        <color indexed="64"/>
      </bottom>
      <diagonal/>
    </border>
    <border>
      <left style="dotted">
        <color theme="1"/>
      </left>
      <right style="dotted">
        <color theme="1"/>
      </right>
      <top style="dotted">
        <color theme="1"/>
      </top>
      <bottom style="medium">
        <color indexed="64"/>
      </bottom>
      <diagonal/>
    </border>
    <border>
      <left style="thin">
        <color indexed="64"/>
      </left>
      <right style="thin">
        <color indexed="64"/>
      </right>
      <top/>
      <bottom style="thin">
        <color indexed="64"/>
      </bottom>
      <diagonal/>
    </border>
    <border>
      <left style="medium">
        <color theme="1"/>
      </left>
      <right style="dashed">
        <color theme="1"/>
      </right>
      <top/>
      <bottom style="medium">
        <color theme="1"/>
      </bottom>
      <diagonal/>
    </border>
    <border>
      <left style="dashed">
        <color theme="1"/>
      </left>
      <right style="dashed">
        <color theme="1"/>
      </right>
      <top/>
      <bottom style="medium">
        <color theme="1"/>
      </bottom>
      <diagonal/>
    </border>
    <border>
      <left style="dashed">
        <color theme="1"/>
      </left>
      <right/>
      <top/>
      <bottom style="medium">
        <color theme="1"/>
      </bottom>
      <diagonal/>
    </border>
    <border>
      <left style="dashed">
        <color theme="1"/>
      </left>
      <right style="medium">
        <color indexed="64"/>
      </right>
      <top/>
      <bottom style="medium">
        <color theme="1"/>
      </bottom>
      <diagonal/>
    </border>
    <border>
      <left style="dotted">
        <color indexed="64"/>
      </left>
      <right style="dotted">
        <color indexed="64"/>
      </right>
      <top style="dashed">
        <color theme="1"/>
      </top>
      <bottom style="dashed">
        <color theme="1"/>
      </bottom>
      <diagonal/>
    </border>
    <border>
      <left style="dotted">
        <color theme="1"/>
      </left>
      <right/>
      <top style="dotted">
        <color theme="1"/>
      </top>
      <bottom style="dotted">
        <color theme="1"/>
      </bottom>
      <diagonal/>
    </border>
    <border>
      <left style="dotted">
        <color theme="1"/>
      </left>
      <right/>
      <top style="dotted">
        <color theme="1"/>
      </top>
      <bottom style="medium">
        <color indexed="64"/>
      </bottom>
      <diagonal/>
    </border>
    <border>
      <left style="medium">
        <color indexed="64"/>
      </left>
      <right style="medium">
        <color theme="1"/>
      </right>
      <top style="dashed">
        <color indexed="64"/>
      </top>
      <bottom style="dashed">
        <color indexed="64"/>
      </bottom>
      <diagonal/>
    </border>
    <border>
      <left style="medium">
        <color indexed="64"/>
      </left>
      <right style="medium">
        <color theme="1"/>
      </right>
      <top style="dashed">
        <color indexed="64"/>
      </top>
      <bottom style="medium">
        <color indexed="64"/>
      </bottom>
      <diagonal/>
    </border>
    <border>
      <left style="medium">
        <color indexed="64"/>
      </left>
      <right style="medium">
        <color theme="1"/>
      </right>
      <top style="dotted">
        <color indexed="64"/>
      </top>
      <bottom style="dashed">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right style="medium">
        <color indexed="64"/>
      </right>
      <top style="dotted">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hair">
        <color indexed="64"/>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ott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ashed">
        <color theme="1"/>
      </top>
      <bottom style="dashed">
        <color theme="1"/>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dashed">
        <color indexed="64"/>
      </top>
      <bottom/>
      <diagonal/>
    </border>
    <border>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34">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4" fillId="8"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left" vertical="center" wrapText="1"/>
    </xf>
    <xf numFmtId="0" fontId="4" fillId="4" borderId="36" xfId="0" applyFont="1" applyFill="1" applyBorder="1" applyAlignment="1">
      <alignment horizontal="center" vertical="center" wrapText="1"/>
    </xf>
    <xf numFmtId="0" fontId="2" fillId="3" borderId="39" xfId="0" applyFont="1" applyFill="1" applyBorder="1" applyAlignment="1">
      <alignment horizontal="left" vertical="center" wrapText="1"/>
    </xf>
    <xf numFmtId="0" fontId="4" fillId="4" borderId="35" xfId="0" applyFont="1" applyFill="1" applyBorder="1" applyAlignment="1">
      <alignment horizontal="center" vertical="center" wrapText="1"/>
    </xf>
    <xf numFmtId="0" fontId="2" fillId="3" borderId="38" xfId="0" applyFont="1" applyFill="1" applyBorder="1" applyAlignment="1">
      <alignment horizontal="center" vertical="center" wrapText="1"/>
    </xf>
    <xf numFmtId="164" fontId="1" fillId="8" borderId="34" xfId="0" applyNumberFormat="1" applyFont="1" applyFill="1" applyBorder="1" applyAlignment="1">
      <alignment horizontal="center" vertical="center" wrapText="1"/>
    </xf>
    <xf numFmtId="164" fontId="1" fillId="8" borderId="24" xfId="0" applyNumberFormat="1" applyFont="1" applyFill="1" applyBorder="1" applyAlignment="1">
      <alignment horizontal="center" vertical="center" wrapText="1"/>
    </xf>
    <xf numFmtId="0" fontId="1" fillId="8" borderId="34"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28" xfId="0" applyFont="1" applyFill="1" applyBorder="1" applyAlignment="1">
      <alignment horizontal="center" vertical="center" wrapText="1"/>
    </xf>
    <xf numFmtId="164" fontId="1" fillId="8" borderId="28" xfId="0" applyNumberFormat="1" applyFont="1" applyFill="1" applyBorder="1" applyAlignment="1">
      <alignment horizontal="center" vertical="center" wrapText="1"/>
    </xf>
    <xf numFmtId="0" fontId="0" fillId="9" borderId="0" xfId="0" applyFill="1"/>
    <xf numFmtId="0" fontId="0" fillId="10" borderId="0" xfId="0" applyFill="1"/>
    <xf numFmtId="3" fontId="2" fillId="2" borderId="11" xfId="0" applyNumberFormat="1" applyFont="1" applyFill="1" applyBorder="1" applyAlignment="1">
      <alignment horizontal="center" vertical="center" wrapText="1"/>
    </xf>
    <xf numFmtId="3" fontId="2" fillId="2" borderId="49" xfId="0" applyNumberFormat="1" applyFont="1" applyFill="1" applyBorder="1" applyAlignment="1">
      <alignment horizontal="center" vertical="center" wrapText="1"/>
    </xf>
    <xf numFmtId="0" fontId="0" fillId="0" borderId="0" xfId="0" applyAlignment="1">
      <alignment wrapText="1"/>
    </xf>
    <xf numFmtId="0" fontId="13" fillId="0" borderId="0" xfId="0" applyFont="1"/>
    <xf numFmtId="44" fontId="2" fillId="2" borderId="46" xfId="2" applyFont="1" applyFill="1" applyBorder="1" applyAlignment="1">
      <alignment horizontal="center" vertical="center" wrapText="1"/>
    </xf>
    <xf numFmtId="44" fontId="2" fillId="2" borderId="47" xfId="2"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32" xfId="2" applyFont="1" applyFill="1" applyBorder="1" applyAlignment="1">
      <alignment horizontal="center" vertical="center" wrapText="1"/>
    </xf>
    <xf numFmtId="44" fontId="2" fillId="2" borderId="52"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53" xfId="2" applyFont="1" applyFill="1" applyBorder="1" applyAlignment="1">
      <alignment horizontal="center" vertical="center" wrapText="1"/>
    </xf>
    <xf numFmtId="44" fontId="2" fillId="2" borderId="54" xfId="2" applyFont="1" applyFill="1" applyBorder="1" applyAlignment="1">
      <alignment horizontal="center" vertical="center" wrapText="1"/>
    </xf>
    <xf numFmtId="3" fontId="2" fillId="4" borderId="49"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3" fontId="2" fillId="2" borderId="57" xfId="0" applyNumberFormat="1" applyFont="1" applyFill="1" applyBorder="1" applyAlignment="1">
      <alignment horizontal="center" vertical="center" wrapText="1"/>
    </xf>
    <xf numFmtId="3" fontId="2" fillId="2" borderId="31" xfId="0" applyNumberFormat="1" applyFont="1" applyFill="1" applyBorder="1" applyAlignment="1">
      <alignment horizontal="center" vertical="center" wrapText="1"/>
    </xf>
    <xf numFmtId="3" fontId="2" fillId="2" borderId="56"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0" fontId="1" fillId="3" borderId="59" xfId="0" applyFont="1" applyFill="1" applyBorder="1" applyAlignment="1">
      <alignment horizontal="center" vertical="center" wrapText="1"/>
    </xf>
    <xf numFmtId="0" fontId="1" fillId="3" borderId="60" xfId="0" applyFont="1" applyFill="1" applyBorder="1" applyAlignment="1">
      <alignment horizontal="justify" vertical="center" wrapText="1"/>
    </xf>
    <xf numFmtId="0" fontId="1" fillId="3" borderId="60" xfId="0" applyFont="1" applyFill="1" applyBorder="1" applyAlignment="1">
      <alignment horizontal="left" vertical="center" wrapText="1"/>
    </xf>
    <xf numFmtId="0" fontId="2" fillId="3" borderId="60" xfId="0" applyFont="1" applyFill="1" applyBorder="1" applyAlignment="1">
      <alignment horizontal="center" vertical="center" wrapText="1"/>
    </xf>
    <xf numFmtId="0" fontId="1" fillId="8" borderId="59" xfId="0" applyFont="1" applyFill="1" applyBorder="1" applyAlignment="1">
      <alignment horizontal="center" vertical="center" wrapText="1"/>
    </xf>
    <xf numFmtId="0" fontId="2" fillId="8" borderId="60" xfId="0" applyFont="1" applyFill="1" applyBorder="1" applyAlignment="1">
      <alignment horizontal="justify" vertical="center" wrapText="1"/>
    </xf>
    <xf numFmtId="0" fontId="2" fillId="8" borderId="60" xfId="0" applyFont="1" applyFill="1" applyBorder="1" applyAlignment="1">
      <alignment horizontal="left" vertical="center" wrapText="1"/>
    </xf>
    <xf numFmtId="0" fontId="2" fillId="8" borderId="60" xfId="0" applyFont="1" applyFill="1" applyBorder="1" applyAlignment="1">
      <alignment horizontal="center" vertical="center" wrapText="1"/>
    </xf>
    <xf numFmtId="0" fontId="1" fillId="8" borderId="60" xfId="0" applyFont="1" applyFill="1" applyBorder="1" applyAlignment="1">
      <alignment horizontal="left" vertical="center" wrapText="1"/>
    </xf>
    <xf numFmtId="0" fontId="2" fillId="3" borderId="60" xfId="0" applyFont="1" applyFill="1" applyBorder="1" applyAlignment="1">
      <alignment horizontal="justify" vertical="center" wrapText="1"/>
    </xf>
    <xf numFmtId="0" fontId="2" fillId="3" borderId="60" xfId="0" applyFont="1" applyFill="1" applyBorder="1" applyAlignment="1">
      <alignment horizontal="left" vertical="center" wrapText="1"/>
    </xf>
    <xf numFmtId="0" fontId="1" fillId="8" borderId="60" xfId="0" applyFont="1" applyFill="1" applyBorder="1" applyAlignment="1">
      <alignment horizontal="justify" vertical="center" wrapText="1"/>
    </xf>
    <xf numFmtId="0" fontId="1" fillId="3" borderId="60" xfId="0" applyFont="1" applyFill="1" applyBorder="1" applyAlignment="1">
      <alignment horizontal="center" vertical="center" wrapText="1"/>
    </xf>
    <xf numFmtId="0" fontId="3" fillId="8" borderId="60" xfId="0" applyFont="1" applyFill="1" applyBorder="1" applyAlignment="1">
      <alignment horizontal="justify" vertical="center" wrapText="1"/>
    </xf>
    <xf numFmtId="0" fontId="16" fillId="8" borderId="60" xfId="0" applyFont="1" applyFill="1" applyBorder="1" applyAlignment="1">
      <alignment horizontal="justify" vertical="center" wrapText="1"/>
    </xf>
    <xf numFmtId="0" fontId="3" fillId="11" borderId="60" xfId="0" applyFont="1" applyFill="1" applyBorder="1" applyAlignment="1">
      <alignment vertical="center" wrapText="1"/>
    </xf>
    <xf numFmtId="0" fontId="16" fillId="11" borderId="60" xfId="0" applyFont="1" applyFill="1" applyBorder="1" applyAlignment="1">
      <alignment vertical="center" wrapText="1"/>
    </xf>
    <xf numFmtId="0" fontId="16" fillId="12" borderId="60" xfId="0" applyFont="1" applyFill="1" applyBorder="1" applyAlignment="1">
      <alignment vertical="center" wrapText="1"/>
    </xf>
    <xf numFmtId="0" fontId="1" fillId="3" borderId="60" xfId="0" applyFont="1" applyFill="1" applyBorder="1" applyAlignment="1">
      <alignment vertical="center" wrapText="1"/>
    </xf>
    <xf numFmtId="0" fontId="1" fillId="8" borderId="61" xfId="0" applyFont="1" applyFill="1" applyBorder="1" applyAlignment="1">
      <alignment horizontal="center" vertical="center" wrapText="1"/>
    </xf>
    <xf numFmtId="0" fontId="1" fillId="8" borderId="62" xfId="0" applyFont="1" applyFill="1" applyBorder="1" applyAlignment="1">
      <alignment horizontal="justify" vertical="center" wrapText="1"/>
    </xf>
    <xf numFmtId="0" fontId="2" fillId="8" borderId="62" xfId="0" applyFont="1" applyFill="1" applyBorder="1" applyAlignment="1">
      <alignment horizontal="left" vertical="center" wrapText="1"/>
    </xf>
    <xf numFmtId="0" fontId="2" fillId="8" borderId="62" xfId="0" applyFont="1" applyFill="1" applyBorder="1" applyAlignment="1">
      <alignment horizontal="center" vertical="center" wrapText="1"/>
    </xf>
    <xf numFmtId="10" fontId="14" fillId="5" borderId="63" xfId="0" applyNumberFormat="1" applyFont="1" applyFill="1" applyBorder="1" applyAlignment="1">
      <alignment horizontal="center" vertical="center"/>
    </xf>
    <xf numFmtId="3" fontId="2" fillId="2" borderId="64" xfId="0" applyNumberFormat="1" applyFont="1" applyFill="1" applyBorder="1" applyAlignment="1">
      <alignment horizontal="center" vertical="center" wrapText="1"/>
    </xf>
    <xf numFmtId="3" fontId="2" fillId="2" borderId="65" xfId="0" applyNumberFormat="1" applyFont="1" applyFill="1" applyBorder="1" applyAlignment="1">
      <alignment horizontal="center" vertical="center" wrapText="1"/>
    </xf>
    <xf numFmtId="3" fontId="2" fillId="2" borderId="66" xfId="0" applyNumberFormat="1" applyFont="1" applyFill="1" applyBorder="1" applyAlignment="1">
      <alignment horizontal="center" vertical="center" wrapText="1"/>
    </xf>
    <xf numFmtId="3" fontId="2" fillId="2" borderId="67" xfId="0" applyNumberFormat="1" applyFont="1" applyFill="1" applyBorder="1" applyAlignment="1">
      <alignment horizontal="center" vertical="center" wrapText="1"/>
    </xf>
    <xf numFmtId="0" fontId="7" fillId="4" borderId="45" xfId="0" applyFont="1" applyFill="1" applyBorder="1" applyAlignment="1">
      <alignment horizontal="center" vertical="center" wrapText="1"/>
    </xf>
    <xf numFmtId="0" fontId="0" fillId="0" borderId="0" xfId="0" applyAlignment="1">
      <alignment horizontal="center"/>
    </xf>
    <xf numFmtId="0" fontId="1" fillId="2" borderId="35"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68" xfId="0" applyFont="1" applyFill="1" applyBorder="1" applyAlignment="1">
      <alignment horizontal="center" vertical="center" wrapText="1"/>
    </xf>
    <xf numFmtId="0" fontId="5" fillId="5" borderId="68" xfId="0" applyFont="1" applyFill="1" applyBorder="1" applyAlignment="1">
      <alignment horizontal="left" vertical="center" wrapText="1"/>
    </xf>
    <xf numFmtId="0" fontId="5" fillId="5" borderId="45" xfId="0" applyFont="1" applyFill="1" applyBorder="1" applyAlignment="1">
      <alignment horizontal="left" vertical="center" wrapText="1"/>
    </xf>
    <xf numFmtId="0" fontId="1" fillId="3" borderId="69" xfId="0" applyFont="1" applyFill="1" applyBorder="1" applyAlignment="1">
      <alignment horizontal="left" vertical="center" wrapText="1"/>
    </xf>
    <xf numFmtId="0" fontId="1" fillId="8" borderId="69"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2" fillId="3" borderId="69" xfId="0" applyFont="1" applyFill="1" applyBorder="1" applyAlignment="1">
      <alignment horizontal="left" vertical="center" wrapText="1"/>
    </xf>
    <xf numFmtId="0" fontId="2" fillId="8" borderId="69" xfId="0" applyFont="1" applyFill="1" applyBorder="1" applyAlignment="1">
      <alignment horizontal="left" vertical="center" wrapText="1"/>
    </xf>
    <xf numFmtId="0" fontId="1" fillId="3" borderId="69" xfId="0" applyFont="1" applyFill="1" applyBorder="1" applyAlignment="1">
      <alignment horizontal="justify" vertical="center" wrapText="1"/>
    </xf>
    <xf numFmtId="0" fontId="2" fillId="3" borderId="69" xfId="0" applyFont="1" applyFill="1" applyBorder="1" applyAlignment="1">
      <alignment vertical="center" wrapText="1"/>
    </xf>
    <xf numFmtId="0" fontId="16" fillId="11" borderId="69" xfId="0" applyFont="1" applyFill="1" applyBorder="1" applyAlignment="1">
      <alignment horizontal="left" vertical="center" wrapText="1"/>
    </xf>
    <xf numFmtId="0" fontId="3" fillId="12" borderId="69" xfId="0" applyFont="1" applyFill="1" applyBorder="1" applyAlignment="1">
      <alignment horizontal="left" vertical="center" wrapText="1"/>
    </xf>
    <xf numFmtId="0" fontId="16" fillId="12" borderId="69" xfId="0" applyFont="1" applyFill="1" applyBorder="1" applyAlignment="1">
      <alignment horizontal="left" vertical="center" wrapText="1"/>
    </xf>
    <xf numFmtId="0" fontId="2" fillId="8" borderId="70" xfId="0" applyFont="1" applyFill="1" applyBorder="1" applyAlignment="1">
      <alignment horizontal="left" vertical="center" wrapText="1"/>
    </xf>
    <xf numFmtId="3" fontId="5" fillId="5" borderId="24" xfId="0" applyNumberFormat="1" applyFont="1" applyFill="1" applyBorder="1" applyAlignment="1">
      <alignment horizontal="center" vertical="center" wrapText="1"/>
    </xf>
    <xf numFmtId="0" fontId="1" fillId="3" borderId="71" xfId="0" applyFont="1" applyFill="1" applyBorder="1" applyAlignment="1">
      <alignment horizontal="center" vertical="center" wrapText="1"/>
    </xf>
    <xf numFmtId="0" fontId="3" fillId="12" borderId="71" xfId="0" applyFont="1" applyFill="1" applyBorder="1" applyAlignment="1">
      <alignment horizontal="center" vertical="center" wrapText="1"/>
    </xf>
    <xf numFmtId="0" fontId="7" fillId="8" borderId="60" xfId="0" applyFont="1" applyFill="1" applyBorder="1" applyAlignment="1">
      <alignment horizontal="left" vertical="center" wrapText="1"/>
    </xf>
    <xf numFmtId="0" fontId="1" fillId="8"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16" fillId="12" borderId="11" xfId="0" applyFont="1" applyFill="1" applyBorder="1" applyAlignment="1">
      <alignment horizontal="left" vertical="center" wrapText="1"/>
    </xf>
    <xf numFmtId="0" fontId="2" fillId="8" borderId="69" xfId="0" applyFont="1" applyFill="1" applyBorder="1" applyAlignment="1">
      <alignment vertical="center" wrapText="1"/>
    </xf>
    <xf numFmtId="0" fontId="3" fillId="12" borderId="59" xfId="0" applyFont="1" applyFill="1" applyBorder="1" applyAlignment="1">
      <alignment horizontal="center" vertical="center" wrapText="1"/>
    </xf>
    <xf numFmtId="0" fontId="3" fillId="12" borderId="60" xfId="0" applyFont="1" applyFill="1" applyBorder="1" applyAlignment="1">
      <alignment vertical="center" wrapText="1"/>
    </xf>
    <xf numFmtId="0" fontId="16" fillId="12" borderId="60" xfId="0" applyFont="1" applyFill="1" applyBorder="1" applyAlignment="1">
      <alignment horizontal="center" vertical="center" wrapText="1"/>
    </xf>
    <xf numFmtId="0" fontId="7" fillId="12" borderId="60" xfId="0" applyFont="1" applyFill="1" applyBorder="1" applyAlignment="1">
      <alignment vertical="center" wrapText="1"/>
    </xf>
    <xf numFmtId="0" fontId="2" fillId="8" borderId="60" xfId="0" applyFont="1" applyFill="1" applyBorder="1" applyAlignment="1">
      <alignment horizontal="center" vertical="center"/>
    </xf>
    <xf numFmtId="0" fontId="1" fillId="3" borderId="73" xfId="0" applyFont="1" applyFill="1" applyBorder="1" applyAlignment="1">
      <alignment horizontal="center" vertical="center" wrapText="1"/>
    </xf>
    <xf numFmtId="0" fontId="1" fillId="8" borderId="71" xfId="0" applyFont="1" applyFill="1" applyBorder="1" applyAlignment="1">
      <alignment horizontal="center" vertical="center" wrapText="1"/>
    </xf>
    <xf numFmtId="3" fontId="3" fillId="12" borderId="71" xfId="0" applyNumberFormat="1" applyFont="1" applyFill="1" applyBorder="1" applyAlignment="1">
      <alignment horizontal="center" vertical="center" wrapText="1"/>
    </xf>
    <xf numFmtId="0" fontId="7" fillId="8" borderId="71" xfId="0" applyFont="1" applyFill="1" applyBorder="1" applyAlignment="1">
      <alignment horizontal="center" vertical="center" wrapText="1"/>
    </xf>
    <xf numFmtId="0" fontId="3" fillId="11" borderId="71" xfId="0" applyFont="1" applyFill="1" applyBorder="1" applyAlignment="1">
      <alignment horizontal="center" vertical="center" wrapText="1"/>
    </xf>
    <xf numFmtId="0" fontId="1" fillId="8" borderId="72" xfId="0" applyFont="1" applyFill="1" applyBorder="1" applyAlignment="1">
      <alignment horizontal="center" vertical="center" wrapText="1"/>
    </xf>
    <xf numFmtId="0" fontId="1" fillId="8" borderId="77" xfId="0" applyFont="1" applyFill="1" applyBorder="1" applyAlignment="1">
      <alignment horizontal="center" vertical="center" wrapText="1"/>
    </xf>
    <xf numFmtId="164" fontId="1" fillId="8" borderId="77" xfId="0" applyNumberFormat="1" applyFont="1" applyFill="1" applyBorder="1" applyAlignment="1">
      <alignment horizontal="center" vertical="center" wrapText="1"/>
    </xf>
    <xf numFmtId="44" fontId="2" fillId="2" borderId="78" xfId="2" applyFont="1" applyFill="1" applyBorder="1" applyAlignment="1">
      <alignment horizontal="center" vertical="center" wrapText="1"/>
    </xf>
    <xf numFmtId="44" fontId="2" fillId="2" borderId="31" xfId="2" applyFont="1" applyFill="1" applyBorder="1" applyAlignment="1">
      <alignment horizontal="center" vertical="center" wrapText="1"/>
    </xf>
    <xf numFmtId="44" fontId="2" fillId="2" borderId="58" xfId="2" applyFont="1" applyFill="1" applyBorder="1" applyAlignment="1">
      <alignment horizontal="center" vertical="center" wrapText="1"/>
    </xf>
    <xf numFmtId="44" fontId="2" fillId="2" borderId="79" xfId="2" applyFont="1" applyFill="1" applyBorder="1" applyAlignment="1">
      <alignment horizontal="center" vertical="center" wrapText="1"/>
    </xf>
    <xf numFmtId="44" fontId="2" fillId="2" borderId="80" xfId="2" applyFont="1" applyFill="1" applyBorder="1" applyAlignment="1">
      <alignment horizontal="center" vertical="center" wrapText="1"/>
    </xf>
    <xf numFmtId="3" fontId="3" fillId="3" borderId="71" xfId="0" applyNumberFormat="1" applyFont="1" applyFill="1" applyBorder="1" applyAlignment="1">
      <alignment horizontal="center" vertical="center" wrapText="1"/>
    </xf>
    <xf numFmtId="3" fontId="0" fillId="0" borderId="0" xfId="0" applyNumberFormat="1"/>
    <xf numFmtId="44" fontId="0" fillId="0" borderId="0" xfId="0" applyNumberFormat="1"/>
    <xf numFmtId="0" fontId="0" fillId="0" borderId="81" xfId="0" applyBorder="1" applyAlignment="1">
      <alignment horizontal="justify" vertical="center" wrapText="1"/>
    </xf>
    <xf numFmtId="0" fontId="0" fillId="0" borderId="43" xfId="0" applyBorder="1" applyAlignment="1">
      <alignment horizontal="justify" vertical="center" wrapText="1"/>
    </xf>
    <xf numFmtId="10" fontId="17" fillId="6" borderId="25" xfId="0" applyNumberFormat="1" applyFont="1" applyFill="1" applyBorder="1" applyAlignment="1">
      <alignment horizontal="center" vertical="center" wrapText="1"/>
    </xf>
    <xf numFmtId="10" fontId="17" fillId="6" borderId="26" xfId="0" applyNumberFormat="1" applyFont="1" applyFill="1" applyBorder="1" applyAlignment="1">
      <alignment horizontal="center" vertical="center" wrapText="1"/>
    </xf>
    <xf numFmtId="10" fontId="17" fillId="6" borderId="27" xfId="0" applyNumberFormat="1" applyFont="1" applyFill="1" applyBorder="1" applyAlignment="1">
      <alignment horizontal="center" vertical="center" wrapText="1"/>
    </xf>
    <xf numFmtId="10" fontId="17" fillId="6" borderId="82" xfId="0" applyNumberFormat="1" applyFont="1" applyFill="1" applyBorder="1" applyAlignment="1">
      <alignment horizontal="center" vertical="center" wrapText="1"/>
    </xf>
    <xf numFmtId="10" fontId="17" fillId="6" borderId="83" xfId="0" applyNumberFormat="1" applyFont="1" applyFill="1" applyBorder="1" applyAlignment="1">
      <alignment horizontal="center" vertical="center" wrapText="1"/>
    </xf>
    <xf numFmtId="10" fontId="17" fillId="6" borderId="84" xfId="0" applyNumberFormat="1" applyFont="1" applyFill="1" applyBorder="1" applyAlignment="1">
      <alignment horizontal="center" vertical="center" wrapText="1"/>
    </xf>
    <xf numFmtId="10" fontId="17" fillId="6" borderId="85" xfId="0" applyNumberFormat="1" applyFont="1" applyFill="1" applyBorder="1" applyAlignment="1">
      <alignment horizontal="center" vertical="center" wrapText="1"/>
    </xf>
    <xf numFmtId="10" fontId="17" fillId="6" borderId="86" xfId="0" applyNumberFormat="1" applyFont="1" applyFill="1" applyBorder="1" applyAlignment="1">
      <alignment horizontal="center" vertical="center" wrapText="1"/>
    </xf>
    <xf numFmtId="10" fontId="17" fillId="6" borderId="87" xfId="0" applyNumberFormat="1" applyFont="1" applyFill="1" applyBorder="1" applyAlignment="1">
      <alignment horizontal="center" vertical="center" wrapText="1"/>
    </xf>
    <xf numFmtId="0" fontId="11" fillId="7" borderId="19" xfId="0" applyFont="1" applyFill="1" applyBorder="1" applyAlignment="1">
      <alignment horizontal="center" vertical="center" wrapText="1"/>
    </xf>
    <xf numFmtId="0" fontId="4" fillId="8" borderId="69" xfId="0" applyFont="1" applyFill="1" applyBorder="1" applyAlignment="1">
      <alignment horizontal="left" vertical="center" wrapText="1"/>
    </xf>
    <xf numFmtId="0" fontId="0" fillId="0" borderId="0" xfId="0" applyAlignment="1">
      <alignment horizontal="center" vertical="center"/>
    </xf>
    <xf numFmtId="0" fontId="0" fillId="4" borderId="0" xfId="0" applyFill="1" applyAlignment="1">
      <alignment horizontal="center" vertical="center"/>
    </xf>
    <xf numFmtId="3" fontId="0" fillId="4" borderId="0" xfId="0" applyNumberFormat="1" applyFill="1" applyAlignment="1">
      <alignment horizontal="center" vertical="center"/>
    </xf>
    <xf numFmtId="0" fontId="0" fillId="0" borderId="29" xfId="0" applyBorder="1" applyAlignment="1">
      <alignment horizontal="justify"/>
    </xf>
    <xf numFmtId="0" fontId="0" fillId="0" borderId="88" xfId="0" applyBorder="1" applyAlignment="1">
      <alignment horizontal="justify" vertical="center" wrapText="1"/>
    </xf>
    <xf numFmtId="0" fontId="1" fillId="8" borderId="31" xfId="0" applyFont="1" applyFill="1" applyBorder="1" applyAlignment="1">
      <alignment horizontal="left" vertical="center" wrapText="1"/>
    </xf>
    <xf numFmtId="0" fontId="3" fillId="8" borderId="23" xfId="0" applyFont="1" applyFill="1" applyBorder="1" applyAlignment="1">
      <alignment horizontal="center" vertical="center" wrapText="1"/>
    </xf>
    <xf numFmtId="10" fontId="0" fillId="6" borderId="91" xfId="0" applyNumberFormat="1" applyFill="1" applyBorder="1" applyAlignment="1">
      <alignment horizontal="center" vertical="center" wrapText="1"/>
    </xf>
    <xf numFmtId="10" fontId="2" fillId="2" borderId="74"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75" xfId="0" applyNumberFormat="1" applyFont="1" applyFill="1" applyBorder="1" applyAlignment="1">
      <alignment horizontal="center" vertical="center" wrapText="1"/>
    </xf>
    <xf numFmtId="10" fontId="2" fillId="2" borderId="76" xfId="0" applyNumberFormat="1" applyFont="1" applyFill="1" applyBorder="1" applyAlignment="1">
      <alignment horizontal="center" vertical="center" wrapText="1"/>
    </xf>
    <xf numFmtId="10" fontId="17" fillId="6" borderId="92" xfId="0" applyNumberFormat="1" applyFont="1" applyFill="1" applyBorder="1" applyAlignment="1">
      <alignment horizontal="center" vertical="center" wrapText="1"/>
    </xf>
    <xf numFmtId="10" fontId="17" fillId="6" borderId="93" xfId="0" applyNumberFormat="1" applyFont="1" applyFill="1" applyBorder="1" applyAlignment="1">
      <alignment horizontal="center" vertical="center" wrapText="1"/>
    </xf>
    <xf numFmtId="10" fontId="17" fillId="6" borderId="94" xfId="0" applyNumberFormat="1" applyFont="1" applyFill="1" applyBorder="1" applyAlignment="1">
      <alignment horizontal="center" vertical="center" wrapText="1"/>
    </xf>
    <xf numFmtId="10" fontId="17" fillId="6" borderId="95" xfId="0" applyNumberFormat="1" applyFont="1" applyFill="1" applyBorder="1" applyAlignment="1">
      <alignment horizontal="center" vertical="center" wrapText="1"/>
    </xf>
    <xf numFmtId="10" fontId="17" fillId="6" borderId="96" xfId="0" applyNumberFormat="1" applyFont="1" applyFill="1" applyBorder="1" applyAlignment="1">
      <alignment horizontal="center" vertical="center" wrapText="1"/>
    </xf>
    <xf numFmtId="10" fontId="17" fillId="6" borderId="97" xfId="0" applyNumberFormat="1" applyFont="1" applyFill="1" applyBorder="1" applyAlignment="1">
      <alignment horizontal="center" vertical="center" wrapText="1"/>
    </xf>
    <xf numFmtId="10" fontId="17" fillId="6" borderId="98" xfId="0" applyNumberFormat="1" applyFont="1" applyFill="1" applyBorder="1" applyAlignment="1">
      <alignment horizontal="center" vertical="center" wrapText="1"/>
    </xf>
    <xf numFmtId="10" fontId="17" fillId="6" borderId="99" xfId="0" applyNumberFormat="1" applyFont="1" applyFill="1" applyBorder="1" applyAlignment="1">
      <alignment horizontal="center" vertical="center" wrapText="1"/>
    </xf>
    <xf numFmtId="10" fontId="17" fillId="6" borderId="100" xfId="0" applyNumberFormat="1" applyFont="1" applyFill="1" applyBorder="1" applyAlignment="1">
      <alignment horizontal="center" vertical="center" wrapText="1"/>
    </xf>
    <xf numFmtId="10" fontId="17" fillId="6" borderId="101" xfId="0" applyNumberFormat="1" applyFont="1" applyFill="1" applyBorder="1" applyAlignment="1">
      <alignment horizontal="center" vertical="center" wrapText="1"/>
    </xf>
    <xf numFmtId="10" fontId="17" fillId="6" borderId="102" xfId="0" applyNumberFormat="1" applyFont="1" applyFill="1" applyBorder="1" applyAlignment="1">
      <alignment horizontal="center" vertical="center" wrapText="1"/>
    </xf>
    <xf numFmtId="0" fontId="5" fillId="4" borderId="103" xfId="0" applyFont="1" applyFill="1" applyBorder="1" applyAlignment="1">
      <alignment horizontal="justify" vertical="center" wrapText="1"/>
    </xf>
    <xf numFmtId="0" fontId="5" fillId="5" borderId="104" xfId="0" applyFont="1" applyFill="1" applyBorder="1" applyAlignment="1">
      <alignment horizontal="justify" vertical="center" wrapText="1"/>
    </xf>
    <xf numFmtId="0" fontId="4" fillId="3" borderId="103" xfId="0" applyFont="1" applyFill="1" applyBorder="1" applyAlignment="1">
      <alignment horizontal="justify" vertical="center" wrapText="1"/>
    </xf>
    <xf numFmtId="0" fontId="4" fillId="8" borderId="103" xfId="0" applyFont="1" applyFill="1" applyBorder="1" applyAlignment="1">
      <alignment horizontal="justify" vertical="center" wrapText="1"/>
    </xf>
    <xf numFmtId="0" fontId="4" fillId="8" borderId="81" xfId="0" applyFont="1" applyFill="1" applyBorder="1" applyAlignment="1">
      <alignment horizontal="justify" vertical="center" wrapText="1"/>
    </xf>
    <xf numFmtId="0" fontId="4" fillId="3" borderId="107" xfId="0" applyFont="1" applyFill="1" applyBorder="1" applyAlignment="1">
      <alignment horizontal="justify" vertical="center" wrapText="1"/>
    </xf>
    <xf numFmtId="0" fontId="4" fillId="8" borderId="108" xfId="0" applyFont="1" applyFill="1" applyBorder="1" applyAlignment="1">
      <alignment horizontal="justify" vertical="center" wrapText="1"/>
    </xf>
    <xf numFmtId="0" fontId="4" fillId="3" borderId="105" xfId="0" applyFont="1" applyFill="1" applyBorder="1" applyAlignment="1">
      <alignment horizontal="justify" vertical="center" wrapText="1"/>
    </xf>
    <xf numFmtId="0" fontId="4" fillId="8" borderId="105" xfId="0" applyFont="1" applyFill="1" applyBorder="1" applyAlignment="1">
      <alignment horizontal="justify" vertical="center" wrapText="1"/>
    </xf>
    <xf numFmtId="0" fontId="7" fillId="4" borderId="109" xfId="0" applyFont="1" applyFill="1" applyBorder="1" applyAlignment="1">
      <alignment horizontal="center" vertical="center" wrapText="1"/>
    </xf>
    <xf numFmtId="0" fontId="7" fillId="2" borderId="109" xfId="0" applyFont="1" applyFill="1" applyBorder="1" applyAlignment="1">
      <alignment horizontal="center" vertical="center" wrapText="1"/>
    </xf>
    <xf numFmtId="0" fontId="7" fillId="4" borderId="110" xfId="0" applyFont="1" applyFill="1" applyBorder="1" applyAlignment="1">
      <alignment horizontal="center" vertical="center" wrapText="1"/>
    </xf>
    <xf numFmtId="10" fontId="17" fillId="6" borderId="111" xfId="0" applyNumberFormat="1" applyFont="1" applyFill="1" applyBorder="1" applyAlignment="1">
      <alignment horizontal="center" vertical="center" wrapText="1"/>
    </xf>
    <xf numFmtId="10" fontId="17" fillId="6" borderId="112" xfId="0" applyNumberFormat="1" applyFont="1" applyFill="1" applyBorder="1" applyAlignment="1">
      <alignment horizontal="center" vertical="center" wrapText="1"/>
    </xf>
    <xf numFmtId="0" fontId="2" fillId="8" borderId="34" xfId="0" applyFont="1" applyFill="1" applyBorder="1" applyAlignment="1">
      <alignment horizontal="justify" vertical="center" wrapText="1"/>
    </xf>
    <xf numFmtId="3" fontId="0" fillId="13" borderId="0" xfId="0" applyNumberFormat="1" applyFill="1" applyAlignment="1">
      <alignment horizontal="center" vertical="center"/>
    </xf>
    <xf numFmtId="0" fontId="0" fillId="4" borderId="0" xfId="0" applyFill="1"/>
    <xf numFmtId="0" fontId="2" fillId="3" borderId="105" xfId="0" applyFont="1" applyFill="1" applyBorder="1" applyAlignment="1">
      <alignment horizontal="justify" vertical="center" wrapText="1"/>
    </xf>
    <xf numFmtId="0" fontId="2" fillId="8" borderId="105" xfId="0" applyFont="1" applyFill="1" applyBorder="1" applyAlignment="1">
      <alignment horizontal="justify" vertical="center" wrapText="1"/>
    </xf>
    <xf numFmtId="0" fontId="2" fillId="8" borderId="106" xfId="0" applyFont="1" applyFill="1" applyBorder="1" applyAlignment="1">
      <alignment horizontal="justify" vertical="center" wrapText="1"/>
    </xf>
    <xf numFmtId="9" fontId="2" fillId="8" borderId="113" xfId="1" applyFont="1" applyFill="1" applyBorder="1" applyAlignment="1">
      <alignment horizontal="justify" vertical="top" wrapText="1"/>
    </xf>
    <xf numFmtId="9" fontId="2" fillId="2" borderId="113" xfId="1" applyFont="1" applyFill="1" applyBorder="1" applyAlignment="1">
      <alignment horizontal="justify" vertical="top" wrapText="1"/>
    </xf>
    <xf numFmtId="0" fontId="18" fillId="4" borderId="0" xfId="0" applyFont="1" applyFill="1"/>
    <xf numFmtId="0" fontId="0" fillId="14" borderId="0" xfId="0" applyFill="1"/>
    <xf numFmtId="0" fontId="2" fillId="8" borderId="31" xfId="0" applyFont="1" applyFill="1" applyBorder="1" applyAlignment="1">
      <alignment horizontal="justify" vertical="center" wrapText="1"/>
    </xf>
    <xf numFmtId="0" fontId="2" fillId="8" borderId="89" xfId="0" applyFont="1" applyFill="1" applyBorder="1" applyAlignment="1">
      <alignment horizontal="center" vertical="center" wrapText="1"/>
    </xf>
    <xf numFmtId="0" fontId="2" fillId="8" borderId="90" xfId="0" applyFont="1" applyFill="1" applyBorder="1" applyAlignment="1">
      <alignment vertical="center" wrapText="1"/>
    </xf>
    <xf numFmtId="9" fontId="2" fillId="8" borderId="34" xfId="0" applyNumberFormat="1"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0" fillId="0" borderId="4" xfId="0" applyBorder="1" applyAlignment="1">
      <alignment horizontal="center"/>
    </xf>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8" fillId="7" borderId="15" xfId="0" applyFont="1" applyFill="1" applyBorder="1" applyAlignment="1">
      <alignment horizontal="center" vertical="center"/>
    </xf>
    <xf numFmtId="0" fontId="8" fillId="7" borderId="16" xfId="0" applyFont="1" applyFill="1" applyBorder="1" applyAlignment="1">
      <alignment horizontal="center"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0" fillId="0" borderId="0" xfId="0" applyAlignment="1">
      <alignment horizontal="justify" vertical="center" wrapText="1"/>
    </xf>
    <xf numFmtId="10" fontId="2" fillId="2" borderId="1" xfId="1"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20">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FF6161"/>
      <color rgb="FFFF5B5B"/>
      <color rgb="FFFF8181"/>
      <color rgb="FFFFEB9C"/>
      <color rgb="FFC7EFCE"/>
      <color rgb="FF942C2C"/>
      <color rgb="FFC84043"/>
      <color rgb="FFD56D6F"/>
      <color rgb="FF61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77561</xdr:colOff>
      <xdr:row>1</xdr:row>
      <xdr:rowOff>241300</xdr:rowOff>
    </xdr:from>
    <xdr:to>
      <xdr:col>1</xdr:col>
      <xdr:colOff>1206500</xdr:colOff>
      <xdr:row>6</xdr:row>
      <xdr:rowOff>80804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561" y="431800"/>
          <a:ext cx="1916339" cy="1503204"/>
        </a:xfrm>
        <a:prstGeom prst="rect">
          <a:avLst/>
        </a:prstGeom>
      </xdr:spPr>
    </xdr:pic>
    <xdr:clientData/>
  </xdr:twoCellAnchor>
  <xdr:oneCellAnchor>
    <xdr:from>
      <xdr:col>21</xdr:col>
      <xdr:colOff>1131</xdr:colOff>
      <xdr:row>59</xdr:row>
      <xdr:rowOff>93051</xdr:rowOff>
    </xdr:from>
    <xdr:ext cx="4534395" cy="968983"/>
    <xdr:sp macro="" textlink="">
      <xdr:nvSpPr>
        <xdr:cNvPr id="25" name="CuadroTexto 24">
          <a:extLst>
            <a:ext uri="{FF2B5EF4-FFF2-40B4-BE49-F238E27FC236}">
              <a16:creationId xmlns:a16="http://schemas.microsoft.com/office/drawing/2014/main" id="{48F48467-098D-4E27-ABD7-A8390ECE44F0}"/>
            </a:ext>
          </a:extLst>
        </xdr:cNvPr>
        <xdr:cNvSpPr txBox="1"/>
      </xdr:nvSpPr>
      <xdr:spPr>
        <a:xfrm>
          <a:off x="28553271" y="60740631"/>
          <a:ext cx="4534395"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400"/>
            <a:t>_________________________</a:t>
          </a:r>
        </a:p>
        <a:p>
          <a:pPr algn="ctr"/>
          <a:r>
            <a:rPr lang="es-MX" sz="1400"/>
            <a:t>Autorizó</a:t>
          </a:r>
        </a:p>
        <a:p>
          <a:pPr algn="ctr"/>
          <a:r>
            <a:rPr lang="es-MX" sz="1400" baseline="0"/>
            <a:t>Lic. Nora Viviana Espinoza Hernández</a:t>
          </a:r>
          <a:endParaRPr lang="es-MX" sz="1400"/>
        </a:p>
        <a:p>
          <a:pPr algn="ctr"/>
          <a:r>
            <a:rPr lang="es-MX" sz="1400" baseline="0"/>
            <a:t> Oficial Mayor</a:t>
          </a:r>
          <a:endParaRPr lang="es-MX" sz="1400"/>
        </a:p>
      </xdr:txBody>
    </xdr:sp>
    <xdr:clientData/>
  </xdr:oneCellAnchor>
  <xdr:oneCellAnchor>
    <xdr:from>
      <xdr:col>9</xdr:col>
      <xdr:colOff>952517</xdr:colOff>
      <xdr:row>59</xdr:row>
      <xdr:rowOff>103402</xdr:rowOff>
    </xdr:from>
    <xdr:ext cx="3998528" cy="960662"/>
    <xdr:sp macro="" textlink="">
      <xdr:nvSpPr>
        <xdr:cNvPr id="26" name="CuadroTexto 25">
          <a:extLst>
            <a:ext uri="{FF2B5EF4-FFF2-40B4-BE49-F238E27FC236}">
              <a16:creationId xmlns:a16="http://schemas.microsoft.com/office/drawing/2014/main" id="{9CDCFA14-BE71-4738-B660-227CBDD202F2}"/>
            </a:ext>
          </a:extLst>
        </xdr:cNvPr>
        <xdr:cNvSpPr txBox="1"/>
      </xdr:nvSpPr>
      <xdr:spPr>
        <a:xfrm>
          <a:off x="15529577" y="60750982"/>
          <a:ext cx="3998528"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t>_________________________</a:t>
          </a:r>
        </a:p>
        <a:p>
          <a:pPr algn="ctr"/>
          <a:r>
            <a:rPr lang="es-MX" sz="1400"/>
            <a:t>Revisó</a:t>
          </a:r>
        </a:p>
        <a:p>
          <a:pPr algn="ctr"/>
          <a:r>
            <a:rPr lang="es-MX" sz="1400"/>
            <a:t>M.C. Enrique Eduardo Encalada Sánchez</a:t>
          </a:r>
        </a:p>
        <a:p>
          <a:pPr algn="ctr"/>
          <a:r>
            <a:rPr lang="es-MX" sz="1400"/>
            <a:t>Director de Planeación de la DGPM</a:t>
          </a:r>
        </a:p>
      </xdr:txBody>
    </xdr:sp>
    <xdr:clientData/>
  </xdr:oneCellAnchor>
  <xdr:oneCellAnchor>
    <xdr:from>
      <xdr:col>2</xdr:col>
      <xdr:colOff>161925</xdr:colOff>
      <xdr:row>56</xdr:row>
      <xdr:rowOff>166370</xdr:rowOff>
    </xdr:from>
    <xdr:ext cx="5607050" cy="2011965"/>
    <xdr:sp macro="" textlink="">
      <xdr:nvSpPr>
        <xdr:cNvPr id="27" name="CuadroTexto 26">
          <a:extLst>
            <a:ext uri="{FF2B5EF4-FFF2-40B4-BE49-F238E27FC236}">
              <a16:creationId xmlns:a16="http://schemas.microsoft.com/office/drawing/2014/main" id="{B1A5B8E3-A28F-46D5-BACE-E287A4DFABA9}"/>
            </a:ext>
          </a:extLst>
        </xdr:cNvPr>
        <xdr:cNvSpPr txBox="1"/>
      </xdr:nvSpPr>
      <xdr:spPr>
        <a:xfrm>
          <a:off x="2356485" y="60250070"/>
          <a:ext cx="5607050" cy="2011965"/>
        </a:xfrm>
        <a:prstGeom prst="rect">
          <a:avLst/>
        </a:prstGeom>
        <a:no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prstClr val="black"/>
              </a:solidFill>
              <a:effectLst/>
              <a:uLnTx/>
              <a:uFillTx/>
              <a:latin typeface="Calibri" panose="020F0502020204030204"/>
              <a:ea typeface="+mn-ea"/>
              <a:cs typeface="+mn-cs"/>
            </a:rPr>
            <a:t>_______________                                                  _________________</a:t>
          </a:r>
          <a:r>
            <a:rPr kumimoji="0" lang="es-MX" sz="12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Elaboró</a:t>
          </a:r>
          <a:r>
            <a:rPr kumimoji="0" lang="es-MX" sz="1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Juan Ramón Góngora Canto                                 Leydi Elizabeth Castro López</a:t>
          </a:r>
          <a:r>
            <a:rPr kumimoji="0" lang="es-MX" sz="1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Auxiliar Administrativo                                             Asistente Administrativo</a:t>
          </a:r>
          <a:endParaRPr kumimoji="0" lang="es-MX" sz="1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twoCellAnchor editAs="oneCell">
    <xdr:from>
      <xdr:col>2</xdr:col>
      <xdr:colOff>25401</xdr:colOff>
      <xdr:row>1</xdr:row>
      <xdr:rowOff>271243</xdr:rowOff>
    </xdr:from>
    <xdr:to>
      <xdr:col>3</xdr:col>
      <xdr:colOff>1805449</xdr:colOff>
      <xdr:row>6</xdr:row>
      <xdr:rowOff>23852</xdr:rowOff>
    </xdr:to>
    <xdr:pic>
      <xdr:nvPicPr>
        <xdr:cNvPr id="5" name="Imagen 4">
          <a:extLst>
            <a:ext uri="{FF2B5EF4-FFF2-40B4-BE49-F238E27FC236}">
              <a16:creationId xmlns:a16="http://schemas.microsoft.com/office/drawing/2014/main" id="{21122699-7881-475F-927F-2D4546008AAD}"/>
            </a:ext>
          </a:extLst>
        </xdr:cNvPr>
        <xdr:cNvPicPr>
          <a:picLocks noChangeAspect="1"/>
        </xdr:cNvPicPr>
      </xdr:nvPicPr>
      <xdr:blipFill>
        <a:blip xmlns:r="http://schemas.openxmlformats.org/officeDocument/2006/relationships" r:embed="rId2"/>
        <a:stretch>
          <a:fillRect/>
        </a:stretch>
      </xdr:blipFill>
      <xdr:spPr>
        <a:xfrm>
          <a:off x="2222501" y="461743"/>
          <a:ext cx="4292599" cy="1416309"/>
        </a:xfrm>
        <a:prstGeom prst="rect">
          <a:avLst/>
        </a:prstGeom>
      </xdr:spPr>
    </xdr:pic>
    <xdr:clientData/>
  </xdr:twoCellAnchor>
  <xdr:twoCellAnchor editAs="oneCell">
    <xdr:from>
      <xdr:col>22</xdr:col>
      <xdr:colOff>948905</xdr:colOff>
      <xdr:row>1</xdr:row>
      <xdr:rowOff>23689</xdr:rowOff>
    </xdr:from>
    <xdr:to>
      <xdr:col>22</xdr:col>
      <xdr:colOff>3215739</xdr:colOff>
      <xdr:row>6</xdr:row>
      <xdr:rowOff>147484</xdr:rowOff>
    </xdr:to>
    <xdr:pic>
      <xdr:nvPicPr>
        <xdr:cNvPr id="7" name="Imagen 6">
          <a:extLst>
            <a:ext uri="{FF2B5EF4-FFF2-40B4-BE49-F238E27FC236}">
              <a16:creationId xmlns:a16="http://schemas.microsoft.com/office/drawing/2014/main" id="{20763B62-A1C0-4A64-9B43-9226EE971C61}"/>
            </a:ext>
          </a:extLst>
        </xdr:cNvPr>
        <xdr:cNvPicPr>
          <a:picLocks noChangeAspect="1"/>
        </xdr:cNvPicPr>
      </xdr:nvPicPr>
      <xdr:blipFill rotWithShape="1">
        <a:blip xmlns:r="http://schemas.openxmlformats.org/officeDocument/2006/relationships" r:embed="rId3"/>
        <a:srcRect l="46572"/>
        <a:stretch/>
      </xdr:blipFill>
      <xdr:spPr>
        <a:xfrm>
          <a:off x="32633357" y="220334"/>
          <a:ext cx="2266834" cy="18198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4"/>
  <sheetViews>
    <sheetView tabSelected="1" topLeftCell="J1" zoomScale="70" zoomScaleNormal="70" zoomScaleSheetLayoutView="26" workbookViewId="0">
      <selection activeCell="AA12" sqref="AA12"/>
    </sheetView>
  </sheetViews>
  <sheetFormatPr baseColWidth="10" defaultColWidth="11.42578125" defaultRowHeight="15" x14ac:dyDescent="0.25"/>
  <cols>
    <col min="2" max="2" width="41.140625" bestFit="1" customWidth="1"/>
    <col min="3" max="3" width="35.85546875" customWidth="1"/>
    <col min="4" max="4" width="31.42578125" customWidth="1"/>
    <col min="5" max="5" width="27.42578125" customWidth="1"/>
    <col min="6" max="6" width="35.140625" customWidth="1"/>
    <col min="7" max="7" width="18.7109375" customWidth="1"/>
    <col min="8" max="8" width="18.140625" customWidth="1"/>
    <col min="9" max="9" width="18.5703125" customWidth="1"/>
    <col min="10" max="10" width="18.42578125" customWidth="1"/>
    <col min="11" max="11" width="18.5703125" customWidth="1"/>
    <col min="12" max="12" width="18.28515625" customWidth="1"/>
    <col min="13" max="13" width="18.42578125" customWidth="1"/>
    <col min="14" max="14" width="18.28515625" customWidth="1"/>
    <col min="15" max="22" width="16.85546875" customWidth="1"/>
    <col min="23" max="23" width="59" customWidth="1"/>
    <col min="24" max="24" width="11.42578125" style="140"/>
  </cols>
  <sheetData>
    <row r="1" spans="1:24" ht="15.75" thickBot="1" x14ac:dyDescent="0.3"/>
    <row r="2" spans="1:24" ht="30" customHeight="1" x14ac:dyDescent="0.25">
      <c r="E2" s="210" t="s">
        <v>126</v>
      </c>
      <c r="F2" s="211"/>
      <c r="G2" s="211"/>
      <c r="H2" s="211"/>
      <c r="I2" s="211"/>
      <c r="J2" s="211"/>
      <c r="K2" s="211"/>
      <c r="L2" s="211"/>
      <c r="M2" s="211"/>
      <c r="N2" s="211"/>
      <c r="O2" s="211"/>
      <c r="P2" s="211"/>
      <c r="Q2" s="211"/>
      <c r="R2" s="211"/>
      <c r="S2" s="211"/>
    </row>
    <row r="3" spans="1:24" ht="30" customHeight="1" x14ac:dyDescent="0.25">
      <c r="E3" s="212" t="s">
        <v>0</v>
      </c>
      <c r="F3" s="213"/>
      <c r="G3" s="213"/>
      <c r="H3" s="213"/>
      <c r="I3" s="213"/>
      <c r="J3" s="213"/>
      <c r="K3" s="213"/>
      <c r="L3" s="213"/>
      <c r="M3" s="213"/>
      <c r="N3" s="213"/>
      <c r="O3" s="213"/>
      <c r="P3" s="213"/>
      <c r="Q3" s="213"/>
      <c r="R3" s="213"/>
      <c r="S3" s="213"/>
    </row>
    <row r="4" spans="1:24" ht="27.75" x14ac:dyDescent="0.25">
      <c r="E4" s="212" t="s">
        <v>135</v>
      </c>
      <c r="F4" s="213"/>
      <c r="G4" s="213"/>
      <c r="H4" s="213"/>
      <c r="I4" s="213"/>
      <c r="J4" s="213"/>
      <c r="K4" s="213"/>
      <c r="L4" s="213"/>
      <c r="M4" s="213"/>
      <c r="N4" s="213"/>
      <c r="O4" s="213"/>
      <c r="P4" s="213"/>
      <c r="Q4" s="213"/>
      <c r="R4" s="213"/>
      <c r="S4" s="213"/>
    </row>
    <row r="5" spans="1:24" ht="28.5" thickBot="1" x14ac:dyDescent="0.3">
      <c r="E5" s="217" t="s">
        <v>113</v>
      </c>
      <c r="F5" s="218"/>
      <c r="G5" s="218"/>
      <c r="H5" s="218"/>
      <c r="I5" s="218"/>
      <c r="J5" s="218"/>
      <c r="K5" s="218"/>
      <c r="L5" s="218"/>
      <c r="M5" s="218"/>
      <c r="N5" s="218"/>
      <c r="O5" s="218"/>
      <c r="P5" s="218"/>
      <c r="Q5" s="218"/>
      <c r="R5" s="218"/>
      <c r="S5" s="218"/>
    </row>
    <row r="9" spans="1:24" ht="15.75" thickBot="1" x14ac:dyDescent="0.3"/>
    <row r="10" spans="1:24" ht="34.9" customHeight="1" thickBot="1" x14ac:dyDescent="0.3">
      <c r="G10" s="205" t="s">
        <v>176</v>
      </c>
      <c r="H10" s="206"/>
      <c r="I10" s="206"/>
      <c r="J10" s="206"/>
      <c r="K10" s="206"/>
      <c r="L10" s="206"/>
      <c r="M10" s="206"/>
      <c r="N10" s="206"/>
      <c r="O10" s="206"/>
      <c r="P10" s="206"/>
      <c r="Q10" s="206"/>
      <c r="R10" s="206"/>
      <c r="S10" s="206"/>
      <c r="T10" s="206"/>
      <c r="U10" s="206"/>
      <c r="V10" s="207"/>
    </row>
    <row r="11" spans="1:24" ht="48" customHeight="1" thickTop="1" thickBot="1" x14ac:dyDescent="0.3">
      <c r="B11" s="200" t="s">
        <v>1</v>
      </c>
      <c r="C11" s="202" t="s">
        <v>2</v>
      </c>
      <c r="D11" s="204" t="s">
        <v>3</v>
      </c>
      <c r="E11" s="204"/>
      <c r="F11" s="204"/>
      <c r="G11" s="208" t="s">
        <v>131</v>
      </c>
      <c r="H11" s="208"/>
      <c r="I11" s="208"/>
      <c r="J11" s="208"/>
      <c r="K11" s="209"/>
      <c r="L11" s="214" t="s">
        <v>130</v>
      </c>
      <c r="M11" s="215"/>
      <c r="N11" s="215"/>
      <c r="O11" s="216"/>
      <c r="P11" s="197" t="s">
        <v>129</v>
      </c>
      <c r="Q11" s="198"/>
      <c r="R11" s="198"/>
      <c r="S11" s="199"/>
      <c r="T11" s="198" t="s">
        <v>128</v>
      </c>
      <c r="U11" s="198"/>
      <c r="V11" s="198"/>
      <c r="W11" s="191" t="s">
        <v>127</v>
      </c>
    </row>
    <row r="12" spans="1:24" ht="121.9" customHeight="1" thickBot="1" x14ac:dyDescent="0.3">
      <c r="B12" s="201"/>
      <c r="C12" s="203"/>
      <c r="D12" s="138" t="s">
        <v>4</v>
      </c>
      <c r="E12" s="138" t="s">
        <v>5</v>
      </c>
      <c r="F12" s="138" t="s">
        <v>6</v>
      </c>
      <c r="G12" s="81" t="s">
        <v>114</v>
      </c>
      <c r="H12" s="5" t="s">
        <v>7</v>
      </c>
      <c r="I12" s="3" t="s">
        <v>8</v>
      </c>
      <c r="J12" s="6" t="s">
        <v>9</v>
      </c>
      <c r="K12" s="4" t="s">
        <v>10</v>
      </c>
      <c r="L12" s="5" t="s">
        <v>7</v>
      </c>
      <c r="M12" s="3" t="s">
        <v>8</v>
      </c>
      <c r="N12" s="6" t="s">
        <v>9</v>
      </c>
      <c r="O12" s="4" t="s">
        <v>10</v>
      </c>
      <c r="P12" s="5" t="s">
        <v>7</v>
      </c>
      <c r="Q12" s="3" t="s">
        <v>8</v>
      </c>
      <c r="R12" s="6" t="s">
        <v>9</v>
      </c>
      <c r="S12" s="4" t="s">
        <v>10</v>
      </c>
      <c r="T12" s="172" t="s">
        <v>8</v>
      </c>
      <c r="U12" s="173" t="s">
        <v>9</v>
      </c>
      <c r="V12" s="174" t="s">
        <v>10</v>
      </c>
      <c r="W12" s="192"/>
    </row>
    <row r="13" spans="1:24" ht="180" x14ac:dyDescent="0.25">
      <c r="A13" s="186"/>
      <c r="B13" s="146" t="s">
        <v>11</v>
      </c>
      <c r="C13" s="145" t="s">
        <v>136</v>
      </c>
      <c r="D13" s="187" t="s">
        <v>132</v>
      </c>
      <c r="E13" s="188" t="s">
        <v>133</v>
      </c>
      <c r="F13" s="189" t="s">
        <v>134</v>
      </c>
      <c r="G13" s="190">
        <v>0.9</v>
      </c>
      <c r="H13" s="148">
        <v>0.9</v>
      </c>
      <c r="I13" s="149">
        <v>0.9</v>
      </c>
      <c r="J13" s="149">
        <v>0.9</v>
      </c>
      <c r="K13" s="150">
        <v>0.9</v>
      </c>
      <c r="L13" s="151">
        <v>0.88700000000000001</v>
      </c>
      <c r="M13" s="233">
        <v>0.90800000000000003</v>
      </c>
      <c r="N13" s="44"/>
      <c r="O13" s="46"/>
      <c r="P13" s="147">
        <f>IFERROR(L13/H13,"NO DISPONIBLE")</f>
        <v>0.98555555555555552</v>
      </c>
      <c r="Q13" s="147">
        <f>IFERROR(M13/I13,"NO DISPONIBLE")</f>
        <v>1.0088888888888889</v>
      </c>
      <c r="R13" s="152"/>
      <c r="S13" s="160"/>
      <c r="T13" s="156">
        <f t="shared" ref="T13:T53" si="0">IFERROR(((L13+M13)/(H13+I13)),"100%")</f>
        <v>0.99722222222222212</v>
      </c>
      <c r="U13" s="175"/>
      <c r="V13" s="176"/>
      <c r="W13" s="177" t="s">
        <v>224</v>
      </c>
    </row>
    <row r="14" spans="1:24" ht="60.6" hidden="1" customHeight="1" x14ac:dyDescent="0.25">
      <c r="B14" s="194" t="s">
        <v>24</v>
      </c>
      <c r="C14" s="195"/>
      <c r="D14" s="195"/>
      <c r="E14" s="195"/>
      <c r="F14" s="196"/>
      <c r="G14" s="79"/>
      <c r="H14" s="43"/>
      <c r="I14" s="44"/>
      <c r="J14" s="44"/>
      <c r="K14" s="45"/>
      <c r="L14" s="43"/>
      <c r="M14" s="44"/>
      <c r="N14" s="44"/>
      <c r="O14" s="46"/>
      <c r="P14" s="129" t="str">
        <f>IFERROR((L14/H14),"100%")</f>
        <v>100%</v>
      </c>
      <c r="Q14" s="153" t="str">
        <f>IFERROR((M14/I14),"100%")</f>
        <v>100%</v>
      </c>
      <c r="R14" s="154" t="str">
        <f>IFERROR((N14/J14),"100%")</f>
        <v>100%</v>
      </c>
      <c r="S14" s="161" t="str">
        <f>IFERROR((O14/K14),"100%")</f>
        <v>100%</v>
      </c>
      <c r="T14" s="156" t="str">
        <f t="shared" si="0"/>
        <v>100%</v>
      </c>
      <c r="U14" s="154" t="str">
        <f>IFERROR(((L14+M14+N14)/(H14+I14+J14)),"100%")</f>
        <v>100%</v>
      </c>
      <c r="V14" s="155" t="str">
        <f>IFERROR(((L14+M14+N14+O14)/(H14+I14+J14+K14)),"100%")</f>
        <v>100%</v>
      </c>
      <c r="W14" s="163"/>
      <c r="X14" s="141"/>
    </row>
    <row r="15" spans="1:24" ht="120" x14ac:dyDescent="0.25">
      <c r="B15" s="82" t="s">
        <v>27</v>
      </c>
      <c r="C15" s="84" t="s">
        <v>137</v>
      </c>
      <c r="D15" s="84" t="s">
        <v>28</v>
      </c>
      <c r="E15" s="83" t="s">
        <v>26</v>
      </c>
      <c r="F15" s="85" t="s">
        <v>29</v>
      </c>
      <c r="G15" s="97">
        <f>SUM(H15:K15)</f>
        <v>3645007</v>
      </c>
      <c r="H15" s="25">
        <v>709995</v>
      </c>
      <c r="I15" s="1">
        <v>1012725</v>
      </c>
      <c r="J15" s="1">
        <v>912772</v>
      </c>
      <c r="K15" s="24">
        <v>1009515</v>
      </c>
      <c r="L15" s="25">
        <v>929029</v>
      </c>
      <c r="M15" s="1">
        <v>1216903.6000000001</v>
      </c>
      <c r="N15" s="1"/>
      <c r="O15" s="2"/>
      <c r="P15" s="129">
        <f>IFERROR((L15/H15),"100%")</f>
        <v>1.308500764089888</v>
      </c>
      <c r="Q15" s="153">
        <f>IFERROR((M15/I15),"100%")</f>
        <v>1.2016130736379571</v>
      </c>
      <c r="R15" s="154"/>
      <c r="S15" s="161"/>
      <c r="T15" s="156">
        <f t="shared" si="0"/>
        <v>1.2456653431782299</v>
      </c>
      <c r="U15" s="154"/>
      <c r="V15" s="155"/>
      <c r="W15" s="164" t="s">
        <v>223</v>
      </c>
      <c r="X15" s="141"/>
    </row>
    <row r="16" spans="1:24" ht="104.25" x14ac:dyDescent="0.25">
      <c r="B16" s="51" t="s">
        <v>30</v>
      </c>
      <c r="C16" s="52" t="s">
        <v>138</v>
      </c>
      <c r="D16" s="53" t="s">
        <v>31</v>
      </c>
      <c r="E16" s="54" t="s">
        <v>26</v>
      </c>
      <c r="F16" s="86" t="s">
        <v>32</v>
      </c>
      <c r="G16" s="111">
        <f t="shared" ref="G16:G53" si="1">SUM(H16:K16)</f>
        <v>5220</v>
      </c>
      <c r="H16" s="25">
        <v>1292</v>
      </c>
      <c r="I16" s="1">
        <v>1330</v>
      </c>
      <c r="J16" s="1">
        <v>1320</v>
      </c>
      <c r="K16" s="24">
        <v>1278</v>
      </c>
      <c r="L16" s="25">
        <v>1466</v>
      </c>
      <c r="M16" s="1">
        <v>1502</v>
      </c>
      <c r="N16" s="1"/>
      <c r="O16" s="2"/>
      <c r="P16" s="129">
        <f>IFERROR((L16/H16),"100%")</f>
        <v>1.1346749226006192</v>
      </c>
      <c r="Q16" s="153">
        <f>IFERROR((M16/I16),"100%")</f>
        <v>1.1293233082706766</v>
      </c>
      <c r="R16" s="154"/>
      <c r="S16" s="161"/>
      <c r="T16" s="156">
        <f t="shared" si="0"/>
        <v>1.1319603356216628</v>
      </c>
      <c r="U16" s="154"/>
      <c r="V16" s="155"/>
      <c r="W16" s="165" t="s">
        <v>220</v>
      </c>
      <c r="X16" s="141"/>
    </row>
    <row r="17" spans="2:25" ht="104.25" x14ac:dyDescent="0.25">
      <c r="B17" s="55" t="s">
        <v>12</v>
      </c>
      <c r="C17" s="56" t="s">
        <v>139</v>
      </c>
      <c r="D17" s="57" t="s">
        <v>33</v>
      </c>
      <c r="E17" s="58" t="s">
        <v>26</v>
      </c>
      <c r="F17" s="87" t="s">
        <v>34</v>
      </c>
      <c r="G17" s="112">
        <f t="shared" si="1"/>
        <v>5</v>
      </c>
      <c r="H17" s="25"/>
      <c r="I17" s="1">
        <v>1</v>
      </c>
      <c r="J17" s="1">
        <v>4</v>
      </c>
      <c r="K17" s="24"/>
      <c r="L17" s="25"/>
      <c r="M17" s="1">
        <v>1</v>
      </c>
      <c r="N17" s="1"/>
      <c r="O17" s="2"/>
      <c r="P17" s="129" t="s">
        <v>219</v>
      </c>
      <c r="Q17" s="153">
        <f t="shared" ref="Q17:Q53" si="2">IFERROR((M17/I17),"100%")</f>
        <v>1</v>
      </c>
      <c r="R17" s="154"/>
      <c r="S17" s="161"/>
      <c r="T17" s="156">
        <f t="shared" si="0"/>
        <v>1</v>
      </c>
      <c r="U17" s="154"/>
      <c r="V17" s="155"/>
      <c r="W17" s="166" t="s">
        <v>221</v>
      </c>
      <c r="X17" s="142"/>
    </row>
    <row r="18" spans="2:25" ht="104.25" x14ac:dyDescent="0.25">
      <c r="B18" s="55" t="s">
        <v>12</v>
      </c>
      <c r="C18" s="56" t="s">
        <v>140</v>
      </c>
      <c r="D18" s="57" t="s">
        <v>35</v>
      </c>
      <c r="E18" s="58" t="s">
        <v>26</v>
      </c>
      <c r="F18" s="87" t="s">
        <v>36</v>
      </c>
      <c r="G18" s="112">
        <f t="shared" si="1"/>
        <v>72</v>
      </c>
      <c r="H18" s="47">
        <v>16</v>
      </c>
      <c r="I18" s="48">
        <v>20</v>
      </c>
      <c r="J18" s="48">
        <v>21</v>
      </c>
      <c r="K18" s="49">
        <v>15</v>
      </c>
      <c r="L18" s="47">
        <v>20</v>
      </c>
      <c r="M18" s="48">
        <v>20</v>
      </c>
      <c r="N18" s="48"/>
      <c r="O18" s="50"/>
      <c r="P18" s="129">
        <f t="shared" ref="P18:P53" si="3">IFERROR((L18/H18),"100%")</f>
        <v>1.25</v>
      </c>
      <c r="Q18" s="153">
        <f t="shared" si="2"/>
        <v>1</v>
      </c>
      <c r="R18" s="154"/>
      <c r="S18" s="161"/>
      <c r="T18" s="156">
        <f t="shared" si="0"/>
        <v>1.1111111111111112</v>
      </c>
      <c r="U18" s="154"/>
      <c r="V18" s="155"/>
      <c r="W18" s="166" t="s">
        <v>222</v>
      </c>
      <c r="X18" s="142"/>
    </row>
    <row r="19" spans="2:25" ht="117.75" x14ac:dyDescent="0.25">
      <c r="B19" s="51" t="s">
        <v>37</v>
      </c>
      <c r="C19" s="53" t="s">
        <v>141</v>
      </c>
      <c r="D19" s="53" t="s">
        <v>38</v>
      </c>
      <c r="E19" s="54" t="s">
        <v>26</v>
      </c>
      <c r="F19" s="88" t="s">
        <v>39</v>
      </c>
      <c r="G19" s="124">
        <f t="shared" si="1"/>
        <v>3603489</v>
      </c>
      <c r="H19" s="47">
        <v>700712</v>
      </c>
      <c r="I19" s="48">
        <v>1000895</v>
      </c>
      <c r="J19" s="48">
        <v>900988</v>
      </c>
      <c r="K19" s="49">
        <v>1000894</v>
      </c>
      <c r="L19" s="47">
        <v>921001</v>
      </c>
      <c r="M19" s="48">
        <v>1206528</v>
      </c>
      <c r="N19" s="48"/>
      <c r="O19" s="50"/>
      <c r="P19" s="129">
        <f t="shared" si="3"/>
        <v>1.3143788032743837</v>
      </c>
      <c r="Q19" s="153">
        <f t="shared" si="2"/>
        <v>1.2054491230348838</v>
      </c>
      <c r="R19" s="154"/>
      <c r="S19" s="161"/>
      <c r="T19" s="156">
        <f t="shared" si="0"/>
        <v>1.2503057403971658</v>
      </c>
      <c r="U19" s="154"/>
      <c r="V19" s="155"/>
      <c r="W19" s="165" t="s">
        <v>218</v>
      </c>
      <c r="X19" s="142"/>
      <c r="Y19" s="125"/>
    </row>
    <row r="20" spans="2:25" ht="117" x14ac:dyDescent="0.25">
      <c r="B20" s="55" t="s">
        <v>12</v>
      </c>
      <c r="C20" s="59" t="s">
        <v>142</v>
      </c>
      <c r="D20" s="57" t="s">
        <v>40</v>
      </c>
      <c r="E20" s="58" t="s">
        <v>26</v>
      </c>
      <c r="F20" s="95" t="s">
        <v>41</v>
      </c>
      <c r="G20" s="113">
        <f>SUM(H20:K20)</f>
        <v>2350</v>
      </c>
      <c r="H20" s="47">
        <v>586</v>
      </c>
      <c r="I20" s="48">
        <v>620</v>
      </c>
      <c r="J20" s="48">
        <v>584</v>
      </c>
      <c r="K20" s="49">
        <v>560</v>
      </c>
      <c r="L20" s="47">
        <v>565</v>
      </c>
      <c r="M20" s="48">
        <v>585</v>
      </c>
      <c r="N20" s="48"/>
      <c r="O20" s="50"/>
      <c r="P20" s="129">
        <f t="shared" si="3"/>
        <v>0.96416382252559729</v>
      </c>
      <c r="Q20" s="153">
        <f t="shared" si="2"/>
        <v>0.94354838709677424</v>
      </c>
      <c r="R20" s="154"/>
      <c r="S20" s="161"/>
      <c r="T20" s="156">
        <f t="shared" si="0"/>
        <v>0.95356550580431176</v>
      </c>
      <c r="U20" s="154"/>
      <c r="V20" s="155"/>
      <c r="W20" s="166" t="s">
        <v>192</v>
      </c>
      <c r="X20" s="142"/>
    </row>
    <row r="21" spans="2:25" ht="117" x14ac:dyDescent="0.25">
      <c r="B21" s="55" t="s">
        <v>12</v>
      </c>
      <c r="C21" s="59" t="s">
        <v>143</v>
      </c>
      <c r="D21" s="57" t="s">
        <v>42</v>
      </c>
      <c r="E21" s="58" t="s">
        <v>26</v>
      </c>
      <c r="F21" s="95" t="s">
        <v>43</v>
      </c>
      <c r="G21" s="113">
        <f>SUM(H21:K21)</f>
        <v>166</v>
      </c>
      <c r="H21" s="47">
        <v>38</v>
      </c>
      <c r="I21" s="48">
        <v>40</v>
      </c>
      <c r="J21" s="48">
        <v>30</v>
      </c>
      <c r="K21" s="49">
        <v>58</v>
      </c>
      <c r="L21" s="47">
        <v>96</v>
      </c>
      <c r="M21" s="48">
        <v>20</v>
      </c>
      <c r="N21" s="48"/>
      <c r="O21" s="50"/>
      <c r="P21" s="129">
        <f t="shared" si="3"/>
        <v>2.5263157894736841</v>
      </c>
      <c r="Q21" s="153">
        <f t="shared" si="2"/>
        <v>0.5</v>
      </c>
      <c r="R21" s="154"/>
      <c r="S21" s="161"/>
      <c r="T21" s="156">
        <f t="shared" si="0"/>
        <v>1.4871794871794872</v>
      </c>
      <c r="U21" s="154"/>
      <c r="V21" s="155"/>
      <c r="W21" s="166" t="s">
        <v>191</v>
      </c>
      <c r="X21" s="142"/>
    </row>
    <row r="22" spans="2:25" ht="102.75" x14ac:dyDescent="0.25">
      <c r="B22" s="55" t="s">
        <v>12</v>
      </c>
      <c r="C22" s="100" t="s">
        <v>144</v>
      </c>
      <c r="D22" s="57" t="s">
        <v>44</v>
      </c>
      <c r="E22" s="58" t="s">
        <v>26</v>
      </c>
      <c r="F22" s="95" t="s">
        <v>45</v>
      </c>
      <c r="G22" s="99">
        <f t="shared" si="1"/>
        <v>79</v>
      </c>
      <c r="H22" s="47">
        <v>8</v>
      </c>
      <c r="I22" s="48">
        <v>28</v>
      </c>
      <c r="J22" s="48">
        <v>31</v>
      </c>
      <c r="K22" s="49">
        <v>12</v>
      </c>
      <c r="L22" s="47">
        <v>11</v>
      </c>
      <c r="M22" s="48">
        <v>25</v>
      </c>
      <c r="N22" s="48"/>
      <c r="O22" s="50"/>
      <c r="P22" s="129">
        <f t="shared" si="3"/>
        <v>1.375</v>
      </c>
      <c r="Q22" s="153">
        <f t="shared" si="2"/>
        <v>0.8928571428571429</v>
      </c>
      <c r="R22" s="154"/>
      <c r="S22" s="161"/>
      <c r="T22" s="156">
        <f t="shared" si="0"/>
        <v>1</v>
      </c>
      <c r="U22" s="154"/>
      <c r="V22" s="155"/>
      <c r="W22" s="166" t="s">
        <v>193</v>
      </c>
      <c r="X22" s="142"/>
    </row>
    <row r="23" spans="2:25" ht="103.5" x14ac:dyDescent="0.25">
      <c r="B23" s="55" t="s">
        <v>12</v>
      </c>
      <c r="C23" s="59" t="s">
        <v>145</v>
      </c>
      <c r="D23" s="57" t="s">
        <v>46</v>
      </c>
      <c r="E23" s="58" t="s">
        <v>26</v>
      </c>
      <c r="F23" s="95" t="s">
        <v>47</v>
      </c>
      <c r="G23" s="99">
        <f t="shared" si="1"/>
        <v>526</v>
      </c>
      <c r="H23" s="47">
        <v>0</v>
      </c>
      <c r="I23" s="48">
        <v>100</v>
      </c>
      <c r="J23" s="48">
        <v>246</v>
      </c>
      <c r="K23" s="49">
        <v>180</v>
      </c>
      <c r="L23" s="47">
        <v>0</v>
      </c>
      <c r="M23" s="48">
        <v>104</v>
      </c>
      <c r="N23" s="48"/>
      <c r="O23" s="50"/>
      <c r="P23" s="129" t="str">
        <f t="shared" si="3"/>
        <v>100%</v>
      </c>
      <c r="Q23" s="153">
        <f t="shared" si="2"/>
        <v>1.04</v>
      </c>
      <c r="R23" s="154"/>
      <c r="S23" s="161"/>
      <c r="T23" s="156">
        <f t="shared" si="0"/>
        <v>1.04</v>
      </c>
      <c r="U23" s="154"/>
      <c r="V23" s="155"/>
      <c r="W23" s="166" t="s">
        <v>194</v>
      </c>
      <c r="X23" s="142"/>
    </row>
    <row r="24" spans="2:25" ht="103.5" x14ac:dyDescent="0.25">
      <c r="B24" s="55" t="s">
        <v>12</v>
      </c>
      <c r="C24" s="59" t="s">
        <v>146</v>
      </c>
      <c r="D24" s="57" t="s">
        <v>48</v>
      </c>
      <c r="E24" s="58" t="s">
        <v>26</v>
      </c>
      <c r="F24" s="95" t="s">
        <v>49</v>
      </c>
      <c r="G24" s="99">
        <f t="shared" si="1"/>
        <v>252</v>
      </c>
      <c r="H24" s="47">
        <v>55</v>
      </c>
      <c r="I24" s="48">
        <v>64</v>
      </c>
      <c r="J24" s="48">
        <v>68</v>
      </c>
      <c r="K24" s="49">
        <v>65</v>
      </c>
      <c r="L24" s="47">
        <v>56</v>
      </c>
      <c r="M24" s="48">
        <v>42</v>
      </c>
      <c r="N24" s="48"/>
      <c r="O24" s="50"/>
      <c r="P24" s="129">
        <f t="shared" si="3"/>
        <v>1.0181818181818181</v>
      </c>
      <c r="Q24" s="153">
        <f t="shared" si="2"/>
        <v>0.65625</v>
      </c>
      <c r="R24" s="154"/>
      <c r="S24" s="161"/>
      <c r="T24" s="156">
        <f t="shared" si="0"/>
        <v>0.82352941176470584</v>
      </c>
      <c r="U24" s="154"/>
      <c r="V24" s="155"/>
      <c r="W24" s="166" t="s">
        <v>195</v>
      </c>
      <c r="X24" s="142"/>
    </row>
    <row r="25" spans="2:25" ht="120" x14ac:dyDescent="0.25">
      <c r="B25" s="55" t="s">
        <v>12</v>
      </c>
      <c r="C25" s="101" t="s">
        <v>147</v>
      </c>
      <c r="D25" s="102" t="s">
        <v>50</v>
      </c>
      <c r="E25" s="103" t="s">
        <v>26</v>
      </c>
      <c r="F25" s="104" t="s">
        <v>51</v>
      </c>
      <c r="G25" s="99">
        <f t="shared" si="1"/>
        <v>3600000</v>
      </c>
      <c r="H25" s="47">
        <v>700000</v>
      </c>
      <c r="I25" s="48">
        <v>1000000</v>
      </c>
      <c r="J25" s="48">
        <v>900000</v>
      </c>
      <c r="K25" s="49">
        <v>1000000</v>
      </c>
      <c r="L25" s="47">
        <v>920248</v>
      </c>
      <c r="M25" s="48">
        <v>1205701.6000000001</v>
      </c>
      <c r="N25" s="48"/>
      <c r="O25" s="50"/>
      <c r="P25" s="129">
        <f t="shared" si="3"/>
        <v>1.31464</v>
      </c>
      <c r="Q25" s="153">
        <f t="shared" si="2"/>
        <v>1.2057016</v>
      </c>
      <c r="R25" s="154"/>
      <c r="S25" s="161"/>
      <c r="T25" s="156">
        <f t="shared" si="0"/>
        <v>1.2505585882352941</v>
      </c>
      <c r="U25" s="154"/>
      <c r="V25" s="155"/>
      <c r="W25" s="166" t="s">
        <v>196</v>
      </c>
      <c r="X25" s="142"/>
    </row>
    <row r="26" spans="2:25" ht="117" x14ac:dyDescent="0.25">
      <c r="B26" s="55" t="s">
        <v>12</v>
      </c>
      <c r="C26" s="59" t="s">
        <v>148</v>
      </c>
      <c r="D26" s="57" t="s">
        <v>52</v>
      </c>
      <c r="E26" s="58" t="s">
        <v>26</v>
      </c>
      <c r="F26" s="95" t="s">
        <v>53</v>
      </c>
      <c r="G26" s="99">
        <f t="shared" si="1"/>
        <v>116</v>
      </c>
      <c r="H26" s="47">
        <v>25</v>
      </c>
      <c r="I26" s="48">
        <v>43</v>
      </c>
      <c r="J26" s="48">
        <v>29</v>
      </c>
      <c r="K26" s="49">
        <v>19</v>
      </c>
      <c r="L26" s="47">
        <v>25</v>
      </c>
      <c r="M26" s="48">
        <v>50</v>
      </c>
      <c r="N26" s="48"/>
      <c r="O26" s="50"/>
      <c r="P26" s="129">
        <f t="shared" si="3"/>
        <v>1</v>
      </c>
      <c r="Q26" s="153">
        <f t="shared" si="2"/>
        <v>1.1627906976744187</v>
      </c>
      <c r="R26" s="154"/>
      <c r="S26" s="161"/>
      <c r="T26" s="156">
        <f t="shared" si="0"/>
        <v>1.1029411764705883</v>
      </c>
      <c r="U26" s="154"/>
      <c r="V26" s="155"/>
      <c r="W26" s="166" t="s">
        <v>197</v>
      </c>
      <c r="X26" s="142"/>
    </row>
    <row r="27" spans="2:25" ht="117.75" x14ac:dyDescent="0.25">
      <c r="B27" s="51" t="s">
        <v>54</v>
      </c>
      <c r="C27" s="60" t="s">
        <v>149</v>
      </c>
      <c r="D27" s="52" t="s">
        <v>55</v>
      </c>
      <c r="E27" s="54" t="s">
        <v>26</v>
      </c>
      <c r="F27" s="89" t="s">
        <v>56</v>
      </c>
      <c r="G27" s="98">
        <f t="shared" si="1"/>
        <v>10981</v>
      </c>
      <c r="H27" s="47">
        <v>2454</v>
      </c>
      <c r="I27" s="48">
        <v>3038</v>
      </c>
      <c r="J27" s="48">
        <v>3034</v>
      </c>
      <c r="K27" s="49">
        <v>2455</v>
      </c>
      <c r="L27" s="47">
        <v>1393</v>
      </c>
      <c r="M27" s="48">
        <v>2630</v>
      </c>
      <c r="N27" s="48"/>
      <c r="O27" s="50"/>
      <c r="P27" s="129">
        <f t="shared" si="3"/>
        <v>0.56764466177669115</v>
      </c>
      <c r="Q27" s="153">
        <f t="shared" si="2"/>
        <v>0.86570111915734038</v>
      </c>
      <c r="R27" s="154"/>
      <c r="S27" s="161"/>
      <c r="T27" s="156">
        <f t="shared" si="0"/>
        <v>0.73252002913328473</v>
      </c>
      <c r="U27" s="154"/>
      <c r="V27" s="155"/>
      <c r="W27" s="165" t="s">
        <v>202</v>
      </c>
      <c r="X27" s="142"/>
      <c r="Y27" s="125"/>
    </row>
    <row r="28" spans="2:25" ht="103.5" x14ac:dyDescent="0.25">
      <c r="B28" s="55" t="s">
        <v>12</v>
      </c>
      <c r="C28" s="56" t="s">
        <v>150</v>
      </c>
      <c r="D28" s="56" t="s">
        <v>57</v>
      </c>
      <c r="E28" s="58" t="s">
        <v>26</v>
      </c>
      <c r="F28" s="90" t="s">
        <v>58</v>
      </c>
      <c r="G28" s="112">
        <f t="shared" si="1"/>
        <v>4</v>
      </c>
      <c r="H28" s="47">
        <v>1</v>
      </c>
      <c r="I28" s="48">
        <v>1</v>
      </c>
      <c r="J28" s="48">
        <v>1</v>
      </c>
      <c r="K28" s="49">
        <v>1</v>
      </c>
      <c r="L28" s="47">
        <v>1</v>
      </c>
      <c r="M28" s="48">
        <v>1</v>
      </c>
      <c r="N28" s="48"/>
      <c r="O28" s="50"/>
      <c r="P28" s="129">
        <f t="shared" si="3"/>
        <v>1</v>
      </c>
      <c r="Q28" s="153">
        <f t="shared" si="2"/>
        <v>1</v>
      </c>
      <c r="R28" s="154"/>
      <c r="S28" s="161"/>
      <c r="T28" s="156">
        <f t="shared" si="0"/>
        <v>1</v>
      </c>
      <c r="U28" s="154"/>
      <c r="V28" s="155"/>
      <c r="W28" s="166" t="s">
        <v>203</v>
      </c>
      <c r="X28" s="142"/>
    </row>
    <row r="29" spans="2:25" ht="117" x14ac:dyDescent="0.25">
      <c r="B29" s="55" t="s">
        <v>12</v>
      </c>
      <c r="C29" s="56" t="s">
        <v>151</v>
      </c>
      <c r="D29" s="56" t="s">
        <v>59</v>
      </c>
      <c r="E29" s="58" t="s">
        <v>26</v>
      </c>
      <c r="F29" s="90" t="s">
        <v>60</v>
      </c>
      <c r="G29" s="112">
        <f t="shared" si="1"/>
        <v>2846</v>
      </c>
      <c r="H29" s="47">
        <v>711</v>
      </c>
      <c r="I29" s="48">
        <v>713</v>
      </c>
      <c r="J29" s="48">
        <v>711</v>
      </c>
      <c r="K29" s="49">
        <v>711</v>
      </c>
      <c r="L29" s="47">
        <v>709</v>
      </c>
      <c r="M29" s="48">
        <v>721</v>
      </c>
      <c r="N29" s="48"/>
      <c r="O29" s="50"/>
      <c r="P29" s="129">
        <f t="shared" si="3"/>
        <v>0.99718706047819972</v>
      </c>
      <c r="Q29" s="153">
        <f t="shared" si="2"/>
        <v>1.0112201963534362</v>
      </c>
      <c r="R29" s="154"/>
      <c r="S29" s="161"/>
      <c r="T29" s="156">
        <f t="shared" si="0"/>
        <v>1.0042134831460674</v>
      </c>
      <c r="U29" s="154"/>
      <c r="V29" s="155"/>
      <c r="W29" s="166" t="s">
        <v>204</v>
      </c>
      <c r="X29" s="142"/>
    </row>
    <row r="30" spans="2:25" ht="102.75" x14ac:dyDescent="0.25">
      <c r="B30" s="55" t="s">
        <v>12</v>
      </c>
      <c r="C30" s="56" t="s">
        <v>152</v>
      </c>
      <c r="D30" s="56" t="s">
        <v>124</v>
      </c>
      <c r="E30" s="58" t="s">
        <v>26</v>
      </c>
      <c r="F30" s="90" t="s">
        <v>61</v>
      </c>
      <c r="G30" s="112">
        <f t="shared" si="1"/>
        <v>2846</v>
      </c>
      <c r="H30" s="47">
        <v>711</v>
      </c>
      <c r="I30" s="48">
        <v>713</v>
      </c>
      <c r="J30" s="48">
        <v>711</v>
      </c>
      <c r="K30" s="49">
        <v>711</v>
      </c>
      <c r="L30" s="47">
        <v>504</v>
      </c>
      <c r="M30" s="48">
        <v>600</v>
      </c>
      <c r="N30" s="48"/>
      <c r="O30" s="50"/>
      <c r="P30" s="129">
        <f t="shared" si="3"/>
        <v>0.70886075949367089</v>
      </c>
      <c r="Q30" s="153">
        <f t="shared" si="2"/>
        <v>0.84151472650771386</v>
      </c>
      <c r="R30" s="154"/>
      <c r="S30" s="161"/>
      <c r="T30" s="156">
        <f t="shared" si="0"/>
        <v>0.7752808988764045</v>
      </c>
      <c r="U30" s="154"/>
      <c r="V30" s="155"/>
      <c r="W30" s="167" t="s">
        <v>205</v>
      </c>
      <c r="X30" s="142"/>
    </row>
    <row r="31" spans="2:25" ht="102.75" x14ac:dyDescent="0.25">
      <c r="B31" s="55" t="s">
        <v>12</v>
      </c>
      <c r="C31" s="56" t="s">
        <v>153</v>
      </c>
      <c r="D31" s="56" t="s">
        <v>62</v>
      </c>
      <c r="E31" s="58" t="s">
        <v>26</v>
      </c>
      <c r="F31" s="90" t="s">
        <v>63</v>
      </c>
      <c r="G31" s="112">
        <f t="shared" si="1"/>
        <v>2580</v>
      </c>
      <c r="H31" s="47">
        <v>500</v>
      </c>
      <c r="I31" s="48">
        <v>790</v>
      </c>
      <c r="J31" s="48">
        <v>790</v>
      </c>
      <c r="K31" s="49">
        <v>500</v>
      </c>
      <c r="L31" s="47">
        <v>74</v>
      </c>
      <c r="M31" s="48">
        <v>636</v>
      </c>
      <c r="N31" s="48"/>
      <c r="O31" s="50"/>
      <c r="P31" s="129">
        <f t="shared" si="3"/>
        <v>0.14799999999999999</v>
      </c>
      <c r="Q31" s="153">
        <f t="shared" si="2"/>
        <v>0.80506329113924047</v>
      </c>
      <c r="R31" s="154"/>
      <c r="S31" s="161"/>
      <c r="T31" s="156">
        <f t="shared" si="0"/>
        <v>0.55038759689922478</v>
      </c>
      <c r="U31" s="154"/>
      <c r="V31" s="155"/>
      <c r="W31" s="166" t="s">
        <v>206</v>
      </c>
      <c r="X31" s="142"/>
    </row>
    <row r="32" spans="2:25" ht="103.5" x14ac:dyDescent="0.25">
      <c r="B32" s="55" t="s">
        <v>12</v>
      </c>
      <c r="C32" s="56" t="s">
        <v>154</v>
      </c>
      <c r="D32" s="56" t="s">
        <v>64</v>
      </c>
      <c r="E32" s="58" t="s">
        <v>26</v>
      </c>
      <c r="F32" s="90" t="s">
        <v>65</v>
      </c>
      <c r="G32" s="112">
        <f t="shared" si="1"/>
        <v>2580</v>
      </c>
      <c r="H32" s="47">
        <v>500</v>
      </c>
      <c r="I32" s="48">
        <v>790</v>
      </c>
      <c r="J32" s="48">
        <v>790</v>
      </c>
      <c r="K32" s="49">
        <v>500</v>
      </c>
      <c r="L32" s="47">
        <v>74</v>
      </c>
      <c r="M32" s="48">
        <v>636</v>
      </c>
      <c r="N32" s="48"/>
      <c r="O32" s="50"/>
      <c r="P32" s="129">
        <f t="shared" si="3"/>
        <v>0.14799999999999999</v>
      </c>
      <c r="Q32" s="153">
        <f t="shared" si="2"/>
        <v>0.80506329113924047</v>
      </c>
      <c r="R32" s="154"/>
      <c r="S32" s="161"/>
      <c r="T32" s="156">
        <f t="shared" si="0"/>
        <v>0.55038759689922478</v>
      </c>
      <c r="U32" s="154"/>
      <c r="V32" s="155"/>
      <c r="W32" s="166" t="s">
        <v>207</v>
      </c>
      <c r="X32" s="142"/>
    </row>
    <row r="33" spans="1:25" ht="117" x14ac:dyDescent="0.25">
      <c r="B33" s="55" t="s">
        <v>12</v>
      </c>
      <c r="C33" s="62" t="s">
        <v>155</v>
      </c>
      <c r="D33" s="56" t="s">
        <v>66</v>
      </c>
      <c r="E33" s="58" t="s">
        <v>26</v>
      </c>
      <c r="F33" s="90" t="s">
        <v>67</v>
      </c>
      <c r="G33" s="112">
        <f t="shared" si="1"/>
        <v>125</v>
      </c>
      <c r="H33" s="47">
        <v>31</v>
      </c>
      <c r="I33" s="48">
        <v>31</v>
      </c>
      <c r="J33" s="48">
        <v>31</v>
      </c>
      <c r="K33" s="49">
        <v>32</v>
      </c>
      <c r="L33" s="47">
        <v>31</v>
      </c>
      <c r="M33" s="48">
        <v>36</v>
      </c>
      <c r="N33" s="48"/>
      <c r="O33" s="50"/>
      <c r="P33" s="129">
        <f t="shared" si="3"/>
        <v>1</v>
      </c>
      <c r="Q33" s="153">
        <f t="shared" si="2"/>
        <v>1.1612903225806452</v>
      </c>
      <c r="R33" s="154"/>
      <c r="S33" s="161"/>
      <c r="T33" s="156">
        <f t="shared" si="0"/>
        <v>1.0806451612903225</v>
      </c>
      <c r="U33" s="154"/>
      <c r="V33" s="155"/>
      <c r="W33" s="166" t="s">
        <v>208</v>
      </c>
      <c r="X33" s="142"/>
    </row>
    <row r="34" spans="1:25" ht="104.25" x14ac:dyDescent="0.25">
      <c r="A34" s="179"/>
      <c r="B34" s="51" t="s">
        <v>25</v>
      </c>
      <c r="C34" s="52" t="s">
        <v>156</v>
      </c>
      <c r="D34" s="52" t="s">
        <v>68</v>
      </c>
      <c r="E34" s="63" t="s">
        <v>26</v>
      </c>
      <c r="F34" s="86" t="s">
        <v>69</v>
      </c>
      <c r="G34" s="98">
        <f t="shared" si="1"/>
        <v>2500</v>
      </c>
      <c r="H34" s="47">
        <v>400</v>
      </c>
      <c r="I34" s="48">
        <v>850</v>
      </c>
      <c r="J34" s="48">
        <v>850</v>
      </c>
      <c r="K34" s="49">
        <v>400</v>
      </c>
      <c r="L34" s="47">
        <v>463</v>
      </c>
      <c r="M34" s="48">
        <v>701</v>
      </c>
      <c r="N34" s="48"/>
      <c r="O34" s="50"/>
      <c r="P34" s="129">
        <f t="shared" si="3"/>
        <v>1.1575</v>
      </c>
      <c r="Q34" s="153">
        <f t="shared" si="2"/>
        <v>0.82470588235294118</v>
      </c>
      <c r="R34" s="154"/>
      <c r="S34" s="161"/>
      <c r="T34" s="156">
        <f t="shared" si="0"/>
        <v>0.93120000000000003</v>
      </c>
      <c r="U34" s="154"/>
      <c r="V34" s="155"/>
      <c r="W34" s="180" t="s">
        <v>198</v>
      </c>
      <c r="X34" s="178"/>
      <c r="Y34" s="179"/>
    </row>
    <row r="35" spans="1:25" ht="117" x14ac:dyDescent="0.25">
      <c r="A35" s="179"/>
      <c r="B35" s="55" t="s">
        <v>12</v>
      </c>
      <c r="C35" s="64" t="s">
        <v>157</v>
      </c>
      <c r="D35" s="65" t="s">
        <v>70</v>
      </c>
      <c r="E35" s="58" t="s">
        <v>26</v>
      </c>
      <c r="F35" s="139" t="s">
        <v>71</v>
      </c>
      <c r="G35" s="114">
        <f t="shared" si="1"/>
        <v>180</v>
      </c>
      <c r="H35" s="47">
        <v>40</v>
      </c>
      <c r="I35" s="48">
        <v>50</v>
      </c>
      <c r="J35" s="48">
        <v>50</v>
      </c>
      <c r="K35" s="49">
        <v>40</v>
      </c>
      <c r="L35" s="47">
        <v>38</v>
      </c>
      <c r="M35" s="48">
        <v>55</v>
      </c>
      <c r="N35" s="48"/>
      <c r="O35" s="50"/>
      <c r="P35" s="129">
        <f t="shared" si="3"/>
        <v>0.95</v>
      </c>
      <c r="Q35" s="153">
        <f t="shared" si="2"/>
        <v>1.1000000000000001</v>
      </c>
      <c r="R35" s="154"/>
      <c r="S35" s="161"/>
      <c r="T35" s="156">
        <f t="shared" si="0"/>
        <v>1.0333333333333334</v>
      </c>
      <c r="U35" s="154"/>
      <c r="V35" s="155"/>
      <c r="W35" s="181" t="s">
        <v>199</v>
      </c>
      <c r="X35" s="178"/>
      <c r="Y35" s="179"/>
    </row>
    <row r="36" spans="1:25" ht="102.75" x14ac:dyDescent="0.25">
      <c r="A36" s="179"/>
      <c r="B36" s="55" t="s">
        <v>12</v>
      </c>
      <c r="C36" s="64" t="s">
        <v>158</v>
      </c>
      <c r="D36" s="56" t="s">
        <v>72</v>
      </c>
      <c r="E36" s="58" t="s">
        <v>26</v>
      </c>
      <c r="F36" s="90" t="s">
        <v>73</v>
      </c>
      <c r="G36" s="112">
        <f t="shared" si="1"/>
        <v>5</v>
      </c>
      <c r="H36" s="47">
        <v>2</v>
      </c>
      <c r="I36" s="48">
        <v>2</v>
      </c>
      <c r="J36" s="48">
        <v>1</v>
      </c>
      <c r="K36" s="49">
        <v>0</v>
      </c>
      <c r="L36" s="47">
        <v>1</v>
      </c>
      <c r="M36" s="48">
        <v>0</v>
      </c>
      <c r="N36" s="48"/>
      <c r="O36" s="50"/>
      <c r="P36" s="129">
        <f t="shared" si="3"/>
        <v>0.5</v>
      </c>
      <c r="Q36" s="153">
        <f t="shared" si="2"/>
        <v>0</v>
      </c>
      <c r="R36" s="154"/>
      <c r="S36" s="161"/>
      <c r="T36" s="156">
        <f t="shared" si="0"/>
        <v>0.25</v>
      </c>
      <c r="U36" s="154"/>
      <c r="V36" s="155"/>
      <c r="W36" s="181" t="s">
        <v>200</v>
      </c>
      <c r="X36" s="178"/>
      <c r="Y36" s="179"/>
    </row>
    <row r="37" spans="1:25" ht="129.75" thickBot="1" x14ac:dyDescent="0.3">
      <c r="A37" s="179"/>
      <c r="B37" s="55" t="s">
        <v>12</v>
      </c>
      <c r="C37" s="64" t="s">
        <v>159</v>
      </c>
      <c r="D37" s="56" t="s">
        <v>74</v>
      </c>
      <c r="E37" s="58" t="s">
        <v>26</v>
      </c>
      <c r="F37" s="90" t="s">
        <v>75</v>
      </c>
      <c r="G37" s="112">
        <f t="shared" si="1"/>
        <v>1200</v>
      </c>
      <c r="H37" s="47">
        <v>360</v>
      </c>
      <c r="I37" s="48">
        <v>120</v>
      </c>
      <c r="J37" s="48">
        <v>360</v>
      </c>
      <c r="K37" s="49">
        <v>360</v>
      </c>
      <c r="L37" s="47">
        <v>150</v>
      </c>
      <c r="M37" s="48">
        <v>200</v>
      </c>
      <c r="N37" s="48"/>
      <c r="O37" s="50"/>
      <c r="P37" s="129">
        <f t="shared" si="3"/>
        <v>0.41666666666666669</v>
      </c>
      <c r="Q37" s="153">
        <f t="shared" si="2"/>
        <v>1.6666666666666667</v>
      </c>
      <c r="R37" s="154"/>
      <c r="S37" s="161"/>
      <c r="T37" s="156">
        <f t="shared" si="0"/>
        <v>0.72916666666666663</v>
      </c>
      <c r="U37" s="154"/>
      <c r="V37" s="155"/>
      <c r="W37" s="182" t="s">
        <v>201</v>
      </c>
      <c r="X37" s="178"/>
      <c r="Y37" s="179"/>
    </row>
    <row r="38" spans="1:25" ht="117" x14ac:dyDescent="0.25">
      <c r="A38" s="185"/>
      <c r="B38" s="51" t="s">
        <v>76</v>
      </c>
      <c r="C38" s="61" t="s">
        <v>160</v>
      </c>
      <c r="D38" s="61" t="s">
        <v>77</v>
      </c>
      <c r="E38" s="54" t="s">
        <v>26</v>
      </c>
      <c r="F38" s="92" t="s">
        <v>78</v>
      </c>
      <c r="G38" s="98">
        <f t="shared" si="1"/>
        <v>4280</v>
      </c>
      <c r="H38" s="47">
        <v>1070</v>
      </c>
      <c r="I38" s="48">
        <v>1070</v>
      </c>
      <c r="J38" s="48">
        <v>1070</v>
      </c>
      <c r="K38" s="49">
        <v>1070</v>
      </c>
      <c r="L38" s="47">
        <v>1081</v>
      </c>
      <c r="M38" s="48">
        <v>1004</v>
      </c>
      <c r="N38" s="48"/>
      <c r="O38" s="50"/>
      <c r="P38" s="129">
        <f t="shared" si="3"/>
        <v>1.0102803738317756</v>
      </c>
      <c r="Q38" s="153">
        <f t="shared" si="2"/>
        <v>0.93831775700934583</v>
      </c>
      <c r="R38" s="154"/>
      <c r="S38" s="161"/>
      <c r="T38" s="156">
        <f t="shared" si="0"/>
        <v>0.97429906542056077</v>
      </c>
      <c r="U38" s="154"/>
      <c r="V38" s="155"/>
      <c r="W38" s="168" t="s">
        <v>178</v>
      </c>
      <c r="X38" s="178"/>
      <c r="Y38" s="179"/>
    </row>
    <row r="39" spans="1:25" ht="103.5" x14ac:dyDescent="0.25">
      <c r="A39" s="185"/>
      <c r="B39" s="55" t="s">
        <v>12</v>
      </c>
      <c r="C39" s="68" t="s">
        <v>161</v>
      </c>
      <c r="D39" s="68" t="s">
        <v>79</v>
      </c>
      <c r="E39" s="58" t="s">
        <v>26</v>
      </c>
      <c r="F39" s="105" t="s">
        <v>80</v>
      </c>
      <c r="G39" s="112">
        <f t="shared" si="1"/>
        <v>480</v>
      </c>
      <c r="H39" s="47">
        <v>120</v>
      </c>
      <c r="I39" s="48">
        <v>120</v>
      </c>
      <c r="J39" s="48">
        <v>120</v>
      </c>
      <c r="K39" s="49">
        <v>120</v>
      </c>
      <c r="L39" s="47">
        <v>152</v>
      </c>
      <c r="M39" s="48">
        <v>94</v>
      </c>
      <c r="N39" s="48"/>
      <c r="O39" s="50"/>
      <c r="P39" s="129">
        <f t="shared" si="3"/>
        <v>1.2666666666666666</v>
      </c>
      <c r="Q39" s="153">
        <f t="shared" si="2"/>
        <v>0.78333333333333333</v>
      </c>
      <c r="R39" s="154"/>
      <c r="S39" s="161"/>
      <c r="T39" s="156">
        <f t="shared" si="0"/>
        <v>1.0249999999999999</v>
      </c>
      <c r="U39" s="154"/>
      <c r="V39" s="155"/>
      <c r="W39" s="169" t="s">
        <v>183</v>
      </c>
      <c r="X39" s="178"/>
      <c r="Y39" s="179"/>
    </row>
    <row r="40" spans="1:25" ht="102.75" x14ac:dyDescent="0.25">
      <c r="A40" s="185"/>
      <c r="B40" s="55" t="s">
        <v>12</v>
      </c>
      <c r="C40" s="68" t="s">
        <v>162</v>
      </c>
      <c r="D40" s="68" t="s">
        <v>81</v>
      </c>
      <c r="E40" s="58" t="s">
        <v>26</v>
      </c>
      <c r="F40" s="105" t="s">
        <v>82</v>
      </c>
      <c r="G40" s="112">
        <f t="shared" si="1"/>
        <v>800</v>
      </c>
      <c r="H40" s="47">
        <v>200</v>
      </c>
      <c r="I40" s="48">
        <v>200</v>
      </c>
      <c r="J40" s="48">
        <v>200</v>
      </c>
      <c r="K40" s="49">
        <v>200</v>
      </c>
      <c r="L40" s="47">
        <v>145</v>
      </c>
      <c r="M40" s="48">
        <v>147</v>
      </c>
      <c r="N40" s="48"/>
      <c r="O40" s="50"/>
      <c r="P40" s="129">
        <f t="shared" si="3"/>
        <v>0.72499999999999998</v>
      </c>
      <c r="Q40" s="153">
        <f t="shared" si="2"/>
        <v>0.73499999999999999</v>
      </c>
      <c r="R40" s="154"/>
      <c r="S40" s="161"/>
      <c r="T40" s="156">
        <f t="shared" si="0"/>
        <v>0.73</v>
      </c>
      <c r="U40" s="154"/>
      <c r="V40" s="155"/>
      <c r="W40" s="169" t="s">
        <v>184</v>
      </c>
      <c r="X40" s="178"/>
      <c r="Y40" s="179"/>
    </row>
    <row r="41" spans="1:25" ht="102.75" x14ac:dyDescent="0.25">
      <c r="A41" s="185"/>
      <c r="B41" s="55" t="s">
        <v>12</v>
      </c>
      <c r="C41" s="68" t="s">
        <v>163</v>
      </c>
      <c r="D41" s="68" t="s">
        <v>83</v>
      </c>
      <c r="E41" s="58" t="s">
        <v>26</v>
      </c>
      <c r="F41" s="105" t="s">
        <v>84</v>
      </c>
      <c r="G41" s="112">
        <f t="shared" si="1"/>
        <v>3000</v>
      </c>
      <c r="H41" s="47">
        <v>750</v>
      </c>
      <c r="I41" s="48">
        <v>750</v>
      </c>
      <c r="J41" s="48">
        <v>750</v>
      </c>
      <c r="K41" s="49">
        <v>750</v>
      </c>
      <c r="L41" s="47">
        <v>784</v>
      </c>
      <c r="M41" s="48">
        <v>763</v>
      </c>
      <c r="N41" s="48"/>
      <c r="O41" s="50"/>
      <c r="P41" s="129">
        <f t="shared" si="3"/>
        <v>1.0453333333333332</v>
      </c>
      <c r="Q41" s="153">
        <f t="shared" si="2"/>
        <v>1.0173333333333334</v>
      </c>
      <c r="R41" s="154"/>
      <c r="S41" s="161"/>
      <c r="T41" s="156">
        <f t="shared" si="0"/>
        <v>1.0313333333333334</v>
      </c>
      <c r="U41" s="154"/>
      <c r="V41" s="155"/>
      <c r="W41" s="169" t="s">
        <v>177</v>
      </c>
      <c r="X41" s="178"/>
      <c r="Y41" s="179"/>
    </row>
    <row r="42" spans="1:25" ht="117" x14ac:dyDescent="0.25">
      <c r="A42" s="179"/>
      <c r="B42" s="51" t="s">
        <v>85</v>
      </c>
      <c r="C42" s="66" t="s">
        <v>164</v>
      </c>
      <c r="D42" s="67" t="s">
        <v>86</v>
      </c>
      <c r="E42" s="63" t="s">
        <v>26</v>
      </c>
      <c r="F42" s="93" t="s">
        <v>87</v>
      </c>
      <c r="G42" s="115">
        <f t="shared" si="1"/>
        <v>1500</v>
      </c>
      <c r="H42" s="47">
        <v>350</v>
      </c>
      <c r="I42" s="48">
        <v>400</v>
      </c>
      <c r="J42" s="48">
        <v>400</v>
      </c>
      <c r="K42" s="49">
        <v>350</v>
      </c>
      <c r="L42" s="47">
        <v>1033</v>
      </c>
      <c r="M42" s="48">
        <v>680</v>
      </c>
      <c r="N42" s="48"/>
      <c r="O42" s="50"/>
      <c r="P42" s="129">
        <f t="shared" si="3"/>
        <v>2.9514285714285715</v>
      </c>
      <c r="Q42" s="153">
        <f t="shared" si="2"/>
        <v>1.7</v>
      </c>
      <c r="R42" s="154"/>
      <c r="S42" s="161"/>
      <c r="T42" s="156">
        <f t="shared" si="0"/>
        <v>2.2839999999999998</v>
      </c>
      <c r="U42" s="154"/>
      <c r="V42" s="155"/>
      <c r="W42" s="170" t="s">
        <v>189</v>
      </c>
      <c r="X42" s="178"/>
      <c r="Y42" s="179"/>
    </row>
    <row r="43" spans="1:25" ht="151.15" customHeight="1" x14ac:dyDescent="0.25">
      <c r="A43" s="179"/>
      <c r="B43" s="55" t="s">
        <v>12</v>
      </c>
      <c r="C43" s="68" t="s">
        <v>165</v>
      </c>
      <c r="D43" s="68" t="s">
        <v>88</v>
      </c>
      <c r="E43" s="58" t="s">
        <v>26</v>
      </c>
      <c r="F43" s="94" t="s">
        <v>89</v>
      </c>
      <c r="G43" s="113">
        <f>SUM(H43:K43)</f>
        <v>1300</v>
      </c>
      <c r="H43" s="47">
        <v>300</v>
      </c>
      <c r="I43" s="48">
        <v>350</v>
      </c>
      <c r="J43" s="48">
        <v>350</v>
      </c>
      <c r="K43" s="49">
        <v>300</v>
      </c>
      <c r="L43" s="47">
        <v>510</v>
      </c>
      <c r="M43" s="48">
        <v>519</v>
      </c>
      <c r="N43" s="48"/>
      <c r="O43" s="50"/>
      <c r="P43" s="129">
        <f t="shared" si="3"/>
        <v>1.7</v>
      </c>
      <c r="Q43" s="153">
        <f t="shared" si="2"/>
        <v>1.4828571428571429</v>
      </c>
      <c r="R43" s="154"/>
      <c r="S43" s="161"/>
      <c r="T43" s="156">
        <f t="shared" si="0"/>
        <v>1.583076923076923</v>
      </c>
      <c r="U43" s="154"/>
      <c r="V43" s="155"/>
      <c r="W43" s="171" t="s">
        <v>188</v>
      </c>
      <c r="X43" s="178"/>
      <c r="Y43" s="179"/>
    </row>
    <row r="44" spans="1:25" ht="103.5" x14ac:dyDescent="0.25">
      <c r="A44" s="179"/>
      <c r="B44" s="55" t="s">
        <v>12</v>
      </c>
      <c r="C44" s="68" t="s">
        <v>166</v>
      </c>
      <c r="D44" s="68" t="s">
        <v>90</v>
      </c>
      <c r="E44" s="58" t="s">
        <v>26</v>
      </c>
      <c r="F44" s="95" t="s">
        <v>91</v>
      </c>
      <c r="G44" s="99">
        <f t="shared" si="1"/>
        <v>6</v>
      </c>
      <c r="H44" s="47">
        <v>1</v>
      </c>
      <c r="I44" s="48">
        <v>1</v>
      </c>
      <c r="J44" s="48">
        <v>2</v>
      </c>
      <c r="K44" s="49">
        <v>2</v>
      </c>
      <c r="L44" s="47">
        <v>1</v>
      </c>
      <c r="M44" s="48">
        <v>1</v>
      </c>
      <c r="N44" s="48"/>
      <c r="O44" s="50"/>
      <c r="P44" s="129">
        <f t="shared" si="3"/>
        <v>1</v>
      </c>
      <c r="Q44" s="153">
        <f t="shared" si="2"/>
        <v>1</v>
      </c>
      <c r="R44" s="154"/>
      <c r="S44" s="161"/>
      <c r="T44" s="156">
        <f t="shared" si="0"/>
        <v>1</v>
      </c>
      <c r="U44" s="154"/>
      <c r="V44" s="155"/>
      <c r="W44" s="171" t="s">
        <v>187</v>
      </c>
      <c r="X44" s="178"/>
      <c r="Y44" s="179"/>
    </row>
    <row r="45" spans="1:25" ht="114.6" customHeight="1" x14ac:dyDescent="0.25">
      <c r="A45" s="179"/>
      <c r="B45" s="55" t="s">
        <v>12</v>
      </c>
      <c r="C45" s="68" t="s">
        <v>167</v>
      </c>
      <c r="D45" s="68" t="s">
        <v>92</v>
      </c>
      <c r="E45" s="58" t="s">
        <v>26</v>
      </c>
      <c r="F45" s="95" t="s">
        <v>93</v>
      </c>
      <c r="G45" s="99">
        <f t="shared" si="1"/>
        <v>1300</v>
      </c>
      <c r="H45" s="47">
        <v>300</v>
      </c>
      <c r="I45" s="48">
        <v>350</v>
      </c>
      <c r="J45" s="48">
        <v>350</v>
      </c>
      <c r="K45" s="49">
        <v>300</v>
      </c>
      <c r="L45" s="47">
        <v>522</v>
      </c>
      <c r="M45" s="48">
        <v>160</v>
      </c>
      <c r="N45" s="48"/>
      <c r="O45" s="50"/>
      <c r="P45" s="129">
        <f t="shared" si="3"/>
        <v>1.74</v>
      </c>
      <c r="Q45" s="153">
        <f t="shared" si="2"/>
        <v>0.45714285714285713</v>
      </c>
      <c r="R45" s="154"/>
      <c r="S45" s="161"/>
      <c r="T45" s="156">
        <f t="shared" si="0"/>
        <v>1.0492307692307692</v>
      </c>
      <c r="U45" s="154"/>
      <c r="V45" s="155"/>
      <c r="W45" s="171" t="s">
        <v>186</v>
      </c>
      <c r="X45" s="178"/>
      <c r="Y45" s="179"/>
    </row>
    <row r="46" spans="1:25" ht="118.5" x14ac:dyDescent="0.25">
      <c r="A46" s="179"/>
      <c r="B46" s="51" t="s">
        <v>94</v>
      </c>
      <c r="C46" s="53" t="s">
        <v>168</v>
      </c>
      <c r="D46" s="52" t="s">
        <v>95</v>
      </c>
      <c r="E46" s="63" t="s">
        <v>26</v>
      </c>
      <c r="F46" s="91" t="s">
        <v>96</v>
      </c>
      <c r="G46" s="98">
        <f t="shared" si="1"/>
        <v>216</v>
      </c>
      <c r="H46" s="47">
        <v>50</v>
      </c>
      <c r="I46" s="48">
        <v>59</v>
      </c>
      <c r="J46" s="48">
        <v>56</v>
      </c>
      <c r="K46" s="49">
        <v>51</v>
      </c>
      <c r="L46" s="47">
        <v>59</v>
      </c>
      <c r="M46" s="48">
        <v>71</v>
      </c>
      <c r="N46" s="48"/>
      <c r="O46" s="50"/>
      <c r="P46" s="129">
        <f t="shared" si="3"/>
        <v>1.18</v>
      </c>
      <c r="Q46" s="153">
        <f t="shared" si="2"/>
        <v>1.2033898305084745</v>
      </c>
      <c r="R46" s="154"/>
      <c r="S46" s="161"/>
      <c r="T46" s="156">
        <f t="shared" si="0"/>
        <v>1.1926605504587156</v>
      </c>
      <c r="U46" s="154"/>
      <c r="V46" s="155"/>
      <c r="W46" s="170" t="s">
        <v>179</v>
      </c>
      <c r="X46" s="178"/>
      <c r="Y46" s="179"/>
    </row>
    <row r="47" spans="1:25" ht="118.5" x14ac:dyDescent="0.25">
      <c r="A47" s="179"/>
      <c r="B47" s="106" t="s">
        <v>97</v>
      </c>
      <c r="C47" s="107" t="s">
        <v>169</v>
      </c>
      <c r="D47" s="68" t="s">
        <v>98</v>
      </c>
      <c r="E47" s="108" t="s">
        <v>26</v>
      </c>
      <c r="F47" s="95" t="s">
        <v>99</v>
      </c>
      <c r="G47" s="99">
        <f t="shared" si="1"/>
        <v>47</v>
      </c>
      <c r="H47" s="47">
        <v>10</v>
      </c>
      <c r="I47" s="48">
        <v>13</v>
      </c>
      <c r="J47" s="48">
        <v>13</v>
      </c>
      <c r="K47" s="49">
        <v>11</v>
      </c>
      <c r="L47" s="47">
        <v>16</v>
      </c>
      <c r="M47" s="48">
        <v>20</v>
      </c>
      <c r="N47" s="48"/>
      <c r="O47" s="50"/>
      <c r="P47" s="129">
        <f t="shared" si="3"/>
        <v>1.6</v>
      </c>
      <c r="Q47" s="153">
        <f t="shared" si="2"/>
        <v>1.5384615384615385</v>
      </c>
      <c r="R47" s="154"/>
      <c r="S47" s="161"/>
      <c r="T47" s="156">
        <f t="shared" si="0"/>
        <v>1.5652173913043479</v>
      </c>
      <c r="U47" s="154"/>
      <c r="V47" s="155"/>
      <c r="W47" s="171" t="s">
        <v>180</v>
      </c>
      <c r="X47" s="178"/>
      <c r="Y47" s="179"/>
    </row>
    <row r="48" spans="1:25" ht="104.25" x14ac:dyDescent="0.25">
      <c r="A48" s="179"/>
      <c r="B48" s="106" t="s">
        <v>12</v>
      </c>
      <c r="C48" s="109" t="s">
        <v>170</v>
      </c>
      <c r="D48" s="68" t="s">
        <v>100</v>
      </c>
      <c r="E48" s="110" t="s">
        <v>26</v>
      </c>
      <c r="F48" s="95" t="s">
        <v>101</v>
      </c>
      <c r="G48" s="99">
        <f t="shared" si="1"/>
        <v>147</v>
      </c>
      <c r="H48" s="47">
        <v>35</v>
      </c>
      <c r="I48" s="48">
        <v>40</v>
      </c>
      <c r="J48" s="48">
        <v>37</v>
      </c>
      <c r="K48" s="49">
        <v>35</v>
      </c>
      <c r="L48" s="47">
        <v>38</v>
      </c>
      <c r="M48" s="48">
        <v>45</v>
      </c>
      <c r="N48" s="48"/>
      <c r="O48" s="50"/>
      <c r="P48" s="129">
        <f t="shared" si="3"/>
        <v>1.0857142857142856</v>
      </c>
      <c r="Q48" s="153">
        <f t="shared" si="2"/>
        <v>1.125</v>
      </c>
      <c r="R48" s="154"/>
      <c r="S48" s="161"/>
      <c r="T48" s="156">
        <f t="shared" si="0"/>
        <v>1.1066666666666667</v>
      </c>
      <c r="U48" s="154"/>
      <c r="V48" s="155"/>
      <c r="W48" s="171" t="s">
        <v>181</v>
      </c>
      <c r="X48" s="178"/>
      <c r="Y48" s="179"/>
    </row>
    <row r="49" spans="1:25" ht="104.25" x14ac:dyDescent="0.25">
      <c r="A49" s="179"/>
      <c r="B49" s="106" t="s">
        <v>12</v>
      </c>
      <c r="C49" s="107" t="s">
        <v>171</v>
      </c>
      <c r="D49" s="107" t="s">
        <v>102</v>
      </c>
      <c r="E49" s="108" t="s">
        <v>26</v>
      </c>
      <c r="F49" s="94" t="s">
        <v>103</v>
      </c>
      <c r="G49" s="99">
        <f t="shared" si="1"/>
        <v>22</v>
      </c>
      <c r="H49" s="47">
        <v>5</v>
      </c>
      <c r="I49" s="48">
        <v>6</v>
      </c>
      <c r="J49" s="48">
        <v>6</v>
      </c>
      <c r="K49" s="49">
        <v>5</v>
      </c>
      <c r="L49" s="47">
        <v>5</v>
      </c>
      <c r="M49" s="48">
        <v>6</v>
      </c>
      <c r="N49" s="48"/>
      <c r="O49" s="50"/>
      <c r="P49" s="129">
        <f t="shared" si="3"/>
        <v>1</v>
      </c>
      <c r="Q49" s="153">
        <f t="shared" si="2"/>
        <v>1</v>
      </c>
      <c r="R49" s="154"/>
      <c r="S49" s="161"/>
      <c r="T49" s="156">
        <f t="shared" si="0"/>
        <v>1</v>
      </c>
      <c r="U49" s="154"/>
      <c r="V49" s="155"/>
      <c r="W49" s="171" t="s">
        <v>182</v>
      </c>
      <c r="X49" s="178"/>
      <c r="Y49" s="179"/>
    </row>
    <row r="50" spans="1:25" ht="115.5" x14ac:dyDescent="0.25">
      <c r="B50" s="51" t="s">
        <v>104</v>
      </c>
      <c r="C50" s="69" t="s">
        <v>172</v>
      </c>
      <c r="D50" s="53" t="s">
        <v>105</v>
      </c>
      <c r="E50" s="54" t="s">
        <v>26</v>
      </c>
      <c r="F50" s="86" t="s">
        <v>106</v>
      </c>
      <c r="G50" s="98">
        <f t="shared" si="1"/>
        <v>1272</v>
      </c>
      <c r="H50" s="47">
        <v>318</v>
      </c>
      <c r="I50" s="48">
        <v>318</v>
      </c>
      <c r="J50" s="48">
        <v>318</v>
      </c>
      <c r="K50" s="49">
        <v>318</v>
      </c>
      <c r="L50" s="47">
        <v>406</v>
      </c>
      <c r="M50" s="48">
        <v>412</v>
      </c>
      <c r="N50" s="48"/>
      <c r="O50" s="50"/>
      <c r="P50" s="129">
        <f t="shared" si="3"/>
        <v>1.2767295597484276</v>
      </c>
      <c r="Q50" s="153">
        <f t="shared" si="2"/>
        <v>1.2955974842767295</v>
      </c>
      <c r="R50" s="154"/>
      <c r="S50" s="161"/>
      <c r="T50" s="156">
        <f t="shared" si="0"/>
        <v>1.2861635220125787</v>
      </c>
      <c r="U50" s="154"/>
      <c r="V50" s="155"/>
      <c r="W50" s="184" t="s">
        <v>212</v>
      </c>
      <c r="X50" s="142"/>
      <c r="Y50" s="179"/>
    </row>
    <row r="51" spans="1:25" ht="115.5" x14ac:dyDescent="0.25">
      <c r="B51" s="55" t="s">
        <v>12</v>
      </c>
      <c r="C51" s="62" t="s">
        <v>173</v>
      </c>
      <c r="D51" s="57" t="s">
        <v>107</v>
      </c>
      <c r="E51" s="58" t="s">
        <v>26</v>
      </c>
      <c r="F51" s="90" t="s">
        <v>108</v>
      </c>
      <c r="G51" s="112">
        <f t="shared" si="1"/>
        <v>3576</v>
      </c>
      <c r="H51" s="47">
        <v>750</v>
      </c>
      <c r="I51" s="48">
        <v>1207</v>
      </c>
      <c r="J51" s="48">
        <v>1100</v>
      </c>
      <c r="K51" s="49">
        <v>519</v>
      </c>
      <c r="L51" s="47">
        <v>950</v>
      </c>
      <c r="M51" s="48">
        <v>1350</v>
      </c>
      <c r="N51" s="48"/>
      <c r="O51" s="50"/>
      <c r="P51" s="129">
        <f t="shared" si="3"/>
        <v>1.2666666666666666</v>
      </c>
      <c r="Q51" s="153">
        <f t="shared" si="2"/>
        <v>1.1184755592377795</v>
      </c>
      <c r="R51" s="154"/>
      <c r="S51" s="161"/>
      <c r="T51" s="156">
        <f t="shared" si="0"/>
        <v>1.1752682677567705</v>
      </c>
      <c r="U51" s="154"/>
      <c r="V51" s="155"/>
      <c r="W51" s="183" t="s">
        <v>211</v>
      </c>
      <c r="X51" s="142"/>
      <c r="Y51" s="179"/>
    </row>
    <row r="52" spans="1:25" ht="101.25" x14ac:dyDescent="0.25">
      <c r="B52" s="55" t="s">
        <v>12</v>
      </c>
      <c r="C52" s="62" t="s">
        <v>174</v>
      </c>
      <c r="D52" s="59" t="s">
        <v>109</v>
      </c>
      <c r="E52" s="58" t="s">
        <v>26</v>
      </c>
      <c r="F52" s="90" t="s">
        <v>110</v>
      </c>
      <c r="G52" s="112">
        <f t="shared" si="1"/>
        <v>705</v>
      </c>
      <c r="H52" s="25">
        <v>80</v>
      </c>
      <c r="I52" s="1">
        <v>250</v>
      </c>
      <c r="J52" s="1">
        <v>250</v>
      </c>
      <c r="K52" s="24">
        <v>125</v>
      </c>
      <c r="L52" s="25">
        <v>18</v>
      </c>
      <c r="M52" s="1">
        <v>250</v>
      </c>
      <c r="N52" s="1"/>
      <c r="O52" s="2"/>
      <c r="P52" s="129">
        <f t="shared" si="3"/>
        <v>0.22500000000000001</v>
      </c>
      <c r="Q52" s="153">
        <f t="shared" si="2"/>
        <v>1</v>
      </c>
      <c r="R52" s="154"/>
      <c r="S52" s="161"/>
      <c r="T52" s="156">
        <f t="shared" si="0"/>
        <v>0.81212121212121213</v>
      </c>
      <c r="U52" s="154"/>
      <c r="V52" s="155"/>
      <c r="W52" s="183" t="s">
        <v>209</v>
      </c>
      <c r="X52" s="142"/>
      <c r="Y52" s="179"/>
    </row>
    <row r="53" spans="1:25" ht="103.5" thickBot="1" x14ac:dyDescent="0.3">
      <c r="B53" s="70" t="s">
        <v>12</v>
      </c>
      <c r="C53" s="71" t="s">
        <v>175</v>
      </c>
      <c r="D53" s="72" t="s">
        <v>111</v>
      </c>
      <c r="E53" s="73" t="s">
        <v>26</v>
      </c>
      <c r="F53" s="96" t="s">
        <v>112</v>
      </c>
      <c r="G53" s="116">
        <f t="shared" si="1"/>
        <v>3600</v>
      </c>
      <c r="H53" s="75">
        <v>750</v>
      </c>
      <c r="I53" s="76">
        <v>1207</v>
      </c>
      <c r="J53" s="76">
        <v>1124</v>
      </c>
      <c r="K53" s="77">
        <v>519</v>
      </c>
      <c r="L53" s="75">
        <v>950</v>
      </c>
      <c r="M53" s="76">
        <v>1500</v>
      </c>
      <c r="N53" s="76"/>
      <c r="O53" s="78"/>
      <c r="P53" s="132">
        <f t="shared" si="3"/>
        <v>1.2666666666666666</v>
      </c>
      <c r="Q53" s="153">
        <f t="shared" si="2"/>
        <v>1.2427506213753108</v>
      </c>
      <c r="R53" s="157"/>
      <c r="S53" s="162"/>
      <c r="T53" s="156">
        <f t="shared" si="0"/>
        <v>1.251916198262647</v>
      </c>
      <c r="U53" s="158"/>
      <c r="V53" s="159"/>
      <c r="W53" s="183" t="s">
        <v>210</v>
      </c>
      <c r="X53" s="142"/>
      <c r="Y53" s="179"/>
    </row>
    <row r="54" spans="1:25" ht="32.25" customHeight="1" x14ac:dyDescent="0.25">
      <c r="C54" s="193"/>
      <c r="D54" s="193"/>
      <c r="E54" s="193"/>
      <c r="F54" s="193"/>
      <c r="G54" s="80"/>
      <c r="H54" s="125"/>
      <c r="L54" s="125"/>
      <c r="O54" s="125"/>
      <c r="P54" s="74">
        <f t="shared" ref="P54:V54" si="4">AVERAGE(P17:P53)</f>
        <v>1.1056007287407743</v>
      </c>
      <c r="Q54" s="74">
        <f t="shared" si="4"/>
        <v>1.0087968082188188</v>
      </c>
      <c r="R54" s="74" t="e">
        <f t="shared" si="4"/>
        <v>#DIV/0!</v>
      </c>
      <c r="S54" s="74" t="e">
        <f t="shared" si="4"/>
        <v>#DIV/0!</v>
      </c>
      <c r="T54" s="74">
        <f t="shared" si="4"/>
        <v>1.0465751266716681</v>
      </c>
      <c r="U54" s="74" t="e">
        <f t="shared" si="4"/>
        <v>#DIV/0!</v>
      </c>
      <c r="V54" s="74" t="e">
        <f t="shared" si="4"/>
        <v>#DIV/0!</v>
      </c>
      <c r="Y54" s="179"/>
    </row>
    <row r="55" spans="1:25" ht="15.75" customHeight="1" x14ac:dyDescent="0.25">
      <c r="P55" t="s">
        <v>125</v>
      </c>
      <c r="Y55" s="179"/>
    </row>
    <row r="56" spans="1:25" ht="15.75" customHeight="1" x14ac:dyDescent="0.25">
      <c r="Y56" s="179"/>
    </row>
    <row r="57" spans="1:25" ht="15.75" customHeight="1" x14ac:dyDescent="0.25">
      <c r="Y57" s="179"/>
    </row>
    <row r="58" spans="1:25" x14ac:dyDescent="0.25">
      <c r="Y58" s="179"/>
    </row>
    <row r="59" spans="1:25" x14ac:dyDescent="0.25">
      <c r="Y59" s="179"/>
    </row>
    <row r="60" spans="1:25" x14ac:dyDescent="0.25">
      <c r="Y60" s="179"/>
    </row>
    <row r="61" spans="1:25" x14ac:dyDescent="0.25">
      <c r="Y61" s="179"/>
    </row>
    <row r="62" spans="1:25" x14ac:dyDescent="0.25">
      <c r="Y62" s="179"/>
    </row>
    <row r="63" spans="1:25" ht="15.75" customHeight="1" x14ac:dyDescent="0.25">
      <c r="Y63" s="179"/>
    </row>
    <row r="64" spans="1:25" ht="15.75" customHeight="1" x14ac:dyDescent="0.25">
      <c r="Y64" s="179"/>
    </row>
    <row r="69" spans="4:23" ht="15.75" thickBot="1" x14ac:dyDescent="0.3"/>
    <row r="70" spans="4:23" ht="15.75" thickBot="1" x14ac:dyDescent="0.3">
      <c r="E70" s="221" t="s">
        <v>13</v>
      </c>
      <c r="F70" s="222"/>
      <c r="G70" s="222"/>
      <c r="H70" s="222"/>
      <c r="I70" s="222"/>
      <c r="J70" s="222"/>
      <c r="K70" s="222"/>
      <c r="L70" s="222"/>
      <c r="M70" s="222"/>
      <c r="N70" s="222"/>
      <c r="O70" s="222"/>
      <c r="P70" s="222"/>
      <c r="Q70" s="222"/>
      <c r="R70" s="222"/>
      <c r="S70" s="222"/>
      <c r="T70" s="222"/>
      <c r="U70" s="222"/>
      <c r="V70" s="222"/>
      <c r="W70" s="223"/>
    </row>
    <row r="71" spans="4:23" ht="22.9" customHeight="1" thickBot="1" x14ac:dyDescent="0.3">
      <c r="E71" s="219" t="s">
        <v>14</v>
      </c>
      <c r="F71" s="219" t="s">
        <v>15</v>
      </c>
      <c r="G71" s="224" t="s">
        <v>16</v>
      </c>
      <c r="H71" s="225"/>
      <c r="I71" s="225"/>
      <c r="J71" s="226"/>
      <c r="K71" s="224" t="s">
        <v>17</v>
      </c>
      <c r="L71" s="225"/>
      <c r="M71" s="225"/>
      <c r="N71" s="226"/>
      <c r="O71" s="227" t="s">
        <v>18</v>
      </c>
      <c r="P71" s="228"/>
      <c r="Q71" s="228"/>
      <c r="R71" s="229"/>
      <c r="S71" s="227" t="s">
        <v>19</v>
      </c>
      <c r="T71" s="228"/>
      <c r="U71" s="228"/>
      <c r="V71" s="229"/>
      <c r="W71" s="230" t="s">
        <v>217</v>
      </c>
    </row>
    <row r="72" spans="4:23" ht="29.25" thickBot="1" x14ac:dyDescent="0.3">
      <c r="E72" s="220"/>
      <c r="F72" s="220"/>
      <c r="G72" s="7" t="s">
        <v>213</v>
      </c>
      <c r="H72" s="8" t="s">
        <v>214</v>
      </c>
      <c r="I72" s="9" t="s">
        <v>215</v>
      </c>
      <c r="J72" s="10" t="s">
        <v>216</v>
      </c>
      <c r="K72" s="7" t="s">
        <v>213</v>
      </c>
      <c r="L72" s="8" t="s">
        <v>214</v>
      </c>
      <c r="M72" s="9" t="s">
        <v>215</v>
      </c>
      <c r="N72" s="10" t="s">
        <v>216</v>
      </c>
      <c r="O72" s="7" t="s">
        <v>7</v>
      </c>
      <c r="P72" s="11" t="s">
        <v>8</v>
      </c>
      <c r="Q72" s="12" t="s">
        <v>9</v>
      </c>
      <c r="R72" s="13" t="s">
        <v>10</v>
      </c>
      <c r="S72" s="14" t="s">
        <v>7</v>
      </c>
      <c r="T72" s="15" t="s">
        <v>8</v>
      </c>
      <c r="U72" s="12" t="s">
        <v>9</v>
      </c>
      <c r="V72" s="15" t="s">
        <v>10</v>
      </c>
      <c r="W72" s="231"/>
    </row>
    <row r="73" spans="4:23" ht="47.45" customHeight="1" x14ac:dyDescent="0.25">
      <c r="E73" s="18" t="s">
        <v>115</v>
      </c>
      <c r="F73" s="16">
        <v>11300000</v>
      </c>
      <c r="G73" s="28">
        <v>360000</v>
      </c>
      <c r="H73" s="29">
        <v>1025000</v>
      </c>
      <c r="I73" s="29">
        <v>8885000</v>
      </c>
      <c r="J73" s="30">
        <v>1030000</v>
      </c>
      <c r="K73" s="28">
        <v>360000</v>
      </c>
      <c r="L73" s="31"/>
      <c r="M73" s="31"/>
      <c r="N73" s="32"/>
      <c r="O73" s="135">
        <f t="shared" ref="O73:O81" si="5">IFERROR((K73/G73),"100%")</f>
        <v>1</v>
      </c>
      <c r="P73" s="136">
        <f t="shared" ref="P73:P81" si="6">IFERROR((L73/H73),"100%")</f>
        <v>0</v>
      </c>
      <c r="Q73" s="136">
        <f t="shared" ref="Q73:Q81" si="7">IFERROR((M73/I73),"100%")</f>
        <v>0</v>
      </c>
      <c r="R73" s="137">
        <f t="shared" ref="R73:R81" si="8">IFERROR((N73/J73),"100%")</f>
        <v>0</v>
      </c>
      <c r="S73" s="135">
        <f t="shared" ref="S73:S81" si="9">IFERROR(((K73)/(G73)),"100%")</f>
        <v>1</v>
      </c>
      <c r="T73" s="136">
        <f t="shared" ref="T73:T81" si="10">IFERROR(((K73+L73)/(G73+H73)),"100%")</f>
        <v>0.25992779783393499</v>
      </c>
      <c r="U73" s="136">
        <f t="shared" ref="U73:U81" si="11">IFERROR(((K73+L73+M73)/(G73+H73+I73)),"100%")</f>
        <v>3.5053554040895815E-2</v>
      </c>
      <c r="V73" s="137">
        <f t="shared" ref="V73:V81" si="12">IFERROR(((K73+L73+M73+N73)/(G73+H73+I73+J73)),"100%")</f>
        <v>3.1858407079646017E-2</v>
      </c>
      <c r="W73" s="143"/>
    </row>
    <row r="74" spans="4:23" ht="40.9" customHeight="1" x14ac:dyDescent="0.25">
      <c r="E74" s="19" t="s">
        <v>116</v>
      </c>
      <c r="F74" s="17">
        <v>1200000</v>
      </c>
      <c r="G74" s="33">
        <v>126000</v>
      </c>
      <c r="H74" s="34">
        <v>411750</v>
      </c>
      <c r="I74" s="34">
        <v>332250</v>
      </c>
      <c r="J74" s="35">
        <v>330000</v>
      </c>
      <c r="K74" s="33">
        <v>125592.94</v>
      </c>
      <c r="L74" s="36"/>
      <c r="M74" s="36"/>
      <c r="N74" s="37"/>
      <c r="O74" s="129">
        <f t="shared" si="5"/>
        <v>0.99676936507936509</v>
      </c>
      <c r="P74" s="130">
        <f t="shared" si="6"/>
        <v>0</v>
      </c>
      <c r="Q74" s="130">
        <f t="shared" si="7"/>
        <v>0</v>
      </c>
      <c r="R74" s="131">
        <f t="shared" si="8"/>
        <v>0</v>
      </c>
      <c r="S74" s="129">
        <f t="shared" si="9"/>
        <v>0.99676936507936509</v>
      </c>
      <c r="T74" s="130">
        <f t="shared" si="10"/>
        <v>0.23355265457926547</v>
      </c>
      <c r="U74" s="130">
        <f t="shared" si="11"/>
        <v>0.14435970114942528</v>
      </c>
      <c r="V74" s="131">
        <f t="shared" si="12"/>
        <v>0.10466078333333334</v>
      </c>
      <c r="W74" s="144"/>
    </row>
    <row r="75" spans="4:23" ht="28.15" customHeight="1" x14ac:dyDescent="0.25">
      <c r="E75" s="117" t="s">
        <v>117</v>
      </c>
      <c r="F75" s="118">
        <v>1100000</v>
      </c>
      <c r="G75" s="119">
        <v>160000</v>
      </c>
      <c r="H75" s="120">
        <v>490000</v>
      </c>
      <c r="I75" s="120">
        <v>250000</v>
      </c>
      <c r="J75" s="121">
        <v>200000</v>
      </c>
      <c r="K75" s="119">
        <v>159556.71</v>
      </c>
      <c r="L75" s="122"/>
      <c r="M75" s="122"/>
      <c r="N75" s="123"/>
      <c r="O75" s="129">
        <f t="shared" si="5"/>
        <v>0.99722943749999993</v>
      </c>
      <c r="P75" s="130">
        <f t="shared" si="6"/>
        <v>0</v>
      </c>
      <c r="Q75" s="130">
        <f t="shared" si="7"/>
        <v>0</v>
      </c>
      <c r="R75" s="131">
        <f t="shared" si="8"/>
        <v>0</v>
      </c>
      <c r="S75" s="129">
        <f t="shared" si="9"/>
        <v>0.99722943749999993</v>
      </c>
      <c r="T75" s="130">
        <f t="shared" si="10"/>
        <v>0.24547186153846154</v>
      </c>
      <c r="U75" s="130">
        <f t="shared" si="11"/>
        <v>0.17728523333333332</v>
      </c>
      <c r="V75" s="131">
        <f t="shared" si="12"/>
        <v>0.14505155454545454</v>
      </c>
      <c r="W75" s="127"/>
    </row>
    <row r="76" spans="4:23" ht="45" x14ac:dyDescent="0.25">
      <c r="D76" s="179"/>
      <c r="E76" s="117" t="s">
        <v>118</v>
      </c>
      <c r="F76" s="118">
        <v>1200000</v>
      </c>
      <c r="G76" s="119">
        <v>250797</v>
      </c>
      <c r="H76" s="120">
        <v>425797</v>
      </c>
      <c r="I76" s="120">
        <v>299941</v>
      </c>
      <c r="J76" s="121">
        <v>223465</v>
      </c>
      <c r="K76" s="119">
        <v>154715</v>
      </c>
      <c r="L76" s="122"/>
      <c r="M76" s="122"/>
      <c r="N76" s="123"/>
      <c r="O76" s="129">
        <f t="shared" si="5"/>
        <v>0.61689334401926654</v>
      </c>
      <c r="P76" s="130">
        <f t="shared" si="6"/>
        <v>0</v>
      </c>
      <c r="Q76" s="130">
        <f t="shared" si="7"/>
        <v>0</v>
      </c>
      <c r="R76" s="131">
        <f t="shared" si="8"/>
        <v>0</v>
      </c>
      <c r="S76" s="129">
        <f t="shared" si="9"/>
        <v>0.61689334401926654</v>
      </c>
      <c r="T76" s="130">
        <f t="shared" si="10"/>
        <v>0.22866741354490286</v>
      </c>
      <c r="U76" s="130">
        <f t="shared" si="11"/>
        <v>0.15843262146262038</v>
      </c>
      <c r="V76" s="131">
        <f t="shared" si="12"/>
        <v>0.12892916666666668</v>
      </c>
      <c r="W76" s="127" t="s">
        <v>185</v>
      </c>
    </row>
    <row r="77" spans="4:23" ht="45" x14ac:dyDescent="0.25">
      <c r="D77" s="179"/>
      <c r="E77" s="117" t="s">
        <v>119</v>
      </c>
      <c r="F77" s="118">
        <v>14250000</v>
      </c>
      <c r="G77" s="119">
        <v>3778310</v>
      </c>
      <c r="H77" s="120">
        <v>3688310</v>
      </c>
      <c r="I77" s="120">
        <v>3368310</v>
      </c>
      <c r="J77" s="121">
        <v>3415070</v>
      </c>
      <c r="K77" s="119">
        <v>11143.15</v>
      </c>
      <c r="L77" s="122"/>
      <c r="M77" s="122"/>
      <c r="N77" s="123"/>
      <c r="O77" s="129">
        <f t="shared" si="5"/>
        <v>2.9492418568089966E-3</v>
      </c>
      <c r="P77" s="130">
        <f t="shared" si="6"/>
        <v>0</v>
      </c>
      <c r="Q77" s="130">
        <f t="shared" si="7"/>
        <v>0</v>
      </c>
      <c r="R77" s="131">
        <f t="shared" si="8"/>
        <v>0</v>
      </c>
      <c r="S77" s="129">
        <f t="shared" si="9"/>
        <v>2.9492418568089966E-3</v>
      </c>
      <c r="T77" s="130">
        <f t="shared" si="10"/>
        <v>1.4923954881860869E-3</v>
      </c>
      <c r="U77" s="130">
        <f t="shared" si="11"/>
        <v>1.0284468842899769E-3</v>
      </c>
      <c r="V77" s="131">
        <f t="shared" si="12"/>
        <v>7.8197543859649123E-4</v>
      </c>
      <c r="W77" s="127" t="s">
        <v>185</v>
      </c>
    </row>
    <row r="78" spans="4:23" ht="45" x14ac:dyDescent="0.25">
      <c r="E78" s="117" t="s">
        <v>120</v>
      </c>
      <c r="F78" s="118">
        <v>20700000</v>
      </c>
      <c r="G78" s="119">
        <v>4811428</v>
      </c>
      <c r="H78" s="120">
        <v>4549524</v>
      </c>
      <c r="I78" s="120">
        <v>4634524</v>
      </c>
      <c r="J78" s="121">
        <v>6704524</v>
      </c>
      <c r="K78" s="119">
        <v>6500000</v>
      </c>
      <c r="L78" s="122"/>
      <c r="M78" s="122"/>
      <c r="N78" s="123"/>
      <c r="O78" s="129">
        <f t="shared" si="5"/>
        <v>1.350950279210247</v>
      </c>
      <c r="P78" s="130">
        <f t="shared" si="6"/>
        <v>0</v>
      </c>
      <c r="Q78" s="130">
        <f t="shared" si="7"/>
        <v>0</v>
      </c>
      <c r="R78" s="131">
        <f t="shared" si="8"/>
        <v>0</v>
      </c>
      <c r="S78" s="129">
        <f t="shared" si="9"/>
        <v>1.350950279210247</v>
      </c>
      <c r="T78" s="130">
        <f t="shared" si="10"/>
        <v>0.69437382009863957</v>
      </c>
      <c r="U78" s="130">
        <f t="shared" si="11"/>
        <v>0.46443579339495134</v>
      </c>
      <c r="V78" s="131">
        <f t="shared" si="12"/>
        <v>0.3140096618357488</v>
      </c>
      <c r="W78" s="127" t="s">
        <v>190</v>
      </c>
    </row>
    <row r="79" spans="4:23" ht="30" x14ac:dyDescent="0.25">
      <c r="E79" s="117" t="s">
        <v>121</v>
      </c>
      <c r="F79" s="118">
        <v>500000</v>
      </c>
      <c r="G79" s="119">
        <v>50000</v>
      </c>
      <c r="H79" s="120">
        <v>200000</v>
      </c>
      <c r="I79" s="120">
        <v>175000</v>
      </c>
      <c r="J79" s="121">
        <v>75000</v>
      </c>
      <c r="K79" s="119">
        <v>112097</v>
      </c>
      <c r="L79" s="122"/>
      <c r="M79" s="122"/>
      <c r="N79" s="123"/>
      <c r="O79" s="129">
        <f t="shared" si="5"/>
        <v>2.24194</v>
      </c>
      <c r="P79" s="130">
        <f t="shared" si="6"/>
        <v>0</v>
      </c>
      <c r="Q79" s="130">
        <f t="shared" si="7"/>
        <v>0</v>
      </c>
      <c r="R79" s="131">
        <f t="shared" si="8"/>
        <v>0</v>
      </c>
      <c r="S79" s="129">
        <f t="shared" si="9"/>
        <v>2.24194</v>
      </c>
      <c r="T79" s="130">
        <f t="shared" si="10"/>
        <v>0.44838800000000001</v>
      </c>
      <c r="U79" s="130">
        <f t="shared" si="11"/>
        <v>0.26375764705882354</v>
      </c>
      <c r="V79" s="131">
        <f t="shared" si="12"/>
        <v>0.224194</v>
      </c>
      <c r="W79" s="127"/>
    </row>
    <row r="80" spans="4:23" ht="30" x14ac:dyDescent="0.25">
      <c r="E80" s="117" t="s">
        <v>122</v>
      </c>
      <c r="F80" s="118"/>
      <c r="G80" s="119"/>
      <c r="H80" s="120"/>
      <c r="I80" s="120"/>
      <c r="J80" s="121"/>
      <c r="K80" s="119"/>
      <c r="L80" s="122"/>
      <c r="M80" s="122"/>
      <c r="N80" s="123"/>
      <c r="O80" s="129" t="str">
        <f t="shared" si="5"/>
        <v>100%</v>
      </c>
      <c r="P80" s="130" t="str">
        <f t="shared" si="6"/>
        <v>100%</v>
      </c>
      <c r="Q80" s="130" t="str">
        <f t="shared" si="7"/>
        <v>100%</v>
      </c>
      <c r="R80" s="131" t="str">
        <f t="shared" si="8"/>
        <v>100%</v>
      </c>
      <c r="S80" s="129" t="str">
        <f t="shared" si="9"/>
        <v>100%</v>
      </c>
      <c r="T80" s="130" t="str">
        <f t="shared" si="10"/>
        <v>100%</v>
      </c>
      <c r="U80" s="130" t="str">
        <f t="shared" si="11"/>
        <v>100%</v>
      </c>
      <c r="V80" s="131" t="str">
        <f t="shared" si="12"/>
        <v>100%</v>
      </c>
      <c r="W80" s="127"/>
    </row>
    <row r="81" spans="5:23" ht="25.9" customHeight="1" thickBot="1" x14ac:dyDescent="0.3">
      <c r="E81" s="20" t="s">
        <v>123</v>
      </c>
      <c r="F81" s="21">
        <f>SUM(F73:F80)</f>
        <v>50250000</v>
      </c>
      <c r="G81" s="38"/>
      <c r="H81" s="39"/>
      <c r="I81" s="39"/>
      <c r="J81" s="40"/>
      <c r="K81" s="38"/>
      <c r="L81" s="41"/>
      <c r="M81" s="41"/>
      <c r="N81" s="42"/>
      <c r="O81" s="132" t="str">
        <f t="shared" si="5"/>
        <v>100%</v>
      </c>
      <c r="P81" s="133" t="str">
        <f t="shared" si="6"/>
        <v>100%</v>
      </c>
      <c r="Q81" s="133" t="str">
        <f t="shared" si="7"/>
        <v>100%</v>
      </c>
      <c r="R81" s="134" t="str">
        <f t="shared" si="8"/>
        <v>100%</v>
      </c>
      <c r="S81" s="132" t="str">
        <f t="shared" si="9"/>
        <v>100%</v>
      </c>
      <c r="T81" s="133" t="str">
        <f t="shared" si="10"/>
        <v>100%</v>
      </c>
      <c r="U81" s="133" t="str">
        <f t="shared" si="11"/>
        <v>100%</v>
      </c>
      <c r="V81" s="134" t="str">
        <f t="shared" si="12"/>
        <v>100%</v>
      </c>
      <c r="W81" s="128"/>
    </row>
    <row r="84" spans="5:23" x14ac:dyDescent="0.25">
      <c r="G84" s="126"/>
      <c r="L84" s="126"/>
    </row>
  </sheetData>
  <mergeCells count="23">
    <mergeCell ref="E71:E72"/>
    <mergeCell ref="E70:W70"/>
    <mergeCell ref="F71:F72"/>
    <mergeCell ref="G71:J71"/>
    <mergeCell ref="K71:N71"/>
    <mergeCell ref="O71:R71"/>
    <mergeCell ref="S71:V71"/>
    <mergeCell ref="W71:W72"/>
    <mergeCell ref="G10:V10"/>
    <mergeCell ref="G11:K11"/>
    <mergeCell ref="E2:S2"/>
    <mergeCell ref="E3:S3"/>
    <mergeCell ref="E4:S4"/>
    <mergeCell ref="L11:O11"/>
    <mergeCell ref="E5:S5"/>
    <mergeCell ref="W11:W12"/>
    <mergeCell ref="C54:F54"/>
    <mergeCell ref="B14:F14"/>
    <mergeCell ref="P11:S11"/>
    <mergeCell ref="T11:V11"/>
    <mergeCell ref="B11:B12"/>
    <mergeCell ref="C11:C12"/>
    <mergeCell ref="D11:F11"/>
  </mergeCells>
  <conditionalFormatting sqref="G73:J81">
    <cfRule type="containsBlanks" dxfId="19" priority="66">
      <formula>LEN(TRIM(G73))=0</formula>
    </cfRule>
  </conditionalFormatting>
  <conditionalFormatting sqref="H13:K53">
    <cfRule type="containsBlanks" dxfId="18" priority="12">
      <formula>LEN(TRIM(H13))=0</formula>
    </cfRule>
  </conditionalFormatting>
  <conditionalFormatting sqref="L13 P13:Q13">
    <cfRule type="containsText" dxfId="17" priority="8" operator="containsText" text="NO DISPONIBLE">
      <formula>NOT(ISERROR(SEARCH("NO DISPONIBLE",L13)))</formula>
    </cfRule>
  </conditionalFormatting>
  <conditionalFormatting sqref="M13:O13 L14:O53 K73:N81">
    <cfRule type="containsBlanks" dxfId="16" priority="67">
      <formula>LEN(TRIM(K13))=0</formula>
    </cfRule>
  </conditionalFormatting>
  <conditionalFormatting sqref="O73:V81">
    <cfRule type="cellIs" dxfId="15" priority="13" stopIfTrue="1" operator="equal">
      <formula>"100%"</formula>
    </cfRule>
    <cfRule type="cellIs" dxfId="14" priority="14" stopIfTrue="1" operator="lessThan">
      <formula>0.5</formula>
    </cfRule>
    <cfRule type="cellIs" dxfId="13" priority="15" stopIfTrue="1" operator="between">
      <formula>0.5</formula>
      <formula>0.7</formula>
    </cfRule>
    <cfRule type="cellIs" dxfId="12" priority="16" stopIfTrue="1" operator="between">
      <formula>0.7</formula>
      <formula>1.2</formula>
    </cfRule>
    <cfRule type="cellIs" dxfId="11" priority="17" stopIfTrue="1" operator="greaterThanOrEqual">
      <formula>1.2</formula>
    </cfRule>
    <cfRule type="containsBlanks" dxfId="10" priority="18" stopIfTrue="1">
      <formula>LEN(TRIM(O73))=0</formula>
    </cfRule>
  </conditionalFormatting>
  <conditionalFormatting sqref="P13:Q13">
    <cfRule type="cellIs" dxfId="9" priority="9" stopIfTrue="1" operator="greaterThanOrEqual">
      <formula>0.7</formula>
    </cfRule>
    <cfRule type="cellIs" dxfId="8" priority="10" operator="between">
      <formula>0.5</formula>
      <formula>0.7</formula>
    </cfRule>
    <cfRule type="cellIs" dxfId="7" priority="11" stopIfTrue="1" operator="lessThanOrEqual">
      <formula>0.5</formula>
    </cfRule>
  </conditionalFormatting>
  <conditionalFormatting sqref="P15:V53 R13:S13 P14:S14 T13:V14">
    <cfRule type="cellIs" dxfId="6" priority="184" stopIfTrue="1" operator="lessThan">
      <formula>0.5</formula>
    </cfRule>
    <cfRule type="cellIs" dxfId="5" priority="185" stopIfTrue="1" operator="between">
      <formula>0.5</formula>
      <formula>0.7</formula>
    </cfRule>
    <cfRule type="cellIs" dxfId="4" priority="186" stopIfTrue="1" operator="between">
      <formula>0.7</formula>
      <formula>1.2</formula>
    </cfRule>
    <cfRule type="cellIs" dxfId="3" priority="187" stopIfTrue="1" operator="greaterThanOrEqual">
      <formula>1.2</formula>
    </cfRule>
    <cfRule type="containsBlanks" dxfId="2" priority="188" stopIfTrue="1">
      <formula>LEN(TRIM(P13))=0</formula>
    </cfRule>
  </conditionalFormatting>
  <conditionalFormatting sqref="P15:V53 R13:S13 P14:S14 T13:V14">
    <cfRule type="cellIs" dxfId="1" priority="183" stopIfTrue="1" operator="equal">
      <formula>"100%"</formula>
    </cfRule>
  </conditionalFormatting>
  <conditionalFormatting sqref="R13:S13 Q14 Q15:V53 T13:V14">
    <cfRule type="containsBlanks" dxfId="0" priority="182">
      <formula>LEN(TRIM(Q13))=0</formula>
    </cfRule>
  </conditionalFormatting>
  <pageMargins left="0.7" right="0.7" top="0.92" bottom="0.56000000000000005" header="0.3" footer="0.49"/>
  <pageSetup paperSize="17" scale="38" fitToHeight="0" orientation="landscape" horizontalDpi="1200" verticalDpi="1200" r:id="rId1"/>
  <rowBreaks count="4" manualBreakCount="4">
    <brk id="18" max="22" man="1"/>
    <brk id="33" max="22" man="1"/>
    <brk id="45" max="22"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C39" sqref="C39"/>
    </sheetView>
  </sheetViews>
  <sheetFormatPr baseColWidth="10" defaultRowHeight="15" x14ac:dyDescent="0.25"/>
  <cols>
    <col min="1" max="1" width="73.42578125" customWidth="1"/>
    <col min="2" max="2" width="34.7109375" customWidth="1"/>
  </cols>
  <sheetData>
    <row r="1" spans="1:2" x14ac:dyDescent="0.25">
      <c r="A1" s="27" t="s">
        <v>23</v>
      </c>
    </row>
    <row r="3" spans="1:2" ht="120" customHeight="1" x14ac:dyDescent="0.25">
      <c r="A3" s="232" t="s">
        <v>22</v>
      </c>
      <c r="B3" s="232"/>
    </row>
    <row r="5" spans="1:2" ht="45" x14ac:dyDescent="0.25">
      <c r="A5" s="22"/>
      <c r="B5" s="26" t="s">
        <v>20</v>
      </c>
    </row>
    <row r="6" spans="1:2" ht="60" x14ac:dyDescent="0.25">
      <c r="A6" s="23"/>
      <c r="B6" s="26" t="s">
        <v>21</v>
      </c>
    </row>
  </sheetData>
  <mergeCells count="1">
    <mergeCell ref="A3: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1Tr24</vt:lpstr>
      <vt:lpstr>Instrucciones</vt:lpstr>
      <vt:lpstr>'SEGUIMIENTO 1Tr24'!Área_de_impresión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2024-04-09T16:51:41Z</cp:lastPrinted>
  <dcterms:created xsi:type="dcterms:W3CDTF">2020-03-29T15:30:51Z</dcterms:created>
  <dcterms:modified xsi:type="dcterms:W3CDTF">2024-07-11T14:55:04Z</dcterms:modified>
  <cp:category/>
  <cp:contentStatus/>
</cp:coreProperties>
</file>