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66925"/>
  <mc:AlternateContent xmlns:mc="http://schemas.openxmlformats.org/markup-compatibility/2006">
    <mc:Choice Requires="x15">
      <x15ac:absPath xmlns:x15ac="http://schemas.microsoft.com/office/spreadsheetml/2010/11/ac" url="C:\Users\susyc\Downloads\"/>
    </mc:Choice>
  </mc:AlternateContent>
  <xr:revisionPtr revIDLastSave="0" documentId="13_ncr:1_{849C1065-5285-49B3-ADEC-0617290B7B39}" xr6:coauthVersionLast="47" xr6:coauthVersionMax="47" xr10:uidLastSave="{00000000-0000-0000-0000-000000000000}"/>
  <bookViews>
    <workbookView xWindow="10245" yWindow="0" windowWidth="10245" windowHeight="10920" xr2:uid="{00000000-000D-0000-FFFF-FFFF00000000}"/>
  </bookViews>
  <sheets>
    <sheet name="SEGUIMIENTO 2025"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8" i="1" l="1"/>
  <c r="U28" i="1"/>
  <c r="P28" i="1"/>
  <c r="Q27" i="1"/>
  <c r="U27" i="1"/>
  <c r="P27" i="1"/>
  <c r="Q26" i="1"/>
  <c r="U26" i="1"/>
  <c r="P26" i="1"/>
  <c r="Q24" i="1"/>
  <c r="U24" i="1"/>
  <c r="P24" i="1"/>
  <c r="Q23" i="1"/>
  <c r="U23" i="1"/>
  <c r="P23" i="1"/>
  <c r="Q22" i="1"/>
  <c r="U22" i="1"/>
  <c r="P22" i="1"/>
  <c r="Q21" i="1"/>
  <c r="U21" i="1"/>
  <c r="P21" i="1"/>
  <c r="Q20" i="1"/>
  <c r="U20" i="1"/>
  <c r="P20" i="1"/>
  <c r="O39" i="1" l="1"/>
  <c r="P39" i="1"/>
  <c r="Q39" i="1"/>
  <c r="R39" i="1"/>
  <c r="S39" i="1"/>
  <c r="T39" i="1"/>
  <c r="U39" i="1"/>
  <c r="V39" i="1"/>
  <c r="O40" i="1"/>
  <c r="P40" i="1"/>
  <c r="Q40" i="1"/>
  <c r="R40" i="1"/>
  <c r="S40" i="1"/>
  <c r="T40" i="1"/>
  <c r="U40" i="1"/>
  <c r="V40" i="1"/>
  <c r="O41" i="1"/>
  <c r="P41" i="1"/>
  <c r="Q41" i="1"/>
  <c r="R41" i="1"/>
  <c r="S41" i="1"/>
  <c r="T41" i="1"/>
  <c r="U41" i="1"/>
  <c r="V41" i="1"/>
  <c r="O42" i="1"/>
  <c r="P42" i="1"/>
  <c r="Q42" i="1"/>
  <c r="R42" i="1"/>
  <c r="S42" i="1"/>
  <c r="T42" i="1"/>
  <c r="U42" i="1"/>
  <c r="V42" i="1"/>
  <c r="U13" i="1"/>
  <c r="U29" i="1"/>
  <c r="U16" i="1"/>
  <c r="U17" i="1"/>
  <c r="U18" i="1"/>
  <c r="U19" i="1"/>
  <c r="U25" i="1"/>
  <c r="U15" i="1"/>
  <c r="Q16" i="1"/>
  <c r="Q17" i="1"/>
  <c r="Q18" i="1"/>
  <c r="Q19" i="1"/>
  <c r="Q25" i="1"/>
  <c r="Q29" i="1"/>
  <c r="Q15" i="1"/>
  <c r="Q13" i="1"/>
  <c r="P16" i="1" l="1"/>
  <c r="T13" i="1"/>
  <c r="T14" i="1"/>
  <c r="P13" i="1"/>
  <c r="P14" i="1"/>
  <c r="T18" i="1"/>
  <c r="T19" i="1"/>
  <c r="T25" i="1"/>
  <c r="T29" i="1"/>
  <c r="T16" i="1"/>
  <c r="T17" i="1"/>
  <c r="T15" i="1"/>
  <c r="P17" i="1"/>
  <c r="P15" i="1"/>
  <c r="P18" i="1"/>
  <c r="P19" i="1"/>
  <c r="P25" i="1"/>
  <c r="P29" i="1"/>
</calcChain>
</file>

<file path=xl/sharedStrings.xml><?xml version="1.0" encoding="utf-8"?>
<sst xmlns="http://schemas.openxmlformats.org/spreadsheetml/2006/main" count="164" uniqueCount="118">
  <si>
    <t>FORMATO PARA LA PROGRAMACIÓN, SEGUIMIENTO Y EVALUACIÓN DEL AVANCE EN CUMPLIMIENTO DE METAS Y OBJETIVOS DEL PROGRAMA PRESUPUESTARIO ANUAL 2025</t>
  </si>
  <si>
    <t>EJE 4: PROSPERIDAD COMPARTIDA Y JUSTICIA SOCIAL</t>
  </si>
  <si>
    <t>AVANCE EN CUMPLIMIENTO DE OBJETIVOS Y METAS TRIMESTRAL Y ACUMULADO RESPECTO A LOS TRIMESTRES 2025</t>
  </si>
  <si>
    <t>Nivel.
(unidad administrativa responsable)</t>
  </si>
  <si>
    <t>Resumen narrativo u objetivos.
Clave: Número del Eje, Número del Programa, 1 para el Fin, 1 para el Propósito, Número del Componente, Número de las Actividades.</t>
  </si>
  <si>
    <t>INDICADOR</t>
  </si>
  <si>
    <t>META PROGRAMADA ANUAL Y TRIMESTRAL2025</t>
  </si>
  <si>
    <t>META LOGRADA 2025</t>
  </si>
  <si>
    <t>PORCENTAJE DE AVANCE TRIMESTRAL 2025</t>
  </si>
  <si>
    <t>PORCENTAJE DE AVANCE ACUMULADO TRIMESTRALMENTE 2025</t>
  </si>
  <si>
    <t>JUSTIFICACION TRIMESTRAL Y ANUAL DE AVANCE DE RESULTADOS 2025</t>
  </si>
  <si>
    <t>Nombre del Indicador.
Siglas y descripción.</t>
  </si>
  <si>
    <t>Frecuencia de medición del Indicador.
Con base a las recomendaciones del nivel de objetivos.</t>
  </si>
  <si>
    <t>Unidad de medida del Indicador y unidad de medida de sus variables.</t>
  </si>
  <si>
    <t>ANUAL
PMD 2021-2024 ACTUALIZADO</t>
  </si>
  <si>
    <t>TRIMESTRE 1</t>
  </si>
  <si>
    <t>TRIMESTRE 2</t>
  </si>
  <si>
    <t>TRIMESTRE 3</t>
  </si>
  <si>
    <t>TRIMESTRE 4</t>
  </si>
  <si>
    <t>Fin
(DGPM / DP)</t>
  </si>
  <si>
    <r>
      <rPr>
        <b/>
        <sz val="11"/>
        <color theme="1"/>
        <rFont val="Arial"/>
        <family val="2"/>
      </rPr>
      <t xml:space="preserve">I_PROS_COM_JUS_SOC:  </t>
    </r>
    <r>
      <rPr>
        <sz val="11"/>
        <color theme="1"/>
        <rFont val="Arial"/>
        <family val="2"/>
      </rPr>
      <t xml:space="preserve">Índice de Prosperidad Compartida y Justicia Social </t>
    </r>
  </si>
  <si>
    <t>Trianual</t>
  </si>
  <si>
    <r>
      <rPr>
        <b/>
        <sz val="11"/>
        <color rgb="FF000000"/>
        <rFont val="Arial"/>
        <family val="2"/>
      </rPr>
      <t xml:space="preserve">UNIDAD DE MEDIDA DEL INDICADOR: 
</t>
    </r>
    <r>
      <rPr>
        <sz val="11"/>
        <color rgb="FF000000"/>
        <rFont val="Arial"/>
        <family val="2"/>
      </rPr>
      <t>Porcentaje</t>
    </r>
  </si>
  <si>
    <t>EJEMPLO</t>
  </si>
  <si>
    <t>Actividad</t>
  </si>
  <si>
    <t>SEGUIMIENTO A LA EJECUCIÓN DEL PRESUPUESTO AUTORIZADO</t>
  </si>
  <si>
    <t>UNIDAD ADMINISTRATIVA</t>
  </si>
  <si>
    <t>PRESUPUESTO ANUAL AUTORIZADO 2025</t>
  </si>
  <si>
    <t>PRESUPUESTO A EJERCER POR TRIMESTRE</t>
  </si>
  <si>
    <t>EJECUCIÓN  DEL PRESUPUESTO AUTORIZADO</t>
  </si>
  <si>
    <t>AVANCE TRIMESTRAL EN LA EJECUCIÓN DEL PRESUPUESTO</t>
  </si>
  <si>
    <t>AVANCE ACUMULADO ANUAL DE LA  EJECUCIÓN DEL PRESUPUESTO</t>
  </si>
  <si>
    <t>JUSTIFICACION TRIMESTRAL DE AVANCE DE RESULTADOS 2025</t>
  </si>
  <si>
    <t>TRIMESTRE 1 2025</t>
  </si>
  <si>
    <t>TRIMESTRE 2 2025</t>
  </si>
  <si>
    <t>TRIMESTRE 3 2025</t>
  </si>
  <si>
    <t>TRIMESTRE 4 2025</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</si>
  <si>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</si>
  <si>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</si>
  <si>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</si>
  <si>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</si>
  <si>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Trimestral</t>
  </si>
  <si>
    <t xml:space="preserve">  </t>
  </si>
  <si>
    <r>
      <rPr>
        <b/>
        <sz val="11"/>
        <color theme="1"/>
        <rFont val="Arial"/>
        <family val="2"/>
      </rPr>
      <t xml:space="preserve">Justificación Trimestral:  </t>
    </r>
    <r>
      <rPr>
        <sz val="11"/>
        <color theme="1"/>
        <rFont val="Arial"/>
        <family val="2"/>
      </rPr>
      <t xml:space="preserve">
El Índice Municipal DE Prosperidad Compartida y Justicia Social se integra con 4 Dimensiones y 10 subdimensiones que miden aspectos de Equidad Económica y Oportunidades de Empleo, Acceso a Servicios Básicos de Calidad, Vivienda Digna y Accesible y Participación Ciudadana y Cohesión Social con indicadores de diferentes instituciones externas e internas al municipio . En el segundo trimestre la meta realizada se consideró igual a la programada debido a que los indicadores no han tenido actualizaciones.</t>
    </r>
  </si>
  <si>
    <t>REVISÓ
LIC. JOSÉ FERNANDO DÍAZ NÚÑEZ
DIRECTOR GENERAL DE PLANEACIÓN MUNICIPAL</t>
  </si>
  <si>
    <t>INSTITUTO DE REGULARIZACION PARA EL BIENESTAR PATRIMONIAL</t>
  </si>
  <si>
    <r>
      <rPr>
        <b/>
        <sz val="11"/>
        <color theme="1"/>
        <rFont val="Arial"/>
        <family val="2"/>
      </rPr>
      <t>4.6.1:</t>
    </r>
    <r>
      <rPr>
        <sz val="11"/>
        <color theme="1"/>
        <rFont val="Arial"/>
        <family val="2"/>
      </rPr>
      <t xml:space="preserve"> Contribuir a promover un crecimiento económico inclusivo y equitativo, garantizando que el desarrollo genere beneficios para toda la sociedad, con especial atención a los sectores más vulnerables, mediante la implementación de políticas de acceso a oportunidades, fortalecimiento del empleo y fomento a la economía local.</t>
    </r>
  </si>
  <si>
    <t xml:space="preserve"> PCB: porcentaje de ciudadanos beneficiados.</t>
  </si>
  <si>
    <r>
      <t xml:space="preserve">UNIDAD DE MEDIDA DEL INDICADOR:                             </t>
    </r>
    <r>
      <rPr>
        <sz val="11"/>
        <color theme="0"/>
        <rFont val="Arial"/>
        <family val="2"/>
      </rPr>
      <t>Porcentaje</t>
    </r>
    <r>
      <rPr>
        <b/>
        <sz val="11"/>
        <color theme="0"/>
        <rFont val="Arial"/>
        <family val="2"/>
      </rPr>
      <t xml:space="preserve">
UNIDAD DE MEDIDA DE LAS VARIABLES:                           </t>
    </r>
  </si>
  <si>
    <r>
      <t xml:space="preserve">4.6.1.1 </t>
    </r>
    <r>
      <rPr>
        <sz val="11"/>
        <color theme="0"/>
        <rFont val="Arial"/>
        <family val="2"/>
      </rPr>
      <t>PROPONER POLITICAS Y PROCEDIMIENTOS CON PARTICIPACION CIUDADANA EN TODO LO RELACIONADO CON LA REGULARIZACION DE LA TENENCIA DE LA TIERRA, LA CERTEZA JURIDICA PATRIMONIAL, LA VIVIENDA Y SUS PROYECTOS Y PROGRAMAS QUE CONTRIBUYAN AL ORDENAMIENTO Y REGULARIZACION DEL CRECIMIENTO SUSTENTABLE CON JUSTICIA SOCIAL.</t>
    </r>
  </si>
  <si>
    <r>
      <t xml:space="preserve">4.6.1.1.1 </t>
    </r>
    <r>
      <rPr>
        <sz val="11"/>
        <color theme="1"/>
        <rFont val="Arial"/>
        <family val="2"/>
      </rPr>
      <t>PROMOVER, VIGILAR Y PARTICIPAR CON ACCIONES DE POLITICAS EN LA DISMINUCION DE LOS ASENTAMIENTOS HUMANOS IRREGULARES.</t>
    </r>
  </si>
  <si>
    <r>
      <rPr>
        <b/>
        <sz val="11"/>
        <color theme="1"/>
        <rFont val="Arial"/>
        <family val="2"/>
      </rPr>
      <t>POR_COL_REG:</t>
    </r>
    <r>
      <rPr>
        <sz val="11"/>
        <color theme="1"/>
        <rFont val="Arial"/>
        <family val="2"/>
      </rPr>
      <t xml:space="preserve"> porcentaje de colonias regularizadas.</t>
    </r>
  </si>
  <si>
    <r>
      <t xml:space="preserve">4.6.1.1.1.1 </t>
    </r>
    <r>
      <rPr>
        <sz val="11"/>
        <color theme="1"/>
        <rFont val="Arial"/>
        <family val="2"/>
      </rPr>
      <t>REUNIONES PERIODICAS CON LAS COLONIAS IRREGULARES</t>
    </r>
  </si>
  <si>
    <r>
      <rPr>
        <b/>
        <sz val="11"/>
        <color theme="1"/>
        <rFont val="Arial"/>
        <family val="2"/>
      </rPr>
      <t>POR_REU_PER_COL_IRR</t>
    </r>
    <r>
      <rPr>
        <sz val="11"/>
        <color theme="1"/>
        <rFont val="Arial"/>
        <family val="2"/>
      </rPr>
      <t xml:space="preserve"> porcentaje de reuniones periodicas con colonias irregulares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</si>
  <si>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Reuniones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</si>
  <si>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Reuniones periodicas con colonias irregulares, requisitos  de documentacion a entregar. </t>
    </r>
  </si>
  <si>
    <t>Componente  
(Dirección de Registro de Información de Regularización Patrimonial)</t>
  </si>
  <si>
    <r>
      <rPr>
        <b/>
        <sz val="11"/>
        <color theme="1"/>
        <rFont val="Arial"/>
        <family val="2"/>
      </rPr>
      <t>POR_EXP_REC_COL_REG:</t>
    </r>
    <r>
      <rPr>
        <sz val="11"/>
        <color theme="1"/>
        <rFont val="Arial"/>
        <family val="2"/>
      </rPr>
      <t xml:space="preserve"> porcentaje de expedientes recibidos de colonias para regularización</t>
    </r>
  </si>
  <si>
    <r>
      <t xml:space="preserve">4.6.1.1.2 </t>
    </r>
    <r>
      <rPr>
        <sz val="11"/>
        <color theme="1"/>
        <rFont val="Arial"/>
        <family val="2"/>
      </rPr>
      <t>PROMOVER LA REGULARIZACIÓN DE LA TENENCIA DE LA TIERRA TECNICA Y JURIDICA A TRAVÉS DEL ESQUEMA DE ESCRITURAS Y/O TITULACIÓN</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</si>
  <si>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expedientes recibidos de colonias para regularización</t>
    </r>
  </si>
  <si>
    <r>
      <t xml:space="preserve">4.6.1.1.2.1  </t>
    </r>
    <r>
      <rPr>
        <sz val="11"/>
        <color theme="1"/>
        <rFont val="Arial"/>
        <family val="2"/>
      </rPr>
      <t>PRECEPCION, VERIFICACION, DEL EXPEDIENTE PARA INICIAR EL PROCESO DE ESCRITURACIÓN.</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</si>
  <si>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Expedientes en proceso de escrituración</t>
    </r>
  </si>
  <si>
    <t xml:space="preserve">Componente
(Dirección de Gestion de Instrumentos y Programas)          </t>
  </si>
  <si>
    <r>
      <t xml:space="preserve">4.6.1.1.3 </t>
    </r>
    <r>
      <rPr>
        <sz val="11"/>
        <color theme="1"/>
        <rFont val="Arial"/>
        <family val="2"/>
      </rPr>
      <t>ELABORACION DE PROYECTOS NOTARIALES:  ESCRITURAS Y/O TITULOS DE PROPIEDAD</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</si>
  <si>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 notariales  elaborados</t>
    </r>
    <r>
      <rPr>
        <b/>
        <sz val="11"/>
        <color theme="1"/>
        <rFont val="Arial"/>
        <family val="2"/>
      </rPr>
      <t xml:space="preserve">
</t>
    </r>
  </si>
  <si>
    <r>
      <t xml:space="preserve">4.6.1.1.3.1 </t>
    </r>
    <r>
      <rPr>
        <sz val="11"/>
        <color theme="1"/>
        <rFont val="Arial"/>
        <family val="2"/>
      </rPr>
      <t xml:space="preserve">REUNIONES CON EJIDATARIOS PARA INICIAR EL PROCESO DE REGULARIZACION EN COLONIAS IRREGULARES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</si>
  <si>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Reuniones con ejidatarios en proceso de regularización</t>
    </r>
  </si>
  <si>
    <t xml:space="preserve">Componente
(Dirección de regularización urbana)  </t>
  </si>
  <si>
    <t xml:space="preserve">Componente
(Dirección de Gestión Territorial)  </t>
  </si>
  <si>
    <r>
      <t xml:space="preserve">4.6.1.1.3.2 </t>
    </r>
    <r>
      <rPr>
        <sz val="11"/>
        <color theme="1"/>
        <rFont val="Arial"/>
        <family val="2"/>
      </rPr>
      <t>CONVENIOS DE ENTREGA Y/O RECEPCION DE VIALIDADES Y/O  AREAS DE CESIÓN, PROVENIENTES DEL PROGRAMA DE REGULARIZACIÓN PARA EL BIENESTAR PATRIMONIAL</t>
    </r>
  </si>
  <si>
    <r>
      <rPr>
        <b/>
        <sz val="11"/>
        <color theme="1"/>
        <rFont val="Arial"/>
        <family val="2"/>
      </rPr>
      <t>POR_CON_ENT_REC_VIA_ARE_CES_PRO_PRO_REG:</t>
    </r>
    <r>
      <rPr>
        <sz val="11"/>
        <color theme="1"/>
        <rFont val="Arial"/>
        <family val="2"/>
      </rPr>
      <t xml:space="preserve"> porcentaje de convenios de entrega y/o recepcion de vialidades y/o areas de cesion, provenientes del programa de regularización.</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</si>
  <si>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Convenios de entrega y/o recepcion de vialidades y/o areas de cesion, provenientes del programa de regularización.</t>
    </r>
  </si>
  <si>
    <r>
      <rPr>
        <b/>
        <sz val="11"/>
        <color theme="1"/>
        <rFont val="Arial"/>
        <family val="2"/>
      </rPr>
      <t>POR_ASE_EJI:</t>
    </r>
    <r>
      <rPr>
        <sz val="11"/>
        <color theme="1"/>
        <rFont val="Arial"/>
        <family val="2"/>
      </rPr>
      <t xml:space="preserve"> porcentale de asesorias con ejidatarios </t>
    </r>
  </si>
  <si>
    <r>
      <t xml:space="preserve">4.6.1.1.3.3 </t>
    </r>
    <r>
      <rPr>
        <sz val="11"/>
        <color theme="1"/>
        <rFont val="Arial"/>
        <family val="2"/>
      </rPr>
      <t>ASESORIAS CON BENEFICIARIOS Y EJIDATARIOS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</si>
  <si>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Asesorias con ejidatarios</t>
    </r>
  </si>
  <si>
    <r>
      <t xml:space="preserve">4.6.1.1.4   </t>
    </r>
    <r>
      <rPr>
        <sz val="11"/>
        <color theme="1"/>
        <rFont val="Arial"/>
        <family val="2"/>
      </rPr>
      <t>ELABORACIÓN DE ANTEPROYECTOS TÉCNICOS: PROTOCOLOS PARA SUBDIVISION Y/O LOTIFICACIÓN.</t>
    </r>
  </si>
  <si>
    <r>
      <rPr>
        <b/>
        <sz val="11"/>
        <color theme="1"/>
        <rFont val="Arial"/>
        <family val="2"/>
      </rPr>
      <t>POR_ANT_ELA:</t>
    </r>
    <r>
      <rPr>
        <sz val="11"/>
        <color theme="1"/>
        <rFont val="Arial"/>
        <family val="2"/>
      </rPr>
      <t xml:space="preserve"> Porcentajes de anteproyectos elaborados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</si>
  <si>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Anteproyectos elaborados</t>
    </r>
  </si>
  <si>
    <r>
      <t xml:space="preserve">4.6.1.1.4.1 </t>
    </r>
    <r>
      <rPr>
        <sz val="11"/>
        <color theme="1"/>
        <rFont val="Arial"/>
        <family val="2"/>
      </rPr>
      <t>VISITA DE RECONOCIMIENTO: REVISION DE PLANOS, LEVANTAMIENTOS E IMÁGENES DEL ÁREA.</t>
    </r>
  </si>
  <si>
    <r>
      <rPr>
        <b/>
        <sz val="11"/>
        <color theme="1"/>
        <rFont val="Arial"/>
        <family val="2"/>
      </rPr>
      <t>POR_LEV_REA:</t>
    </r>
    <r>
      <rPr>
        <sz val="11"/>
        <color theme="1"/>
        <rFont val="Arial"/>
        <family val="2"/>
      </rPr>
      <t xml:space="preserve"> Porcentaje de levantamientos realizados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</si>
  <si>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Revision de planos, levantamientos y/o imagnes del área.</t>
    </r>
  </si>
  <si>
    <r>
      <t xml:space="preserve">4.6.1.1.5   </t>
    </r>
    <r>
      <rPr>
        <sz val="11"/>
        <color theme="1"/>
        <rFont val="Arial"/>
        <family val="2"/>
      </rPr>
      <t>FOMENTAR Y EJECUTAR LOS PROYECTOS DE VIVIENDA EN MATERIA DE ENERGIA ELECTRICA Y SERVICIOS  PARA FOMENTAR LA INVERSION DE INTRAESTRUCTURA PÚBLICA.</t>
    </r>
  </si>
  <si>
    <r>
      <rPr>
        <b/>
        <sz val="11"/>
        <color theme="1"/>
        <rFont val="Arial"/>
        <family val="2"/>
      </rPr>
      <t xml:space="preserve">POR_PRO_EJE_ELE_ELE_SER: </t>
    </r>
    <r>
      <rPr>
        <sz val="11"/>
        <color theme="1"/>
        <rFont val="Arial"/>
        <family val="2"/>
      </rPr>
      <t xml:space="preserve">Porcentaje de proyectos ejecutados de electrificacion y servicios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</si>
  <si>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Ejecutados de electrificacion y servicios </t>
    </r>
  </si>
  <si>
    <r>
      <rPr>
        <b/>
        <sz val="11"/>
        <color theme="1"/>
        <rFont val="Arial"/>
        <family val="2"/>
      </rPr>
      <t xml:space="preserve">POR_COM_INT_COL_IRR: </t>
    </r>
    <r>
      <rPr>
        <sz val="11"/>
        <color theme="1"/>
        <rFont val="Arial"/>
        <family val="2"/>
      </rPr>
      <t>Porcentaje de comites de electrificacion integrados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</si>
  <si>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Comites integrados en colonias irregulares para servicio de electrificacion </t>
    </r>
  </si>
  <si>
    <r>
      <t xml:space="preserve">4.6.1.1.5.2 </t>
    </r>
    <r>
      <rPr>
        <sz val="11"/>
        <color theme="1"/>
        <rFont val="Arial"/>
        <family val="2"/>
      </rPr>
      <t>INTEGRACIÓN DE COMITÉ DE REGULARIZACIÓN Y SERVICIOS PARA LAS COLONIAS IRREGULARES</t>
    </r>
  </si>
  <si>
    <r>
      <t xml:space="preserve">4.6.1.1.5.1 </t>
    </r>
    <r>
      <rPr>
        <sz val="11"/>
        <color theme="1"/>
        <rFont val="Arial"/>
        <family val="2"/>
      </rPr>
      <t>INTEGRACIÓN DE COMITÉ DE ELECTRIFICACION PARA LAS COLONIAS IRREGULARES</t>
    </r>
  </si>
  <si>
    <r>
      <rPr>
        <b/>
        <sz val="11"/>
        <color theme="1"/>
        <rFont val="Arial"/>
        <family val="2"/>
      </rPr>
      <t>POR_COM_INT_COL_IRR:</t>
    </r>
    <r>
      <rPr>
        <sz val="11"/>
        <color theme="1"/>
        <rFont val="Arial"/>
        <family val="2"/>
      </rPr>
      <t xml:space="preserve"> Porcentaje de comites integrados en colonias irregulares</t>
    </r>
  </si>
  <si>
    <r>
      <t xml:space="preserve">4.6.1.1.5.3   </t>
    </r>
    <r>
      <rPr>
        <sz val="11"/>
        <color theme="1"/>
        <rFont val="Arial"/>
        <family val="2"/>
      </rPr>
      <t>REUNIONES Y VISITAS DE RECONOCIMIENTO CON LA CFE Y/O PRESTADORES DE SERVICIOS</t>
    </r>
  </si>
  <si>
    <r>
      <rPr>
        <b/>
        <sz val="11"/>
        <color theme="1"/>
        <rFont val="Arial"/>
        <family val="2"/>
      </rPr>
      <t>POR_VIS_REA_CFE_PRE_SER:</t>
    </r>
    <r>
      <rPr>
        <sz val="11"/>
        <color theme="1"/>
        <rFont val="Arial"/>
        <family val="2"/>
      </rPr>
      <t xml:space="preserve"> Porcentaje de visitas realizadas con la CFE  y/o prestacion de servicios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</si>
  <si>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Numero de seguimiento de programas y servicios.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</si>
  <si>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Numero de  integracion de comité para regularización de servicios</t>
    </r>
  </si>
  <si>
    <t xml:space="preserve">Componente
</t>
  </si>
  <si>
    <t xml:space="preserve">
Propósito
</t>
  </si>
  <si>
    <r>
      <rPr>
        <b/>
        <sz val="11"/>
        <color theme="1"/>
        <rFont val="Arial"/>
        <family val="2"/>
      </rPr>
      <t>POR_EXP_PRO_ESC:</t>
    </r>
    <r>
      <rPr>
        <sz val="11"/>
        <color theme="1"/>
        <rFont val="Arial"/>
        <family val="2"/>
      </rPr>
      <t xml:space="preserve"> Porcentaje de expedientes en proceso de escrituración</t>
    </r>
  </si>
  <si>
    <r>
      <rPr>
        <b/>
        <sz val="11"/>
        <color theme="1"/>
        <rFont val="Arial"/>
        <family val="2"/>
      </rPr>
      <t>POR_PRO_NOT_ELA:</t>
    </r>
    <r>
      <rPr>
        <sz val="11"/>
        <color theme="1"/>
        <rFont val="Arial"/>
        <family val="2"/>
      </rPr>
      <t xml:space="preserve"> Porcentaje de proyectos notariales  elaborados</t>
    </r>
  </si>
  <si>
    <r>
      <rPr>
        <b/>
        <sz val="11"/>
        <color theme="1"/>
        <rFont val="Arial"/>
        <family val="2"/>
      </rPr>
      <t>POR_REU_EJI_PRO_REG:</t>
    </r>
    <r>
      <rPr>
        <sz val="11"/>
        <color theme="1"/>
        <rFont val="Arial"/>
        <family val="2"/>
      </rPr>
      <t xml:space="preserve"> Porcentaje de reuniones con ejidatarios en proceso de regularización</t>
    </r>
  </si>
  <si>
    <r>
      <t xml:space="preserve">Meta trimestral: 
</t>
    </r>
    <r>
      <rPr>
        <sz val="11"/>
        <color theme="1"/>
        <rFont val="Arial"/>
        <family val="2"/>
      </rPr>
      <t>El objetivo establecido fue la elaboracion de 18 reuniones vecinales con colonias irregulares para brindarles información sobre que documentacion y los requisitos para pertenecer al programa de Regularización para el Bienestar Patrimonial. Las colonias atendidas fueron: Colonia Los García, San Luis, Rivera I y II, Bethel, Agua Azul. Asi mismo, se recibieron documentos en el Módulos de Recepción de Documentos en las colonias: Cuna Maya y en la Explanada del Estadio Beto Ávila.</t>
    </r>
  </si>
  <si>
    <r>
      <t xml:space="preserve">Meta trimestral:                                                                                                                                                                           </t>
    </r>
    <r>
      <rPr>
        <sz val="11"/>
        <color theme="1"/>
        <rFont val="Calibri"/>
        <family val="2"/>
        <scheme val="minor"/>
      </rPr>
      <t xml:space="preserve">Este indicador tiene como meta promover 20  expedientes para tenencia de la tierra, Que se traduce en brindar certeza juridica al menos a 10  colonias a través de reuniones en las Colonias Agua Azul, Guerrero, Los Garcia, San Luis, Cuna Maya 203 y 204. </t>
    </r>
  </si>
  <si>
    <r>
      <t xml:space="preserve">Meta trimestral: 
</t>
    </r>
    <r>
      <rPr>
        <sz val="11"/>
        <color theme="1"/>
        <rFont val="Arial"/>
        <family val="2"/>
      </rPr>
      <t xml:space="preserve">Este indicador considera la recepcion de documentos de los Cancunenses que se integraron al programa para escituración con un total de 259, personas que entregaron expedientes de las siguientes colonias: Guerrero, Los Pinos, Agua Azul, Sac-be, Santos, Real de Bosque, Tierra y Libertad I y II , Rivera I y II, Bethel, Diamante, Los Garcias, Buena Vista, Cuna Maya y San Vicente. </t>
    </r>
  </si>
  <si>
    <r>
      <t xml:space="preserve">Meta trimestral:
</t>
    </r>
    <r>
      <rPr>
        <sz val="11"/>
        <color theme="1"/>
        <rFont val="Arial"/>
        <family val="2"/>
      </rPr>
      <t xml:space="preserve">Este indicador nos muestra la entrega de documentos ante las notarias públicas para escrituración de familias y de beneficiarios que se integraron al programa para finalizar el proceso de escituración con un total de 259 personas de las siguientes colonias: Guerrero, Los Pinos, Agua Azul, Sac-be, Santos, Real de Bosque, Tierra y Libertad I y II, Rivera I y II, Bethel, Diamante, Los Garcias, Buena Vista, Cuna Maya y San Vicente. </t>
    </r>
  </si>
  <si>
    <r>
      <t xml:space="preserve">Meta trimestral:
</t>
    </r>
    <r>
      <rPr>
        <sz val="11"/>
        <color theme="1"/>
        <rFont val="Arial"/>
        <family val="2"/>
      </rPr>
      <t xml:space="preserve">Se llevaron a cabo 24 reuniones con los ejidatarios de distintas colonias iregulares con la finalidad de llegar a distintos acuerdos para la regularizacion patrimonial de las siguientes Colonias: tucanes, Justicia Social, Estrella del Mar, Diamante, Sacbe, México, Cuna Maya Roque, Santos, Agua Azul, Rivera l y II para que sean beneficiarios del mismo. </t>
    </r>
  </si>
  <si>
    <r>
      <t xml:space="preserve">Meta trimestral:
</t>
    </r>
    <r>
      <rPr>
        <sz val="11"/>
        <color theme="1"/>
        <rFont val="Arial"/>
        <family val="2"/>
      </rPr>
      <t>Durante este trimetre se llevaron a acabo 12  convenios de entrega y recepción de vialidades toda vez que se ha cumplido con un 25% de la meta anual, ya que el dia 12 de junio del presente año, en la Octava Sesión Ordinaria del H. Ayuntamiento de Benito Juárez, se aprobó la cesión de las areas de equipamiento y vialidades que se incluyan en el ejercicio del programa de regularizacion para el Bienestar Patrimonial.</t>
    </r>
  </si>
  <si>
    <r>
      <t xml:space="preserve">Meta trimestral:
</t>
    </r>
    <r>
      <rPr>
        <sz val="11"/>
        <color theme="1"/>
        <rFont val="Arial"/>
        <family val="2"/>
      </rPr>
      <t>Se llevó acabo una platica con los ejidatarios de las colonias Tierra y Libertad ll, lll; Tucanes, Justicia Social, Estrella del Mar, Diamante, Sacbe, México, Cuna Maya Roque, Santos, Agua Azul, Rivera l.</t>
    </r>
  </si>
  <si>
    <r>
      <t xml:space="preserve">Meta trimestral:
</t>
    </r>
    <r>
      <rPr>
        <sz val="11"/>
        <color theme="1"/>
        <rFont val="Arial"/>
        <family val="2"/>
      </rPr>
      <t>Se dió seguimiento a 14 visitas de reconocimiento para revision de planos, levantamientos e imágenes ya que en la mayoria de los casos se debe redibujar los planos para facilitar el trabajo en campo como son: Colonia Tierra y Libertad, Buena Vista, San Vicente, el Cedro I, San Luis, Las Margaritas, Las Huayas, Santa Ana, Santa Rosa, Santa Rosa, Salen entre otros.</t>
    </r>
  </si>
  <si>
    <r>
      <t xml:space="preserve">Meta trimestral:
</t>
    </r>
    <r>
      <rPr>
        <sz val="11"/>
        <color theme="1"/>
        <rFont val="Arial"/>
        <family val="2"/>
      </rPr>
      <t>A través de los comités de electrificación, se gestionaron 37 proyectos de electrificación, los cuales requirieron numerosas reuniones con personal de CFE y recorridos en las colonias El Porvenir 2, Los Lirios, Valle Verde, Santa Anita, Huayas, Amistad IV y Diamante las cuales hoy en día ya cuentan con el servicio de la luz.</t>
    </r>
  </si>
  <si>
    <r>
      <t xml:space="preserve">Meta trimestral:
</t>
    </r>
    <r>
      <rPr>
        <sz val="11"/>
        <color theme="1"/>
        <rFont val="Arial"/>
        <family val="2"/>
      </rPr>
      <t>Se integraron 12 comités en las colonias Diamante, Pedregal, El Salvador, Carabanchel, México I, México II, Justicia Social, Tucanes, Esperanza, Chan Cenote, Avante 4, Avante 5 y La Esperanza.</t>
    </r>
  </si>
  <si>
    <r>
      <t xml:space="preserve">Meta trimestral:
</t>
    </r>
    <r>
      <rPr>
        <sz val="11"/>
        <color theme="1"/>
        <rFont val="Arial"/>
        <family val="2"/>
      </rPr>
      <t>Durante este trimestre no se llevó a acabo ninguna gestión de obra de drenaje o agua potable ya que no se han conformado aun los comité, toda vez que aun no se libera el acta circunstancia de hechos para dar seguimiento a dicho tramite.</t>
    </r>
  </si>
  <si>
    <r>
      <t xml:space="preserve">Meta trimestral:
</t>
    </r>
    <r>
      <rPr>
        <sz val="11"/>
        <color theme="1"/>
        <rFont val="Arial"/>
        <family val="2"/>
      </rPr>
      <t>Se trabaja en coorrinación con la Comision Federal de Electricidad CFE, para poder dar seguimiento a las colonias irregulares que requieren de el servicio de energia electrica.</t>
    </r>
  </si>
  <si>
    <r>
      <t xml:space="preserve">Meta Trimestral: 
</t>
    </r>
    <r>
      <rPr>
        <sz val="11"/>
        <color theme="1"/>
        <rFont val="Arial"/>
        <family val="2"/>
      </rPr>
      <t xml:space="preserve">El objetivo establecido por el Instituto fue realizar 22  juntas informativas en nuestras instalaciones. Las juntas con los beneficiarios, propietarios y ejidatarios incluyeron asesorías jurídicas y platicas informativas para que las colonias se integren al Programa de Regularización para el Bienestar Patrimonial, así mismo en las Jornadas de Atención Ciudadana  "Cancún Nos Une", se atendieron a las siguientes colonias: SMZ 530, Cuna Maya, Tierra y Libertad, Regiones 100, Colonia Sarabia, Los García, San Luis, Rivera I y II, Real del Bosque, Colonias atendidas con ejidatarios, Estrella de Mar, Sacbe, Colonia México,Colonia Cuna Maya, Colonia Roque -Colonia Agua Azul, Bonfil (La chiapaneca). 
</t>
    </r>
    <r>
      <rPr>
        <b/>
        <sz val="11"/>
        <color theme="1"/>
        <rFont val="Arial"/>
        <family val="2"/>
      </rPr>
      <t xml:space="preserve">
Reunión para firma de escrituración: 
</t>
    </r>
    <r>
      <rPr>
        <sz val="11"/>
        <color theme="1"/>
        <rFont val="Arial"/>
        <family val="2"/>
      </rPr>
      <t>Rivera1 y 2, Colonia Santos, Tierra y libertad 2 y 3, Estrella del Mar, Tucanes, Diamante, Justicia Social, Tierra y libertad 3, Sacbe, Cuna Maya Roque, Colonia México, Agua azul y Rivera I y II.</t>
    </r>
  </si>
  <si>
    <r>
      <t xml:space="preserve">Meta triemstral:
</t>
    </r>
    <r>
      <rPr>
        <sz val="11"/>
        <color theme="1"/>
        <rFont val="Arial"/>
        <family val="2"/>
      </rPr>
      <t>Se llevaron a cabo 12 anteproyectos técnicos para el protocolo de la subdivisión de las siguientes  colonias: Tierra y Libertad I, Buena Vista, San Vicente, El Cedro, San Luis, Las Margaritas, Las Huayas, Santa ana, santa rosa, salen, los garcias 392, los garcias 393.</t>
    </r>
  </si>
  <si>
    <t xml:space="preserve">G-PP 4.6   PROGRAMA PARA REGULARIZACION DE ASENTAMIENTO HUMANOS </t>
  </si>
  <si>
    <t>ELABORÓ
Norma Argelia Euan Lozano
Titular de la Unidad Administrativa del Instituto de Regularizacion para el Bienestar Patrimonial</t>
  </si>
  <si>
    <t xml:space="preserve">AUTORIZÓ
Lic. Noraa Elizabeth Garza Ramirez
Directora General del Instituto de Regularizacion para el Bienestar Patrimonial                                   </t>
  </si>
  <si>
    <t>PRESUPUESTACIÓN Y CONTROL
Dr. Gonzalo Alonso Ramírez Duarte
Dirección Administrativa de la SMSCYT de Benito Juárez.</t>
  </si>
  <si>
    <t>DIRECCIÓN GENERAL</t>
  </si>
  <si>
    <t>DERECCIÓN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</si>
</sst>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7"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b/>
      <sz val="12"/>
      <color theme="1"/>
      <name val="Calibri"/>
      <family val="2"/>
      <scheme val="minor"/>
    </font>
    <font>
      <b/>
      <sz val="16"/>
      <color theme="0"/>
      <name val="Arial"/>
      <family val="2"/>
    </font>
    <font>
      <sz val="11"/>
      <color rgb="FF000000"/>
      <name val="Arial"/>
      <family val="2"/>
    </font>
    <font>
      <b/>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F6BA12"/>
        <bgColor indexed="64"/>
      </patternFill>
    </fill>
    <fill>
      <patternFill patternType="solid">
        <fgColor rgb="FFF6BA12"/>
        <bgColor rgb="FF000000"/>
      </patternFill>
    </fill>
    <fill>
      <patternFill patternType="solid">
        <fgColor rgb="FFFADD89"/>
        <bgColor indexed="64"/>
      </patternFill>
    </fill>
    <fill>
      <patternFill patternType="solid">
        <fgColor rgb="FFFFEB9C"/>
        <bgColor indexed="64"/>
      </patternFill>
    </fill>
    <fill>
      <patternFill patternType="solid">
        <fgColor rgb="FFC7EFCE"/>
        <bgColor indexed="64"/>
      </patternFill>
    </fill>
  </fills>
  <borders count="116">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dotted">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otted">
        <color theme="1"/>
      </top>
      <bottom style="dotted">
        <color theme="1"/>
      </bottom>
      <diagonal/>
    </border>
    <border>
      <left style="dashed">
        <color theme="1"/>
      </left>
      <right style="medium">
        <color indexed="64"/>
      </right>
      <top style="dotted">
        <color theme="1"/>
      </top>
      <bottom style="dotted">
        <color theme="1"/>
      </bottom>
      <diagonal/>
    </border>
    <border>
      <left style="thin">
        <color indexed="64"/>
      </left>
      <right style="medium">
        <color indexed="64"/>
      </right>
      <top style="thin">
        <color indexed="64"/>
      </top>
      <bottom style="thin">
        <color indexed="64"/>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dashed">
        <color theme="1"/>
      </right>
      <top style="dashed">
        <color theme="1"/>
      </top>
      <bottom style="dashed">
        <color theme="1"/>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style="dotted">
        <color indexed="64"/>
      </bottom>
      <diagonal/>
    </border>
    <border>
      <left/>
      <right style="dashed">
        <color theme="1"/>
      </right>
      <top style="dashed">
        <color theme="1"/>
      </top>
      <bottom/>
      <diagonal/>
    </border>
    <border>
      <left style="dotted">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bottom style="medium">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medium">
        <color indexed="64"/>
      </bottom>
      <diagonal/>
    </border>
    <border>
      <left style="medium">
        <color rgb="FF000000"/>
      </left>
      <right/>
      <top style="medium">
        <color indexed="64"/>
      </top>
      <bottom/>
      <diagonal/>
    </border>
    <border>
      <left style="medium">
        <color indexed="64"/>
      </left>
      <right style="dashed">
        <color theme="1"/>
      </right>
      <top style="dotted">
        <color indexed="64"/>
      </top>
      <bottom style="dotted">
        <color indexed="64"/>
      </bottom>
      <diagonal/>
    </border>
    <border>
      <left style="medium">
        <color indexed="64"/>
      </left>
      <right style="dashed">
        <color theme="1"/>
      </right>
      <top style="dotted">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theme="1"/>
      </left>
      <right style="medium">
        <color indexed="64"/>
      </right>
      <top style="dashed">
        <color theme="1"/>
      </top>
      <bottom/>
      <diagonal/>
    </border>
    <border>
      <left style="dashed">
        <color theme="1"/>
      </left>
      <right style="dashed">
        <color theme="1"/>
      </right>
      <top style="dashed">
        <color theme="1"/>
      </top>
      <bottom/>
      <diagonal/>
    </border>
    <border>
      <left style="medium">
        <color theme="1"/>
      </left>
      <right style="dashed">
        <color theme="1"/>
      </right>
      <top style="dashed">
        <color theme="1"/>
      </top>
      <bottom/>
      <diagonal/>
    </border>
    <border>
      <left/>
      <right style="medium">
        <color indexed="64"/>
      </right>
      <top style="dotted">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ashed">
        <color theme="1"/>
      </left>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top style="dotted">
        <color indexed="64"/>
      </top>
      <bottom style="medium">
        <color indexed="64"/>
      </bottom>
      <diagonal/>
    </border>
    <border>
      <left style="dashed">
        <color indexed="64"/>
      </left>
      <right style="dashed">
        <color theme="1"/>
      </right>
      <top style="dotted">
        <color indexed="64"/>
      </top>
      <bottom style="dott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medium">
        <color indexed="64"/>
      </left>
      <right style="dashed">
        <color indexed="64"/>
      </right>
      <top style="dashed">
        <color theme="1"/>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style="dashed">
        <color indexed="64"/>
      </top>
      <bottom style="dotted">
        <color indexed="64"/>
      </bottom>
      <diagonal/>
    </border>
    <border>
      <left style="dashed">
        <color theme="1"/>
      </left>
      <right/>
      <top style="dashed">
        <color indexed="64"/>
      </top>
      <bottom style="dotted">
        <color indexed="64"/>
      </bottom>
      <diagonal/>
    </border>
    <border>
      <left style="dashed">
        <color indexed="64"/>
      </left>
      <right style="dashed">
        <color theme="1"/>
      </right>
      <top style="dashed">
        <color indexed="64"/>
      </top>
      <bottom style="dotted">
        <color indexed="64"/>
      </bottom>
      <diagonal/>
    </border>
    <border>
      <left style="dashed">
        <color theme="1"/>
      </left>
      <right style="dashed">
        <color theme="1"/>
      </right>
      <top style="dashed">
        <color indexed="64"/>
      </top>
      <bottom style="dotted">
        <color indexed="64"/>
      </bottom>
      <diagonal/>
    </border>
    <border>
      <left style="dashed">
        <color theme="1"/>
      </left>
      <right style="medium">
        <color indexed="64"/>
      </right>
      <top style="dashed">
        <color indexed="64"/>
      </top>
      <bottom style="dott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thin">
        <color indexed="64"/>
      </left>
      <right style="medium">
        <color indexed="64"/>
      </right>
      <top style="dotted">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dashed">
        <color theme="1"/>
      </right>
      <top/>
      <bottom/>
      <diagonal/>
    </border>
    <border>
      <left style="medium">
        <color indexed="64"/>
      </left>
      <right style="dashed">
        <color theme="1"/>
      </right>
      <top style="dotted">
        <color indexed="64"/>
      </top>
      <bottom/>
      <diagonal/>
    </border>
    <border>
      <left style="dashed">
        <color theme="1"/>
      </left>
      <right/>
      <top style="dotted">
        <color indexed="64"/>
      </top>
      <bottom/>
      <diagonal/>
    </border>
    <border>
      <left style="dashed">
        <color indexed="64"/>
      </left>
      <right style="dashed">
        <color indexed="64"/>
      </right>
      <top style="dashed">
        <color indexed="64"/>
      </top>
      <bottom/>
      <diagonal/>
    </border>
    <border>
      <left style="dashed">
        <color indexed="64"/>
      </left>
      <right/>
      <top style="dashed">
        <color indexed="64"/>
      </top>
      <bottom/>
      <diagonal/>
    </border>
    <border>
      <left style="medium">
        <color indexed="64"/>
      </left>
      <right style="medium">
        <color indexed="64"/>
      </right>
      <top style="dashed">
        <color indexed="64"/>
      </top>
      <bottom/>
      <diagonal/>
    </border>
    <border>
      <left/>
      <right/>
      <top style="dashed">
        <color theme="1"/>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dashed">
        <color theme="1"/>
      </right>
      <top style="dotted">
        <color indexed="64"/>
      </top>
      <bottom style="dotted">
        <color indexed="64"/>
      </bottom>
      <diagonal/>
    </border>
    <border>
      <left style="dashed">
        <color theme="1"/>
      </left>
      <right style="medium">
        <color theme="1"/>
      </right>
      <top style="dashed">
        <color theme="1"/>
      </top>
      <bottom style="dashed">
        <color theme="1"/>
      </bottom>
      <diagonal/>
    </border>
    <border>
      <left style="dashed">
        <color theme="1"/>
      </left>
      <right style="medium">
        <color theme="1"/>
      </right>
      <top style="dashed">
        <color theme="1"/>
      </top>
      <bottom/>
      <diagonal/>
    </border>
  </borders>
  <cellStyleXfs count="4">
    <xf numFmtId="0" fontId="0" fillId="0" borderId="0"/>
    <xf numFmtId="44" fontId="1" fillId="0" borderId="0" applyFont="0" applyFill="0" applyBorder="0" applyAlignment="0" applyProtection="0"/>
    <xf numFmtId="0" fontId="10" fillId="0" borderId="0"/>
    <xf numFmtId="9" fontId="1" fillId="0" borderId="0" applyFont="0" applyFill="0" applyBorder="0" applyAlignment="0" applyProtection="0"/>
  </cellStyleXfs>
  <cellXfs count="223">
    <xf numFmtId="0" fontId="0" fillId="0" borderId="0" xfId="0"/>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7" xfId="0" applyFont="1" applyFill="1" applyBorder="1" applyAlignment="1">
      <alignment horizontal="center" vertical="center" wrapText="1"/>
    </xf>
    <xf numFmtId="3" fontId="6" fillId="2" borderId="33" xfId="0" applyNumberFormat="1" applyFont="1" applyFill="1" applyBorder="1" applyAlignment="1">
      <alignment horizontal="center" vertical="center" wrapText="1"/>
    </xf>
    <xf numFmtId="3" fontId="6" fillId="2" borderId="34" xfId="0" applyNumberFormat="1" applyFont="1" applyFill="1" applyBorder="1" applyAlignment="1">
      <alignment horizontal="center" vertical="center" wrapText="1"/>
    </xf>
    <xf numFmtId="3" fontId="6" fillId="2" borderId="35" xfId="0" applyNumberFormat="1" applyFont="1" applyFill="1" applyBorder="1" applyAlignment="1">
      <alignment horizontal="center" vertical="center" wrapText="1"/>
    </xf>
    <xf numFmtId="3" fontId="6" fillId="2" borderId="36" xfId="0" applyNumberFormat="1" applyFont="1" applyFill="1" applyBorder="1" applyAlignment="1">
      <alignment horizontal="center" vertical="center" wrapText="1"/>
    </xf>
    <xf numFmtId="10" fontId="0" fillId="4" borderId="37" xfId="0" applyNumberFormat="1" applyFill="1" applyBorder="1" applyAlignment="1">
      <alignment horizontal="center" vertical="center" wrapText="1"/>
    </xf>
    <xf numFmtId="3" fontId="6" fillId="2" borderId="39" xfId="0" applyNumberFormat="1" applyFon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44" fontId="6" fillId="2" borderId="41" xfId="1" applyFont="1" applyFill="1" applyBorder="1" applyAlignment="1">
      <alignment horizontal="center" vertical="center" wrapText="1"/>
    </xf>
    <xf numFmtId="3" fontId="6" fillId="2" borderId="38" xfId="0" applyNumberFormat="1" applyFont="1" applyFill="1" applyBorder="1" applyAlignment="1">
      <alignment horizontal="center" vertical="center" wrapText="1"/>
    </xf>
    <xf numFmtId="44" fontId="6" fillId="2" borderId="45" xfId="1" applyFont="1" applyFill="1" applyBorder="1" applyAlignment="1">
      <alignment horizontal="center" vertical="center" wrapText="1"/>
    </xf>
    <xf numFmtId="44" fontId="6" fillId="2" borderId="39" xfId="1" applyFont="1" applyFill="1" applyBorder="1" applyAlignment="1">
      <alignment horizontal="center" vertical="center" wrapText="1"/>
    </xf>
    <xf numFmtId="44" fontId="6" fillId="2" borderId="40" xfId="1" applyFont="1" applyFill="1" applyBorder="1" applyAlignment="1">
      <alignment horizontal="center" vertical="center" wrapText="1"/>
    </xf>
    <xf numFmtId="44" fontId="6" fillId="2" borderId="46" xfId="1" applyFont="1" applyFill="1" applyBorder="1" applyAlignment="1">
      <alignment horizontal="center" vertical="center" wrapText="1"/>
    </xf>
    <xf numFmtId="44" fontId="6" fillId="2" borderId="47" xfId="1" applyFont="1" applyFill="1" applyBorder="1" applyAlignment="1">
      <alignment horizontal="center" vertical="center" wrapText="1"/>
    </xf>
    <xf numFmtId="3" fontId="6" fillId="2" borderId="16" xfId="0" applyNumberFormat="1" applyFont="1" applyFill="1" applyBorder="1" applyAlignment="1">
      <alignment horizontal="center" vertical="center" wrapText="1"/>
    </xf>
    <xf numFmtId="10" fontId="0" fillId="4" borderId="38" xfId="0" applyNumberFormat="1" applyFill="1" applyBorder="1" applyAlignment="1">
      <alignment horizontal="center" vertical="center" wrapText="1"/>
    </xf>
    <xf numFmtId="10" fontId="0" fillId="4" borderId="44" xfId="0" applyNumberFormat="1" applyFill="1" applyBorder="1" applyAlignment="1">
      <alignment horizontal="center" vertical="center" wrapText="1"/>
    </xf>
    <xf numFmtId="0" fontId="4" fillId="3" borderId="48" xfId="0" applyFont="1" applyFill="1" applyBorder="1" applyAlignment="1">
      <alignment horizontal="left" vertical="center" wrapText="1"/>
    </xf>
    <xf numFmtId="10" fontId="0" fillId="4" borderId="18" xfId="0" applyNumberFormat="1" applyFill="1" applyBorder="1" applyAlignment="1">
      <alignment horizontal="center" vertical="center" wrapText="1"/>
    </xf>
    <xf numFmtId="10" fontId="0" fillId="4" borderId="16" xfId="0" applyNumberFormat="1" applyFill="1" applyBorder="1" applyAlignment="1">
      <alignment horizontal="center" vertical="center" wrapText="1"/>
    </xf>
    <xf numFmtId="10" fontId="0" fillId="4" borderId="19" xfId="0" applyNumberFormat="1" applyFill="1" applyBorder="1" applyAlignment="1">
      <alignment horizontal="center" vertical="center" wrapText="1"/>
    </xf>
    <xf numFmtId="3" fontId="6" fillId="5" borderId="33" xfId="0" applyNumberFormat="1" applyFont="1" applyFill="1" applyBorder="1" applyAlignment="1">
      <alignment horizontal="center" vertical="center" wrapText="1"/>
    </xf>
    <xf numFmtId="3" fontId="6" fillId="5" borderId="34" xfId="0" applyNumberFormat="1" applyFont="1" applyFill="1" applyBorder="1" applyAlignment="1">
      <alignment horizontal="center" vertical="center" wrapText="1"/>
    </xf>
    <xf numFmtId="3" fontId="6" fillId="5" borderId="35" xfId="0" applyNumberFormat="1" applyFont="1" applyFill="1" applyBorder="1" applyAlignment="1">
      <alignment horizontal="center" vertical="center" wrapText="1"/>
    </xf>
    <xf numFmtId="0" fontId="13" fillId="0" borderId="0" xfId="0" applyFont="1" applyAlignment="1">
      <alignment horizontal="center" vertical="top"/>
    </xf>
    <xf numFmtId="0" fontId="3"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3" fontId="6" fillId="2" borderId="50" xfId="0"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2" xfId="0" applyFont="1" applyFill="1" applyBorder="1" applyAlignment="1">
      <alignment vertical="center" wrapText="1"/>
    </xf>
    <xf numFmtId="0" fontId="12" fillId="7" borderId="51" xfId="0" applyFont="1" applyFill="1" applyBorder="1" applyAlignment="1">
      <alignment horizontal="center" vertical="top" wrapText="1"/>
    </xf>
    <xf numFmtId="0" fontId="4" fillId="8" borderId="1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0"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29" xfId="0" applyFont="1" applyFill="1" applyBorder="1" applyAlignment="1">
      <alignment horizontal="center" vertical="center" wrapText="1"/>
    </xf>
    <xf numFmtId="0" fontId="7" fillId="8" borderId="60" xfId="0" applyFont="1" applyFill="1" applyBorder="1" applyAlignment="1">
      <alignment horizontal="center" vertical="center" wrapText="1"/>
    </xf>
    <xf numFmtId="0" fontId="8" fillId="5" borderId="24" xfId="0" applyFont="1" applyFill="1" applyBorder="1" applyAlignment="1">
      <alignment vertical="center" wrapText="1"/>
    </xf>
    <xf numFmtId="0" fontId="8" fillId="5" borderId="61" xfId="0" applyFont="1" applyFill="1" applyBorder="1" applyAlignment="1">
      <alignment vertical="center" wrapText="1"/>
    </xf>
    <xf numFmtId="10" fontId="0" fillId="4" borderId="12" xfId="0" applyNumberFormat="1" applyFill="1" applyBorder="1" applyAlignment="1">
      <alignment horizontal="center" vertical="center" wrapText="1"/>
    </xf>
    <xf numFmtId="10" fontId="0" fillId="4" borderId="13" xfId="0" applyNumberFormat="1" applyFill="1" applyBorder="1" applyAlignment="1">
      <alignment horizontal="center" vertical="center" wrapText="1"/>
    </xf>
    <xf numFmtId="10" fontId="0" fillId="4" borderId="65" xfId="0" applyNumberFormat="1" applyFill="1" applyBorder="1" applyAlignment="1">
      <alignment horizontal="center" vertical="center" wrapText="1"/>
    </xf>
    <xf numFmtId="0" fontId="4" fillId="3" borderId="20" xfId="0" applyFont="1" applyFill="1" applyBorder="1" applyAlignment="1">
      <alignment horizontal="center" vertical="center" wrapText="1"/>
    </xf>
    <xf numFmtId="10" fontId="0" fillId="4" borderId="66" xfId="0" applyNumberFormat="1" applyFill="1" applyBorder="1" applyAlignment="1">
      <alignment horizontal="center" vertical="center" wrapText="1"/>
    </xf>
    <xf numFmtId="164" fontId="7" fillId="3" borderId="23" xfId="1" applyNumberFormat="1" applyFont="1" applyFill="1" applyBorder="1" applyAlignment="1">
      <alignment horizontal="center" vertical="center" wrapText="1"/>
    </xf>
    <xf numFmtId="164" fontId="4" fillId="3" borderId="49" xfId="0" applyNumberFormat="1" applyFont="1" applyFill="1" applyBorder="1" applyAlignment="1">
      <alignment horizontal="center" vertical="center" wrapText="1"/>
    </xf>
    <xf numFmtId="10" fontId="0" fillId="4" borderId="21" xfId="0" applyNumberFormat="1" applyFill="1" applyBorder="1" applyAlignment="1">
      <alignment horizontal="center" vertical="center" wrapText="1"/>
    </xf>
    <xf numFmtId="10" fontId="0" fillId="4" borderId="22" xfId="0" applyNumberFormat="1" applyFill="1" applyBorder="1" applyAlignment="1">
      <alignment horizontal="center" vertical="center" wrapText="1"/>
    </xf>
    <xf numFmtId="10" fontId="0" fillId="4" borderId="67" xfId="0" applyNumberFormat="1" applyFill="1" applyBorder="1" applyAlignment="1">
      <alignment horizontal="center" vertical="center" wrapText="1"/>
    </xf>
    <xf numFmtId="0" fontId="16" fillId="0" borderId="0" xfId="0" applyFont="1"/>
    <xf numFmtId="0" fontId="0" fillId="10" borderId="0" xfId="0" applyFill="1"/>
    <xf numFmtId="0" fontId="0" fillId="0" borderId="0" xfId="0" applyAlignment="1">
      <alignment wrapText="1"/>
    </xf>
    <xf numFmtId="0" fontId="0" fillId="9" borderId="0" xfId="0" applyFill="1"/>
    <xf numFmtId="3" fontId="6" fillId="5" borderId="50" xfId="0" applyNumberFormat="1" applyFont="1" applyFill="1" applyBorder="1" applyAlignment="1">
      <alignment horizontal="center" vertical="center" wrapText="1"/>
    </xf>
    <xf numFmtId="0" fontId="4" fillId="8" borderId="69"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13" fillId="0" borderId="0" xfId="0" applyFont="1" applyAlignment="1">
      <alignment horizontal="center" vertical="top" wrapText="1"/>
    </xf>
    <xf numFmtId="0" fontId="4" fillId="5" borderId="0" xfId="0" applyFont="1" applyFill="1" applyAlignment="1">
      <alignment horizontal="center" vertical="center" wrapText="1"/>
    </xf>
    <xf numFmtId="0" fontId="4" fillId="3" borderId="70" xfId="0" applyFont="1" applyFill="1" applyBorder="1" applyAlignment="1">
      <alignment horizontal="center" vertical="center" wrapText="1"/>
    </xf>
    <xf numFmtId="3" fontId="6" fillId="2" borderId="59" xfId="0" applyNumberFormat="1" applyFont="1" applyFill="1" applyBorder="1" applyAlignment="1">
      <alignment horizontal="center" vertical="center" wrapText="1"/>
    </xf>
    <xf numFmtId="3" fontId="6" fillId="2" borderId="76" xfId="0" applyNumberFormat="1" applyFont="1" applyFill="1" applyBorder="1" applyAlignment="1">
      <alignment horizontal="center" vertical="center" wrapText="1"/>
    </xf>
    <xf numFmtId="3" fontId="6" fillId="2" borderId="77" xfId="0" applyNumberFormat="1" applyFont="1" applyFill="1" applyBorder="1" applyAlignment="1">
      <alignment horizontal="center" vertical="center" wrapText="1"/>
    </xf>
    <xf numFmtId="3" fontId="6" fillId="2" borderId="75" xfId="0" applyNumberFormat="1" applyFont="1" applyFill="1" applyBorder="1" applyAlignment="1">
      <alignment horizontal="center" vertical="center" wrapText="1"/>
    </xf>
    <xf numFmtId="0" fontId="4" fillId="3" borderId="78" xfId="0" applyFont="1" applyFill="1" applyBorder="1" applyAlignment="1">
      <alignment horizontal="left" vertical="center" wrapText="1"/>
    </xf>
    <xf numFmtId="10" fontId="0" fillId="4" borderId="79" xfId="0" applyNumberFormat="1" applyFill="1" applyBorder="1" applyAlignment="1">
      <alignment horizontal="center" vertical="center" wrapText="1"/>
    </xf>
    <xf numFmtId="3" fontId="6" fillId="2" borderId="79" xfId="0" applyNumberFormat="1" applyFont="1" applyFill="1" applyBorder="1" applyAlignment="1">
      <alignment horizontal="center" vertical="center" wrapText="1"/>
    </xf>
    <xf numFmtId="0" fontId="4" fillId="8" borderId="81" xfId="0" applyFont="1" applyFill="1" applyBorder="1" applyAlignment="1">
      <alignment horizontal="justify" vertical="center" wrapText="1"/>
    </xf>
    <xf numFmtId="0" fontId="4" fillId="3" borderId="81" xfId="0" applyFont="1" applyFill="1" applyBorder="1" applyAlignment="1">
      <alignment horizontal="justify" vertical="center" wrapText="1"/>
    </xf>
    <xf numFmtId="0" fontId="6" fillId="8" borderId="82" xfId="0" applyFont="1" applyFill="1" applyBorder="1" applyAlignment="1">
      <alignment horizontal="center" vertical="center" wrapText="1"/>
    </xf>
    <xf numFmtId="0" fontId="6" fillId="3" borderId="8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6" fillId="3" borderId="73"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4" fillId="3" borderId="83" xfId="0" applyFont="1" applyFill="1" applyBorder="1" applyAlignment="1">
      <alignment horizontal="justify" vertical="center" wrapText="1"/>
    </xf>
    <xf numFmtId="0" fontId="6" fillId="8" borderId="84" xfId="0" applyFont="1" applyFill="1" applyBorder="1" applyAlignment="1">
      <alignment horizontal="justify" vertical="center" wrapText="1"/>
    </xf>
    <xf numFmtId="0" fontId="6" fillId="3" borderId="84" xfId="0" applyFont="1" applyFill="1" applyBorder="1" applyAlignment="1">
      <alignment horizontal="justify" vertical="center" wrapText="1"/>
    </xf>
    <xf numFmtId="0" fontId="6" fillId="8" borderId="73" xfId="0" applyFont="1" applyFill="1" applyBorder="1" applyAlignment="1">
      <alignment horizontal="justify" vertical="center" wrapText="1"/>
    </xf>
    <xf numFmtId="0" fontId="6" fillId="3" borderId="73" xfId="0" applyFont="1" applyFill="1" applyBorder="1" applyAlignment="1">
      <alignment horizontal="justify" vertical="center" wrapText="1"/>
    </xf>
    <xf numFmtId="0" fontId="6" fillId="3" borderId="74" xfId="0" applyFont="1" applyFill="1" applyBorder="1" applyAlignment="1">
      <alignment horizontal="justify" vertical="center" wrapText="1"/>
    </xf>
    <xf numFmtId="0" fontId="4" fillId="8" borderId="81" xfId="0" applyFont="1" applyFill="1" applyBorder="1" applyAlignment="1">
      <alignment horizontal="left" vertical="center" wrapText="1"/>
    </xf>
    <xf numFmtId="0" fontId="4" fillId="8" borderId="85" xfId="0" applyFont="1" applyFill="1" applyBorder="1" applyAlignment="1">
      <alignment horizontal="left" vertical="center" wrapText="1"/>
    </xf>
    <xf numFmtId="0" fontId="4" fillId="3" borderId="85" xfId="0" applyFont="1" applyFill="1" applyBorder="1" applyAlignment="1">
      <alignment horizontal="left" vertical="center" wrapText="1"/>
    </xf>
    <xf numFmtId="0" fontId="4" fillId="3" borderId="86" xfId="0" applyFont="1" applyFill="1" applyBorder="1" applyAlignment="1">
      <alignment horizontal="left" vertical="center" wrapText="1"/>
    </xf>
    <xf numFmtId="0" fontId="6" fillId="8" borderId="20"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8" borderId="71"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6" fillId="3" borderId="72" xfId="0"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87" xfId="0" applyNumberFormat="1" applyFont="1" applyFill="1" applyBorder="1" applyAlignment="1">
      <alignment horizontal="center" vertical="center" wrapText="1"/>
    </xf>
    <xf numFmtId="3" fontId="6" fillId="2" borderId="80" xfId="0" applyNumberFormat="1" applyFont="1" applyFill="1" applyBorder="1" applyAlignment="1">
      <alignment horizontal="center" vertical="center" wrapText="1"/>
    </xf>
    <xf numFmtId="0" fontId="4" fillId="3" borderId="23" xfId="0" applyFont="1" applyFill="1" applyBorder="1" applyAlignment="1">
      <alignment horizontal="left" vertical="center" wrapText="1"/>
    </xf>
    <xf numFmtId="10" fontId="1" fillId="0" borderId="13" xfId="2" applyNumberFormat="1" applyFont="1" applyBorder="1" applyAlignment="1">
      <alignment horizontal="center" vertical="center"/>
    </xf>
    <xf numFmtId="10" fontId="1" fillId="0" borderId="88" xfId="2" applyNumberFormat="1" applyFont="1" applyBorder="1" applyAlignment="1">
      <alignment horizontal="center" vertical="center"/>
    </xf>
    <xf numFmtId="10" fontId="7" fillId="0" borderId="58" xfId="0" applyNumberFormat="1" applyFont="1" applyBorder="1" applyAlignment="1">
      <alignment horizontal="center" vertical="center" wrapText="1"/>
    </xf>
    <xf numFmtId="10" fontId="1" fillId="0" borderId="89" xfId="2" applyNumberFormat="1" applyFont="1" applyBorder="1" applyAlignment="1">
      <alignment horizontal="center" vertical="center"/>
    </xf>
    <xf numFmtId="0" fontId="8" fillId="6" borderId="92" xfId="0" applyFont="1" applyFill="1" applyBorder="1" applyAlignment="1">
      <alignment horizontal="center" vertical="center" wrapText="1"/>
    </xf>
    <xf numFmtId="0" fontId="8" fillId="6" borderId="93" xfId="0" applyFont="1" applyFill="1" applyBorder="1" applyAlignment="1">
      <alignment horizontal="left" vertical="center" wrapText="1"/>
    </xf>
    <xf numFmtId="0" fontId="9" fillId="6" borderId="95" xfId="0" applyFont="1" applyFill="1" applyBorder="1" applyAlignment="1">
      <alignment horizontal="center" vertical="center" wrapText="1"/>
    </xf>
    <xf numFmtId="0" fontId="8" fillId="6" borderId="96" xfId="0" applyFont="1" applyFill="1" applyBorder="1" applyAlignment="1">
      <alignment horizontal="left" vertical="center" wrapText="1"/>
    </xf>
    <xf numFmtId="0" fontId="5" fillId="0" borderId="97" xfId="0" applyFont="1" applyBorder="1" applyAlignment="1">
      <alignment horizontal="center" vertical="center" wrapText="1"/>
    </xf>
    <xf numFmtId="0" fontId="6" fillId="0" borderId="98" xfId="0" applyFont="1" applyBorder="1" applyAlignment="1">
      <alignment horizontal="justify" vertical="center" wrapText="1"/>
    </xf>
    <xf numFmtId="0" fontId="6" fillId="0" borderId="98" xfId="0" applyFont="1" applyBorder="1" applyAlignment="1">
      <alignment horizontal="center" vertical="center" wrapText="1"/>
    </xf>
    <xf numFmtId="0" fontId="15" fillId="0" borderId="99" xfId="0" applyFont="1" applyBorder="1" applyAlignment="1">
      <alignment horizontal="center" vertical="center" wrapText="1"/>
    </xf>
    <xf numFmtId="0" fontId="6" fillId="3" borderId="14" xfId="0" applyFont="1" applyFill="1" applyBorder="1" applyAlignment="1">
      <alignment horizontal="justify" vertical="center" wrapText="1"/>
    </xf>
    <xf numFmtId="0" fontId="4" fillId="5" borderId="20"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4" fillId="8" borderId="2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6" fillId="5" borderId="33" xfId="0" applyFont="1" applyFill="1" applyBorder="1" applyAlignment="1">
      <alignment horizontal="center" vertical="center" wrapText="1"/>
    </xf>
    <xf numFmtId="0" fontId="6" fillId="5" borderId="34"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16" fillId="8" borderId="48" xfId="0" applyFont="1" applyFill="1" applyBorder="1" applyAlignment="1">
      <alignment horizontal="left" vertical="center" wrapText="1"/>
    </xf>
    <xf numFmtId="9" fontId="6" fillId="2" borderId="38" xfId="3" applyFont="1" applyFill="1" applyBorder="1" applyAlignment="1">
      <alignment horizontal="center" vertical="center" wrapText="1"/>
    </xf>
    <xf numFmtId="9" fontId="0" fillId="0" borderId="0" xfId="3" applyFont="1"/>
    <xf numFmtId="9" fontId="2" fillId="6" borderId="8" xfId="3" applyFont="1" applyFill="1" applyBorder="1" applyAlignment="1">
      <alignment vertical="center" wrapText="1"/>
    </xf>
    <xf numFmtId="9" fontId="4" fillId="8" borderId="10" xfId="3" applyFont="1" applyFill="1" applyBorder="1" applyAlignment="1">
      <alignment horizontal="center" vertical="center" wrapText="1"/>
    </xf>
    <xf numFmtId="9" fontId="13" fillId="0" borderId="0" xfId="3" applyFont="1" applyAlignment="1">
      <alignment horizontal="center" vertical="top"/>
    </xf>
    <xf numFmtId="9" fontId="7" fillId="3" borderId="17" xfId="3" applyFont="1" applyFill="1" applyBorder="1" applyAlignment="1">
      <alignment horizontal="center" vertical="center" wrapText="1"/>
    </xf>
    <xf numFmtId="9" fontId="0" fillId="4" borderId="13" xfId="3" applyFont="1" applyFill="1" applyBorder="1" applyAlignment="1">
      <alignment horizontal="center" vertical="center" wrapText="1"/>
    </xf>
    <xf numFmtId="9" fontId="0" fillId="4" borderId="22" xfId="3" applyFont="1" applyFill="1" applyBorder="1" applyAlignment="1">
      <alignment horizontal="center" vertical="center" wrapText="1"/>
    </xf>
    <xf numFmtId="10" fontId="0" fillId="4" borderId="101" xfId="0" applyNumberFormat="1" applyFill="1" applyBorder="1" applyAlignment="1">
      <alignment horizontal="center" vertical="center" wrapText="1"/>
    </xf>
    <xf numFmtId="10" fontId="0" fillId="4" borderId="102" xfId="0" applyNumberFormat="1" applyFill="1" applyBorder="1" applyAlignment="1">
      <alignment horizontal="center" vertical="center" wrapText="1"/>
    </xf>
    <xf numFmtId="9" fontId="13" fillId="0" borderId="3" xfId="3" applyFont="1" applyBorder="1" applyAlignment="1">
      <alignment horizontal="center" vertical="top"/>
    </xf>
    <xf numFmtId="10" fontId="1" fillId="0" borderId="90" xfId="2" applyNumberFormat="1" applyFont="1" applyBorder="1" applyAlignment="1">
      <alignment horizontal="center" vertical="center"/>
    </xf>
    <xf numFmtId="0" fontId="8" fillId="6" borderId="94" xfId="0" applyFont="1" applyFill="1" applyBorder="1" applyAlignment="1">
      <alignment horizontal="left" vertical="center" wrapText="1"/>
    </xf>
    <xf numFmtId="10" fontId="9" fillId="6" borderId="20" xfId="3" applyNumberFormat="1" applyFont="1" applyFill="1" applyBorder="1" applyAlignment="1">
      <alignment horizontal="center" vertical="center" wrapText="1"/>
    </xf>
    <xf numFmtId="10" fontId="6" fillId="2" borderId="50" xfId="3" applyNumberFormat="1" applyFont="1" applyFill="1" applyBorder="1" applyAlignment="1">
      <alignment horizontal="center" vertical="center" wrapText="1"/>
    </xf>
    <xf numFmtId="10" fontId="6" fillId="2" borderId="34" xfId="3" applyNumberFormat="1" applyFont="1" applyFill="1" applyBorder="1" applyAlignment="1">
      <alignment horizontal="center" vertical="center" wrapText="1"/>
    </xf>
    <xf numFmtId="10" fontId="6" fillId="2" borderId="35" xfId="3" applyNumberFormat="1" applyFont="1" applyFill="1" applyBorder="1" applyAlignment="1">
      <alignment horizontal="center" vertical="center" wrapText="1"/>
    </xf>
    <xf numFmtId="0" fontId="4" fillId="3" borderId="82" xfId="0" applyFont="1" applyFill="1" applyBorder="1" applyAlignment="1">
      <alignment horizontal="left" vertical="center" wrapText="1"/>
    </xf>
    <xf numFmtId="0" fontId="6" fillId="8" borderId="103" xfId="0" applyFont="1" applyFill="1" applyBorder="1" applyAlignment="1">
      <alignment horizontal="center" vertical="center" wrapText="1"/>
    </xf>
    <xf numFmtId="0" fontId="4" fillId="8" borderId="82" xfId="0" applyFont="1" applyFill="1" applyBorder="1" applyAlignment="1">
      <alignment horizontal="justify" vertical="center" wrapText="1"/>
    </xf>
    <xf numFmtId="0" fontId="4" fillId="8" borderId="82" xfId="0" applyFont="1" applyFill="1" applyBorder="1" applyAlignment="1">
      <alignment horizontal="left" vertical="center" wrapText="1"/>
    </xf>
    <xf numFmtId="0" fontId="4" fillId="3" borderId="104" xfId="0" applyFont="1" applyFill="1" applyBorder="1" applyAlignment="1">
      <alignment horizontal="center" vertical="center" wrapText="1"/>
    </xf>
    <xf numFmtId="0" fontId="4" fillId="3" borderId="105" xfId="0" applyFont="1" applyFill="1" applyBorder="1" applyAlignment="1">
      <alignment horizontal="justify" vertical="center" wrapText="1"/>
    </xf>
    <xf numFmtId="0" fontId="6" fillId="3" borderId="106" xfId="0" applyFont="1" applyFill="1" applyBorder="1" applyAlignment="1">
      <alignment horizontal="justify" vertical="center" wrapText="1"/>
    </xf>
    <xf numFmtId="0" fontId="6" fillId="3" borderId="106" xfId="0" applyFont="1" applyFill="1" applyBorder="1" applyAlignment="1">
      <alignment horizontal="center" vertical="center" wrapText="1"/>
    </xf>
    <xf numFmtId="0" fontId="4" fillId="3" borderId="107" xfId="0" applyFont="1" applyFill="1" applyBorder="1" applyAlignment="1">
      <alignment horizontal="left" vertical="center" wrapText="1"/>
    </xf>
    <xf numFmtId="0" fontId="6" fillId="3" borderId="108" xfId="0" applyFont="1" applyFill="1" applyBorder="1" applyAlignment="1">
      <alignment horizontal="center" vertical="center" wrapText="1"/>
    </xf>
    <xf numFmtId="3" fontId="6" fillId="2" borderId="109" xfId="0" applyNumberFormat="1" applyFont="1" applyFill="1" applyBorder="1" applyAlignment="1">
      <alignment horizontal="center" vertical="center" wrapText="1"/>
    </xf>
    <xf numFmtId="10" fontId="0" fillId="4" borderId="110" xfId="0" applyNumberFormat="1" applyFill="1" applyBorder="1" applyAlignment="1">
      <alignment horizontal="center" vertical="center" wrapText="1"/>
    </xf>
    <xf numFmtId="3" fontId="6" fillId="2" borderId="102" xfId="0" applyNumberFormat="1" applyFont="1" applyFill="1" applyBorder="1" applyAlignment="1">
      <alignment horizontal="center" vertical="center" wrapText="1"/>
    </xf>
    <xf numFmtId="3" fontId="6" fillId="2" borderId="111" xfId="0" applyNumberFormat="1" applyFont="1" applyFill="1" applyBorder="1" applyAlignment="1">
      <alignment horizontal="center" vertical="center" wrapText="1"/>
    </xf>
    <xf numFmtId="10" fontId="0" fillId="4" borderId="112" xfId="0" applyNumberFormat="1" applyFill="1" applyBorder="1" applyAlignment="1">
      <alignment horizontal="center" vertical="center" wrapText="1"/>
    </xf>
    <xf numFmtId="0" fontId="4" fillId="8" borderId="104" xfId="0" applyFont="1" applyFill="1" applyBorder="1" applyAlignment="1">
      <alignment horizontal="center" vertical="center" wrapText="1"/>
    </xf>
    <xf numFmtId="0" fontId="4" fillId="8" borderId="105" xfId="0" applyFont="1" applyFill="1" applyBorder="1" applyAlignment="1">
      <alignment horizontal="justify" vertical="center" wrapText="1"/>
    </xf>
    <xf numFmtId="0" fontId="6" fillId="8" borderId="106" xfId="0" applyFont="1" applyFill="1" applyBorder="1" applyAlignment="1">
      <alignment horizontal="justify" vertical="center" wrapText="1"/>
    </xf>
    <xf numFmtId="0" fontId="6" fillId="8" borderId="106" xfId="0" applyFont="1" applyFill="1" applyBorder="1" applyAlignment="1">
      <alignment horizontal="center" vertical="center" wrapText="1"/>
    </xf>
    <xf numFmtId="0" fontId="4" fillId="8" borderId="107" xfId="0" applyFont="1" applyFill="1" applyBorder="1" applyAlignment="1">
      <alignment horizontal="left" vertical="center" wrapText="1"/>
    </xf>
    <xf numFmtId="0" fontId="6" fillId="8" borderId="108" xfId="0" applyFont="1" applyFill="1" applyBorder="1" applyAlignment="1">
      <alignment horizontal="center" vertical="center" wrapText="1"/>
    </xf>
    <xf numFmtId="0" fontId="6" fillId="3" borderId="113" xfId="0" applyFont="1" applyFill="1" applyBorder="1" applyAlignment="1">
      <alignment horizontal="center" vertical="center" wrapText="1"/>
    </xf>
    <xf numFmtId="0" fontId="4" fillId="3" borderId="82" xfId="0" applyFont="1" applyFill="1" applyBorder="1" applyAlignment="1">
      <alignment horizontal="justify" vertical="center" wrapText="1"/>
    </xf>
    <xf numFmtId="3" fontId="6" fillId="2" borderId="115" xfId="0" applyNumberFormat="1" applyFont="1" applyFill="1" applyBorder="1" applyAlignment="1">
      <alignment horizontal="center" vertical="center" wrapText="1"/>
    </xf>
    <xf numFmtId="3" fontId="6" fillId="2" borderId="114" xfId="0" applyNumberFormat="1" applyFont="1" applyFill="1" applyBorder="1" applyAlignment="1">
      <alignment horizontal="center" vertical="center" wrapText="1"/>
    </xf>
    <xf numFmtId="10" fontId="6" fillId="5" borderId="34" xfId="3" applyNumberFormat="1" applyFont="1" applyFill="1" applyBorder="1" applyAlignment="1">
      <alignment horizontal="center" vertical="center" wrapText="1"/>
    </xf>
    <xf numFmtId="10" fontId="6" fillId="2" borderId="33" xfId="3" applyNumberFormat="1" applyFont="1" applyFill="1" applyBorder="1" applyAlignment="1">
      <alignment horizontal="center" vertical="center" wrapText="1"/>
    </xf>
    <xf numFmtId="10" fontId="1" fillId="0" borderId="91" xfId="2" applyNumberFormat="1" applyFont="1" applyBorder="1" applyAlignment="1">
      <alignment vertical="center"/>
    </xf>
    <xf numFmtId="0" fontId="13" fillId="0" borderId="0" xfId="0" applyFont="1" applyAlignment="1">
      <alignment vertical="top"/>
    </xf>
    <xf numFmtId="0" fontId="16" fillId="0" borderId="0" xfId="0" applyFont="1" applyAlignment="1">
      <alignment vertical="top"/>
    </xf>
    <xf numFmtId="4" fontId="6" fillId="2" borderId="41" xfId="1" applyNumberFormat="1" applyFont="1" applyFill="1" applyBorder="1" applyAlignment="1">
      <alignment horizontal="center" vertical="center" wrapText="1"/>
    </xf>
    <xf numFmtId="4" fontId="6" fillId="2" borderId="42" xfId="1" applyNumberFormat="1" applyFont="1" applyFill="1" applyBorder="1" applyAlignment="1">
      <alignment horizontal="center" vertical="center" wrapText="1"/>
    </xf>
    <xf numFmtId="4" fontId="6" fillId="2" borderId="43" xfId="1" applyNumberFormat="1" applyFont="1" applyFill="1" applyBorder="1" applyAlignment="1">
      <alignment horizontal="center" vertical="center" wrapText="1"/>
    </xf>
    <xf numFmtId="44" fontId="6" fillId="2" borderId="42" xfId="1" applyFont="1" applyFill="1" applyBorder="1" applyAlignment="1">
      <alignment horizontal="center" vertical="center" wrapText="1"/>
    </xf>
    <xf numFmtId="44" fontId="4" fillId="3" borderId="48" xfId="1" applyFont="1" applyFill="1" applyBorder="1" applyAlignment="1">
      <alignment horizontal="center" vertical="center" wrapText="1"/>
    </xf>
    <xf numFmtId="44" fontId="6" fillId="2" borderId="34" xfId="1" applyFont="1" applyFill="1" applyBorder="1" applyAlignment="1">
      <alignment horizontal="center" vertical="center" wrapText="1"/>
    </xf>
    <xf numFmtId="44" fontId="6" fillId="2" borderId="36" xfId="1" applyFont="1" applyFill="1" applyBorder="1" applyAlignment="1">
      <alignment horizontal="center" vertical="center" wrapText="1"/>
    </xf>
    <xf numFmtId="0" fontId="16" fillId="0" borderId="3" xfId="0" applyFont="1" applyBorder="1" applyAlignment="1">
      <alignment horizontal="center" vertical="top" wrapText="1"/>
    </xf>
    <xf numFmtId="0" fontId="13" fillId="0" borderId="3" xfId="0" applyFont="1" applyBorder="1" applyAlignment="1">
      <alignment horizontal="center" vertical="top"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3" xfId="0" applyFont="1" applyFill="1" applyBorder="1" applyAlignment="1">
      <alignment horizontal="center" vertical="center" wrapText="1"/>
    </xf>
    <xf numFmtId="0" fontId="8" fillId="6" borderId="68" xfId="0" applyFont="1" applyFill="1" applyBorder="1" applyAlignment="1">
      <alignment horizontal="center" vertical="center" wrapText="1"/>
    </xf>
    <xf numFmtId="0" fontId="8" fillId="6" borderId="30" xfId="0" applyFont="1" applyFill="1" applyBorder="1" applyAlignment="1">
      <alignment horizontal="center" vertical="center" wrapText="1"/>
    </xf>
    <xf numFmtId="0" fontId="8" fillId="6" borderId="64"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6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0" xfId="0" applyFont="1" applyFill="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1" xfId="0" applyFont="1" applyFill="1" applyBorder="1" applyAlignment="1">
      <alignment horizontal="center" vertical="center" wrapText="1"/>
    </xf>
    <xf numFmtId="0" fontId="12" fillId="7" borderId="25"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8" fillId="5" borderId="28" xfId="0" applyFont="1" applyFill="1" applyBorder="1" applyAlignment="1">
      <alignment horizontal="center" vertical="center" wrapText="1"/>
    </xf>
    <xf numFmtId="0" fontId="8" fillId="5" borderId="48"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5" borderId="49" xfId="0" applyFont="1" applyFill="1" applyBorder="1" applyAlignment="1">
      <alignment horizontal="center" vertical="center" wrapText="1"/>
    </xf>
    <xf numFmtId="0" fontId="12" fillId="7" borderId="56" xfId="0" applyFont="1" applyFill="1" applyBorder="1" applyAlignment="1">
      <alignment horizontal="center" vertical="top" wrapText="1"/>
    </xf>
    <xf numFmtId="0" fontId="12" fillId="7" borderId="57" xfId="0" applyFont="1" applyFill="1" applyBorder="1" applyAlignment="1">
      <alignment horizontal="center" vertical="top" wrapText="1"/>
    </xf>
    <xf numFmtId="0" fontId="12" fillId="7" borderId="61"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6" borderId="63" xfId="0" applyFont="1" applyFill="1" applyBorder="1" applyAlignment="1">
      <alignment horizontal="center" vertical="center" wrapText="1"/>
    </xf>
    <xf numFmtId="0" fontId="0" fillId="0" borderId="0" xfId="0" applyAlignment="1">
      <alignment horizontal="justify" vertical="center" wrapText="1"/>
    </xf>
  </cellXfs>
  <cellStyles count="4">
    <cellStyle name="Moneda" xfId="1" builtinId="4"/>
    <cellStyle name="Normal" xfId="0" builtinId="0"/>
    <cellStyle name="Normal 2" xfId="2" xr:uid="{00000000-0005-0000-0000-000002000000}"/>
    <cellStyle name="Porcentaje" xfId="3" builtinId="5"/>
  </cellStyles>
  <dxfs count="28">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ont>
        <color rgb="FF9C5700"/>
      </font>
      <fill>
        <patternFill>
          <bgColor rgb="FFFFEB9C"/>
        </patternFill>
      </fill>
    </dxf>
    <dxf>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FADD89"/>
      <color rgb="FFFF5353"/>
      <color rgb="FFA9D08E"/>
      <color rgb="FFF6BA12"/>
      <color rgb="FFFFFF00"/>
      <color rgb="FFFFEB9C"/>
      <color rgb="FFFF4C29"/>
      <color rgb="FFFF0C49"/>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119380</xdr:colOff>
      <xdr:row>1</xdr:row>
      <xdr:rowOff>34958</xdr:rowOff>
    </xdr:from>
    <xdr:to>
      <xdr:col>2</xdr:col>
      <xdr:colOff>346075</xdr:colOff>
      <xdr:row>8</xdr:row>
      <xdr:rowOff>156210</xdr:rowOff>
    </xdr:to>
    <xdr:pic>
      <xdr:nvPicPr>
        <xdr:cNvPr id="2" name="Imagen 1">
          <a:extLst>
            <a:ext uri="{FF2B5EF4-FFF2-40B4-BE49-F238E27FC236}">
              <a16:creationId xmlns:a16="http://schemas.microsoft.com/office/drawing/2014/main" id="{FD327EB9-D378-4A08-9593-3C626A485C2D}"/>
            </a:ext>
          </a:extLst>
        </xdr:cNvPr>
        <xdr:cNvPicPr>
          <a:picLocks noChangeAspect="1"/>
        </xdr:cNvPicPr>
      </xdr:nvPicPr>
      <xdr:blipFill>
        <a:blip xmlns:r="http://schemas.openxmlformats.org/officeDocument/2006/relationships" r:embed="rId1"/>
        <a:stretch>
          <a:fillRect/>
        </a:stretch>
      </xdr:blipFill>
      <xdr:spPr>
        <a:xfrm>
          <a:off x="881380" y="244508"/>
          <a:ext cx="1674495" cy="2654902"/>
        </a:xfrm>
        <a:prstGeom prst="rect">
          <a:avLst/>
        </a:prstGeom>
      </xdr:spPr>
    </xdr:pic>
    <xdr:clientData/>
  </xdr:twoCellAnchor>
  <xdr:twoCellAnchor editAs="oneCell">
    <xdr:from>
      <xdr:col>2</xdr:col>
      <xdr:colOff>828675</xdr:colOff>
      <xdr:row>0</xdr:row>
      <xdr:rowOff>142875</xdr:rowOff>
    </xdr:from>
    <xdr:to>
      <xdr:col>3</xdr:col>
      <xdr:colOff>274864</xdr:colOff>
      <xdr:row>5</xdr:row>
      <xdr:rowOff>161925</xdr:rowOff>
    </xdr:to>
    <xdr:pic>
      <xdr:nvPicPr>
        <xdr:cNvPr id="3" name="Imagen 2">
          <a:extLst>
            <a:ext uri="{FF2B5EF4-FFF2-40B4-BE49-F238E27FC236}">
              <a16:creationId xmlns:a16="http://schemas.microsoft.com/office/drawing/2014/main" id="{7FDD0383-F9A5-3F9E-D5B1-43E989C3655C}"/>
            </a:ext>
            <a:ext uri="{147F2762-F138-4A5C-976F-8EAC2B608ADB}">
              <a16:predDERef xmlns:a16="http://schemas.microsoft.com/office/drawing/2014/main" pred="{FD327EB9-D378-4A08-9593-3C626A485C2D}"/>
            </a:ext>
          </a:extLst>
        </xdr:cNvPr>
        <xdr:cNvPicPr>
          <a:picLocks noChangeAspect="1"/>
        </xdr:cNvPicPr>
      </xdr:nvPicPr>
      <xdr:blipFill>
        <a:blip xmlns:r="http://schemas.openxmlformats.org/officeDocument/2006/relationships" r:embed="rId2"/>
        <a:srcRect l="5984" t="2830" r="4724" b="3150"/>
        <a:stretch/>
      </xdr:blipFill>
      <xdr:spPr>
        <a:xfrm>
          <a:off x="3048000" y="142875"/>
          <a:ext cx="2076450" cy="2152650"/>
        </a:xfrm>
        <a:prstGeom prst="rect">
          <a:avLst/>
        </a:prstGeom>
      </xdr:spPr>
    </xdr:pic>
    <xdr:clientData/>
  </xdr:twoCellAnchor>
  <xdr:twoCellAnchor editAs="oneCell">
    <xdr:from>
      <xdr:col>20</xdr:col>
      <xdr:colOff>993322</xdr:colOff>
      <xdr:row>1</xdr:row>
      <xdr:rowOff>190501</xdr:rowOff>
    </xdr:from>
    <xdr:to>
      <xdr:col>23</xdr:col>
      <xdr:colOff>4626429</xdr:colOff>
      <xdr:row>5</xdr:row>
      <xdr:rowOff>40821</xdr:rowOff>
    </xdr:to>
    <xdr:pic>
      <xdr:nvPicPr>
        <xdr:cNvPr id="5" name="Image 12">
          <a:extLst>
            <a:ext uri="{FF2B5EF4-FFF2-40B4-BE49-F238E27FC236}">
              <a16:creationId xmlns:a16="http://schemas.microsoft.com/office/drawing/2014/main" id="{178F2D00-36CD-4302-A347-DE5969D051E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534679" y="394608"/>
          <a:ext cx="7592786" cy="1796142"/>
        </a:xfrm>
        <a:prstGeom prst="rect">
          <a:avLst/>
        </a:prstGeom>
        <a:noFill/>
        <a:ln>
          <a:noFill/>
          <a:prstDash/>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42"/>
  <sheetViews>
    <sheetView tabSelected="1" view="pageBreakPreview" topLeftCell="P27" zoomScale="70" zoomScaleNormal="71" zoomScaleSheetLayoutView="70" workbookViewId="0">
      <selection activeCell="Q29" sqref="Q29"/>
    </sheetView>
  </sheetViews>
  <sheetFormatPr baseColWidth="10" defaultColWidth="11.42578125" defaultRowHeight="15" x14ac:dyDescent="0.25"/>
  <cols>
    <col min="1" max="1" width="11.42578125" customWidth="1"/>
    <col min="2" max="2" width="21.5703125" bestFit="1" customWidth="1"/>
    <col min="3" max="3" width="39.28515625" customWidth="1"/>
    <col min="4" max="4" width="26.140625" customWidth="1"/>
    <col min="5" max="5" width="36.42578125" bestFit="1" customWidth="1"/>
    <col min="6" max="6" width="53.5703125" bestFit="1" customWidth="1"/>
    <col min="7" max="7" width="21" bestFit="1" customWidth="1"/>
    <col min="8" max="15" width="20" bestFit="1" customWidth="1"/>
    <col min="16" max="16" width="19.7109375" customWidth="1"/>
    <col min="17" max="17" width="24" style="122" customWidth="1"/>
    <col min="18" max="23" width="19.7109375" customWidth="1"/>
    <col min="24" max="24" width="88.140625" customWidth="1"/>
  </cols>
  <sheetData>
    <row r="1" spans="2:24" ht="15.75" thickBot="1" x14ac:dyDescent="0.3"/>
    <row r="2" spans="2:24" ht="63" customHeight="1" x14ac:dyDescent="0.25">
      <c r="E2" s="188" t="s">
        <v>0</v>
      </c>
      <c r="F2" s="189"/>
      <c r="G2" s="189"/>
      <c r="H2" s="189"/>
      <c r="I2" s="189"/>
      <c r="J2" s="189"/>
      <c r="K2" s="189"/>
      <c r="L2" s="189"/>
      <c r="M2" s="189"/>
      <c r="N2" s="189"/>
      <c r="O2" s="189"/>
      <c r="P2" s="189"/>
      <c r="Q2" s="189"/>
      <c r="R2" s="189"/>
      <c r="S2" s="190"/>
    </row>
    <row r="3" spans="2:24" ht="30" customHeight="1" x14ac:dyDescent="0.25">
      <c r="E3" s="191" t="s">
        <v>1</v>
      </c>
      <c r="F3" s="192"/>
      <c r="G3" s="192"/>
      <c r="H3" s="192"/>
      <c r="I3" s="192"/>
      <c r="J3" s="192"/>
      <c r="K3" s="192"/>
      <c r="L3" s="192"/>
      <c r="M3" s="192"/>
      <c r="N3" s="192"/>
      <c r="O3" s="192"/>
      <c r="P3" s="192"/>
      <c r="Q3" s="192"/>
      <c r="R3" s="192"/>
      <c r="S3" s="193"/>
    </row>
    <row r="4" spans="2:24" ht="30" customHeight="1" x14ac:dyDescent="0.25">
      <c r="E4" s="191" t="s">
        <v>112</v>
      </c>
      <c r="F4" s="192"/>
      <c r="G4" s="192"/>
      <c r="H4" s="192"/>
      <c r="I4" s="192"/>
      <c r="J4" s="192"/>
      <c r="K4" s="192"/>
      <c r="L4" s="192"/>
      <c r="M4" s="192"/>
      <c r="N4" s="192"/>
      <c r="O4" s="192"/>
      <c r="P4" s="192"/>
      <c r="Q4" s="192"/>
      <c r="R4" s="192"/>
      <c r="S4" s="193"/>
    </row>
    <row r="5" spans="2:24" ht="30" customHeight="1" x14ac:dyDescent="0.25">
      <c r="E5" s="191" t="s">
        <v>45</v>
      </c>
      <c r="F5" s="192"/>
      <c r="G5" s="192"/>
      <c r="H5" s="192"/>
      <c r="I5" s="192"/>
      <c r="J5" s="192"/>
      <c r="K5" s="192"/>
      <c r="L5" s="192"/>
      <c r="M5" s="192"/>
      <c r="N5" s="192"/>
      <c r="O5" s="192"/>
      <c r="P5" s="192"/>
      <c r="Q5" s="192"/>
      <c r="R5" s="192"/>
      <c r="S5" s="193"/>
    </row>
    <row r="6" spans="2:24" ht="15.75" customHeight="1" thickBot="1" x14ac:dyDescent="0.3">
      <c r="E6" s="33"/>
      <c r="F6" s="34"/>
      <c r="G6" s="34"/>
      <c r="H6" s="34"/>
      <c r="I6" s="34"/>
      <c r="J6" s="34"/>
      <c r="K6" s="34"/>
      <c r="L6" s="34"/>
      <c r="M6" s="34"/>
      <c r="N6" s="34"/>
      <c r="O6" s="34"/>
      <c r="P6" s="34"/>
      <c r="Q6" s="123"/>
      <c r="R6" s="34"/>
      <c r="S6" s="35"/>
    </row>
    <row r="10" spans="2:24" ht="21" thickBot="1" x14ac:dyDescent="0.3">
      <c r="G10" s="205" t="s">
        <v>2</v>
      </c>
      <c r="H10" s="206"/>
      <c r="I10" s="206"/>
      <c r="J10" s="206"/>
      <c r="K10" s="206"/>
      <c r="L10" s="206"/>
      <c r="M10" s="206"/>
      <c r="N10" s="206"/>
      <c r="O10" s="206"/>
      <c r="P10" s="206"/>
      <c r="Q10" s="206"/>
      <c r="R10" s="206"/>
      <c r="S10" s="206"/>
      <c r="T10" s="206"/>
      <c r="U10" s="206"/>
      <c r="V10" s="206"/>
      <c r="W10" s="206"/>
      <c r="X10" s="206"/>
    </row>
    <row r="11" spans="2:24" ht="33" customHeight="1" thickBot="1" x14ac:dyDescent="0.3">
      <c r="B11" s="211" t="s">
        <v>3</v>
      </c>
      <c r="C11" s="211" t="s">
        <v>4</v>
      </c>
      <c r="D11" s="194" t="s">
        <v>5</v>
      </c>
      <c r="E11" s="195"/>
      <c r="F11" s="196"/>
      <c r="G11" s="202" t="s">
        <v>6</v>
      </c>
      <c r="H11" s="203"/>
      <c r="I11" s="203"/>
      <c r="J11" s="203"/>
      <c r="K11" s="204"/>
      <c r="L11" s="197" t="s">
        <v>7</v>
      </c>
      <c r="M11" s="197"/>
      <c r="N11" s="197"/>
      <c r="O11" s="198"/>
      <c r="P11" s="199" t="s">
        <v>8</v>
      </c>
      <c r="Q11" s="200"/>
      <c r="R11" s="200"/>
      <c r="S11" s="201"/>
      <c r="T11" s="200" t="s">
        <v>9</v>
      </c>
      <c r="U11" s="200"/>
      <c r="V11" s="200"/>
      <c r="W11" s="221"/>
      <c r="X11" s="213" t="s">
        <v>10</v>
      </c>
    </row>
    <row r="12" spans="2:24" ht="108.75" thickBot="1" x14ac:dyDescent="0.3">
      <c r="B12" s="212"/>
      <c r="C12" s="212"/>
      <c r="D12" s="36" t="s">
        <v>11</v>
      </c>
      <c r="E12" s="36" t="s">
        <v>12</v>
      </c>
      <c r="F12" s="36" t="s">
        <v>13</v>
      </c>
      <c r="G12" s="37" t="s">
        <v>14</v>
      </c>
      <c r="H12" s="30" t="s">
        <v>15</v>
      </c>
      <c r="I12" s="38" t="s">
        <v>16</v>
      </c>
      <c r="J12" s="31" t="s">
        <v>17</v>
      </c>
      <c r="K12" s="39" t="s">
        <v>18</v>
      </c>
      <c r="L12" s="2" t="s">
        <v>15</v>
      </c>
      <c r="M12" s="40" t="s">
        <v>16</v>
      </c>
      <c r="N12" s="1" t="s">
        <v>17</v>
      </c>
      <c r="O12" s="41" t="s">
        <v>18</v>
      </c>
      <c r="P12" s="2" t="s">
        <v>15</v>
      </c>
      <c r="Q12" s="124" t="s">
        <v>16</v>
      </c>
      <c r="R12" s="1" t="s">
        <v>17</v>
      </c>
      <c r="S12" s="41" t="s">
        <v>18</v>
      </c>
      <c r="T12" s="2" t="s">
        <v>15</v>
      </c>
      <c r="U12" s="40" t="s">
        <v>16</v>
      </c>
      <c r="V12" s="1" t="s">
        <v>17</v>
      </c>
      <c r="W12" s="41" t="s">
        <v>18</v>
      </c>
      <c r="X12" s="214"/>
    </row>
    <row r="13" spans="2:24" ht="179.25" customHeight="1" x14ac:dyDescent="0.25">
      <c r="B13" s="108" t="s">
        <v>19</v>
      </c>
      <c r="C13" s="109" t="s">
        <v>46</v>
      </c>
      <c r="D13" s="109" t="s">
        <v>20</v>
      </c>
      <c r="E13" s="110" t="s">
        <v>21</v>
      </c>
      <c r="F13" s="111" t="s">
        <v>22</v>
      </c>
      <c r="G13" s="132">
        <v>0.8478</v>
      </c>
      <c r="H13" s="103">
        <v>0.21199999999999999</v>
      </c>
      <c r="I13" s="100">
        <v>0.21199999999999999</v>
      </c>
      <c r="J13" s="100">
        <v>0.21199999999999999</v>
      </c>
      <c r="K13" s="101">
        <v>0.21199999999999999</v>
      </c>
      <c r="L13" s="102">
        <v>0.21199999999999999</v>
      </c>
      <c r="M13" s="163">
        <v>0.21199999999999999</v>
      </c>
      <c r="N13" s="136"/>
      <c r="O13" s="136"/>
      <c r="P13" s="129">
        <f t="shared" ref="P13:P29" si="0">IFERROR((L13/H13),"100%")</f>
        <v>1</v>
      </c>
      <c r="Q13" s="20">
        <f>IFERROR((M13/I13),"100%")</f>
        <v>1</v>
      </c>
      <c r="R13" s="13"/>
      <c r="S13" s="73"/>
      <c r="T13" s="9">
        <f t="shared" ref="T13:T14" si="1">IFERROR((L13/G13),"No Programado")</f>
        <v>0.25005897617362582</v>
      </c>
      <c r="U13" s="20">
        <f>IFERROR((L13+M13)/$G$13, "No Programado")</f>
        <v>0.50011795234725165</v>
      </c>
      <c r="V13" s="20"/>
      <c r="W13" s="72"/>
      <c r="X13" s="112" t="s">
        <v>43</v>
      </c>
    </row>
    <row r="14" spans="2:24" ht="321.95" hidden="1" customHeight="1" x14ac:dyDescent="0.25">
      <c r="B14" s="186" t="s">
        <v>23</v>
      </c>
      <c r="C14" s="187"/>
      <c r="D14" s="187"/>
      <c r="E14" s="187"/>
      <c r="F14" s="187"/>
      <c r="G14" s="165"/>
      <c r="H14" s="61">
        <v>25</v>
      </c>
      <c r="I14" s="27">
        <v>25</v>
      </c>
      <c r="J14" s="27">
        <v>25</v>
      </c>
      <c r="K14" s="28">
        <v>25</v>
      </c>
      <c r="L14" s="26">
        <v>20</v>
      </c>
      <c r="M14" s="6"/>
      <c r="N14" s="6"/>
      <c r="O14" s="6"/>
      <c r="P14" s="9">
        <f t="shared" si="0"/>
        <v>0.8</v>
      </c>
      <c r="Q14" s="121"/>
      <c r="R14" s="13"/>
      <c r="S14" s="73"/>
      <c r="T14" s="9" t="str">
        <f t="shared" si="1"/>
        <v>No Programado</v>
      </c>
      <c r="U14" s="20"/>
      <c r="V14" s="20"/>
      <c r="W14" s="72"/>
      <c r="X14" s="113"/>
    </row>
    <row r="15" spans="2:24" ht="171.75" x14ac:dyDescent="0.25">
      <c r="B15" s="104" t="s">
        <v>94</v>
      </c>
      <c r="C15" s="105" t="s">
        <v>49</v>
      </c>
      <c r="D15" s="133" t="s">
        <v>47</v>
      </c>
      <c r="E15" s="106" t="s">
        <v>41</v>
      </c>
      <c r="F15" s="107" t="s">
        <v>48</v>
      </c>
      <c r="G15" s="134">
        <v>1</v>
      </c>
      <c r="H15" s="135">
        <v>0.25</v>
      </c>
      <c r="I15" s="136">
        <v>0.25</v>
      </c>
      <c r="J15" s="136">
        <v>0.25</v>
      </c>
      <c r="K15" s="137">
        <v>0.25</v>
      </c>
      <c r="L15" s="164"/>
      <c r="M15" s="136">
        <v>0.25</v>
      </c>
      <c r="N15" s="136"/>
      <c r="O15" s="136"/>
      <c r="P15" s="9">
        <f t="shared" si="0"/>
        <v>0</v>
      </c>
      <c r="Q15" s="20">
        <f>IFERROR((M15/I15),"100%")</f>
        <v>1</v>
      </c>
      <c r="R15" s="13"/>
      <c r="S15" s="73"/>
      <c r="T15" s="9">
        <f>IFERROR((L15/G15),"No Programado")</f>
        <v>0</v>
      </c>
      <c r="U15" s="20">
        <f>IFERROR((L15+M15)/G15, "No Programado")</f>
        <v>0.25</v>
      </c>
      <c r="V15" s="20"/>
      <c r="W15" s="72"/>
      <c r="X15" s="114"/>
    </row>
    <row r="16" spans="2:24" ht="212.25" customHeight="1" x14ac:dyDescent="0.25">
      <c r="B16" s="62" t="s">
        <v>93</v>
      </c>
      <c r="C16" s="74" t="s">
        <v>50</v>
      </c>
      <c r="D16" s="82" t="s">
        <v>51</v>
      </c>
      <c r="E16" s="76" t="s">
        <v>41</v>
      </c>
      <c r="F16" s="87" t="s">
        <v>54</v>
      </c>
      <c r="G16" s="91">
        <v>44</v>
      </c>
      <c r="H16" s="32">
        <v>11</v>
      </c>
      <c r="I16" s="6">
        <v>11</v>
      </c>
      <c r="J16" s="6">
        <v>11</v>
      </c>
      <c r="K16" s="7">
        <v>11</v>
      </c>
      <c r="L16" s="5"/>
      <c r="M16" s="6">
        <v>22</v>
      </c>
      <c r="N16" s="6" t="s">
        <v>42</v>
      </c>
      <c r="O16" s="8"/>
      <c r="P16" s="9">
        <f>IFERROR((L16/H16),"100%")</f>
        <v>0</v>
      </c>
      <c r="Q16" s="20">
        <f t="shared" ref="Q16:Q29" si="2">IFERROR((M16/I16),"100%")</f>
        <v>2</v>
      </c>
      <c r="R16" s="13"/>
      <c r="S16" s="73"/>
      <c r="T16" s="9">
        <f t="shared" ref="T16:T29" si="3">IFERROR((L16/G16),"No Programado")</f>
        <v>0</v>
      </c>
      <c r="U16" s="20">
        <f t="shared" ref="U16:U28" si="4">IFERROR((L16+M16)/G16, "No Programado")</f>
        <v>0.5</v>
      </c>
      <c r="V16" s="20"/>
      <c r="W16" s="72"/>
      <c r="X16" s="115" t="s">
        <v>110</v>
      </c>
    </row>
    <row r="17" spans="2:24" ht="123.6" customHeight="1" x14ac:dyDescent="0.25">
      <c r="B17" s="63" t="s">
        <v>24</v>
      </c>
      <c r="C17" s="75" t="s">
        <v>52</v>
      </c>
      <c r="D17" s="83" t="s">
        <v>53</v>
      </c>
      <c r="E17" s="77" t="s">
        <v>41</v>
      </c>
      <c r="F17" s="138" t="s">
        <v>55</v>
      </c>
      <c r="G17" s="92">
        <v>36</v>
      </c>
      <c r="H17" s="32">
        <v>9</v>
      </c>
      <c r="I17" s="6">
        <v>9</v>
      </c>
      <c r="J17" s="6">
        <v>9</v>
      </c>
      <c r="K17" s="7">
        <v>9</v>
      </c>
      <c r="L17" s="5"/>
      <c r="M17" s="6">
        <v>18</v>
      </c>
      <c r="N17" s="6"/>
      <c r="O17" s="8"/>
      <c r="P17" s="9">
        <f>IFERROR((L17/H17),"100%")</f>
        <v>0</v>
      </c>
      <c r="Q17" s="20">
        <f t="shared" si="2"/>
        <v>2</v>
      </c>
      <c r="R17" s="13"/>
      <c r="S17" s="73"/>
      <c r="T17" s="9">
        <f t="shared" si="3"/>
        <v>0</v>
      </c>
      <c r="U17" s="20">
        <f t="shared" si="4"/>
        <v>0.5</v>
      </c>
      <c r="V17" s="20"/>
      <c r="W17" s="72"/>
      <c r="X17" s="116" t="s">
        <v>98</v>
      </c>
    </row>
    <row r="18" spans="2:24" ht="123.6" customHeight="1" x14ac:dyDescent="0.25">
      <c r="B18" s="62" t="s">
        <v>56</v>
      </c>
      <c r="C18" s="140" t="s">
        <v>58</v>
      </c>
      <c r="D18" s="139" t="s">
        <v>57</v>
      </c>
      <c r="E18" s="78" t="s">
        <v>41</v>
      </c>
      <c r="F18" s="88" t="s">
        <v>59</v>
      </c>
      <c r="G18" s="93">
        <v>20</v>
      </c>
      <c r="H18" s="32">
        <v>5</v>
      </c>
      <c r="I18" s="6">
        <v>5</v>
      </c>
      <c r="J18" s="6">
        <v>5</v>
      </c>
      <c r="K18" s="7">
        <v>5</v>
      </c>
      <c r="L18" s="5"/>
      <c r="M18" s="6">
        <v>10</v>
      </c>
      <c r="N18" s="6"/>
      <c r="O18" s="8"/>
      <c r="P18" s="9">
        <f t="shared" si="0"/>
        <v>0</v>
      </c>
      <c r="Q18" s="20">
        <f t="shared" si="2"/>
        <v>2</v>
      </c>
      <c r="R18" s="13"/>
      <c r="S18" s="73"/>
      <c r="T18" s="9">
        <f>IFERROR((L18/G18),"No Programado")</f>
        <v>0</v>
      </c>
      <c r="U18" s="20">
        <f t="shared" si="4"/>
        <v>0.5</v>
      </c>
      <c r="V18" s="20"/>
      <c r="W18" s="21"/>
      <c r="X18" s="120" t="s">
        <v>99</v>
      </c>
    </row>
    <row r="19" spans="2:24" ht="123.6" customHeight="1" x14ac:dyDescent="0.25">
      <c r="B19" s="63" t="s">
        <v>24</v>
      </c>
      <c r="C19" s="75" t="s">
        <v>60</v>
      </c>
      <c r="D19" s="85" t="s">
        <v>95</v>
      </c>
      <c r="E19" s="79" t="s">
        <v>41</v>
      </c>
      <c r="F19" s="89" t="s">
        <v>61</v>
      </c>
      <c r="G19" s="94">
        <v>480</v>
      </c>
      <c r="H19" s="32">
        <v>120</v>
      </c>
      <c r="I19" s="6">
        <v>120</v>
      </c>
      <c r="J19" s="6">
        <v>120</v>
      </c>
      <c r="K19" s="7">
        <v>120</v>
      </c>
      <c r="L19" s="69"/>
      <c r="M19" s="6">
        <v>259</v>
      </c>
      <c r="N19" s="6"/>
      <c r="O19" s="8"/>
      <c r="P19" s="9">
        <f t="shared" si="0"/>
        <v>0</v>
      </c>
      <c r="Q19" s="20">
        <f t="shared" si="2"/>
        <v>2.1583333333333332</v>
      </c>
      <c r="R19" s="13"/>
      <c r="S19" s="73"/>
      <c r="T19" s="9">
        <f t="shared" si="3"/>
        <v>0</v>
      </c>
      <c r="U19" s="20">
        <f t="shared" si="4"/>
        <v>0.5395833333333333</v>
      </c>
      <c r="V19" s="20"/>
      <c r="W19" s="21"/>
      <c r="X19" s="22" t="s">
        <v>100</v>
      </c>
    </row>
    <row r="20" spans="2:24" ht="123.6" customHeight="1" x14ac:dyDescent="0.25">
      <c r="B20" s="62" t="s">
        <v>62</v>
      </c>
      <c r="C20" s="74" t="s">
        <v>63</v>
      </c>
      <c r="D20" s="84" t="s">
        <v>96</v>
      </c>
      <c r="E20" s="78" t="s">
        <v>41</v>
      </c>
      <c r="F20" s="141" t="s">
        <v>64</v>
      </c>
      <c r="G20" s="93">
        <v>480</v>
      </c>
      <c r="H20" s="32">
        <v>120</v>
      </c>
      <c r="I20" s="6">
        <v>120</v>
      </c>
      <c r="J20" s="6">
        <v>120</v>
      </c>
      <c r="K20" s="7">
        <v>120</v>
      </c>
      <c r="L20" s="69"/>
      <c r="M20" s="6">
        <v>259</v>
      </c>
      <c r="N20" s="6"/>
      <c r="O20" s="8"/>
      <c r="P20" s="9">
        <f t="shared" si="0"/>
        <v>0</v>
      </c>
      <c r="Q20" s="20">
        <f t="shared" si="2"/>
        <v>2.1583333333333332</v>
      </c>
      <c r="R20" s="13"/>
      <c r="S20" s="73"/>
      <c r="T20" s="9"/>
      <c r="U20" s="20">
        <f t="shared" si="4"/>
        <v>0.5395833333333333</v>
      </c>
      <c r="V20" s="20"/>
      <c r="W20" s="21"/>
      <c r="X20" s="71" t="s">
        <v>101</v>
      </c>
    </row>
    <row r="21" spans="2:24" ht="123.6" customHeight="1" x14ac:dyDescent="0.25">
      <c r="B21" s="63" t="s">
        <v>24</v>
      </c>
      <c r="C21" s="75" t="s">
        <v>65</v>
      </c>
      <c r="D21" s="85" t="s">
        <v>97</v>
      </c>
      <c r="E21" s="79" t="s">
        <v>41</v>
      </c>
      <c r="F21" s="89" t="s">
        <v>66</v>
      </c>
      <c r="G21" s="94">
        <v>48</v>
      </c>
      <c r="H21" s="32">
        <v>12</v>
      </c>
      <c r="I21" s="6">
        <v>12</v>
      </c>
      <c r="J21" s="6">
        <v>12</v>
      </c>
      <c r="K21" s="7">
        <v>12</v>
      </c>
      <c r="L21" s="69"/>
      <c r="M21" s="6">
        <v>24</v>
      </c>
      <c r="N21" s="6"/>
      <c r="O21" s="8"/>
      <c r="P21" s="9">
        <f t="shared" si="0"/>
        <v>0</v>
      </c>
      <c r="Q21" s="20">
        <f t="shared" si="2"/>
        <v>2</v>
      </c>
      <c r="R21" s="13"/>
      <c r="S21" s="73"/>
      <c r="T21" s="9"/>
      <c r="U21" s="20">
        <f t="shared" si="4"/>
        <v>0.5</v>
      </c>
      <c r="V21" s="20"/>
      <c r="W21" s="21"/>
      <c r="X21" s="71" t="s">
        <v>102</v>
      </c>
    </row>
    <row r="22" spans="2:24" ht="141" customHeight="1" x14ac:dyDescent="0.25">
      <c r="B22" s="63" t="s">
        <v>24</v>
      </c>
      <c r="C22" s="75" t="s">
        <v>69</v>
      </c>
      <c r="D22" s="85" t="s">
        <v>70</v>
      </c>
      <c r="E22" s="79" t="s">
        <v>41</v>
      </c>
      <c r="F22" s="89" t="s">
        <v>71</v>
      </c>
      <c r="G22" s="94">
        <v>48</v>
      </c>
      <c r="H22" s="32">
        <v>12</v>
      </c>
      <c r="I22" s="6">
        <v>12</v>
      </c>
      <c r="J22" s="6">
        <v>12</v>
      </c>
      <c r="K22" s="7">
        <v>12</v>
      </c>
      <c r="L22" s="69"/>
      <c r="M22" s="6">
        <v>12</v>
      </c>
      <c r="N22" s="6"/>
      <c r="O22" s="8"/>
      <c r="P22" s="9">
        <f t="shared" si="0"/>
        <v>0</v>
      </c>
      <c r="Q22" s="20">
        <f t="shared" si="2"/>
        <v>1</v>
      </c>
      <c r="R22" s="13"/>
      <c r="S22" s="73"/>
      <c r="T22" s="9"/>
      <c r="U22" s="20">
        <f t="shared" si="4"/>
        <v>0.25</v>
      </c>
      <c r="V22" s="20"/>
      <c r="W22" s="21"/>
      <c r="X22" s="71" t="s">
        <v>103</v>
      </c>
    </row>
    <row r="23" spans="2:24" ht="123.6" customHeight="1" x14ac:dyDescent="0.25">
      <c r="B23" s="63" t="s">
        <v>24</v>
      </c>
      <c r="C23" s="160" t="s">
        <v>73</v>
      </c>
      <c r="D23" s="159" t="s">
        <v>72</v>
      </c>
      <c r="E23" s="79" t="s">
        <v>41</v>
      </c>
      <c r="F23" s="138" t="s">
        <v>74</v>
      </c>
      <c r="G23" s="94">
        <v>120</v>
      </c>
      <c r="H23" s="32">
        <v>30</v>
      </c>
      <c r="I23" s="6">
        <v>30</v>
      </c>
      <c r="J23" s="6">
        <v>30</v>
      </c>
      <c r="K23" s="7">
        <v>30</v>
      </c>
      <c r="L23" s="69"/>
      <c r="M23" s="6">
        <v>60</v>
      </c>
      <c r="N23" s="6"/>
      <c r="O23" s="8"/>
      <c r="P23" s="9">
        <f t="shared" si="0"/>
        <v>0</v>
      </c>
      <c r="Q23" s="20">
        <f t="shared" si="2"/>
        <v>2</v>
      </c>
      <c r="R23" s="13"/>
      <c r="S23" s="73"/>
      <c r="T23" s="9"/>
      <c r="U23" s="20">
        <f t="shared" si="4"/>
        <v>0.5</v>
      </c>
      <c r="V23" s="20"/>
      <c r="W23" s="21"/>
      <c r="X23" s="71" t="s">
        <v>104</v>
      </c>
    </row>
    <row r="24" spans="2:24" ht="123.6" customHeight="1" x14ac:dyDescent="0.25">
      <c r="B24" s="62" t="s">
        <v>67</v>
      </c>
      <c r="C24" s="74" t="s">
        <v>75</v>
      </c>
      <c r="D24" s="84" t="s">
        <v>76</v>
      </c>
      <c r="E24" s="78" t="s">
        <v>41</v>
      </c>
      <c r="F24" s="88" t="s">
        <v>77</v>
      </c>
      <c r="G24" s="93">
        <v>24</v>
      </c>
      <c r="H24" s="32">
        <v>6</v>
      </c>
      <c r="I24" s="6">
        <v>6</v>
      </c>
      <c r="J24" s="6">
        <v>6</v>
      </c>
      <c r="K24" s="7">
        <v>6</v>
      </c>
      <c r="L24" s="69"/>
      <c r="M24" s="6">
        <v>12</v>
      </c>
      <c r="N24" s="6"/>
      <c r="O24" s="8"/>
      <c r="P24" s="9">
        <f t="shared" si="0"/>
        <v>0</v>
      </c>
      <c r="Q24" s="20">
        <f t="shared" si="2"/>
        <v>2</v>
      </c>
      <c r="R24" s="13"/>
      <c r="S24" s="73"/>
      <c r="T24" s="9"/>
      <c r="U24" s="20">
        <f t="shared" si="4"/>
        <v>0.5</v>
      </c>
      <c r="V24" s="20"/>
      <c r="W24" s="21"/>
      <c r="X24" s="71" t="s">
        <v>111</v>
      </c>
    </row>
    <row r="25" spans="2:24" ht="123.6" customHeight="1" x14ac:dyDescent="0.25">
      <c r="B25" s="63" t="s">
        <v>24</v>
      </c>
      <c r="C25" s="75" t="s">
        <v>78</v>
      </c>
      <c r="D25" s="85" t="s">
        <v>79</v>
      </c>
      <c r="E25" s="79" t="s">
        <v>41</v>
      </c>
      <c r="F25" s="89" t="s">
        <v>80</v>
      </c>
      <c r="G25" s="94">
        <v>24</v>
      </c>
      <c r="H25" s="32">
        <v>6</v>
      </c>
      <c r="I25" s="6">
        <v>6</v>
      </c>
      <c r="J25" s="6">
        <v>6</v>
      </c>
      <c r="K25" s="7">
        <v>6</v>
      </c>
      <c r="L25" s="5"/>
      <c r="M25" s="6">
        <v>14</v>
      </c>
      <c r="N25" s="6"/>
      <c r="O25" s="8"/>
      <c r="P25" s="9">
        <f t="shared" si="0"/>
        <v>0</v>
      </c>
      <c r="Q25" s="20">
        <f t="shared" si="2"/>
        <v>2.3333333333333335</v>
      </c>
      <c r="R25" s="13"/>
      <c r="S25" s="73"/>
      <c r="T25" s="9">
        <f t="shared" si="3"/>
        <v>0</v>
      </c>
      <c r="U25" s="20">
        <f t="shared" si="4"/>
        <v>0.58333333333333337</v>
      </c>
      <c r="V25" s="20"/>
      <c r="W25" s="21"/>
      <c r="X25" s="71" t="s">
        <v>105</v>
      </c>
    </row>
    <row r="26" spans="2:24" ht="123.6" customHeight="1" x14ac:dyDescent="0.25">
      <c r="B26" s="153" t="s">
        <v>68</v>
      </c>
      <c r="C26" s="154" t="s">
        <v>81</v>
      </c>
      <c r="D26" s="155" t="s">
        <v>82</v>
      </c>
      <c r="E26" s="156" t="s">
        <v>41</v>
      </c>
      <c r="F26" s="157" t="s">
        <v>83</v>
      </c>
      <c r="G26" s="158">
        <v>108</v>
      </c>
      <c r="H26" s="67">
        <v>27</v>
      </c>
      <c r="I26" s="68">
        <v>27</v>
      </c>
      <c r="J26" s="68">
        <v>27</v>
      </c>
      <c r="K26" s="161">
        <v>27</v>
      </c>
      <c r="L26" s="148"/>
      <c r="M26" s="68">
        <v>37</v>
      </c>
      <c r="N26" s="68"/>
      <c r="O26" s="70"/>
      <c r="P26" s="149">
        <f t="shared" si="0"/>
        <v>0</v>
      </c>
      <c r="Q26" s="130">
        <f t="shared" si="2"/>
        <v>1.3703703703703705</v>
      </c>
      <c r="R26" s="150"/>
      <c r="S26" s="151"/>
      <c r="T26" s="149"/>
      <c r="U26" s="130">
        <f t="shared" si="4"/>
        <v>0.34259259259259262</v>
      </c>
      <c r="V26" s="130"/>
      <c r="W26" s="152"/>
      <c r="X26" s="71" t="s">
        <v>106</v>
      </c>
    </row>
    <row r="27" spans="2:24" ht="123.6" customHeight="1" x14ac:dyDescent="0.25">
      <c r="B27" s="142" t="s">
        <v>24</v>
      </c>
      <c r="C27" s="143" t="s">
        <v>87</v>
      </c>
      <c r="D27" s="144" t="s">
        <v>84</v>
      </c>
      <c r="E27" s="145" t="s">
        <v>41</v>
      </c>
      <c r="F27" s="146" t="s">
        <v>85</v>
      </c>
      <c r="G27" s="147">
        <v>36</v>
      </c>
      <c r="H27" s="67">
        <v>9</v>
      </c>
      <c r="I27" s="68">
        <v>9</v>
      </c>
      <c r="J27" s="68">
        <v>9</v>
      </c>
      <c r="K27" s="161">
        <v>9</v>
      </c>
      <c r="L27" s="148"/>
      <c r="M27" s="68">
        <v>12</v>
      </c>
      <c r="N27" s="68"/>
      <c r="O27" s="70"/>
      <c r="P27" s="149">
        <f t="shared" si="0"/>
        <v>0</v>
      </c>
      <c r="Q27" s="130">
        <f t="shared" si="2"/>
        <v>1.3333333333333333</v>
      </c>
      <c r="R27" s="150"/>
      <c r="S27" s="151"/>
      <c r="T27" s="149"/>
      <c r="U27" s="130">
        <f t="shared" si="4"/>
        <v>0.33333333333333331</v>
      </c>
      <c r="V27" s="130"/>
      <c r="W27" s="152"/>
      <c r="X27" s="71" t="s">
        <v>107</v>
      </c>
    </row>
    <row r="28" spans="2:24" ht="123.6" customHeight="1" x14ac:dyDescent="0.25">
      <c r="B28" s="142" t="s">
        <v>24</v>
      </c>
      <c r="C28" s="143" t="s">
        <v>86</v>
      </c>
      <c r="D28" s="144" t="s">
        <v>88</v>
      </c>
      <c r="E28" s="145" t="s">
        <v>41</v>
      </c>
      <c r="F28" s="146" t="s">
        <v>92</v>
      </c>
      <c r="G28" s="147">
        <v>24</v>
      </c>
      <c r="H28" s="67">
        <v>6</v>
      </c>
      <c r="I28" s="68">
        <v>6</v>
      </c>
      <c r="J28" s="68">
        <v>6</v>
      </c>
      <c r="K28" s="162">
        <v>6</v>
      </c>
      <c r="L28" s="148"/>
      <c r="M28" s="68">
        <v>0</v>
      </c>
      <c r="N28" s="68"/>
      <c r="O28" s="70"/>
      <c r="P28" s="149">
        <f t="shared" si="0"/>
        <v>0</v>
      </c>
      <c r="Q28" s="130">
        <f t="shared" si="2"/>
        <v>0</v>
      </c>
      <c r="R28" s="150"/>
      <c r="S28" s="151"/>
      <c r="T28" s="149"/>
      <c r="U28" s="130">
        <f t="shared" si="4"/>
        <v>0</v>
      </c>
      <c r="V28" s="130"/>
      <c r="W28" s="152"/>
      <c r="X28" s="71" t="s">
        <v>108</v>
      </c>
    </row>
    <row r="29" spans="2:24" ht="123.6" customHeight="1" thickBot="1" x14ac:dyDescent="0.3">
      <c r="B29" s="66" t="s">
        <v>24</v>
      </c>
      <c r="C29" s="81" t="s">
        <v>89</v>
      </c>
      <c r="D29" s="86" t="s">
        <v>90</v>
      </c>
      <c r="E29" s="80" t="s">
        <v>41</v>
      </c>
      <c r="F29" s="90" t="s">
        <v>91</v>
      </c>
      <c r="G29" s="95">
        <v>48</v>
      </c>
      <c r="H29" s="96">
        <v>12</v>
      </c>
      <c r="I29" s="10">
        <v>12</v>
      </c>
      <c r="J29" s="10">
        <v>12</v>
      </c>
      <c r="K29" s="11">
        <v>12</v>
      </c>
      <c r="L29" s="97"/>
      <c r="M29" s="10">
        <v>24</v>
      </c>
      <c r="N29" s="10"/>
      <c r="O29" s="11"/>
      <c r="P29" s="23">
        <f t="shared" si="0"/>
        <v>0</v>
      </c>
      <c r="Q29" s="130">
        <f t="shared" si="2"/>
        <v>2</v>
      </c>
      <c r="R29" s="19"/>
      <c r="S29" s="98"/>
      <c r="T29" s="23">
        <f t="shared" si="3"/>
        <v>0</v>
      </c>
      <c r="U29" s="24">
        <f>IFERROR((L29+M29)/G29, "No Programado")</f>
        <v>0.5</v>
      </c>
      <c r="V29" s="24"/>
      <c r="W29" s="25"/>
      <c r="X29" s="99" t="s">
        <v>109</v>
      </c>
    </row>
    <row r="30" spans="2:24" ht="123.6" customHeight="1" x14ac:dyDescent="0.25">
      <c r="B30" s="65"/>
      <c r="G30" s="29"/>
      <c r="L30" s="64"/>
      <c r="M30" s="29"/>
      <c r="N30" s="29"/>
      <c r="O30" s="29"/>
      <c r="P30" s="29"/>
      <c r="Q30" s="131"/>
      <c r="V30" s="64"/>
      <c r="W30" s="29"/>
      <c r="X30" s="29"/>
    </row>
    <row r="31" spans="2:24" ht="123.6" customHeight="1" thickBot="1" x14ac:dyDescent="0.3">
      <c r="B31" s="65"/>
      <c r="C31" s="64"/>
      <c r="D31" s="29"/>
      <c r="E31" s="29"/>
      <c r="F31" s="29"/>
      <c r="G31" s="29"/>
      <c r="L31" s="64"/>
      <c r="M31" s="29"/>
      <c r="N31" s="29"/>
      <c r="O31" s="29"/>
      <c r="P31" s="29"/>
      <c r="Q31" s="125"/>
      <c r="V31" s="64"/>
      <c r="W31" s="29"/>
      <c r="X31" s="29"/>
    </row>
    <row r="32" spans="2:24" ht="65.25" customHeight="1" x14ac:dyDescent="0.25">
      <c r="B32" s="65"/>
      <c r="C32" s="176" t="s">
        <v>113</v>
      </c>
      <c r="D32" s="176"/>
      <c r="E32" s="176"/>
      <c r="F32" s="166"/>
      <c r="G32" s="175" t="s">
        <v>115</v>
      </c>
      <c r="H32" s="175"/>
      <c r="I32" s="175"/>
      <c r="J32" s="167"/>
      <c r="M32" s="176" t="s">
        <v>44</v>
      </c>
      <c r="N32" s="176"/>
      <c r="O32" s="176"/>
      <c r="P32" s="176"/>
      <c r="Q32" s="166"/>
      <c r="T32" s="176" t="s">
        <v>114</v>
      </c>
      <c r="U32" s="176"/>
      <c r="V32" s="176"/>
      <c r="W32" s="176"/>
      <c r="X32" s="166"/>
    </row>
    <row r="35" spans="5:24" ht="15.75" thickBot="1" x14ac:dyDescent="0.3"/>
    <row r="36" spans="5:24" ht="15.75" customHeight="1" thickBot="1" x14ac:dyDescent="0.3">
      <c r="E36" s="217" t="s">
        <v>25</v>
      </c>
      <c r="F36" s="218"/>
      <c r="G36" s="218"/>
      <c r="H36" s="218"/>
      <c r="I36" s="218"/>
      <c r="J36" s="218"/>
      <c r="K36" s="218"/>
      <c r="L36" s="218"/>
      <c r="M36" s="218"/>
      <c r="N36" s="218"/>
      <c r="O36" s="218"/>
      <c r="P36" s="218"/>
      <c r="Q36" s="218"/>
      <c r="R36" s="218"/>
      <c r="S36" s="218"/>
      <c r="T36" s="218"/>
      <c r="U36" s="218"/>
      <c r="V36" s="218"/>
      <c r="W36" s="218"/>
      <c r="X36" s="219"/>
    </row>
    <row r="37" spans="5:24" ht="27" customHeight="1" thickBot="1" x14ac:dyDescent="0.3">
      <c r="E37" s="215" t="s">
        <v>26</v>
      </c>
      <c r="F37" s="215" t="s">
        <v>27</v>
      </c>
      <c r="G37" s="177" t="s">
        <v>28</v>
      </c>
      <c r="H37" s="178"/>
      <c r="I37" s="178"/>
      <c r="J37" s="220"/>
      <c r="K37" s="177" t="s">
        <v>29</v>
      </c>
      <c r="L37" s="178"/>
      <c r="M37" s="178"/>
      <c r="N37" s="220"/>
      <c r="O37" s="177" t="s">
        <v>30</v>
      </c>
      <c r="P37" s="178"/>
      <c r="Q37" s="178"/>
      <c r="R37" s="220"/>
      <c r="S37" s="177" t="s">
        <v>31</v>
      </c>
      <c r="T37" s="178"/>
      <c r="U37" s="178"/>
      <c r="V37" s="179"/>
      <c r="W37" s="180" t="s">
        <v>32</v>
      </c>
      <c r="X37" s="181"/>
    </row>
    <row r="38" spans="5:24" ht="27" customHeight="1" thickBot="1" x14ac:dyDescent="0.3">
      <c r="E38" s="216"/>
      <c r="F38" s="216"/>
      <c r="G38" s="3" t="s">
        <v>33</v>
      </c>
      <c r="H38" s="42" t="s">
        <v>34</v>
      </c>
      <c r="I38" s="4" t="s">
        <v>35</v>
      </c>
      <c r="J38" s="43" t="s">
        <v>36</v>
      </c>
      <c r="K38" s="3" t="s">
        <v>33</v>
      </c>
      <c r="L38" s="42" t="s">
        <v>34</v>
      </c>
      <c r="M38" s="4" t="s">
        <v>35</v>
      </c>
      <c r="N38" s="43" t="s">
        <v>36</v>
      </c>
      <c r="O38" s="3" t="s">
        <v>33</v>
      </c>
      <c r="P38" s="42" t="s">
        <v>34</v>
      </c>
      <c r="Q38" s="126" t="s">
        <v>35</v>
      </c>
      <c r="R38" s="43" t="s">
        <v>36</v>
      </c>
      <c r="S38" s="3" t="s">
        <v>33</v>
      </c>
      <c r="T38" s="42" t="s">
        <v>34</v>
      </c>
      <c r="U38" s="4" t="s">
        <v>35</v>
      </c>
      <c r="V38" s="44" t="s">
        <v>36</v>
      </c>
      <c r="W38" s="182"/>
      <c r="X38" s="183"/>
    </row>
    <row r="39" spans="5:24" x14ac:dyDescent="0.25">
      <c r="E39" s="45"/>
      <c r="F39" s="46"/>
      <c r="G39" s="12"/>
      <c r="H39" s="27"/>
      <c r="I39" s="27"/>
      <c r="J39" s="28"/>
      <c r="K39" s="117"/>
      <c r="L39" s="118"/>
      <c r="M39" s="118"/>
      <c r="N39" s="119"/>
      <c r="O39" s="47" t="str">
        <f>IFERROR((K39/G39),"NO APLICA")</f>
        <v>NO APLICA</v>
      </c>
      <c r="P39" s="48" t="str">
        <f>IFERROR((L39/H39),"NO APLICA")</f>
        <v>NO APLICA</v>
      </c>
      <c r="Q39" s="127" t="str">
        <f t="shared" ref="Q39:R42" si="5">IFERROR((M39/I39),"NO APLICA")</f>
        <v>NO APLICA</v>
      </c>
      <c r="R39" s="49" t="str">
        <f t="shared" si="5"/>
        <v>NO APLICA</v>
      </c>
      <c r="S39" s="47" t="str">
        <f>IFERROR(((K39)/(G39)),"NO APLICA")</f>
        <v>NO APLICA</v>
      </c>
      <c r="T39" s="48" t="str">
        <f>IFERROR(((K39+L39)/(G39+H39)),"NO APLICA")</f>
        <v>NO APLICA</v>
      </c>
      <c r="U39" s="48" t="str">
        <f>IFERROR(((K39+L39+M39)/(G39+H39+I39)),"NO APLICA")</f>
        <v>NO APLICA</v>
      </c>
      <c r="V39" s="49" t="str">
        <f>IFERROR(((K39+L39+M39+N39)/(G39+H39+I39+J39)),"NO APLICA")</f>
        <v>NO APLICA</v>
      </c>
      <c r="W39" s="184"/>
      <c r="X39" s="185"/>
    </row>
    <row r="40" spans="5:24" x14ac:dyDescent="0.25">
      <c r="E40" s="50" t="s">
        <v>116</v>
      </c>
      <c r="F40" s="172">
        <v>4537878</v>
      </c>
      <c r="G40" s="12">
        <v>1134469.5</v>
      </c>
      <c r="H40" s="173">
        <v>1134469.5</v>
      </c>
      <c r="I40" s="173">
        <v>1134469.5</v>
      </c>
      <c r="J40" s="174">
        <v>1134469.5</v>
      </c>
      <c r="K40" s="168">
        <v>0</v>
      </c>
      <c r="L40" s="171">
        <v>1051809</v>
      </c>
      <c r="M40" s="169"/>
      <c r="N40" s="170"/>
      <c r="O40" s="47">
        <f t="shared" ref="O40:O42" si="6">IFERROR((K40/G40),"NO APLICA")</f>
        <v>0</v>
      </c>
      <c r="P40" s="48">
        <f t="shared" ref="P40:P42" si="7">IFERROR((L40/H40),"NO APLICA")</f>
        <v>0.9271373095530554</v>
      </c>
      <c r="Q40" s="127">
        <f t="shared" si="5"/>
        <v>0</v>
      </c>
      <c r="R40" s="51">
        <f t="shared" si="5"/>
        <v>0</v>
      </c>
      <c r="S40" s="47">
        <f>IFERROR(((K40)/(G40)),"NO APLICA")</f>
        <v>0</v>
      </c>
      <c r="T40" s="48">
        <f>IFERROR(((K40+L40)/(G40+H40)),"NO APLICA")</f>
        <v>0.4635686547765277</v>
      </c>
      <c r="U40" s="48">
        <f>IFERROR(((K40+L40+M40)/(G40+H40+I40)),"NO APLICA")</f>
        <v>0.30904576985101845</v>
      </c>
      <c r="V40" s="51">
        <f>IFERROR(((K40+L40+M40+N40)/(G40+H40+I40+J40)),"NO APLICA")</f>
        <v>0.23178432738826385</v>
      </c>
      <c r="W40" s="207"/>
      <c r="X40" s="208"/>
    </row>
    <row r="41" spans="5:24" x14ac:dyDescent="0.25">
      <c r="E41" s="50" t="s">
        <v>117</v>
      </c>
      <c r="F41" s="172">
        <v>1108800</v>
      </c>
      <c r="G41" s="12">
        <v>277200</v>
      </c>
      <c r="H41" s="173">
        <v>277200</v>
      </c>
      <c r="I41" s="173">
        <v>277200</v>
      </c>
      <c r="J41" s="174">
        <v>277200</v>
      </c>
      <c r="K41" s="168">
        <v>0</v>
      </c>
      <c r="L41" s="171">
        <v>205698.56</v>
      </c>
      <c r="M41" s="169"/>
      <c r="N41" s="170"/>
      <c r="O41" s="47">
        <f>IFERROR((K41/G41),"NO APLICA")</f>
        <v>0</v>
      </c>
      <c r="P41" s="48">
        <f t="shared" si="7"/>
        <v>0.74205829725829719</v>
      </c>
      <c r="Q41" s="127">
        <f t="shared" si="5"/>
        <v>0</v>
      </c>
      <c r="R41" s="51">
        <f t="shared" si="5"/>
        <v>0</v>
      </c>
      <c r="S41" s="47">
        <f>IFERROR(((K41)/(G41)),"NO APLICA")</f>
        <v>0</v>
      </c>
      <c r="T41" s="48">
        <f>IFERROR(((K41+L41)/(G41+H41)),"NO APLICA")</f>
        <v>0.3710291486291486</v>
      </c>
      <c r="U41" s="48">
        <f>IFERROR(((K41+L41+M41)/(G41+H41+I41)),"NO APLICA")</f>
        <v>0.24735276575276574</v>
      </c>
      <c r="V41" s="51">
        <f>IFERROR(((K41+L41+M41+N41)/(G41+H41+I41+J41)),"NO APLICA")</f>
        <v>0.1855145743145743</v>
      </c>
      <c r="W41" s="207"/>
      <c r="X41" s="208"/>
    </row>
    <row r="42" spans="5:24" ht="15.75" thickBot="1" x14ac:dyDescent="0.3">
      <c r="E42" s="52"/>
      <c r="F42" s="53"/>
      <c r="G42" s="14"/>
      <c r="H42" s="15"/>
      <c r="I42" s="15"/>
      <c r="J42" s="16"/>
      <c r="K42" s="14"/>
      <c r="L42" s="17"/>
      <c r="M42" s="17"/>
      <c r="N42" s="18"/>
      <c r="O42" s="54" t="str">
        <f t="shared" si="6"/>
        <v>NO APLICA</v>
      </c>
      <c r="P42" s="55" t="str">
        <f t="shared" si="7"/>
        <v>NO APLICA</v>
      </c>
      <c r="Q42" s="128" t="str">
        <f t="shared" si="5"/>
        <v>NO APLICA</v>
      </c>
      <c r="R42" s="56" t="str">
        <f t="shared" si="5"/>
        <v>NO APLICA</v>
      </c>
      <c r="S42" s="54" t="str">
        <f t="shared" ref="S42" si="8">IFERROR(((K42)/(G42)),"NO APLICA")</f>
        <v>NO APLICA</v>
      </c>
      <c r="T42" s="55" t="str">
        <f t="shared" ref="T42" si="9">IFERROR(((K42+L42)/(G42+H42)),"NO APLICA")</f>
        <v>NO APLICA</v>
      </c>
      <c r="U42" s="55" t="str">
        <f t="shared" ref="U42" si="10">IFERROR(((K42+L42+M42)/(G42+H42+I42)),"NO APLICA")</f>
        <v>NO APLICA</v>
      </c>
      <c r="V42" s="56" t="str">
        <f t="shared" ref="V42" si="11">IFERROR(((K42+L42+M42+N42)/(G42+H42+I42+J42)),"NO APLICA")</f>
        <v>NO APLICA</v>
      </c>
      <c r="W42" s="209"/>
      <c r="X42" s="210"/>
    </row>
  </sheetData>
  <mergeCells count="30">
    <mergeCell ref="W40:X40"/>
    <mergeCell ref="W41:X41"/>
    <mergeCell ref="W42:X42"/>
    <mergeCell ref="B11:B12"/>
    <mergeCell ref="C11:C12"/>
    <mergeCell ref="X11:X12"/>
    <mergeCell ref="F37:F38"/>
    <mergeCell ref="E36:X36"/>
    <mergeCell ref="E37:E38"/>
    <mergeCell ref="G37:J37"/>
    <mergeCell ref="K37:N37"/>
    <mergeCell ref="O37:R37"/>
    <mergeCell ref="T11:W11"/>
    <mergeCell ref="W39:X39"/>
    <mergeCell ref="B14:F14"/>
    <mergeCell ref="E2:S2"/>
    <mergeCell ref="E3:S3"/>
    <mergeCell ref="D11:F11"/>
    <mergeCell ref="L11:O11"/>
    <mergeCell ref="P11:S11"/>
    <mergeCell ref="E4:S4"/>
    <mergeCell ref="E5:S5"/>
    <mergeCell ref="G11:K11"/>
    <mergeCell ref="G10:X10"/>
    <mergeCell ref="C32:E32"/>
    <mergeCell ref="G32:I32"/>
    <mergeCell ref="T32:W32"/>
    <mergeCell ref="M32:P32"/>
    <mergeCell ref="S37:V37"/>
    <mergeCell ref="W37:X38"/>
  </mergeCells>
  <conditionalFormatting sqref="H13">
    <cfRule type="cellIs" priority="62" operator="equal">
      <formula>"NO DISPONIBLE"</formula>
    </cfRule>
  </conditionalFormatting>
  <conditionalFormatting sqref="H14:K29 G39:J42">
    <cfRule type="containsBlanks" dxfId="27" priority="146">
      <formula>LEN(TRIM(G14))=0</formula>
    </cfRule>
  </conditionalFormatting>
  <conditionalFormatting sqref="I13:K13">
    <cfRule type="cellIs" dxfId="26" priority="61" operator="equal">
      <formula>"NO DISPONIBLE"</formula>
    </cfRule>
  </conditionalFormatting>
  <conditionalFormatting sqref="L13">
    <cfRule type="cellIs" priority="60" operator="equal">
      <formula>"NO DISPONIBLE"</formula>
    </cfRule>
  </conditionalFormatting>
  <conditionalFormatting sqref="M13:O14 L14">
    <cfRule type="containsBlanks" dxfId="25" priority="20">
      <formula>LEN(TRIM(L13))=0</formula>
    </cfRule>
  </conditionalFormatting>
  <conditionalFormatting sqref="O39:V42">
    <cfRule type="cellIs" dxfId="24" priority="47" operator="equal">
      <formula>"NO APLICA"</formula>
    </cfRule>
    <cfRule type="cellIs" dxfId="23" priority="48" operator="between">
      <formula>0.7</formula>
      <formula>1.2</formula>
    </cfRule>
    <cfRule type="cellIs" dxfId="22" priority="49" operator="between">
      <formula>0.5</formula>
      <formula>0.7</formula>
    </cfRule>
    <cfRule type="cellIs" dxfId="21" priority="50" operator="lessThan">
      <formula>0.5</formula>
    </cfRule>
    <cfRule type="cellIs" dxfId="20" priority="51" operator="greaterThan">
      <formula>1.2</formula>
    </cfRule>
  </conditionalFormatting>
  <conditionalFormatting sqref="P13:P29 Q15:Q29">
    <cfRule type="cellIs" dxfId="19" priority="25" stopIfTrue="1" operator="equal">
      <formula>"100%"</formula>
    </cfRule>
    <cfRule type="cellIs" dxfId="18" priority="26" stopIfTrue="1" operator="lessThan">
      <formula>0.5</formula>
    </cfRule>
    <cfRule type="cellIs" dxfId="17" priority="27" stopIfTrue="1" operator="between">
      <formula>0.5</formula>
      <formula>0.7</formula>
    </cfRule>
    <cfRule type="cellIs" dxfId="16" priority="28" stopIfTrue="1" operator="between">
      <formula>0.7</formula>
      <formula>1.2</formula>
    </cfRule>
    <cfRule type="cellIs" dxfId="15" priority="29" stopIfTrue="1" operator="greaterThanOrEqual">
      <formula>1.2</formula>
    </cfRule>
    <cfRule type="containsBlanks" dxfId="14" priority="30" stopIfTrue="1">
      <formula>LEN(TRIM(P13))=0</formula>
    </cfRule>
  </conditionalFormatting>
  <conditionalFormatting sqref="Q13">
    <cfRule type="cellIs" dxfId="13" priority="7" stopIfTrue="1" operator="equal">
      <formula>"100%"</formula>
    </cfRule>
    <cfRule type="cellIs" dxfId="12" priority="8" stopIfTrue="1" operator="lessThan">
      <formula>0.5</formula>
    </cfRule>
    <cfRule type="cellIs" dxfId="11" priority="9" stopIfTrue="1" operator="between">
      <formula>0.5</formula>
      <formula>0.7</formula>
    </cfRule>
    <cfRule type="cellIs" dxfId="10" priority="10" stopIfTrue="1" operator="between">
      <formula>0.7</formula>
      <formula>1.2</formula>
    </cfRule>
    <cfRule type="cellIs" dxfId="9" priority="11" stopIfTrue="1" operator="greaterThanOrEqual">
      <formula>1.2</formula>
    </cfRule>
    <cfRule type="containsBlanks" dxfId="8" priority="12" stopIfTrue="1">
      <formula>LEN(TRIM(Q13))=0</formula>
    </cfRule>
  </conditionalFormatting>
  <conditionalFormatting sqref="R13:S13 Q14:S14">
    <cfRule type="containsBlanks" dxfId="7" priority="13">
      <formula>LEN(TRIM(Q13))=0</formula>
    </cfRule>
  </conditionalFormatting>
  <conditionalFormatting sqref="V13:W29 L15:O29 R15:S29 K39:N42">
    <cfRule type="containsBlanks" dxfId="6" priority="93">
      <formula>LEN(TRIM(K13))=0</formula>
    </cfRule>
  </conditionalFormatting>
  <conditionalFormatting sqref="V13:W29">
    <cfRule type="cellIs" dxfId="5" priority="14" stopIfTrue="1" operator="equal">
      <formula>"100%"</formula>
    </cfRule>
    <cfRule type="cellIs" dxfId="4" priority="15" stopIfTrue="1" operator="lessThan">
      <formula>0.5</formula>
    </cfRule>
    <cfRule type="cellIs" dxfId="3" priority="16" stopIfTrue="1" operator="between">
      <formula>0.5</formula>
      <formula>0.7</formula>
    </cfRule>
    <cfRule type="cellIs" dxfId="2" priority="17" stopIfTrue="1" operator="between">
      <formula>0.7</formula>
      <formula>1.2</formula>
    </cfRule>
    <cfRule type="cellIs" dxfId="1" priority="18" stopIfTrue="1" operator="greaterThanOrEqual">
      <formula>1.2</formula>
    </cfRule>
    <cfRule type="containsBlanks" dxfId="0" priority="19" stopIfTrue="1">
      <formula>LEN(TRIM(V13))=0</formula>
    </cfRule>
  </conditionalFormatting>
  <printOptions horizontalCentered="1"/>
  <pageMargins left="0.7" right="0.7" top="0.75" bottom="0.75" header="0.3" footer="0.3"/>
  <pageSetup paperSize="5" scale="25" fitToHeight="0" orientation="landscape" r:id="rId1"/>
  <rowBreaks count="1" manualBreakCount="1">
    <brk id="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1.42578125" defaultRowHeight="15" x14ac:dyDescent="0.25"/>
  <cols>
    <col min="1" max="1" width="20.28515625" customWidth="1"/>
    <col min="2" max="2" width="34.7109375" customWidth="1"/>
  </cols>
  <sheetData>
    <row r="1" spans="1:2" x14ac:dyDescent="0.25">
      <c r="A1" s="57" t="s">
        <v>37</v>
      </c>
    </row>
    <row r="3" spans="1:2" ht="120" customHeight="1" x14ac:dyDescent="0.25">
      <c r="A3" s="222" t="s">
        <v>38</v>
      </c>
      <c r="B3" s="222"/>
    </row>
    <row r="5" spans="1:2" ht="45" x14ac:dyDescent="0.25">
      <c r="A5" s="58"/>
      <c r="B5" s="59" t="s">
        <v>39</v>
      </c>
    </row>
    <row r="6" spans="1:2" ht="60" x14ac:dyDescent="0.25">
      <c r="A6" s="60"/>
      <c r="B6" s="59" t="s">
        <v>40</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2025</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Susana Chan May</cp:lastModifiedBy>
  <cp:revision/>
  <cp:lastPrinted>2025-07-11T19:50:34Z</cp:lastPrinted>
  <dcterms:created xsi:type="dcterms:W3CDTF">2021-03-11T02:28:07Z</dcterms:created>
  <dcterms:modified xsi:type="dcterms:W3CDTF">2025-07-29T17:40:21Z</dcterms:modified>
  <cp:category/>
  <cp:contentStatus/>
</cp:coreProperties>
</file>