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lexa\Desktop\PbR-SED 2025\"/>
    </mc:Choice>
  </mc:AlternateContent>
  <xr:revisionPtr revIDLastSave="0" documentId="13_ncr:1_{745A63F9-A03A-4625-BA51-45FA1ADB199C}" xr6:coauthVersionLast="47" xr6:coauthVersionMax="47" xr10:uidLastSave="{00000000-0000-0000-0000-000000000000}"/>
  <bookViews>
    <workbookView xWindow="-108" yWindow="-108" windowWidth="23256" windowHeight="12456" xr2:uid="{00000000-000D-0000-FFFF-FFFF00000000}"/>
  </bookViews>
  <sheets>
    <sheet name="SEGUIMIENTO 2025" sheetId="3" r:id="rId1"/>
    <sheet name="SEGUIMIENTO 2026" sheetId="5" r:id="rId2"/>
    <sheet name="SEGUIMIENTO 2027" sheetId="6" r:id="rId3"/>
    <sheet name="Instrucciones" sheetId="4" r:id="rId4"/>
  </sheets>
  <definedNames>
    <definedName name="ADFASDF">#REF!</definedName>
    <definedName name="_xlnm.Print_Area" localSheetId="0">'SEGUIMIENTO 2025'!$B$1:$X$35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3" l="1"/>
  <c r="Q21" i="3"/>
  <c r="Q15" i="3"/>
  <c r="Q16" i="3"/>
  <c r="Q17" i="3"/>
  <c r="Q18" i="3"/>
  <c r="Q19" i="3"/>
  <c r="Q20" i="3"/>
  <c r="Q22" i="3"/>
  <c r="Q23" i="3"/>
  <c r="Q24" i="3"/>
  <c r="Q25" i="3"/>
  <c r="Q26" i="3"/>
  <c r="Q27" i="3"/>
  <c r="Q28" i="3"/>
  <c r="Q29" i="3"/>
  <c r="Q30" i="3"/>
  <c r="Q31" i="3"/>
  <c r="Q32" i="3"/>
  <c r="U15" i="3"/>
  <c r="U16" i="3"/>
  <c r="U17" i="3"/>
  <c r="U18" i="3"/>
  <c r="U19" i="3"/>
  <c r="U20" i="3"/>
  <c r="U21" i="3"/>
  <c r="U22" i="3"/>
  <c r="U23" i="3"/>
  <c r="U24" i="3"/>
  <c r="U25" i="3"/>
  <c r="U26" i="3"/>
  <c r="U27" i="3"/>
  <c r="U28" i="3"/>
  <c r="U29" i="3"/>
  <c r="U30" i="3"/>
  <c r="U31" i="3"/>
  <c r="U32" i="3"/>
  <c r="U12" i="3"/>
  <c r="U13" i="3"/>
  <c r="U14" i="3"/>
  <c r="Q14" i="3"/>
  <c r="Q13" i="3"/>
  <c r="Q12" i="3"/>
  <c r="P12" i="3"/>
  <c r="T12" i="3"/>
  <c r="T13" i="3"/>
  <c r="P13" i="3"/>
  <c r="T32" i="3"/>
  <c r="T31" i="3"/>
  <c r="T30" i="3"/>
  <c r="T29" i="3"/>
  <c r="T28" i="3"/>
  <c r="T27" i="3"/>
  <c r="T26" i="3"/>
  <c r="T25" i="3"/>
  <c r="T24" i="3"/>
  <c r="T23" i="3"/>
  <c r="T21" i="3"/>
  <c r="T20" i="3"/>
  <c r="T19" i="3"/>
  <c r="T18" i="3"/>
  <c r="T17" i="3"/>
  <c r="T16" i="3"/>
  <c r="T15" i="3"/>
  <c r="T14" i="3"/>
  <c r="P32" i="3"/>
  <c r="P31" i="3"/>
  <c r="P30" i="3"/>
  <c r="P29" i="3"/>
  <c r="P28" i="3"/>
  <c r="P27" i="3"/>
  <c r="P26" i="3"/>
  <c r="P25" i="3"/>
  <c r="P24" i="3"/>
  <c r="P23" i="3"/>
  <c r="P22" i="3"/>
  <c r="P21" i="3"/>
  <c r="P20" i="3"/>
  <c r="P19" i="3"/>
  <c r="P18" i="3"/>
  <c r="P17" i="3"/>
  <c r="P16" i="3"/>
  <c r="P15" i="3"/>
  <c r="P14" i="3"/>
  <c r="V35" i="6"/>
  <c r="U35" i="6"/>
  <c r="T35" i="6"/>
  <c r="S35" i="6"/>
  <c r="R35" i="6"/>
  <c r="Q35" i="6"/>
  <c r="P35" i="6"/>
  <c r="O35" i="6"/>
  <c r="V34" i="6"/>
  <c r="U34" i="6"/>
  <c r="T34" i="6"/>
  <c r="S34" i="6"/>
  <c r="R34" i="6"/>
  <c r="Q34" i="6"/>
  <c r="P34" i="6"/>
  <c r="O34" i="6"/>
  <c r="V33" i="6"/>
  <c r="U33" i="6"/>
  <c r="T33" i="6"/>
  <c r="S33" i="6"/>
  <c r="R33" i="6"/>
  <c r="Q33" i="6"/>
  <c r="P33" i="6"/>
  <c r="O33" i="6"/>
  <c r="V32" i="6"/>
  <c r="U32" i="6"/>
  <c r="T32" i="6"/>
  <c r="S32" i="6"/>
  <c r="R32" i="6"/>
  <c r="Q32" i="6"/>
  <c r="P32" i="6"/>
  <c r="O32" i="6"/>
  <c r="W14" i="6"/>
  <c r="V14" i="6"/>
  <c r="U14" i="6"/>
  <c r="T14" i="6"/>
  <c r="S14" i="6"/>
  <c r="R14" i="6"/>
  <c r="Q14" i="6"/>
  <c r="P14" i="6"/>
  <c r="V35" i="5"/>
  <c r="U35" i="5"/>
  <c r="T35" i="5"/>
  <c r="S35" i="5"/>
  <c r="R35" i="5"/>
  <c r="Q35" i="5"/>
  <c r="P35" i="5"/>
  <c r="O35" i="5"/>
  <c r="V34" i="5"/>
  <c r="U34" i="5"/>
  <c r="T34" i="5"/>
  <c r="S34" i="5"/>
  <c r="R34" i="5"/>
  <c r="Q34" i="5"/>
  <c r="P34" i="5"/>
  <c r="O34" i="5"/>
  <c r="V33" i="5"/>
  <c r="U33" i="5"/>
  <c r="T33" i="5"/>
  <c r="S33" i="5"/>
  <c r="R33" i="5"/>
  <c r="Q33" i="5"/>
  <c r="P33" i="5"/>
  <c r="O33" i="5"/>
  <c r="V32" i="5"/>
  <c r="U32" i="5"/>
  <c r="T32" i="5"/>
  <c r="S32" i="5"/>
  <c r="R32" i="5"/>
  <c r="Q32" i="5"/>
  <c r="P32" i="5"/>
  <c r="O32" i="5"/>
  <c r="W14" i="5"/>
  <c r="V14" i="5"/>
  <c r="U14" i="5"/>
  <c r="T14" i="5"/>
  <c r="S14" i="5"/>
  <c r="R14" i="5"/>
  <c r="Q14" i="5"/>
  <c r="P14" i="5"/>
  <c r="V44" i="3"/>
  <c r="U44" i="3"/>
  <c r="T44" i="3"/>
  <c r="S44" i="3"/>
  <c r="R44" i="3"/>
  <c r="Q44" i="3"/>
  <c r="P44" i="3"/>
  <c r="O44" i="3"/>
  <c r="V43" i="3"/>
  <c r="U43" i="3"/>
  <c r="T43" i="3"/>
  <c r="S43" i="3"/>
  <c r="R43" i="3"/>
  <c r="Q43" i="3"/>
  <c r="P43" i="3"/>
  <c r="O43" i="3"/>
  <c r="V42" i="3"/>
  <c r="U42" i="3"/>
  <c r="T42" i="3"/>
  <c r="S42" i="3"/>
  <c r="R42" i="3"/>
  <c r="Q42" i="3"/>
  <c r="P42" i="3"/>
  <c r="O42" i="3"/>
  <c r="V41" i="3"/>
  <c r="U41" i="3"/>
  <c r="T41" i="3"/>
  <c r="S41" i="3"/>
  <c r="R41" i="3"/>
  <c r="Q41" i="3"/>
  <c r="P41" i="3"/>
  <c r="O41" i="3"/>
</calcChain>
</file>

<file path=xl/sharedStrings.xml><?xml version="1.0" encoding="utf-8"?>
<sst xmlns="http://schemas.openxmlformats.org/spreadsheetml/2006/main" count="380" uniqueCount="171">
  <si>
    <t>FORMATO PARA LA PROGRAMACIÓN, SEGUIMIENTO Y EVALUACIÓN DEL AVANCE EN CUMPLIMIENTO DE METAS Y OBJETIVOS DEL PROGRAMA PRESUPUESTARIO ANUAL 2025</t>
  </si>
  <si>
    <t xml:space="preserve">EJE 1: GOBIERNO HUMANISTA Y DE RESULTADOS </t>
  </si>
  <si>
    <t>CLAVE Y NOMBRE DEL PPA:</t>
  </si>
  <si>
    <t>NOMBRE DE LA DEPENDENCIA QUE ATIENDE AL PROGRAMA:</t>
  </si>
  <si>
    <t>AVANCE EN CUMPLIMIENTO DE METAS TRIMESTRAL Y ANUAL ACUMULADO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</si>
  <si>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</si>
  <si>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</si>
  <si>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</si>
  <si>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</si>
  <si>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REALIZADA 2025</t>
  </si>
  <si>
    <t>PORCENTAJE DE AVANCE TRIMESTRAL 2025</t>
  </si>
  <si>
    <t>PORCENTAJE DE AVANCE TRIMESTRAL ACUMULADO 2025</t>
  </si>
  <si>
    <t>JUSTIFICACION TRIMESTRAL DE AVANCE DE RESULTADOS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</si>
  <si>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</si>
  <si>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</si>
  <si>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</si>
  <si>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</si>
  <si>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</si>
  <si>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</si>
  <si>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</si>
  <si>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</si>
  <si>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</si>
  <si>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1.1.1 </t>
    </r>
    <r>
      <rPr>
        <sz val="11"/>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</si>
  <si>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1"/>
        <color theme="1"/>
        <rFont val="Arial"/>
        <family val="2"/>
      </rPr>
      <t xml:space="preserve">IGOB_HUM_R: </t>
    </r>
    <r>
      <rPr>
        <sz val="11"/>
        <color theme="1"/>
        <rFont val="Arial"/>
        <family val="2"/>
      </rPr>
      <t>Índice de Gobierno Humanista y de Resultados</t>
    </r>
  </si>
  <si>
    <r>
      <rPr>
        <b/>
        <sz val="11"/>
        <color theme="1"/>
        <rFont val="Arial"/>
        <family val="2"/>
      </rPr>
      <t>Unidad de medida del Indicador:</t>
    </r>
    <r>
      <rPr>
        <sz val="11"/>
        <color theme="1"/>
        <rFont val="Arial"/>
        <family val="2"/>
      </rPr>
      <t xml:space="preserve">
Porcentaje </t>
    </r>
  </si>
  <si>
    <t>No Aplica</t>
  </si>
  <si>
    <t>EJEMPLO</t>
  </si>
  <si>
    <t>Propósito
(             )</t>
  </si>
  <si>
    <t>Justificacion Trimestral:</t>
  </si>
  <si>
    <t>Componente
(                      )</t>
  </si>
  <si>
    <t>Actividad</t>
  </si>
  <si>
    <t>ELABORÓ
(nombre, cargo y firma)</t>
  </si>
  <si>
    <t>REVISÓ
Dr. Enrique E. Encalada Sánchez
Dirección de Planeación de la DGPM</t>
  </si>
  <si>
    <t>AUTORIZÓ
(nombre, cargo y firma)</t>
  </si>
  <si>
    <t>SEGUIMIENTO A LA EJECUCIÓN DEL PRESUPUESTO AUTORIZADO</t>
  </si>
  <si>
    <t>NOMBRE DE LAS UNIDADES ADMINISTRATIVAS</t>
  </si>
  <si>
    <t>PRESUPUESTO AUTORIZADO 2025</t>
  </si>
  <si>
    <t>PRESUPUESTO A EJERCER POR TRIMESTRE</t>
  </si>
  <si>
    <t>EJECUCIÓN  DEL PRESUPUESTO AUTORIZADO</t>
  </si>
  <si>
    <t>AVANCE TRIMESTRAL EN LA EJECUCIÓN DEL PRESUPUESTO</t>
  </si>
  <si>
    <t>AVANCE ACUMULADO ANUAL DE LA  EJECUCIÓN DEL PRESUPUESTO</t>
  </si>
  <si>
    <t>JUSTIFICACION TRIMESTRAL Y ANUAL DE AVANCE DE RESULTADOS 2025</t>
  </si>
  <si>
    <t>TRIMESTRE 1 2025</t>
  </si>
  <si>
    <t>TRIMESTRE 2 2025</t>
  </si>
  <si>
    <t>TRIMESTRE 3 2025</t>
  </si>
  <si>
    <t>TRIMESTRE 4 2025</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</si>
  <si>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</si>
  <si>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</si>
  <si>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</si>
  <si>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</si>
  <si>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Trianual</t>
  </si>
  <si>
    <t>FORMATO PARA LA PROGRAMACIÓN, SEGUIMIENTO Y EVALUACIÓN DEL AVANCE EN CUMPLIMIENTO DE METAS Y OBJETIVOS DEL PROGRAMA PRESUPUESTARIO ANUAL 2026</t>
  </si>
  <si>
    <t>AVANCE EN CUMPLIMIENTO DE METAS TRIMESTRAL Y ANUAL ACUMULADO 2026</t>
  </si>
  <si>
    <t>META PROGRAMADA 2026</t>
  </si>
  <si>
    <t>META REALIZADA 2026</t>
  </si>
  <si>
    <t>PORCENTAJE DE AVANCE TRIMESTRAL 2026</t>
  </si>
  <si>
    <t>PORCENTAJE DE AVANCE TRIMESTRAL ACUMULADO 2026</t>
  </si>
  <si>
    <t>JUSTIFICACION TRIMESTRAL DE AVANCE DE RESULTADOS 2026</t>
  </si>
  <si>
    <t xml:space="preserve">Justificación Trimestral:  
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
</t>
  </si>
  <si>
    <t>PRESUPUESTO AUTORIZADO 2026</t>
  </si>
  <si>
    <t>JUSTIFICACION TRIMESTRAL Y ANUAL DE AVANCE DE RESULTADOS 2026</t>
  </si>
  <si>
    <t>TRIMESTRE 1 2026</t>
  </si>
  <si>
    <t>TRIMESTRE 2 2026</t>
  </si>
  <si>
    <t>TRIMESTRE 3 2026</t>
  </si>
  <si>
    <t>TRIMESTRE 4 2026</t>
  </si>
  <si>
    <t>FORMATO PARA LA PROGRAMACIÓN, SEGUIMIENTO Y EVALUACIÓN DEL AVANCE EN CUMPLIMIENTO DE METAS Y OBJETIVOS DEL PROGRAMA PRESUPUESTARIO ANUAL 2027</t>
  </si>
  <si>
    <t>AVANCE EN CUMPLIMIENTO DE METAS TRIMESTRAL Y ANUAL ACUMULADO 2027</t>
  </si>
  <si>
    <t>META PROGRAMADA 2027</t>
  </si>
  <si>
    <t>META REALIZADA 2027</t>
  </si>
  <si>
    <t>PORCENTAJE DE AVANCE TRIMESTRAL 2027</t>
  </si>
  <si>
    <t>PORCENTAJE DE AVANCE TRIMESTRAL ACUMULADO 2027</t>
  </si>
  <si>
    <t>JUSTIFICACION TRIMESTRAL DE AVANCE DE RESULTADOS 2027</t>
  </si>
  <si>
    <t xml:space="preserve">Justificación Trimestral: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</si>
  <si>
    <t>PRESUPUESTO AUTORIZADO 2027</t>
  </si>
  <si>
    <t>JUSTIFICACION TRIMESTRAL Y ANUAL DE AVANCE DE RESULTADOS 2027</t>
  </si>
  <si>
    <t>TRIMESTRE 1 2027</t>
  </si>
  <si>
    <t>TRIMESTRE 2 2027</t>
  </si>
  <si>
    <t>TRIMESTRE 3 2027</t>
  </si>
  <si>
    <t>TRIMESTRE 4 2027</t>
  </si>
  <si>
    <t>Unidad de Medida del Indicador:  
Unidad de Medida de la Variable:</t>
  </si>
  <si>
    <t>Trimestral</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</si>
  <si>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Dependencias municipales.</t>
    </r>
  </si>
  <si>
    <t>Componente
(Dirección de Desarrollo Administrativo e Innovación)</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</si>
  <si>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Población.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</si>
  <si>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Trámites y servicios.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</si>
  <si>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Asesorías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</si>
  <si>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Asesorías, Trámites y Servicios.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</si>
  <si>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Herramientas de Mejora Regulatoria.</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</si>
  <si>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Trámites y Servicios.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</si>
  <si>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</si>
  <si>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Conferencias y/o foros.</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</si>
  <si>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Regulaciones.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</si>
  <si>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Herramientas Administrativas.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</si>
  <si>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Manuales Administrativos.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</si>
  <si>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Estructuras Orgánicas.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</si>
  <si>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Evaluaciones Ciudadanas de Atención.</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</si>
  <si>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Capacitaciones.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</si>
  <si>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Herramientas.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</si>
  <si>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 Realizadas.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</si>
  <si>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Actividades Realizadas.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</si>
  <si>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 Realizadas.</t>
    </r>
  </si>
  <si>
    <t>ELABORÓ
Lic. Samantha Herrera Calderón
Coordinadora Administrativa del IMDAI</t>
  </si>
  <si>
    <t>AUTORIZÓ
Lic. Bárbara Jackeline Iturralde Ortíz
 Directora General del IMDAI</t>
  </si>
  <si>
    <t>CLAVE Y NOMBRE DEL PPA: G-PPA 1.5 PROGRAMA INTEGRAL PARA LA OPTIMIZACIÓN DE PROCESOS ADMINISTRATIVOS Y LA MEJORA REGULATORIA</t>
  </si>
  <si>
    <t>INSTITUTO MUNICIPAL DE DESARROLLO ADMINISTRATIVO E INNOVACIÓN</t>
  </si>
  <si>
    <r>
      <t xml:space="preserve">Justificacion Trimestral: </t>
    </r>
    <r>
      <rPr>
        <sz val="14"/>
        <color theme="1"/>
        <rFont val="Arial"/>
        <family val="2"/>
      </rPr>
      <t>Se logra el 100.00% de la meta trimestral programada gracias a la activa participación de las dependencias municipales.</t>
    </r>
  </si>
  <si>
    <r>
      <t xml:space="preserve">Justificacion Trimestral: </t>
    </r>
    <r>
      <rPr>
        <sz val="14"/>
        <color theme="1"/>
        <rFont val="Arial"/>
        <family val="2"/>
      </rPr>
      <t>Se cumple la meta trimestral programada al aejecutar las herramientas administrativas durante este periodo, logrando así el 100.00% de cumplimiento.</t>
    </r>
  </si>
  <si>
    <r>
      <t xml:space="preserve">Justificacion Trimestral: </t>
    </r>
    <r>
      <rPr>
        <sz val="14"/>
        <color theme="1"/>
        <rFont val="Arial"/>
        <family val="2"/>
      </rPr>
      <t>Se retomará la actividad a partir del tercer trimestre.</t>
    </r>
  </si>
  <si>
    <r>
      <t xml:space="preserve">1.1.5 </t>
    </r>
    <r>
      <rPr>
        <sz val="14"/>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</si>
  <si>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4"/>
        <color theme="1"/>
        <rFont val="Arial"/>
        <family val="2"/>
      </rPr>
      <t xml:space="preserve">IGOB_HUM_R: </t>
    </r>
    <r>
      <rPr>
        <sz val="14"/>
        <color theme="1"/>
        <rFont val="Arial"/>
        <family val="2"/>
      </rPr>
      <t>Índice de Gobierno Humanista y de Resultados</t>
    </r>
  </si>
  <si>
    <r>
      <t xml:space="preserve">Propósito
</t>
    </r>
    <r>
      <rPr>
        <sz val="14"/>
        <color theme="0"/>
        <rFont val="Arial"/>
        <family val="2"/>
      </rPr>
      <t>(Instituto Municipal de Desarrollo Administrativo e Innovación IMDAI)</t>
    </r>
  </si>
  <si>
    <r>
      <t xml:space="preserve">1.1.5.1 </t>
    </r>
    <r>
      <rPr>
        <sz val="14"/>
        <color theme="0"/>
        <rFont val="Arial"/>
        <family val="2"/>
      </rPr>
      <t>Analizar y validar la elaboración e implementación de acciones en desarrollo administrativo, innovación y mejora regulatoria para impulsar la eficacia y modernización de los procesos de la administración pública municipal, generando mayores beneficios y reducción de costos en favor de la ciudadanía.</t>
    </r>
  </si>
  <si>
    <r>
      <rPr>
        <b/>
        <sz val="14"/>
        <color theme="0"/>
        <rFont val="Arial"/>
        <family val="2"/>
      </rPr>
      <t xml:space="preserve">PPA: </t>
    </r>
    <r>
      <rPr>
        <sz val="14"/>
        <color theme="0"/>
        <rFont val="Arial"/>
        <family val="2"/>
      </rPr>
      <t>Porcentaje de la Población Atendida.</t>
    </r>
  </si>
  <si>
    <r>
      <rPr>
        <b/>
        <sz val="14"/>
        <color theme="0"/>
        <rFont val="Arial"/>
        <family val="2"/>
      </rPr>
      <t xml:space="preserve">PDMA: </t>
    </r>
    <r>
      <rPr>
        <sz val="14"/>
        <color theme="0"/>
        <rFont val="Arial"/>
        <family val="2"/>
      </rPr>
      <t>Porcentaje de Dependencias municipales atendidas.</t>
    </r>
  </si>
  <si>
    <r>
      <t xml:space="preserve">Componente
</t>
    </r>
    <r>
      <rPr>
        <sz val="14"/>
        <color theme="1"/>
        <rFont val="Arial"/>
        <family val="2"/>
      </rPr>
      <t>(Dirección de Ventanilla Única de Trámites y Servicios)</t>
    </r>
  </si>
  <si>
    <r>
      <t xml:space="preserve">1.1.5.1.1 </t>
    </r>
    <r>
      <rPr>
        <sz val="14"/>
        <color theme="1"/>
        <rFont val="Arial"/>
        <family val="2"/>
      </rPr>
      <t>Trámites y Servicios de la Dirección de Ventanilla Única de Trámites y Servicios gestionados.</t>
    </r>
  </si>
  <si>
    <r>
      <rPr>
        <b/>
        <sz val="14"/>
        <color theme="1"/>
        <rFont val="Arial"/>
        <family val="2"/>
      </rPr>
      <t>PTSV:</t>
    </r>
    <r>
      <rPr>
        <sz val="14"/>
        <color theme="1"/>
        <rFont val="Arial"/>
        <family val="2"/>
      </rPr>
      <t xml:space="preserve"> Porcentaje de Trámites y Servicios gestionados en Dirección de Ventanilla.</t>
    </r>
  </si>
  <si>
    <r>
      <t xml:space="preserve">1.1.5.1.1.1 </t>
    </r>
    <r>
      <rPr>
        <sz val="14"/>
        <color theme="1"/>
        <rFont val="Arial"/>
        <family val="2"/>
      </rPr>
      <t>Brindar asesoría personalizada e integral a la ciudadanía Benitojuarense.</t>
    </r>
  </si>
  <si>
    <r>
      <rPr>
        <b/>
        <sz val="14"/>
        <color theme="1"/>
        <rFont val="Arial"/>
        <family val="2"/>
      </rPr>
      <t>PAB:</t>
    </r>
    <r>
      <rPr>
        <sz val="14"/>
        <color theme="1"/>
        <rFont val="Arial"/>
        <family val="2"/>
      </rPr>
      <t xml:space="preserve"> Porcentaje de asesorÍas brindadas.</t>
    </r>
  </si>
  <si>
    <r>
      <t xml:space="preserve">1.1.5.1.1.2 </t>
    </r>
    <r>
      <rPr>
        <sz val="14"/>
        <color theme="1"/>
        <rFont val="Arial"/>
        <family val="2"/>
      </rPr>
      <t>Asesorías, trámites y servicios brindados desde la Ventanilla Inclusiva a la ciudadanía Benitojuarense.</t>
    </r>
  </si>
  <si>
    <r>
      <rPr>
        <b/>
        <sz val="14"/>
        <color theme="1"/>
        <rFont val="Arial"/>
        <family val="2"/>
      </rPr>
      <t xml:space="preserve">PATSVI: </t>
    </r>
    <r>
      <rPr>
        <sz val="14"/>
        <color theme="1"/>
        <rFont val="Arial"/>
        <family val="2"/>
      </rPr>
      <t>Porcentaje de Asesorias, Trámites y Servicios desde la Ventanilla Inclusiva.</t>
    </r>
  </si>
  <si>
    <r>
      <t xml:space="preserve">Componente
</t>
    </r>
    <r>
      <rPr>
        <sz val="14"/>
        <color theme="1"/>
        <rFont val="Arial"/>
        <family val="2"/>
      </rPr>
      <t>(Dirección de Mejora Regulatoria)</t>
    </r>
  </si>
  <si>
    <r>
      <t xml:space="preserve">1.1.5.1.2 </t>
    </r>
    <r>
      <rPr>
        <sz val="14"/>
        <color theme="1"/>
        <rFont val="Arial"/>
        <family val="2"/>
      </rPr>
      <t>Herramientas de Mejora Regulatoria para reducir las Cargas Administrativas.</t>
    </r>
  </si>
  <si>
    <r>
      <rPr>
        <b/>
        <sz val="14"/>
        <color theme="1"/>
        <rFont val="Arial"/>
        <family val="2"/>
      </rPr>
      <t xml:space="preserve">PHMRA: </t>
    </r>
    <r>
      <rPr>
        <sz val="14"/>
        <color theme="1"/>
        <rFont val="Arial"/>
        <family val="2"/>
      </rPr>
      <t>Porcentaje de Herramientas de Mejora Regulatoria aplicadas.</t>
    </r>
  </si>
  <si>
    <r>
      <t xml:space="preserve">1.1.5.1.2.1 </t>
    </r>
    <r>
      <rPr>
        <sz val="14"/>
        <color theme="1"/>
        <rFont val="Arial"/>
        <family val="2"/>
      </rPr>
      <t>Trámites y Servicios en el Registro Municipal simplificados.</t>
    </r>
  </si>
  <si>
    <r>
      <rPr>
        <b/>
        <sz val="14"/>
        <color theme="1"/>
        <rFont val="Arial"/>
        <family val="2"/>
      </rPr>
      <t xml:space="preserve">PTSS: </t>
    </r>
    <r>
      <rPr>
        <sz val="14"/>
        <color theme="1"/>
        <rFont val="Arial"/>
        <family val="2"/>
      </rPr>
      <t>Porcentaje de Trámites y Servicios Simplificados.</t>
    </r>
  </si>
  <si>
    <r>
      <t xml:space="preserve">1.1.5.1.2.2 </t>
    </r>
    <r>
      <rPr>
        <sz val="14"/>
        <color theme="1"/>
        <rFont val="Arial"/>
        <family val="2"/>
      </rPr>
      <t>Capacitaciones en materia de Mejora Regulatoria</t>
    </r>
  </si>
  <si>
    <r>
      <rPr>
        <b/>
        <sz val="14"/>
        <color theme="1"/>
        <rFont val="Arial"/>
        <family val="2"/>
      </rPr>
      <t xml:space="preserve">PCCI: </t>
    </r>
    <r>
      <rPr>
        <sz val="14"/>
        <color theme="1"/>
        <rFont val="Arial"/>
        <family val="2"/>
      </rPr>
      <t>Porcentaje de  de cursos y capacitaciones implementadas.</t>
    </r>
  </si>
  <si>
    <r>
      <t xml:space="preserve">1.1.5.1.2.3 </t>
    </r>
    <r>
      <rPr>
        <sz val="14"/>
        <color theme="1"/>
        <rFont val="Arial"/>
        <family val="2"/>
      </rPr>
      <t>Difusion de las herramientas de Mejora Regulatoria para la ciudadania.</t>
    </r>
  </si>
  <si>
    <r>
      <rPr>
        <b/>
        <sz val="14"/>
        <color theme="1"/>
        <rFont val="Arial"/>
        <family val="2"/>
      </rPr>
      <t xml:space="preserve">PCFR: </t>
    </r>
    <r>
      <rPr>
        <sz val="14"/>
        <color theme="1"/>
        <rFont val="Arial"/>
        <family val="2"/>
      </rPr>
      <t>Porcentaje de conferencias y/o foros públicos realizados.</t>
    </r>
  </si>
  <si>
    <r>
      <t xml:space="preserve">1.1.5.1.1.2.4 </t>
    </r>
    <r>
      <rPr>
        <sz val="14"/>
        <color theme="1"/>
        <rFont val="Arial"/>
        <family val="2"/>
      </rPr>
      <t>Inscripciones en el Resgistro Municipal de Regulaciones</t>
    </r>
  </si>
  <si>
    <r>
      <rPr>
        <b/>
        <sz val="14"/>
        <color theme="1"/>
        <rFont val="Arial"/>
        <family val="2"/>
      </rPr>
      <t xml:space="preserve">PRR: </t>
    </r>
    <r>
      <rPr>
        <sz val="14"/>
        <color theme="1"/>
        <rFont val="Arial"/>
        <family val="2"/>
      </rPr>
      <t>Porcentaje de Regulaciones Registradas.</t>
    </r>
  </si>
  <si>
    <r>
      <t xml:space="preserve">1.1.5.1.3 </t>
    </r>
    <r>
      <rPr>
        <sz val="14"/>
        <color theme="1"/>
        <rFont val="Arial"/>
        <family val="2"/>
      </rPr>
      <t>Herramientas de desarrollo administrativo e innovación que permitan la transparencia, la simplificación de los procesos administrativos, y la calidad de atención de los trámites y servicios.</t>
    </r>
    <r>
      <rPr>
        <b/>
        <sz val="14"/>
        <color theme="1"/>
        <rFont val="Arial"/>
        <family val="2"/>
      </rPr>
      <t xml:space="preserve"> </t>
    </r>
  </si>
  <si>
    <r>
      <rPr>
        <b/>
        <sz val="14"/>
        <color theme="1"/>
        <rFont val="Arial"/>
        <family val="2"/>
      </rPr>
      <t>PHAI:</t>
    </r>
    <r>
      <rPr>
        <sz val="14"/>
        <color theme="1"/>
        <rFont val="Arial"/>
        <family val="2"/>
      </rPr>
      <t xml:space="preserve"> Porcentaje de Herramientas Administrativas Implementadas</t>
    </r>
  </si>
  <si>
    <r>
      <t xml:space="preserve">1.1.5.1.3.1 </t>
    </r>
    <r>
      <rPr>
        <sz val="14"/>
        <color theme="1"/>
        <rFont val="Arial"/>
        <family val="2"/>
      </rPr>
      <t>Manuales Administrativos para las unidades y dependencias municipales Revisados y Validados.</t>
    </r>
  </si>
  <si>
    <r>
      <rPr>
        <b/>
        <sz val="14"/>
        <color theme="1"/>
        <rFont val="Arial"/>
        <family val="2"/>
      </rPr>
      <t>PMARV:</t>
    </r>
    <r>
      <rPr>
        <sz val="14"/>
        <color theme="1"/>
        <rFont val="Arial"/>
        <family val="2"/>
      </rPr>
      <t xml:space="preserve"> Porcentaje de Manuales Administrativos Revisados y Validados</t>
    </r>
  </si>
  <si>
    <r>
      <t xml:space="preserve">1.1.5.1.3.2 </t>
    </r>
    <r>
      <rPr>
        <sz val="14"/>
        <color theme="1"/>
        <rFont val="Arial"/>
        <family val="2"/>
      </rPr>
      <t>Análisis y evaluación de las estructuras orgánicas propuestas por las dependencias, unidades y entidades de la administración pública municipal.</t>
    </r>
  </si>
  <si>
    <r>
      <rPr>
        <b/>
        <sz val="14"/>
        <color theme="1"/>
        <rFont val="Arial"/>
        <family val="2"/>
      </rPr>
      <t>PEOAE:</t>
    </r>
    <r>
      <rPr>
        <sz val="14"/>
        <color theme="1"/>
        <rFont val="Arial"/>
        <family val="2"/>
      </rPr>
      <t xml:space="preserve"> Porcentaje de Estructuras Orgánicas Analizadas y Evaluadas.</t>
    </r>
  </si>
  <si>
    <r>
      <t xml:space="preserve">1.1.5.1.3.3 </t>
    </r>
    <r>
      <rPr>
        <sz val="14"/>
        <color theme="1"/>
        <rFont val="Arial"/>
        <family val="2"/>
      </rPr>
      <t>Evaluaciones ciudadanas de atención de trámites y servicios brindados por las unidades administrativas municipales que se encargan de brindarlos.</t>
    </r>
  </si>
  <si>
    <r>
      <rPr>
        <b/>
        <sz val="14"/>
        <color theme="1"/>
        <rFont val="Arial"/>
        <family val="2"/>
      </rPr>
      <t xml:space="preserve">PECAA: </t>
    </r>
    <r>
      <rPr>
        <sz val="14"/>
        <color theme="1"/>
        <rFont val="Arial"/>
        <family val="2"/>
      </rPr>
      <t>Porcentaje de Evaluaciones Ciudadanas de Atención Aplicadas.</t>
    </r>
  </si>
  <si>
    <r>
      <t xml:space="preserve">1.1.5.1.3.4 </t>
    </r>
    <r>
      <rPr>
        <sz val="14"/>
        <color theme="1"/>
        <rFont val="Arial"/>
        <family val="2"/>
      </rPr>
      <t>Capacitaciones a las y los trabajadores de las dependencias y entidades municipales para el desarrollo administrativo e innovación del Municipio.</t>
    </r>
  </si>
  <si>
    <r>
      <rPr>
        <b/>
        <sz val="14"/>
        <color theme="1"/>
        <rFont val="Arial"/>
        <family val="2"/>
      </rPr>
      <t xml:space="preserve">PCTMDI: </t>
    </r>
    <r>
      <rPr>
        <sz val="14"/>
        <color theme="1"/>
        <rFont val="Arial"/>
        <family val="2"/>
      </rPr>
      <t>Porcentaje de Capacitaciones a las y los Trabajadores Municipales en Desarrollo e Innovación.</t>
    </r>
  </si>
  <si>
    <r>
      <t xml:space="preserve">Componente
</t>
    </r>
    <r>
      <rPr>
        <sz val="14"/>
        <color theme="1"/>
        <rFont val="Arial"/>
        <family val="2"/>
      </rPr>
      <t>(Dirección de Gestión de la Calidad Municipal)</t>
    </r>
  </si>
  <si>
    <r>
      <t xml:space="preserve">1.1.5.1.4. </t>
    </r>
    <r>
      <rPr>
        <sz val="14"/>
        <color theme="1"/>
        <rFont val="Arial"/>
        <family val="2"/>
      </rPr>
      <t>Herramientas digitales que reduzcan los costos en gestión de trámites municipales y mejoren la calidad de vida de la población implementadas.</t>
    </r>
  </si>
  <si>
    <r>
      <rPr>
        <b/>
        <sz val="14"/>
        <color theme="1"/>
        <rFont val="Arial"/>
        <family val="2"/>
      </rPr>
      <t xml:space="preserve">PHDRCI: </t>
    </r>
    <r>
      <rPr>
        <sz val="14"/>
        <color theme="1"/>
        <rFont val="Arial"/>
        <family val="2"/>
      </rPr>
      <t>Porcentaje de Herramientas Digitales de Reducción de Costos Implementadas.</t>
    </r>
  </si>
  <si>
    <r>
      <t xml:space="preserve">1.1.5.1.4.1. </t>
    </r>
    <r>
      <rPr>
        <sz val="14"/>
        <color theme="1"/>
        <rFont val="Arial"/>
        <family val="2"/>
      </rPr>
      <t>Interoperabilidad del Registro Municipal de Trámites y Servicios (REMTYS) con el Catálogo Nacional de Regulación de Trámites y Servicios.</t>
    </r>
  </si>
  <si>
    <r>
      <rPr>
        <b/>
        <sz val="14"/>
        <color theme="1"/>
        <rFont val="Arial"/>
        <family val="2"/>
      </rPr>
      <t>PAIRC:</t>
    </r>
    <r>
      <rPr>
        <sz val="14"/>
        <color theme="1"/>
        <rFont val="Arial"/>
        <family val="2"/>
      </rPr>
      <t xml:space="preserve"> Porcentaje de Avance en la Interoperabilidad del Registro Municipal de Trámites y Servicios con el Catalogo Nacional de Regulaciones, Tramites y Servicios a través del interfaz de programación de aplicaciones.</t>
    </r>
  </si>
  <si>
    <r>
      <t xml:space="preserve">1.1.5.1.4.2. </t>
    </r>
    <r>
      <rPr>
        <sz val="14"/>
        <color theme="1"/>
        <rFont val="Arial"/>
        <family val="2"/>
      </rPr>
      <t>Proyecto de Implementación del Sistema Integral de Ventanilla Única y el Proyecto de Implementación del Sistema  de Gestión de Turnos en la Ventanilla Única.</t>
    </r>
  </si>
  <si>
    <r>
      <rPr>
        <b/>
        <sz val="14"/>
        <color theme="1"/>
        <rFont val="Arial"/>
        <family val="2"/>
      </rPr>
      <t>PAISIVUT:</t>
    </r>
    <r>
      <rPr>
        <sz val="14"/>
        <color theme="1"/>
        <rFont val="Arial"/>
        <family val="2"/>
      </rPr>
      <t xml:space="preserve"> Porcentaje de Avance en la Implementación del Sistema Integral de Ventanilla Única y de Turnos.</t>
    </r>
  </si>
  <si>
    <r>
      <t xml:space="preserve">1.1.5.1.4.3. </t>
    </r>
    <r>
      <rPr>
        <sz val="14"/>
        <color theme="1"/>
        <rFont val="Arial"/>
        <family val="2"/>
      </rPr>
      <t>Proyecto de Implementación del sistema para la gestión de Manuales digitales de Organización y de Procedimientos</t>
    </r>
    <r>
      <rPr>
        <b/>
        <sz val="14"/>
        <color theme="1"/>
        <rFont val="Arial"/>
        <family val="2"/>
      </rPr>
      <t>.</t>
    </r>
  </si>
  <si>
    <r>
      <rPr>
        <b/>
        <sz val="14"/>
        <color theme="1"/>
        <rFont val="Arial"/>
        <family val="2"/>
      </rPr>
      <t xml:space="preserve">PAISGM: </t>
    </r>
    <r>
      <rPr>
        <sz val="14"/>
        <color theme="1"/>
        <rFont val="Arial"/>
        <family val="2"/>
      </rPr>
      <t>Porcentaje de Avance en la Implementación del Sistema para la Gestión de Manuales digitales de Organización y Procedimientos.</t>
    </r>
  </si>
  <si>
    <r>
      <t>1.1.5.1.4.4.</t>
    </r>
    <r>
      <rPr>
        <sz val="14"/>
        <color theme="1"/>
        <rFont val="Arial"/>
        <family val="2"/>
      </rPr>
      <t xml:space="preserve"> Proyecto de Implementación de la campaña de difusión permanente para el IMDAI</t>
    </r>
    <r>
      <rPr>
        <b/>
        <sz val="14"/>
        <color theme="1"/>
        <rFont val="Arial"/>
        <family val="2"/>
      </rPr>
      <t>.</t>
    </r>
  </si>
  <si>
    <r>
      <rPr>
        <b/>
        <sz val="14"/>
        <color theme="1"/>
        <rFont val="Arial"/>
        <family val="2"/>
      </rPr>
      <t>PAICDI:</t>
    </r>
    <r>
      <rPr>
        <sz val="14"/>
        <color theme="1"/>
        <rFont val="Arial"/>
        <family val="2"/>
      </rPr>
      <t xml:space="preserve"> Porcentaje de Avance en la Implementación de la campaña digital del IMDAI.</t>
    </r>
  </si>
  <si>
    <r>
      <rPr>
        <b/>
        <sz val="14"/>
        <color theme="1"/>
        <rFont val="Arial"/>
        <family val="2"/>
      </rPr>
      <t xml:space="preserve">Justificación Trimestral:  </t>
    </r>
    <r>
      <rPr>
        <sz val="14"/>
        <color theme="1"/>
        <rFont val="Arial"/>
        <family val="2"/>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En el segundo trimestre la meta realizada se consideró igual a la programada debido a que los indicadores no han tenido actualizaciones.
</t>
    </r>
  </si>
  <si>
    <r>
      <t xml:space="preserve">Justificacion Trimestral: </t>
    </r>
    <r>
      <rPr>
        <sz val="14"/>
        <color theme="0"/>
        <rFont val="Arial"/>
        <family val="2"/>
      </rPr>
      <t>Durante este trimestre se logró superar la meta fijada, se obtiene el 100.38% de cumplimiento del periodo.</t>
    </r>
  </si>
  <si>
    <r>
      <t xml:space="preserve">Justificacion Trimestral: </t>
    </r>
    <r>
      <rPr>
        <sz val="14"/>
        <color theme="0"/>
        <rFont val="Arial"/>
        <family val="2"/>
      </rPr>
      <t>La Dirección de Mejora Regulatoria realizó asesorías a la Dirección General del Archivo Municipal, Sistema DIF Benito Juárez y SIPINNA; y la Dirección de Desarrollo Administrativo e Innovación atendió a la Secretaria Municipal de Seguridad Ciudadana y Tránsito, Instituto de Cultura y las Artes y al Instituto Municipal de la Mujer, por lo cual se llegó al 100.00% de la meta programada para el periodo.</t>
    </r>
  </si>
  <si>
    <r>
      <t xml:space="preserve">Justificacion Trimestral: </t>
    </r>
    <r>
      <rPr>
        <sz val="14"/>
        <color theme="1"/>
        <rFont val="Arial"/>
        <family val="2"/>
      </rPr>
      <t>Se obtiene el resultado del 100.70% de lo programado para el trimestre.</t>
    </r>
  </si>
  <si>
    <r>
      <t xml:space="preserve">Justificacion Trimestral: </t>
    </r>
    <r>
      <rPr>
        <sz val="14"/>
        <color theme="1"/>
        <rFont val="Arial"/>
        <family val="2"/>
      </rPr>
      <t>A través de los diversos módulos y canales digitales se brinda de asesoría a la ciudadanía, permitiéndonos un cumplimiento de la meta trimestral del 100.18%.</t>
    </r>
  </si>
  <si>
    <r>
      <t xml:space="preserve">Justificacion Trimestral: </t>
    </r>
    <r>
      <rPr>
        <sz val="14"/>
        <color theme="1"/>
        <rFont val="Arial"/>
        <family val="2"/>
      </rPr>
      <t>A través del módulo de ventanilla inclusiva se brindó de asesoría y atención a la ciudadanía con diversas discapacidades, permitiéndonos lograr 100.92% de la meta trimestral.</t>
    </r>
  </si>
  <si>
    <r>
      <t xml:space="preserve">Justificacion Trimestral: </t>
    </r>
    <r>
      <rPr>
        <sz val="14"/>
        <color theme="1"/>
        <rFont val="Arial"/>
        <family val="2"/>
      </rPr>
      <t>Se logra el 305.71% de la meta trimestral programada derivado a que se implementó el nuevo sistema de la Dirección de Atención Ciudadana, por lo cual solicitó la actualización de 100 cédulas de trámites y servicios.</t>
    </r>
  </si>
  <si>
    <r>
      <t xml:space="preserve">Justificacion Trimestral: </t>
    </r>
    <r>
      <rPr>
        <sz val="14"/>
        <color theme="1"/>
        <rFont val="Arial"/>
        <family val="2"/>
      </rPr>
      <t>No se programó para este trimestre.</t>
    </r>
  </si>
  <si>
    <r>
      <t xml:space="preserve">Justificacion Trimestral: </t>
    </r>
    <r>
      <rPr>
        <sz val="14"/>
        <color theme="1"/>
        <rFont val="Arial"/>
        <family val="2"/>
      </rPr>
      <t>Se logra el 258.33% de la meta trimestral programada dado que DIF trabajó con 28 fichas de sus regulaciones las cuales eran totalmente procedentes para continuar con su validación, mismas que se pasaron en bloque completo por ser de la misma dependencia y no aplazar el trabajo realizado.</t>
    </r>
  </si>
  <si>
    <r>
      <t xml:space="preserve">Justificacion Trimestral: </t>
    </r>
    <r>
      <rPr>
        <sz val="14"/>
        <color theme="1"/>
        <rFont val="Arial"/>
        <family val="2"/>
      </rPr>
      <t>Se cumple con el 100.00% de la meta trimestral validando un total de 14 manuales administrativos.</t>
    </r>
  </si>
  <si>
    <r>
      <t xml:space="preserve">Justificacion Trimestral: </t>
    </r>
    <r>
      <rPr>
        <sz val="14"/>
        <color theme="1"/>
        <rFont val="Arial"/>
        <family val="2"/>
      </rPr>
      <t>Se analizaron, evaluaron y dictaminaron un total de 7 proyectos de estructuras orgánicas, cumpliendo con la meta trimestral al 100.00%.</t>
    </r>
  </si>
  <si>
    <r>
      <t xml:space="preserve">Justificacion Trimestral: </t>
    </r>
    <r>
      <rPr>
        <sz val="14"/>
        <color theme="1"/>
        <rFont val="Arial"/>
        <family val="2"/>
      </rPr>
      <t>Se logra un total de 1,561 evaluaciones ciudadanas gracias a la activa participación ciudadana, llegando a 104.07% de la meta trimestral programada.</t>
    </r>
  </si>
  <si>
    <r>
      <t xml:space="preserve">Justificacion Trimestral: </t>
    </r>
    <r>
      <rPr>
        <sz val="14"/>
        <color theme="1"/>
        <rFont val="Arial"/>
        <family val="2"/>
      </rPr>
      <t>Se atendieron a un total de 36 servidores públicos llegando así a la meta trimestral programada del periodo.</t>
    </r>
  </si>
  <si>
    <r>
      <t xml:space="preserve">Justificacion Trimestral: </t>
    </r>
    <r>
      <rPr>
        <sz val="14"/>
        <color theme="1"/>
        <rFont val="Arial"/>
        <family val="2"/>
      </rPr>
      <t>Tenemos un avance trimestral del 50.00% gracias al trabajo en el sistema de trámites y servicios, el de manuales digitales, así como las actualizaciones al sitio web del IMDAI.</t>
    </r>
  </si>
  <si>
    <r>
      <t xml:space="preserve">Justificacion Trimestral: </t>
    </r>
    <r>
      <rPr>
        <sz val="14"/>
        <color theme="1"/>
        <rFont val="Arial"/>
        <family val="2"/>
      </rPr>
      <t>Actualmente se trabaja en las herramientas informáticas que serán implementadas por la Ventanilla Única, por lo tanto, el avance trimestral se ubicó en 71.43%.</t>
    </r>
  </si>
  <si>
    <r>
      <t xml:space="preserve">Justificacion Trimestral: </t>
    </r>
    <r>
      <rPr>
        <sz val="14"/>
        <color theme="1"/>
        <rFont val="Arial"/>
        <family val="2"/>
      </rPr>
      <t>Hay un avance del 66.67% este trimestre debido a que se ha solicitado el apoyo de jóvenes que realizan sus prácticas profesionales y así buscamos cumplir con las metas establecidas.</t>
    </r>
  </si>
  <si>
    <r>
      <t xml:space="preserve">Justificacion Trimestral: </t>
    </r>
    <r>
      <rPr>
        <sz val="14"/>
        <color theme="1"/>
        <rFont val="Arial"/>
        <family val="2"/>
      </rPr>
      <t>Se ha llevado a cabo la solicitud de apoyo de jóvenes de prácticas profesionales en materia de diseño gráfico y mercadotecnia para realizar los bocetos para el diseño de anuncios de radio, redes sociales y medio impresos, por lo cual avanzamos este trimestre con el 66.67% de la meta.</t>
    </r>
  </si>
  <si>
    <t xml:space="preserve">REVISÓ
Lic. José Fernando Díaz Núñez 
Director Greneral de Planeación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</si>
</sst>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2"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20"/>
      <color theme="1"/>
      <name val="Calibri"/>
      <family val="2"/>
      <scheme val="minor"/>
    </font>
    <font>
      <sz val="11"/>
      <color theme="0"/>
      <name val="Arial"/>
      <family val="2"/>
    </font>
    <font>
      <sz val="14"/>
      <color theme="1"/>
      <name val="Arial"/>
      <family val="2"/>
    </font>
    <font>
      <sz val="14"/>
      <name val="Arial"/>
      <family val="2"/>
    </font>
    <font>
      <b/>
      <sz val="14"/>
      <color theme="1"/>
      <name val="Arial"/>
      <family val="2"/>
    </font>
    <font>
      <sz val="14"/>
      <color theme="0"/>
      <name val="Arial"/>
      <family val="2"/>
    </font>
    <font>
      <b/>
      <sz val="14"/>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2F2F2"/>
        <bgColor rgb="FFF2F2F2"/>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B42158"/>
        <bgColor indexed="64"/>
      </patternFill>
    </fill>
    <fill>
      <patternFill patternType="solid">
        <fgColor rgb="FFB42158"/>
        <bgColor rgb="FF000000"/>
      </patternFill>
    </fill>
    <fill>
      <patternFill patternType="solid">
        <fgColor rgb="FFD990AB"/>
        <bgColor indexed="64"/>
      </patternFill>
    </fill>
  </fills>
  <borders count="127">
    <border>
      <left/>
      <right/>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thin">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ashed">
        <color theme="1"/>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style="dashed">
        <color theme="1"/>
      </top>
      <bottom/>
      <diagonal/>
    </border>
    <border>
      <left style="medium">
        <color indexed="64"/>
      </left>
      <right style="dotted">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ashed">
        <color theme="1"/>
      </left>
      <right style="medium">
        <color indexed="64"/>
      </right>
      <top style="medium">
        <color indexed="64"/>
      </top>
      <bottom style="thin">
        <color indexed="64"/>
      </bottom>
      <diagonal/>
    </border>
    <border>
      <left style="dashed">
        <color theme="1"/>
      </left>
      <right style="dashed">
        <color theme="1"/>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dashed">
        <color theme="1"/>
      </top>
      <bottom/>
      <diagonal/>
    </border>
    <border>
      <left style="medium">
        <color indexed="64"/>
      </left>
      <right/>
      <top/>
      <bottom style="dashed">
        <color theme="1"/>
      </bottom>
      <diagonal/>
    </border>
    <border>
      <left/>
      <right/>
      <top style="dashed">
        <color theme="1"/>
      </top>
      <bottom/>
      <diagonal/>
    </border>
    <border>
      <left/>
      <right/>
      <top/>
      <bottom style="dashed">
        <color theme="1"/>
      </bottom>
      <diagonal/>
    </border>
    <border>
      <left style="dashed">
        <color indexed="64"/>
      </left>
      <right style="dashed">
        <color indexed="64"/>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style="dashed">
        <color indexed="64"/>
      </left>
      <right style="dashed">
        <color indexed="64"/>
      </right>
      <top style="dashed">
        <color theme="1"/>
      </top>
      <bottom/>
      <diagonal/>
    </border>
    <border>
      <left style="dashed">
        <color indexed="64"/>
      </left>
      <right style="dashed">
        <color indexed="64"/>
      </right>
      <top style="dashed">
        <color theme="1"/>
      </top>
      <bottom style="dashed">
        <color indexed="64"/>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dashed">
        <color theme="1"/>
      </right>
      <top/>
      <bottom style="dashed">
        <color theme="1"/>
      </bottom>
      <diagonal/>
    </border>
    <border>
      <left style="medium">
        <color indexed="64"/>
      </left>
      <right/>
      <top style="dotted">
        <color indexed="64"/>
      </top>
      <bottom style="dashed">
        <color indexed="64"/>
      </bottom>
      <diagonal/>
    </border>
    <border>
      <left style="dashed">
        <color indexed="64"/>
      </left>
      <right style="dotted">
        <color indexed="64"/>
      </right>
      <top style="dotted">
        <color indexed="64"/>
      </top>
      <bottom style="dashed">
        <color theme="1"/>
      </bottom>
      <diagonal/>
    </border>
    <border>
      <left style="medium">
        <color indexed="64"/>
      </left>
      <right style="dashed">
        <color theme="1"/>
      </right>
      <top/>
      <bottom style="dashed">
        <color theme="1"/>
      </bottom>
      <diagonal/>
    </border>
    <border>
      <left style="medium">
        <color indexed="64"/>
      </left>
      <right style="dotted">
        <color indexed="64"/>
      </right>
      <top style="dotted">
        <color indexed="64"/>
      </top>
      <bottom style="dashed">
        <color theme="1"/>
      </bottom>
      <diagonal/>
    </border>
    <border>
      <left style="medium">
        <color indexed="64"/>
      </left>
      <right style="dashed">
        <color indexed="64"/>
      </right>
      <top style="dashed">
        <color theme="1"/>
      </top>
      <bottom style="dashed">
        <color indexed="64"/>
      </bottom>
      <diagonal/>
    </border>
    <border>
      <left style="dashed">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medium">
        <color indexed="64"/>
      </left>
      <right/>
      <top/>
      <bottom style="dashed">
        <color indexed="64"/>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ashed">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otted">
        <color indexed="64"/>
      </top>
      <bottom/>
      <diagonal/>
    </border>
    <border>
      <left style="medium">
        <color indexed="64"/>
      </left>
      <right style="dashed">
        <color indexed="64"/>
      </right>
      <top style="dotted">
        <color indexed="64"/>
      </top>
      <bottom style="medium">
        <color indexed="64"/>
      </bottom>
      <diagonal/>
    </border>
    <border>
      <left style="dashed">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dashed">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theme="1"/>
      </left>
      <right/>
      <top style="dashed">
        <color theme="1"/>
      </top>
      <bottom style="dashed">
        <color theme="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277">
    <xf numFmtId="0" fontId="0" fillId="0" borderId="0" xfId="0"/>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0" fontId="1" fillId="5" borderId="10" xfId="0" applyFont="1" applyFill="1" applyBorder="1" applyAlignment="1">
      <alignment horizontal="left"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justify" vertical="center" wrapText="1"/>
    </xf>
    <xf numFmtId="0" fontId="2" fillId="5" borderId="8" xfId="0" applyFont="1" applyFill="1" applyBorder="1" applyAlignment="1">
      <alignment horizontal="justify" vertical="center" wrapText="1"/>
    </xf>
    <xf numFmtId="0" fontId="2" fillId="5" borderId="8" xfId="0" applyFont="1" applyFill="1" applyBorder="1" applyAlignment="1">
      <alignment horizontal="center" vertical="center" wrapText="1"/>
    </xf>
    <xf numFmtId="0" fontId="1" fillId="5" borderId="11" xfId="0" applyFont="1" applyFill="1" applyBorder="1" applyAlignment="1">
      <alignment horizontal="left"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13" fillId="0" borderId="31" xfId="0" applyFont="1" applyBorder="1" applyAlignment="1">
      <alignment vertical="center"/>
    </xf>
    <xf numFmtId="0" fontId="1" fillId="5" borderId="15" xfId="0" applyFont="1" applyFill="1" applyBorder="1" applyAlignment="1">
      <alignment horizontal="center" vertical="center" wrapText="1"/>
    </xf>
    <xf numFmtId="0" fontId="0" fillId="6" borderId="0" xfId="0" applyFill="1"/>
    <xf numFmtId="0" fontId="0" fillId="7" borderId="0" xfId="0" applyFill="1"/>
    <xf numFmtId="3" fontId="2" fillId="2" borderId="10" xfId="0" applyNumberFormat="1" applyFont="1" applyFill="1" applyBorder="1" applyAlignment="1">
      <alignment horizontal="center" vertical="center" wrapText="1"/>
    </xf>
    <xf numFmtId="0" fontId="0" fillId="0" borderId="0" xfId="0" applyAlignment="1">
      <alignment horizontal="center" vertical="center"/>
    </xf>
    <xf numFmtId="3" fontId="2" fillId="2" borderId="8"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0" fontId="0" fillId="0" borderId="0" xfId="0" applyAlignment="1">
      <alignment wrapText="1"/>
    </xf>
    <xf numFmtId="0" fontId="14" fillId="0" borderId="0" xfId="0" applyFont="1"/>
    <xf numFmtId="3" fontId="2" fillId="2" borderId="41" xfId="0" applyNumberFormat="1" applyFon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44" fontId="2" fillId="2" borderId="5" xfId="1"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6" xfId="1" applyFont="1" applyFill="1" applyBorder="1" applyAlignment="1">
      <alignment horizontal="center" vertical="center" wrapText="1"/>
    </xf>
    <xf numFmtId="44" fontId="2" fillId="2" borderId="20" xfId="1" applyFont="1" applyFill="1" applyBorder="1" applyAlignment="1">
      <alignment horizontal="center" vertical="center" wrapText="1"/>
    </xf>
    <xf numFmtId="44" fontId="2" fillId="2" borderId="44" xfId="1" applyFont="1" applyFill="1" applyBorder="1" applyAlignment="1">
      <alignment horizontal="center" vertical="center" wrapText="1"/>
    </xf>
    <xf numFmtId="44" fontId="2" fillId="2" borderId="7" xfId="1" applyFont="1" applyFill="1" applyBorder="1" applyAlignment="1">
      <alignment horizontal="center" vertical="center" wrapText="1"/>
    </xf>
    <xf numFmtId="44" fontId="2" fillId="2" borderId="8" xfId="1" applyFont="1" applyFill="1" applyBorder="1" applyAlignment="1">
      <alignment horizontal="center" vertical="center" wrapText="1"/>
    </xf>
    <xf numFmtId="44" fontId="2" fillId="2" borderId="9" xfId="1" applyFont="1" applyFill="1" applyBorder="1" applyAlignment="1">
      <alignment horizontal="center" vertical="center" wrapText="1"/>
    </xf>
    <xf numFmtId="44" fontId="2" fillId="2" borderId="45" xfId="1" applyFont="1" applyFill="1" applyBorder="1" applyAlignment="1">
      <alignment horizontal="center" vertical="center" wrapText="1"/>
    </xf>
    <xf numFmtId="44" fontId="2" fillId="2" borderId="46" xfId="1" applyFont="1" applyFill="1" applyBorder="1" applyAlignment="1">
      <alignment horizontal="center" vertical="center" wrapText="1"/>
    </xf>
    <xf numFmtId="10" fontId="0" fillId="4" borderId="47" xfId="0" applyNumberFormat="1" applyFill="1" applyBorder="1" applyAlignment="1">
      <alignment horizontal="center" vertical="center" wrapText="1"/>
    </xf>
    <xf numFmtId="3" fontId="2" fillId="3" borderId="40"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10"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wrapText="1"/>
    </xf>
    <xf numFmtId="10" fontId="0" fillId="8" borderId="47" xfId="0" applyNumberFormat="1" applyFill="1" applyBorder="1" applyAlignment="1">
      <alignment horizontal="center" vertical="center" wrapText="1"/>
    </xf>
    <xf numFmtId="10" fontId="0" fillId="8" borderId="34" xfId="0" applyNumberFormat="1" applyFill="1" applyBorder="1" applyAlignment="1">
      <alignment horizontal="center" vertical="center" wrapText="1"/>
    </xf>
    <xf numFmtId="0" fontId="13" fillId="0" borderId="0" xfId="0" applyFont="1" applyAlignment="1">
      <alignment vertical="center"/>
    </xf>
    <xf numFmtId="3" fontId="2" fillId="3" borderId="49" xfId="0" applyNumberFormat="1" applyFont="1" applyFill="1" applyBorder="1" applyAlignment="1">
      <alignment horizontal="center" vertical="center" wrapText="1"/>
    </xf>
    <xf numFmtId="3" fontId="2" fillId="2" borderId="49"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0" fontId="1" fillId="5" borderId="52" xfId="0" applyFont="1" applyFill="1" applyBorder="1" applyAlignment="1">
      <alignment horizontal="left" vertical="center" wrapText="1"/>
    </xf>
    <xf numFmtId="0" fontId="7" fillId="5" borderId="63"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 fillId="5" borderId="64" xfId="0" applyFont="1" applyFill="1" applyBorder="1" applyAlignment="1">
      <alignment horizontal="left" vertical="center" wrapText="1"/>
    </xf>
    <xf numFmtId="0" fontId="3" fillId="0" borderId="53" xfId="0" applyFont="1" applyBorder="1" applyAlignment="1">
      <alignment vertical="center" wrapText="1"/>
    </xf>
    <xf numFmtId="0" fontId="1" fillId="0" borderId="19" xfId="0" applyFont="1" applyBorder="1" applyAlignment="1">
      <alignment vertical="center" wrapText="1"/>
    </xf>
    <xf numFmtId="0" fontId="2" fillId="0" borderId="65" xfId="0" applyFont="1" applyBorder="1" applyAlignment="1">
      <alignment horizontal="justify"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wrapText="1"/>
    </xf>
    <xf numFmtId="9" fontId="2" fillId="0" borderId="21" xfId="0" applyNumberFormat="1" applyFont="1" applyBorder="1" applyAlignment="1">
      <alignment horizontal="center" vertical="center" wrapText="1"/>
    </xf>
    <xf numFmtId="0" fontId="11" fillId="10" borderId="50"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1" borderId="42" xfId="0" applyFont="1" applyFill="1" applyBorder="1" applyAlignment="1">
      <alignment vertical="center" wrapText="1"/>
    </xf>
    <xf numFmtId="0" fontId="1" fillId="11" borderId="36" xfId="0" applyFont="1" applyFill="1" applyBorder="1" applyAlignment="1">
      <alignment vertical="center" wrapText="1"/>
    </xf>
    <xf numFmtId="0" fontId="1" fillId="11" borderId="1" xfId="0" applyFont="1" applyFill="1" applyBorder="1" applyAlignment="1">
      <alignment vertical="center" wrapText="1"/>
    </xf>
    <xf numFmtId="0" fontId="1" fillId="11" borderId="15" xfId="0" applyFont="1" applyFill="1" applyBorder="1" applyAlignment="1">
      <alignment vertical="center" wrapText="1"/>
    </xf>
    <xf numFmtId="0" fontId="10" fillId="9" borderId="0" xfId="0" applyFont="1" applyFill="1" applyAlignment="1">
      <alignment horizontal="center" vertical="center" wrapText="1"/>
    </xf>
    <xf numFmtId="0" fontId="8" fillId="10" borderId="12" xfId="0" applyFont="1" applyFill="1" applyBorder="1" applyAlignment="1">
      <alignment horizontal="center" vertical="center" wrapText="1"/>
    </xf>
    <xf numFmtId="10" fontId="0" fillId="8" borderId="67" xfId="0" applyNumberFormat="1" applyFill="1" applyBorder="1" applyAlignment="1">
      <alignment horizontal="center" vertical="center" wrapText="1"/>
    </xf>
    <xf numFmtId="10" fontId="0" fillId="8" borderId="68" xfId="0" applyNumberFormat="1" applyFill="1" applyBorder="1" applyAlignment="1">
      <alignment horizontal="center" vertical="center" wrapText="1"/>
    </xf>
    <xf numFmtId="0" fontId="1" fillId="11" borderId="22"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24"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11" borderId="24" xfId="0" applyFont="1" applyFill="1" applyBorder="1" applyAlignment="1">
      <alignment horizontal="center" vertical="center" wrapText="1"/>
    </xf>
    <xf numFmtId="1" fontId="4" fillId="0" borderId="53" xfId="0" applyNumberFormat="1" applyFont="1" applyBorder="1" applyAlignment="1">
      <alignment horizontal="center" vertical="center" wrapText="1"/>
    </xf>
    <xf numFmtId="3" fontId="2" fillId="3" borderId="71" xfId="0" applyNumberFormat="1" applyFont="1" applyFill="1" applyBorder="1" applyAlignment="1">
      <alignment horizontal="center" vertical="center" wrapText="1"/>
    </xf>
    <xf numFmtId="3" fontId="2" fillId="3" borderId="72" xfId="0" applyNumberFormat="1" applyFont="1" applyFill="1" applyBorder="1" applyAlignment="1">
      <alignment horizontal="center" vertical="center" wrapText="1"/>
    </xf>
    <xf numFmtId="0" fontId="2" fillId="5" borderId="73" xfId="0" applyFont="1" applyFill="1" applyBorder="1" applyAlignment="1">
      <alignment horizontal="justify" vertical="center" wrapText="1"/>
    </xf>
    <xf numFmtId="10" fontId="0" fillId="4" borderId="66" xfId="0" applyNumberFormat="1" applyFill="1" applyBorder="1" applyAlignment="1">
      <alignment horizontal="center" vertical="center" wrapText="1"/>
    </xf>
    <xf numFmtId="1" fontId="4" fillId="0" borderId="74" xfId="0" applyNumberFormat="1" applyFont="1" applyBorder="1" applyAlignment="1">
      <alignment horizontal="center" vertical="center" wrapText="1"/>
    </xf>
    <xf numFmtId="3" fontId="2" fillId="3" borderId="37" xfId="0" applyNumberFormat="1"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10" fontId="0" fillId="8" borderId="75" xfId="0" applyNumberFormat="1" applyFill="1" applyBorder="1" applyAlignment="1">
      <alignment horizontal="center" vertical="center" wrapText="1"/>
    </xf>
    <xf numFmtId="10" fontId="0" fillId="8" borderId="76" xfId="0" applyNumberFormat="1" applyFill="1" applyBorder="1" applyAlignment="1">
      <alignment horizontal="center" vertical="center" wrapText="1"/>
    </xf>
    <xf numFmtId="10" fontId="0" fillId="8" borderId="69" xfId="0" applyNumberFormat="1" applyFill="1" applyBorder="1" applyAlignment="1">
      <alignment horizontal="center" vertical="center" wrapText="1"/>
    </xf>
    <xf numFmtId="10" fontId="0" fillId="8" borderId="39" xfId="0" applyNumberFormat="1" applyFill="1" applyBorder="1" applyAlignment="1">
      <alignment horizontal="center" vertical="center" wrapText="1"/>
    </xf>
    <xf numFmtId="10" fontId="0" fillId="8" borderId="70" xfId="0" applyNumberFormat="1" applyFill="1" applyBorder="1" applyAlignment="1">
      <alignment horizontal="center" vertical="center" wrapText="1"/>
    </xf>
    <xf numFmtId="0" fontId="5" fillId="3" borderId="32" xfId="0" applyFont="1" applyFill="1" applyBorder="1" applyAlignment="1">
      <alignment horizontal="left" vertical="center" wrapText="1"/>
    </xf>
    <xf numFmtId="0" fontId="5" fillId="9" borderId="32" xfId="0" applyFont="1" applyFill="1" applyBorder="1" applyAlignment="1">
      <alignment horizontal="left" vertical="center" wrapText="1"/>
    </xf>
    <xf numFmtId="0" fontId="1" fillId="11" borderId="32"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3" fontId="2" fillId="3" borderId="77" xfId="0" applyNumberFormat="1" applyFont="1" applyFill="1" applyBorder="1" applyAlignment="1">
      <alignment horizontal="center" vertical="center" wrapText="1"/>
    </xf>
    <xf numFmtId="3" fontId="2" fillId="3" borderId="78" xfId="0" applyNumberFormat="1" applyFont="1" applyFill="1" applyBorder="1" applyAlignment="1">
      <alignment horizontal="center" vertical="center" wrapText="1"/>
    </xf>
    <xf numFmtId="10" fontId="0" fillId="4" borderId="34" xfId="0" applyNumberFormat="1" applyFill="1" applyBorder="1" applyAlignment="1">
      <alignment horizontal="center" vertical="center" wrapText="1"/>
    </xf>
    <xf numFmtId="10" fontId="0" fillId="4" borderId="43"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0" fontId="2" fillId="11" borderId="23" xfId="0" applyFont="1" applyFill="1" applyBorder="1" applyAlignment="1">
      <alignment horizontal="center" vertical="center" wrapText="1"/>
    </xf>
    <xf numFmtId="0" fontId="2" fillId="11" borderId="24"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5" fillId="3" borderId="21" xfId="0" applyFont="1" applyFill="1" applyBorder="1" applyAlignment="1">
      <alignment vertical="center" wrapText="1"/>
    </xf>
    <xf numFmtId="0" fontId="5" fillId="3" borderId="80" xfId="0" applyFont="1" applyFill="1" applyBorder="1" applyAlignment="1">
      <alignment vertical="center" wrapText="1"/>
    </xf>
    <xf numFmtId="10" fontId="0" fillId="4" borderId="81"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10" fontId="0" fillId="4" borderId="83" xfId="0" applyNumberFormat="1" applyFill="1" applyBorder="1" applyAlignment="1">
      <alignment horizontal="center" vertical="center" wrapText="1"/>
    </xf>
    <xf numFmtId="164" fontId="1" fillId="5" borderId="32" xfId="0" applyNumberFormat="1" applyFont="1" applyFill="1" applyBorder="1" applyAlignment="1">
      <alignment horizontal="center" vertical="center" wrapText="1"/>
    </xf>
    <xf numFmtId="10" fontId="0" fillId="4" borderId="84" xfId="0" applyNumberFormat="1" applyFill="1" applyBorder="1" applyAlignment="1">
      <alignment horizontal="center" vertical="center" wrapText="1"/>
    </xf>
    <xf numFmtId="164" fontId="4" fillId="5" borderId="16" xfId="1" applyNumberFormat="1" applyFont="1" applyFill="1" applyBorder="1" applyAlignment="1">
      <alignment horizontal="center" vertical="center" wrapText="1"/>
    </xf>
    <xf numFmtId="164" fontId="1" fillId="5" borderId="33" xfId="0" applyNumberFormat="1" applyFont="1" applyFill="1" applyBorder="1" applyAlignment="1">
      <alignment horizontal="center" vertical="center" wrapText="1"/>
    </xf>
    <xf numFmtId="10" fontId="0" fillId="4" borderId="85" xfId="0" applyNumberFormat="1" applyFill="1" applyBorder="1" applyAlignment="1">
      <alignment horizontal="center" vertical="center" wrapText="1"/>
    </xf>
    <xf numFmtId="10" fontId="0" fillId="4" borderId="86" xfId="0" applyNumberFormat="1" applyFill="1" applyBorder="1" applyAlignment="1">
      <alignment horizontal="center" vertical="center" wrapText="1"/>
    </xf>
    <xf numFmtId="10" fontId="0" fillId="4" borderId="87" xfId="0" applyNumberFormat="1" applyFill="1" applyBorder="1" applyAlignment="1">
      <alignment horizontal="center" vertical="center" wrapText="1"/>
    </xf>
    <xf numFmtId="0" fontId="5" fillId="9" borderId="36" xfId="0" applyFont="1" applyFill="1" applyBorder="1" applyAlignment="1">
      <alignment horizontal="left" vertical="center" wrapText="1"/>
    </xf>
    <xf numFmtId="0" fontId="1" fillId="11" borderId="36"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1" fillId="11" borderId="54" xfId="0" applyFont="1" applyFill="1" applyBorder="1" applyAlignment="1">
      <alignment horizontal="justify" vertical="center" wrapText="1"/>
    </xf>
    <xf numFmtId="0" fontId="1" fillId="5" borderId="82" xfId="0" applyFont="1" applyFill="1" applyBorder="1" applyAlignment="1">
      <alignment horizontal="justify" vertical="center" wrapText="1"/>
    </xf>
    <xf numFmtId="0" fontId="1" fillId="11" borderId="82" xfId="0" applyFont="1" applyFill="1" applyBorder="1" applyAlignment="1">
      <alignment horizontal="justify" vertical="center" wrapText="1"/>
    </xf>
    <xf numFmtId="0" fontId="1" fillId="5" borderId="111" xfId="0" applyFont="1" applyFill="1" applyBorder="1" applyAlignment="1">
      <alignment horizontal="justify" vertical="center" wrapText="1"/>
    </xf>
    <xf numFmtId="0" fontId="1" fillId="5" borderId="114" xfId="0" applyFont="1" applyFill="1" applyBorder="1" applyAlignment="1">
      <alignment horizontal="justify" vertical="center" wrapText="1"/>
    </xf>
    <xf numFmtId="0" fontId="1" fillId="5" borderId="54" xfId="0" applyFont="1" applyFill="1" applyBorder="1" applyAlignment="1">
      <alignment horizontal="justify" vertical="center" wrapText="1"/>
    </xf>
    <xf numFmtId="0" fontId="1" fillId="5" borderId="120" xfId="0" applyFont="1" applyFill="1" applyBorder="1" applyAlignment="1">
      <alignment horizontal="justify" vertical="center" wrapText="1"/>
    </xf>
    <xf numFmtId="3" fontId="9" fillId="9" borderId="15" xfId="0" applyNumberFormat="1"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3" fontId="17" fillId="3" borderId="6" xfId="0" applyNumberFormat="1" applyFont="1" applyFill="1" applyBorder="1" applyAlignment="1">
      <alignment horizontal="center" vertical="center" wrapText="1"/>
    </xf>
    <xf numFmtId="10" fontId="17" fillId="4" borderId="47" xfId="0" applyNumberFormat="1" applyFont="1" applyFill="1" applyBorder="1" applyAlignment="1">
      <alignment horizontal="center" vertical="center" wrapText="1"/>
    </xf>
    <xf numFmtId="10" fontId="17" fillId="8" borderId="68" xfId="0" applyNumberFormat="1" applyFont="1" applyFill="1" applyBorder="1" applyAlignment="1">
      <alignment horizontal="center" vertical="center" wrapText="1"/>
    </xf>
    <xf numFmtId="10" fontId="17" fillId="8" borderId="75" xfId="0" applyNumberFormat="1" applyFont="1" applyFill="1" applyBorder="1" applyAlignment="1">
      <alignment horizontal="center" vertical="center" wrapText="1"/>
    </xf>
    <xf numFmtId="10" fontId="17" fillId="8" borderId="34" xfId="0" applyNumberFormat="1" applyFont="1" applyFill="1" applyBorder="1" applyAlignment="1">
      <alignment horizontal="center" vertical="center" wrapText="1"/>
    </xf>
    <xf numFmtId="10" fontId="17" fillId="8" borderId="76" xfId="0" applyNumberFormat="1" applyFont="1" applyFill="1" applyBorder="1" applyAlignment="1">
      <alignment horizontal="center" vertical="center" wrapText="1"/>
    </xf>
    <xf numFmtId="3" fontId="19" fillId="11" borderId="15" xfId="0" applyNumberFormat="1" applyFont="1" applyFill="1" applyBorder="1" applyAlignment="1">
      <alignment horizontal="center" vertical="center" wrapText="1"/>
    </xf>
    <xf numFmtId="3" fontId="17" fillId="2" borderId="49"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3" fontId="17" fillId="2" borderId="10" xfId="0" applyNumberFormat="1" applyFont="1" applyFill="1" applyBorder="1" applyAlignment="1">
      <alignment horizontal="center" vertical="center" wrapText="1"/>
    </xf>
    <xf numFmtId="3" fontId="17" fillId="2" borderId="40" xfId="0" applyNumberFormat="1" applyFont="1" applyFill="1" applyBorder="1" applyAlignment="1">
      <alignment horizontal="center" vertical="center" wrapText="1"/>
    </xf>
    <xf numFmtId="3" fontId="17" fillId="2" borderId="6" xfId="0" applyNumberFormat="1" applyFont="1" applyFill="1" applyBorder="1" applyAlignment="1">
      <alignment horizontal="center" vertical="center" wrapText="1"/>
    </xf>
    <xf numFmtId="3" fontId="19" fillId="5" borderId="64" xfId="0" applyNumberFormat="1" applyFont="1" applyFill="1" applyBorder="1" applyAlignment="1">
      <alignment horizontal="center" vertical="center" wrapText="1"/>
    </xf>
    <xf numFmtId="3" fontId="17" fillId="2" borderId="73" xfId="0" applyNumberFormat="1" applyFont="1" applyFill="1" applyBorder="1" applyAlignment="1">
      <alignment horizontal="center" vertical="center" wrapText="1"/>
    </xf>
    <xf numFmtId="3" fontId="17" fillId="2" borderId="65" xfId="0" applyNumberFormat="1" applyFont="1" applyFill="1" applyBorder="1" applyAlignment="1">
      <alignment horizontal="center" vertical="center" wrapText="1"/>
    </xf>
    <xf numFmtId="3" fontId="17" fillId="2" borderId="99" xfId="0" applyNumberFormat="1" applyFont="1" applyFill="1" applyBorder="1" applyAlignment="1">
      <alignment horizontal="center" vertical="center" wrapText="1"/>
    </xf>
    <xf numFmtId="3" fontId="17" fillId="2" borderId="100" xfId="0" applyNumberFormat="1" applyFont="1" applyFill="1" applyBorder="1" applyAlignment="1">
      <alignment horizontal="center" vertical="center" wrapText="1"/>
    </xf>
    <xf numFmtId="3" fontId="17" fillId="2" borderId="101" xfId="0" applyNumberFormat="1" applyFont="1" applyFill="1" applyBorder="1" applyAlignment="1">
      <alignment horizontal="center" vertical="center" wrapText="1"/>
    </xf>
    <xf numFmtId="10" fontId="17" fillId="8" borderId="102" xfId="0" applyNumberFormat="1" applyFont="1" applyFill="1" applyBorder="1" applyAlignment="1">
      <alignment horizontal="center" vertical="center" wrapText="1"/>
    </xf>
    <xf numFmtId="10" fontId="17" fillId="8" borderId="103" xfId="0" applyNumberFormat="1" applyFont="1" applyFill="1" applyBorder="1" applyAlignment="1">
      <alignment horizontal="center" vertical="center" wrapText="1"/>
    </xf>
    <xf numFmtId="4" fontId="17" fillId="2" borderId="100" xfId="0" applyNumberFormat="1" applyFont="1" applyFill="1" applyBorder="1" applyAlignment="1">
      <alignment horizontal="center" vertical="center" wrapText="1"/>
    </xf>
    <xf numFmtId="3" fontId="19" fillId="5" borderId="52" xfId="0" applyNumberFormat="1" applyFont="1" applyFill="1" applyBorder="1" applyAlignment="1">
      <alignment horizontal="center" vertical="center" wrapText="1"/>
    </xf>
    <xf numFmtId="3" fontId="17" fillId="2" borderId="51" xfId="0" applyNumberFormat="1" applyFont="1" applyFill="1" applyBorder="1" applyAlignment="1">
      <alignment horizontal="center" vertical="center" wrapText="1"/>
    </xf>
    <xf numFmtId="3" fontId="17" fillId="2" borderId="8" xfId="0" applyNumberFormat="1" applyFont="1" applyFill="1" applyBorder="1" applyAlignment="1">
      <alignment horizontal="center" vertical="center" wrapText="1"/>
    </xf>
    <xf numFmtId="3" fontId="17" fillId="2" borderId="11" xfId="0" applyNumberFormat="1" applyFont="1" applyFill="1" applyBorder="1" applyAlignment="1">
      <alignment horizontal="center" vertical="center" wrapText="1"/>
    </xf>
    <xf numFmtId="3" fontId="17" fillId="2" borderId="41" xfId="0" applyNumberFormat="1" applyFont="1" applyFill="1" applyBorder="1" applyAlignment="1">
      <alignment horizontal="center" vertical="center" wrapText="1"/>
    </xf>
    <xf numFmtId="3" fontId="17" fillId="2" borderId="9" xfId="0" applyNumberFormat="1" applyFont="1" applyFill="1" applyBorder="1" applyAlignment="1">
      <alignment horizontal="center" vertical="center" wrapText="1"/>
    </xf>
    <xf numFmtId="10" fontId="17" fillId="4" borderId="122" xfId="0" applyNumberFormat="1" applyFont="1" applyFill="1" applyBorder="1" applyAlignment="1">
      <alignment horizontal="center" vertical="center" wrapText="1"/>
    </xf>
    <xf numFmtId="10" fontId="17" fillId="8" borderId="39" xfId="0" applyNumberFormat="1" applyFont="1" applyFill="1" applyBorder="1" applyAlignment="1">
      <alignment horizontal="center" vertical="center" wrapText="1"/>
    </xf>
    <xf numFmtId="10" fontId="17" fillId="8" borderId="70" xfId="0" applyNumberFormat="1" applyFont="1" applyFill="1" applyBorder="1" applyAlignment="1">
      <alignment horizontal="center" vertical="center" wrapText="1"/>
    </xf>
    <xf numFmtId="0" fontId="17" fillId="5" borderId="73" xfId="0" applyFont="1" applyFill="1" applyBorder="1" applyAlignment="1">
      <alignment horizontal="justify" vertical="center" wrapText="1"/>
    </xf>
    <xf numFmtId="0" fontId="9" fillId="9" borderId="32" xfId="0" applyFont="1" applyFill="1" applyBorder="1" applyAlignment="1">
      <alignment horizontal="left" vertical="center" wrapText="1"/>
    </xf>
    <xf numFmtId="0" fontId="19" fillId="11" borderId="32" xfId="0" applyFont="1" applyFill="1" applyBorder="1" applyAlignment="1">
      <alignment horizontal="left" vertical="center" wrapText="1"/>
    </xf>
    <xf numFmtId="0" fontId="19" fillId="5" borderId="32" xfId="0" applyFont="1" applyFill="1" applyBorder="1" applyAlignment="1">
      <alignment horizontal="left" vertical="center" wrapText="1"/>
    </xf>
    <xf numFmtId="0" fontId="19" fillId="5" borderId="33" xfId="0" applyFont="1" applyFill="1" applyBorder="1" applyAlignment="1">
      <alignment horizontal="left" vertical="center" wrapText="1"/>
    </xf>
    <xf numFmtId="0" fontId="21" fillId="0" borderId="53" xfId="0" applyFont="1" applyBorder="1" applyAlignment="1">
      <alignment vertical="center" wrapText="1"/>
    </xf>
    <xf numFmtId="0" fontId="19" fillId="0" borderId="19" xfId="0" applyFont="1" applyBorder="1" applyAlignment="1">
      <alignment vertical="center" wrapText="1"/>
    </xf>
    <xf numFmtId="0" fontId="17" fillId="0" borderId="65" xfId="0" applyFont="1" applyBorder="1" applyAlignment="1">
      <alignment horizontal="justify" vertical="center" wrapText="1"/>
    </xf>
    <xf numFmtId="0" fontId="17" fillId="0" borderId="54" xfId="0" applyFont="1" applyBorder="1" applyAlignment="1">
      <alignment horizontal="center" vertical="center" wrapText="1"/>
    </xf>
    <xf numFmtId="0" fontId="20" fillId="9" borderId="95" xfId="0" applyFont="1" applyFill="1" applyBorder="1" applyAlignment="1">
      <alignment horizontal="left" vertical="center" wrapText="1"/>
    </xf>
    <xf numFmtId="0" fontId="20" fillId="9" borderId="1" xfId="0" applyFont="1" applyFill="1" applyBorder="1" applyAlignment="1">
      <alignment horizontal="center" vertical="center" wrapText="1"/>
    </xf>
    <xf numFmtId="0" fontId="20" fillId="9" borderId="96" xfId="0" applyFont="1" applyFill="1" applyBorder="1" applyAlignment="1">
      <alignment horizontal="left" vertical="center" wrapText="1"/>
    </xf>
    <xf numFmtId="0" fontId="20" fillId="9" borderId="97"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104" xfId="0" applyFont="1" applyFill="1" applyBorder="1" applyAlignment="1">
      <alignment horizontal="left" vertical="center" wrapText="1"/>
    </xf>
    <xf numFmtId="0" fontId="17" fillId="11" borderId="54" xfId="0" applyFont="1" applyFill="1" applyBorder="1" applyAlignment="1">
      <alignment horizontal="left" vertical="center" wrapText="1"/>
    </xf>
    <xf numFmtId="0" fontId="17" fillId="11" borderId="121" xfId="0" applyFont="1" applyFill="1" applyBorder="1" applyAlignment="1">
      <alignment horizontal="center" vertical="center" wrapText="1"/>
    </xf>
    <xf numFmtId="0" fontId="19" fillId="5" borderId="81" xfId="0" applyFont="1" applyFill="1" applyBorder="1" applyAlignment="1">
      <alignment horizontal="center" vertical="center" wrapText="1"/>
    </xf>
    <xf numFmtId="0" fontId="19" fillId="5" borderId="82" xfId="0" applyFont="1" applyFill="1" applyBorder="1" applyAlignment="1">
      <alignment vertical="center" wrapText="1"/>
    </xf>
    <xf numFmtId="0" fontId="17" fillId="5" borderId="82" xfId="0" applyFont="1" applyFill="1" applyBorder="1" applyAlignment="1">
      <alignment horizontal="left" vertical="center" wrapText="1"/>
    </xf>
    <xf numFmtId="0" fontId="17" fillId="5" borderId="82" xfId="0" applyFont="1" applyFill="1" applyBorder="1" applyAlignment="1">
      <alignment horizontal="center" vertical="center" wrapText="1"/>
    </xf>
    <xf numFmtId="0" fontId="19" fillId="5" borderId="105" xfId="0" applyFont="1" applyFill="1" applyBorder="1" applyAlignment="1">
      <alignment horizontal="center" vertical="center" wrapText="1"/>
    </xf>
    <xf numFmtId="0" fontId="19" fillId="5" borderId="106" xfId="0" applyFont="1" applyFill="1" applyBorder="1" applyAlignment="1">
      <alignment vertical="center" wrapText="1"/>
    </xf>
    <xf numFmtId="0" fontId="19" fillId="11" borderId="107" xfId="0" applyFont="1" applyFill="1" applyBorder="1" applyAlignment="1">
      <alignment horizontal="center" vertical="center" wrapText="1"/>
    </xf>
    <xf numFmtId="0" fontId="19" fillId="11" borderId="1" xfId="0" applyFont="1" applyFill="1" applyBorder="1" applyAlignment="1">
      <alignment horizontal="justify" vertical="center" wrapText="1"/>
    </xf>
    <xf numFmtId="0" fontId="17" fillId="11" borderId="82" xfId="0" applyFont="1" applyFill="1" applyBorder="1" applyAlignment="1">
      <alignment horizontal="left" vertical="center" wrapText="1"/>
    </xf>
    <xf numFmtId="0" fontId="17" fillId="11" borderId="82"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08" xfId="0" applyFont="1" applyFill="1" applyBorder="1" applyAlignment="1">
      <alignment horizontal="center" vertical="center" wrapText="1"/>
    </xf>
    <xf numFmtId="0" fontId="19" fillId="11" borderId="82" xfId="0" applyFont="1" applyFill="1" applyBorder="1" applyAlignment="1">
      <alignment vertical="center" wrapText="1"/>
    </xf>
    <xf numFmtId="0" fontId="19" fillId="5" borderId="109" xfId="0" applyFont="1" applyFill="1" applyBorder="1" applyAlignment="1">
      <alignment horizontal="center" vertical="center" wrapText="1"/>
    </xf>
    <xf numFmtId="0" fontId="19" fillId="5" borderId="110" xfId="0" applyFont="1" applyFill="1" applyBorder="1" applyAlignment="1">
      <alignment vertical="center" wrapText="1"/>
    </xf>
    <xf numFmtId="0" fontId="17" fillId="5" borderId="111" xfId="0" applyFont="1" applyFill="1" applyBorder="1" applyAlignment="1">
      <alignment horizontal="left" vertical="center" wrapText="1"/>
    </xf>
    <xf numFmtId="0" fontId="17" fillId="5" borderId="111" xfId="0" applyFont="1" applyFill="1" applyBorder="1" applyAlignment="1">
      <alignment horizontal="center" vertical="center" wrapText="1"/>
    </xf>
    <xf numFmtId="0" fontId="19" fillId="5" borderId="112" xfId="0" applyFont="1" applyFill="1" applyBorder="1" applyAlignment="1">
      <alignment horizontal="center" vertical="center" wrapText="1"/>
    </xf>
    <xf numFmtId="0" fontId="19" fillId="5" borderId="113" xfId="0" applyFont="1" applyFill="1" applyBorder="1" applyAlignment="1">
      <alignment vertical="center" wrapText="1"/>
    </xf>
    <xf numFmtId="0" fontId="17" fillId="5" borderId="114" xfId="0" applyFont="1" applyFill="1" applyBorder="1" applyAlignment="1">
      <alignment horizontal="left" vertical="center" wrapText="1"/>
    </xf>
    <xf numFmtId="0" fontId="17" fillId="5" borderId="114" xfId="0" applyFont="1" applyFill="1" applyBorder="1" applyAlignment="1">
      <alignment horizontal="center" vertical="center" wrapText="1"/>
    </xf>
    <xf numFmtId="0" fontId="19" fillId="5" borderId="115" xfId="0" applyFont="1" applyFill="1" applyBorder="1" applyAlignment="1">
      <alignment vertical="center" wrapText="1"/>
    </xf>
    <xf numFmtId="0" fontId="17" fillId="5" borderId="116" xfId="0" applyFont="1" applyFill="1" applyBorder="1" applyAlignment="1">
      <alignment horizontal="left" vertical="center" wrapText="1"/>
    </xf>
    <xf numFmtId="0" fontId="17" fillId="5" borderId="54" xfId="0" applyFont="1" applyFill="1" applyBorder="1" applyAlignment="1">
      <alignment horizontal="center" vertical="center" wrapText="1"/>
    </xf>
    <xf numFmtId="0" fontId="19" fillId="5" borderId="117" xfId="0" applyFont="1" applyFill="1" applyBorder="1" applyAlignment="1">
      <alignment horizontal="center" vertical="center" wrapText="1"/>
    </xf>
    <xf numFmtId="0" fontId="19" fillId="5" borderId="54" xfId="0" applyFont="1" applyFill="1" applyBorder="1" applyAlignment="1">
      <alignment vertical="center" wrapText="1"/>
    </xf>
    <xf numFmtId="0" fontId="17" fillId="5" borderId="54" xfId="0" applyFont="1" applyFill="1" applyBorder="1" applyAlignment="1">
      <alignment horizontal="left" vertical="center" wrapText="1"/>
    </xf>
    <xf numFmtId="0" fontId="19" fillId="5" borderId="118" xfId="0" applyFont="1" applyFill="1" applyBorder="1" applyAlignment="1">
      <alignment horizontal="center" vertical="center" wrapText="1"/>
    </xf>
    <xf numFmtId="0" fontId="19" fillId="5" borderId="119" xfId="0" applyFont="1" applyFill="1" applyBorder="1" applyAlignment="1">
      <alignment vertical="center" wrapText="1"/>
    </xf>
    <xf numFmtId="0" fontId="17" fillId="5" borderId="120" xfId="0" applyFont="1" applyFill="1" applyBorder="1" applyAlignment="1">
      <alignment horizontal="left" vertical="center" wrapText="1"/>
    </xf>
    <xf numFmtId="0" fontId="17" fillId="5" borderId="120" xfId="0" applyFont="1" applyFill="1" applyBorder="1" applyAlignment="1">
      <alignment horizontal="center" vertical="center" wrapText="1"/>
    </xf>
    <xf numFmtId="10" fontId="17" fillId="0" borderId="21" xfId="0" applyNumberFormat="1" applyFont="1" applyBorder="1" applyAlignment="1">
      <alignment horizontal="center" vertical="center" wrapText="1"/>
    </xf>
    <xf numFmtId="10" fontId="18" fillId="0" borderId="53" xfId="2" applyNumberFormat="1" applyFont="1" applyBorder="1" applyAlignment="1">
      <alignment horizontal="center" vertical="center" wrapText="1"/>
    </xf>
    <xf numFmtId="10" fontId="17" fillId="3" borderId="71" xfId="2" applyNumberFormat="1" applyFont="1" applyFill="1" applyBorder="1" applyAlignment="1">
      <alignment horizontal="center" vertical="center" wrapText="1"/>
    </xf>
    <xf numFmtId="10" fontId="17" fillId="3" borderId="72" xfId="2" applyNumberFormat="1" applyFont="1" applyFill="1" applyBorder="1" applyAlignment="1">
      <alignment horizontal="center" vertical="center" wrapText="1"/>
    </xf>
    <xf numFmtId="10" fontId="17" fillId="3" borderId="1" xfId="2" applyNumberFormat="1" applyFont="1" applyFill="1" applyBorder="1" applyAlignment="1">
      <alignment horizontal="center" vertical="center" wrapText="1"/>
    </xf>
    <xf numFmtId="3" fontId="17" fillId="2" borderId="123" xfId="0" applyNumberFormat="1" applyFont="1" applyFill="1" applyBorder="1" applyAlignment="1">
      <alignment horizontal="center" vertical="center" wrapText="1"/>
    </xf>
    <xf numFmtId="3" fontId="17" fillId="3" borderId="49" xfId="0" applyNumberFormat="1" applyFont="1" applyFill="1" applyBorder="1" applyAlignment="1">
      <alignment horizontal="center" vertical="center" wrapText="1"/>
    </xf>
    <xf numFmtId="3" fontId="17" fillId="2" borderId="71" xfId="0" applyNumberFormat="1" applyFont="1" applyFill="1" applyBorder="1" applyAlignment="1">
      <alignment horizontal="center" vertical="center" wrapText="1"/>
    </xf>
    <xf numFmtId="10" fontId="17" fillId="4" borderId="124" xfId="0" applyNumberFormat="1" applyFont="1" applyFill="1" applyBorder="1" applyAlignment="1">
      <alignment horizontal="center" vertical="center" wrapText="1"/>
    </xf>
    <xf numFmtId="10" fontId="17" fillId="4" borderId="125" xfId="0" applyNumberFormat="1" applyFont="1" applyFill="1" applyBorder="1" applyAlignment="1">
      <alignment horizontal="center" vertical="center" wrapText="1"/>
    </xf>
    <xf numFmtId="10" fontId="17" fillId="4" borderId="34" xfId="0" applyNumberFormat="1" applyFont="1" applyFill="1" applyBorder="1" applyAlignment="1">
      <alignment horizontal="center" vertical="center" wrapText="1"/>
    </xf>
    <xf numFmtId="10" fontId="17" fillId="4" borderId="126" xfId="0" applyNumberFormat="1" applyFont="1" applyFill="1" applyBorder="1" applyAlignment="1">
      <alignment horizontal="center" vertical="center" wrapText="1"/>
    </xf>
    <xf numFmtId="10" fontId="17" fillId="4" borderId="68" xfId="0" applyNumberFormat="1" applyFont="1" applyFill="1" applyBorder="1" applyAlignment="1">
      <alignment horizontal="center" vertical="center" wrapText="1"/>
    </xf>
    <xf numFmtId="0" fontId="5" fillId="3" borderId="9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1" fillId="10" borderId="56" xfId="0" applyFont="1" applyFill="1" applyBorder="1" applyAlignment="1">
      <alignment horizontal="center" vertical="center" wrapText="1"/>
    </xf>
    <xf numFmtId="0" fontId="11" fillId="10" borderId="57" xfId="0" applyFont="1" applyFill="1" applyBorder="1" applyAlignment="1">
      <alignment horizontal="center" vertical="center" wrapText="1"/>
    </xf>
    <xf numFmtId="0" fontId="11" fillId="10" borderId="58" xfId="0" applyFont="1" applyFill="1" applyBorder="1" applyAlignment="1">
      <alignment horizontal="center" vertical="center" wrapText="1"/>
    </xf>
    <xf numFmtId="0" fontId="11" fillId="10" borderId="62" xfId="0" applyFont="1" applyFill="1" applyBorder="1" applyAlignment="1">
      <alignment horizontal="center" vertical="center" wrapText="1"/>
    </xf>
    <xf numFmtId="0" fontId="11" fillId="10" borderId="59" xfId="0" applyFont="1" applyFill="1" applyBorder="1" applyAlignment="1">
      <alignment horizontal="center" vertical="center" wrapText="1"/>
    </xf>
    <xf numFmtId="0" fontId="11" fillId="10" borderId="60" xfId="0" applyFont="1" applyFill="1" applyBorder="1" applyAlignment="1">
      <alignment horizontal="center" vertical="center" wrapText="1"/>
    </xf>
    <xf numFmtId="0" fontId="11" fillId="10" borderId="61" xfId="0" applyFont="1" applyFill="1" applyBorder="1" applyAlignment="1">
      <alignment horizontal="center" vertical="center" wrapText="1"/>
    </xf>
    <xf numFmtId="0" fontId="8" fillId="10" borderId="12" xfId="0" applyFont="1" applyFill="1" applyBorder="1" applyAlignment="1">
      <alignment horizontal="center" vertical="center"/>
    </xf>
    <xf numFmtId="0" fontId="8" fillId="10" borderId="13" xfId="0" applyFont="1" applyFill="1" applyBorder="1" applyAlignment="1">
      <alignment horizontal="center" vertical="center"/>
    </xf>
    <xf numFmtId="0" fontId="15" fillId="0" borderId="30" xfId="0" applyFont="1" applyBorder="1" applyAlignment="1">
      <alignment horizontal="center" vertical="center" wrapText="1"/>
    </xf>
    <xf numFmtId="0" fontId="15" fillId="0" borderId="30" xfId="0" applyFont="1" applyBorder="1" applyAlignment="1">
      <alignment horizontal="center" vertical="center"/>
    </xf>
    <xf numFmtId="0" fontId="1" fillId="9" borderId="14"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9" borderId="79" xfId="0" applyFont="1" applyFill="1" applyBorder="1" applyAlignment="1">
      <alignment horizontal="center" vertical="center" wrapText="1"/>
    </xf>
    <xf numFmtId="0" fontId="5" fillId="3" borderId="88"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5" fillId="3" borderId="89"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0" fillId="9" borderId="0" xfId="0" applyFont="1" applyFill="1" applyAlignment="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2" fillId="9" borderId="14"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15" fillId="0" borderId="30" xfId="0" applyFont="1" applyBorder="1" applyAlignment="1">
      <alignment horizontal="center" vertical="top" wrapText="1"/>
    </xf>
    <xf numFmtId="0" fontId="15" fillId="0" borderId="30" xfId="0" applyFont="1" applyBorder="1" applyAlignment="1">
      <alignment horizontal="center" vertical="top"/>
    </xf>
    <xf numFmtId="0" fontId="9" fillId="9" borderId="21"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9" borderId="91" xfId="0" applyFont="1" applyFill="1" applyBorder="1" applyAlignment="1">
      <alignment horizontal="center" vertical="center" wrapText="1"/>
    </xf>
    <xf numFmtId="0" fontId="9" fillId="9" borderId="92" xfId="0" applyFont="1" applyFill="1" applyBorder="1" applyAlignment="1">
      <alignment horizontal="center" vertical="center" wrapText="1"/>
    </xf>
    <xf numFmtId="0" fontId="9" fillId="9" borderId="93" xfId="0" applyFont="1" applyFill="1" applyBorder="1" applyAlignment="1">
      <alignment horizontal="center" vertical="center" wrapText="1"/>
    </xf>
    <xf numFmtId="0" fontId="9" fillId="9" borderId="94"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1" builtinId="4"/>
    <cellStyle name="Normal" xfId="0" builtinId="0"/>
    <cellStyle name="Porcentaje" xfId="2" builtinId="5"/>
  </cellStyles>
  <dxfs count="74">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A9D08E"/>
        </patternFill>
      </fill>
    </dxf>
    <dxf>
      <fill>
        <patternFill>
          <bgColor rgb="FFA9D08E"/>
        </patternFill>
      </fill>
    </dxf>
    <dxf>
      <fill>
        <patternFill>
          <bgColor rgb="FFFFFF00"/>
        </patternFill>
      </fill>
    </dxf>
    <dxf>
      <fill>
        <patternFill>
          <bgColor rgb="FFFF5353"/>
        </patternFill>
      </fill>
    </dxf>
    <dxf>
      <fill>
        <patternFill>
          <bgColor rgb="FFA9D08E"/>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FFFF00"/>
      <color rgb="FFFF5353"/>
      <color rgb="FFA9D08E"/>
      <color rgb="FFD990AB"/>
      <color rgb="FFB42158"/>
      <color rgb="FFFFEB9C"/>
      <color rgb="FFC7EFCE"/>
      <color rgb="FF942C2C"/>
      <color rgb="FFC84043"/>
      <color rgb="FFD56D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252820</xdr:colOff>
      <xdr:row>0</xdr:row>
      <xdr:rowOff>39189</xdr:rowOff>
    </xdr:from>
    <xdr:to>
      <xdr:col>2</xdr:col>
      <xdr:colOff>548640</xdr:colOff>
      <xdr:row>5</xdr:row>
      <xdr:rowOff>180914</xdr:rowOff>
    </xdr:to>
    <xdr:pic>
      <xdr:nvPicPr>
        <xdr:cNvPr id="2" name="Imagen 1">
          <a:extLst>
            <a:ext uri="{FF2B5EF4-FFF2-40B4-BE49-F238E27FC236}">
              <a16:creationId xmlns:a16="http://schemas.microsoft.com/office/drawing/2014/main" id="{D4FFA956-8642-422E-8493-65B601D78440}"/>
            </a:ext>
          </a:extLst>
        </xdr:cNvPr>
        <xdr:cNvPicPr>
          <a:picLocks noChangeAspect="1"/>
        </xdr:cNvPicPr>
      </xdr:nvPicPr>
      <xdr:blipFill>
        <a:blip xmlns:r="http://schemas.openxmlformats.org/officeDocument/2006/relationships" r:embed="rId1"/>
        <a:stretch>
          <a:fillRect/>
        </a:stretch>
      </xdr:blipFill>
      <xdr:spPr>
        <a:xfrm>
          <a:off x="1045300" y="39189"/>
          <a:ext cx="1697900" cy="2488685"/>
        </a:xfrm>
        <a:prstGeom prst="rect">
          <a:avLst/>
        </a:prstGeom>
      </xdr:spPr>
    </xdr:pic>
    <xdr:clientData/>
  </xdr:twoCellAnchor>
  <xdr:twoCellAnchor editAs="oneCell">
    <xdr:from>
      <xdr:col>2</xdr:col>
      <xdr:colOff>962025</xdr:colOff>
      <xdr:row>1</xdr:row>
      <xdr:rowOff>0</xdr:rowOff>
    </xdr:from>
    <xdr:to>
      <xdr:col>3</xdr:col>
      <xdr:colOff>647700</xdr:colOff>
      <xdr:row>5</xdr:row>
      <xdr:rowOff>19050</xdr:rowOff>
    </xdr:to>
    <xdr:pic>
      <xdr:nvPicPr>
        <xdr:cNvPr id="3" name="Imagen 2">
          <a:extLst>
            <a:ext uri="{FF2B5EF4-FFF2-40B4-BE49-F238E27FC236}">
              <a16:creationId xmlns:a16="http://schemas.microsoft.com/office/drawing/2014/main" id="{7C9EBCFD-3110-4E0B-9B30-CE614BE926B8}"/>
            </a:ext>
            <a:ext uri="{147F2762-F138-4A5C-976F-8EAC2B608ADB}">
              <a16:predDERef xmlns:a16="http://schemas.microsoft.com/office/drawing/2014/main" pred="{D4FFA956-8642-422E-8493-65B601D78440}"/>
            </a:ext>
          </a:extLst>
        </xdr:cNvPr>
        <xdr:cNvPicPr>
          <a:picLocks noChangeAspect="1"/>
        </xdr:cNvPicPr>
      </xdr:nvPicPr>
      <xdr:blipFill>
        <a:blip xmlns:r="http://schemas.openxmlformats.org/officeDocument/2006/relationships" r:embed="rId2"/>
        <a:srcRect l="5984" t="2830" r="4724" b="3150"/>
        <a:stretch/>
      </xdr:blipFill>
      <xdr:spPr>
        <a:xfrm>
          <a:off x="3086100" y="190500"/>
          <a:ext cx="2076450" cy="2152650"/>
        </a:xfrm>
        <a:prstGeom prst="rect">
          <a:avLst/>
        </a:prstGeom>
      </xdr:spPr>
    </xdr:pic>
    <xdr:clientData/>
  </xdr:twoCellAnchor>
  <xdr:twoCellAnchor editAs="oneCell">
    <xdr:from>
      <xdr:col>23</xdr:col>
      <xdr:colOff>357187</xdr:colOff>
      <xdr:row>1</xdr:row>
      <xdr:rowOff>83344</xdr:rowOff>
    </xdr:from>
    <xdr:to>
      <xdr:col>23</xdr:col>
      <xdr:colOff>3536154</xdr:colOff>
      <xdr:row>3</xdr:row>
      <xdr:rowOff>416718</xdr:rowOff>
    </xdr:to>
    <xdr:pic>
      <xdr:nvPicPr>
        <xdr:cNvPr id="4" name="Gráfico 5">
          <a:extLst>
            <a:ext uri="{FF2B5EF4-FFF2-40B4-BE49-F238E27FC236}">
              <a16:creationId xmlns:a16="http://schemas.microsoft.com/office/drawing/2014/main" id="{441BC18D-8F7F-49F4-8802-12EF0139B3FD}"/>
            </a:ext>
          </a:extLst>
        </xdr:cNvPr>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0646687" y="285750"/>
          <a:ext cx="3178967" cy="1345406"/>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1209674</xdr:colOff>
      <xdr:row>0</xdr:row>
      <xdr:rowOff>119063</xdr:rowOff>
    </xdr:from>
    <xdr:to>
      <xdr:col>23</xdr:col>
      <xdr:colOff>3499667</xdr:colOff>
      <xdr:row>6</xdr:row>
      <xdr:rowOff>40482</xdr:rowOff>
    </xdr:to>
    <xdr:pic>
      <xdr:nvPicPr>
        <xdr:cNvPr id="2" name="Imagen 1">
          <a:extLst>
            <a:ext uri="{FF2B5EF4-FFF2-40B4-BE49-F238E27FC236}">
              <a16:creationId xmlns:a16="http://schemas.microsoft.com/office/drawing/2014/main" id="{EE9EC4AF-F103-4513-8321-ADA90BEEBC6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1"/>
        <a:stretch>
          <a:fillRect/>
        </a:stretch>
      </xdr:blipFill>
      <xdr:spPr>
        <a:xfrm>
          <a:off x="30089474" y="119063"/>
          <a:ext cx="5284653" cy="2047399"/>
        </a:xfrm>
        <a:prstGeom prst="rect">
          <a:avLst/>
        </a:prstGeom>
      </xdr:spPr>
    </xdr:pic>
    <xdr:clientData/>
  </xdr:twoCellAnchor>
  <xdr:twoCellAnchor editAs="oneCell">
    <xdr:from>
      <xdr:col>1</xdr:col>
      <xdr:colOff>252820</xdr:colOff>
      <xdr:row>0</xdr:row>
      <xdr:rowOff>39189</xdr:rowOff>
    </xdr:from>
    <xdr:to>
      <xdr:col>2</xdr:col>
      <xdr:colOff>548640</xdr:colOff>
      <xdr:row>8</xdr:row>
      <xdr:rowOff>17084</xdr:rowOff>
    </xdr:to>
    <xdr:pic>
      <xdr:nvPicPr>
        <xdr:cNvPr id="3" name="Imagen 2">
          <a:extLst>
            <a:ext uri="{FF2B5EF4-FFF2-40B4-BE49-F238E27FC236}">
              <a16:creationId xmlns:a16="http://schemas.microsoft.com/office/drawing/2014/main" id="{4245556A-31C2-4158-B51D-47174F0AAF85}"/>
            </a:ext>
          </a:extLst>
        </xdr:cNvPr>
        <xdr:cNvPicPr>
          <a:picLocks noChangeAspect="1"/>
        </xdr:cNvPicPr>
      </xdr:nvPicPr>
      <xdr:blipFill>
        <a:blip xmlns:r="http://schemas.openxmlformats.org/officeDocument/2006/relationships" r:embed="rId2"/>
        <a:stretch>
          <a:fillRect/>
        </a:stretch>
      </xdr:blipFill>
      <xdr:spPr>
        <a:xfrm>
          <a:off x="1037680" y="39189"/>
          <a:ext cx="1697900" cy="2469635"/>
        </a:xfrm>
        <a:prstGeom prst="rect">
          <a:avLst/>
        </a:prstGeom>
      </xdr:spPr>
    </xdr:pic>
    <xdr:clientData/>
  </xdr:twoCellAnchor>
  <xdr:twoCellAnchor editAs="oneCell">
    <xdr:from>
      <xdr:col>2</xdr:col>
      <xdr:colOff>962025</xdr:colOff>
      <xdr:row>1</xdr:row>
      <xdr:rowOff>0</xdr:rowOff>
    </xdr:from>
    <xdr:to>
      <xdr:col>3</xdr:col>
      <xdr:colOff>647700</xdr:colOff>
      <xdr:row>7</xdr:row>
      <xdr:rowOff>38100</xdr:rowOff>
    </xdr:to>
    <xdr:pic>
      <xdr:nvPicPr>
        <xdr:cNvPr id="4" name="Imagen 3">
          <a:extLst>
            <a:ext uri="{FF2B5EF4-FFF2-40B4-BE49-F238E27FC236}">
              <a16:creationId xmlns:a16="http://schemas.microsoft.com/office/drawing/2014/main" id="{BC8AAB41-9A52-463A-B0AA-73A43904D37D}"/>
            </a:ext>
            <a:ext uri="{147F2762-F138-4A5C-976F-8EAC2B608ADB}">
              <a16:predDERef xmlns:a16="http://schemas.microsoft.com/office/drawing/2014/main" pred="{D4FFA956-8642-422E-8493-65B601D78440}"/>
            </a:ext>
          </a:extLst>
        </xdr:cNvPr>
        <xdr:cNvPicPr>
          <a:picLocks noChangeAspect="1"/>
        </xdr:cNvPicPr>
      </xdr:nvPicPr>
      <xdr:blipFill>
        <a:blip xmlns:r="http://schemas.openxmlformats.org/officeDocument/2006/relationships" r:embed="rId3"/>
        <a:srcRect l="5984" t="2830" r="4724" b="3150"/>
        <a:stretch/>
      </xdr:blipFill>
      <xdr:spPr>
        <a:xfrm>
          <a:off x="3148965" y="190500"/>
          <a:ext cx="2146935" cy="215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1209674</xdr:colOff>
      <xdr:row>0</xdr:row>
      <xdr:rowOff>119063</xdr:rowOff>
    </xdr:from>
    <xdr:to>
      <xdr:col>23</xdr:col>
      <xdr:colOff>3499667</xdr:colOff>
      <xdr:row>6</xdr:row>
      <xdr:rowOff>40482</xdr:rowOff>
    </xdr:to>
    <xdr:pic>
      <xdr:nvPicPr>
        <xdr:cNvPr id="2" name="Imagen 1">
          <a:extLst>
            <a:ext uri="{FF2B5EF4-FFF2-40B4-BE49-F238E27FC236}">
              <a16:creationId xmlns:a16="http://schemas.microsoft.com/office/drawing/2014/main" id="{E5952D4D-9E5A-4EA7-8DC5-1A1D41D29C3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1"/>
        <a:stretch>
          <a:fillRect/>
        </a:stretch>
      </xdr:blipFill>
      <xdr:spPr>
        <a:xfrm>
          <a:off x="30089474" y="119063"/>
          <a:ext cx="5284653" cy="2047399"/>
        </a:xfrm>
        <a:prstGeom prst="rect">
          <a:avLst/>
        </a:prstGeom>
      </xdr:spPr>
    </xdr:pic>
    <xdr:clientData/>
  </xdr:twoCellAnchor>
  <xdr:twoCellAnchor editAs="oneCell">
    <xdr:from>
      <xdr:col>1</xdr:col>
      <xdr:colOff>252820</xdr:colOff>
      <xdr:row>0</xdr:row>
      <xdr:rowOff>39189</xdr:rowOff>
    </xdr:from>
    <xdr:to>
      <xdr:col>2</xdr:col>
      <xdr:colOff>548640</xdr:colOff>
      <xdr:row>8</xdr:row>
      <xdr:rowOff>17084</xdr:rowOff>
    </xdr:to>
    <xdr:pic>
      <xdr:nvPicPr>
        <xdr:cNvPr id="3" name="Imagen 2">
          <a:extLst>
            <a:ext uri="{FF2B5EF4-FFF2-40B4-BE49-F238E27FC236}">
              <a16:creationId xmlns:a16="http://schemas.microsoft.com/office/drawing/2014/main" id="{50B20E84-EA3E-427B-92CA-48A9E3BF2754}"/>
            </a:ext>
          </a:extLst>
        </xdr:cNvPr>
        <xdr:cNvPicPr>
          <a:picLocks noChangeAspect="1"/>
        </xdr:cNvPicPr>
      </xdr:nvPicPr>
      <xdr:blipFill>
        <a:blip xmlns:r="http://schemas.openxmlformats.org/officeDocument/2006/relationships" r:embed="rId2"/>
        <a:stretch>
          <a:fillRect/>
        </a:stretch>
      </xdr:blipFill>
      <xdr:spPr>
        <a:xfrm>
          <a:off x="1037680" y="39189"/>
          <a:ext cx="1697900" cy="2469635"/>
        </a:xfrm>
        <a:prstGeom prst="rect">
          <a:avLst/>
        </a:prstGeom>
      </xdr:spPr>
    </xdr:pic>
    <xdr:clientData/>
  </xdr:twoCellAnchor>
  <xdr:twoCellAnchor editAs="oneCell">
    <xdr:from>
      <xdr:col>2</xdr:col>
      <xdr:colOff>962025</xdr:colOff>
      <xdr:row>1</xdr:row>
      <xdr:rowOff>0</xdr:rowOff>
    </xdr:from>
    <xdr:to>
      <xdr:col>3</xdr:col>
      <xdr:colOff>647700</xdr:colOff>
      <xdr:row>7</xdr:row>
      <xdr:rowOff>38100</xdr:rowOff>
    </xdr:to>
    <xdr:pic>
      <xdr:nvPicPr>
        <xdr:cNvPr id="4" name="Imagen 3">
          <a:extLst>
            <a:ext uri="{FF2B5EF4-FFF2-40B4-BE49-F238E27FC236}">
              <a16:creationId xmlns:a16="http://schemas.microsoft.com/office/drawing/2014/main" id="{70E5A7D1-A54E-4291-8C40-AE7F10ECA3E2}"/>
            </a:ext>
            <a:ext uri="{147F2762-F138-4A5C-976F-8EAC2B608ADB}">
              <a16:predDERef xmlns:a16="http://schemas.microsoft.com/office/drawing/2014/main" pred="{D4FFA956-8642-422E-8493-65B601D78440}"/>
            </a:ext>
          </a:extLst>
        </xdr:cNvPr>
        <xdr:cNvPicPr>
          <a:picLocks noChangeAspect="1"/>
        </xdr:cNvPicPr>
      </xdr:nvPicPr>
      <xdr:blipFill>
        <a:blip xmlns:r="http://schemas.openxmlformats.org/officeDocument/2006/relationships" r:embed="rId3"/>
        <a:srcRect l="5984" t="2830" r="4724" b="3150"/>
        <a:stretch/>
      </xdr:blipFill>
      <xdr:spPr>
        <a:xfrm>
          <a:off x="3148965" y="190500"/>
          <a:ext cx="2146935" cy="215646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4"/>
  <sheetViews>
    <sheetView tabSelected="1" topLeftCell="H31" zoomScale="70" zoomScaleNormal="70" workbookViewId="0">
      <selection activeCell="S35" sqref="S35"/>
    </sheetView>
  </sheetViews>
  <sheetFormatPr baseColWidth="10" defaultColWidth="11.44140625" defaultRowHeight="14.4" x14ac:dyDescent="0.3"/>
  <cols>
    <col min="1" max="1" width="1.6640625" customWidth="1"/>
    <col min="2" max="2" width="20.44140625" customWidth="1"/>
    <col min="3" max="3" width="35.88671875" customWidth="1"/>
    <col min="4" max="4" width="31.44140625" customWidth="1"/>
    <col min="5" max="5" width="29.88671875" customWidth="1"/>
    <col min="6" max="6" width="39.109375" customWidth="1"/>
    <col min="7" max="23" width="16.6640625" customWidth="1"/>
    <col min="24" max="24" width="58.5546875" customWidth="1"/>
  </cols>
  <sheetData>
    <row r="1" spans="2:24" ht="15" thickBot="1" x14ac:dyDescent="0.35"/>
    <row r="2" spans="2:24" ht="49.5" customHeight="1" x14ac:dyDescent="0.3">
      <c r="E2" s="254" t="s">
        <v>0</v>
      </c>
      <c r="F2" s="255"/>
      <c r="G2" s="255"/>
      <c r="H2" s="255"/>
      <c r="I2" s="255"/>
      <c r="J2" s="255"/>
      <c r="K2" s="255"/>
      <c r="L2" s="255"/>
      <c r="M2" s="255"/>
      <c r="N2" s="255"/>
      <c r="O2" s="255"/>
      <c r="P2" s="255"/>
      <c r="Q2" s="255"/>
      <c r="R2" s="255"/>
      <c r="S2" s="255"/>
      <c r="T2" s="72"/>
    </row>
    <row r="3" spans="2:24" ht="30" customHeight="1" x14ac:dyDescent="0.3">
      <c r="E3" s="256" t="s">
        <v>1</v>
      </c>
      <c r="F3" s="257"/>
      <c r="G3" s="257"/>
      <c r="H3" s="257"/>
      <c r="I3" s="257"/>
      <c r="J3" s="257"/>
      <c r="K3" s="257"/>
      <c r="L3" s="257"/>
      <c r="M3" s="257"/>
      <c r="N3" s="257"/>
      <c r="O3" s="257"/>
      <c r="P3" s="257"/>
      <c r="Q3" s="257"/>
      <c r="R3" s="257"/>
      <c r="S3" s="257"/>
      <c r="T3" s="72"/>
    </row>
    <row r="4" spans="2:24" ht="61.5" customHeight="1" x14ac:dyDescent="0.3">
      <c r="E4" s="256" t="s">
        <v>103</v>
      </c>
      <c r="F4" s="257"/>
      <c r="G4" s="257"/>
      <c r="H4" s="257"/>
      <c r="I4" s="257"/>
      <c r="J4" s="257"/>
      <c r="K4" s="257"/>
      <c r="L4" s="257"/>
      <c r="M4" s="257"/>
      <c r="N4" s="257"/>
      <c r="O4" s="257"/>
      <c r="P4" s="257"/>
      <c r="Q4" s="257"/>
      <c r="R4" s="257"/>
      <c r="S4" s="257"/>
      <c r="T4" s="72"/>
    </row>
    <row r="5" spans="2:24" ht="28.8" thickBot="1" x14ac:dyDescent="0.35">
      <c r="E5" s="260" t="s">
        <v>104</v>
      </c>
      <c r="F5" s="261"/>
      <c r="G5" s="261"/>
      <c r="H5" s="261"/>
      <c r="I5" s="261"/>
      <c r="J5" s="261"/>
      <c r="K5" s="261"/>
      <c r="L5" s="261"/>
      <c r="M5" s="261"/>
      <c r="N5" s="261"/>
      <c r="O5" s="261"/>
      <c r="P5" s="261"/>
      <c r="Q5" s="261"/>
      <c r="R5" s="261"/>
      <c r="S5" s="261"/>
      <c r="T5" s="72"/>
    </row>
    <row r="8" spans="2:24" ht="15" thickBot="1" x14ac:dyDescent="0.35"/>
    <row r="9" spans="2:24" ht="33.6" customHeight="1" thickBot="1" x14ac:dyDescent="0.35">
      <c r="G9" s="262" t="s">
        <v>4</v>
      </c>
      <c r="H9" s="263"/>
      <c r="I9" s="263"/>
      <c r="J9" s="263"/>
      <c r="K9" s="263"/>
      <c r="L9" s="263"/>
      <c r="M9" s="263"/>
      <c r="N9" s="263"/>
      <c r="O9" s="263"/>
      <c r="P9" s="263"/>
      <c r="Q9" s="263"/>
      <c r="R9" s="263"/>
      <c r="S9" s="263"/>
      <c r="T9" s="263"/>
      <c r="U9" s="263"/>
      <c r="V9" s="263"/>
      <c r="W9" s="264"/>
    </row>
    <row r="10" spans="2:24" ht="43.35" customHeight="1" thickBot="1" x14ac:dyDescent="0.35">
      <c r="B10" s="226" t="s">
        <v>5</v>
      </c>
      <c r="C10" s="228" t="s">
        <v>6</v>
      </c>
      <c r="D10" s="230" t="s">
        <v>7</v>
      </c>
      <c r="E10" s="231"/>
      <c r="F10" s="232"/>
      <c r="G10" s="233" t="s">
        <v>8</v>
      </c>
      <c r="H10" s="233"/>
      <c r="I10" s="233"/>
      <c r="J10" s="233"/>
      <c r="K10" s="234"/>
      <c r="L10" s="258" t="s">
        <v>9</v>
      </c>
      <c r="M10" s="258"/>
      <c r="N10" s="258"/>
      <c r="O10" s="259"/>
      <c r="P10" s="258" t="s">
        <v>10</v>
      </c>
      <c r="Q10" s="258"/>
      <c r="R10" s="258"/>
      <c r="S10" s="259"/>
      <c r="T10" s="273" t="s">
        <v>11</v>
      </c>
      <c r="U10" s="258"/>
      <c r="V10" s="258"/>
      <c r="W10" s="259"/>
      <c r="X10" s="267" t="s">
        <v>12</v>
      </c>
    </row>
    <row r="11" spans="2:24" ht="94.2" thickBot="1" x14ac:dyDescent="0.35">
      <c r="B11" s="227"/>
      <c r="C11" s="229"/>
      <c r="D11" s="63" t="s">
        <v>13</v>
      </c>
      <c r="E11" s="63" t="s">
        <v>14</v>
      </c>
      <c r="F11" s="63" t="s">
        <v>15</v>
      </c>
      <c r="G11" s="76" t="s">
        <v>16</v>
      </c>
      <c r="H11" s="52" t="s">
        <v>17</v>
      </c>
      <c r="I11" s="77" t="s">
        <v>18</v>
      </c>
      <c r="J11" s="53" t="s">
        <v>19</v>
      </c>
      <c r="K11" s="78" t="s">
        <v>20</v>
      </c>
      <c r="L11" s="54" t="s">
        <v>17</v>
      </c>
      <c r="M11" s="77" t="s">
        <v>18</v>
      </c>
      <c r="N11" s="53" t="s">
        <v>19</v>
      </c>
      <c r="O11" s="78" t="s">
        <v>20</v>
      </c>
      <c r="P11" s="54" t="s">
        <v>17</v>
      </c>
      <c r="Q11" s="79" t="s">
        <v>18</v>
      </c>
      <c r="R11" s="53" t="s">
        <v>19</v>
      </c>
      <c r="S11" s="80" t="s">
        <v>20</v>
      </c>
      <c r="T11" s="53" t="s">
        <v>17</v>
      </c>
      <c r="U11" s="79" t="s">
        <v>18</v>
      </c>
      <c r="V11" s="53" t="s">
        <v>19</v>
      </c>
      <c r="W11" s="80" t="s">
        <v>20</v>
      </c>
      <c r="X11" s="268"/>
    </row>
    <row r="12" spans="2:24" ht="208.8" x14ac:dyDescent="0.3">
      <c r="B12" s="168" t="s">
        <v>21</v>
      </c>
      <c r="C12" s="169" t="s">
        <v>108</v>
      </c>
      <c r="D12" s="170" t="s">
        <v>109</v>
      </c>
      <c r="E12" s="171" t="s">
        <v>50</v>
      </c>
      <c r="F12" s="61" t="s">
        <v>24</v>
      </c>
      <c r="G12" s="211">
        <v>0.80469999999999997</v>
      </c>
      <c r="H12" s="212">
        <v>0.20117499999999999</v>
      </c>
      <c r="I12" s="213">
        <v>0.20117499999999999</v>
      </c>
      <c r="J12" s="213">
        <v>0.20117499999999999</v>
      </c>
      <c r="K12" s="214">
        <v>0.20117499999999999</v>
      </c>
      <c r="L12" s="212">
        <v>0.20117499999999999</v>
      </c>
      <c r="M12" s="215">
        <v>0.20117499999999999</v>
      </c>
      <c r="N12" s="132"/>
      <c r="O12" s="133"/>
      <c r="P12" s="134">
        <f t="shared" ref="P12:P32" si="0">IFERROR((L12/H12),"100%")</f>
        <v>1</v>
      </c>
      <c r="Q12" s="219">
        <f>IFERROR((M12/I12),"100%")</f>
        <v>1</v>
      </c>
      <c r="R12" s="135"/>
      <c r="S12" s="136"/>
      <c r="T12" s="134">
        <f t="shared" ref="T12:T32" si="1">IFERROR((L12/G12),"No Programado")</f>
        <v>0.25</v>
      </c>
      <c r="U12" s="222">
        <f t="shared" ref="U12:U13" si="2">IFERROR(((L12+M12)/G12),"No Programado")</f>
        <v>0.5</v>
      </c>
      <c r="V12" s="137"/>
      <c r="W12" s="138"/>
      <c r="X12" s="163" t="s">
        <v>153</v>
      </c>
    </row>
    <row r="13" spans="2:24" ht="82.8" x14ac:dyDescent="0.3">
      <c r="B13" s="269" t="s">
        <v>110</v>
      </c>
      <c r="C13" s="271" t="s">
        <v>111</v>
      </c>
      <c r="D13" s="172" t="s">
        <v>112</v>
      </c>
      <c r="E13" s="173" t="s">
        <v>80</v>
      </c>
      <c r="F13" s="122" t="s">
        <v>83</v>
      </c>
      <c r="G13" s="131">
        <v>56500</v>
      </c>
      <c r="H13" s="140">
        <v>18000</v>
      </c>
      <c r="I13" s="141">
        <v>14000</v>
      </c>
      <c r="J13" s="141">
        <v>12250</v>
      </c>
      <c r="K13" s="142">
        <v>12250</v>
      </c>
      <c r="L13" s="143">
        <v>18050</v>
      </c>
      <c r="M13" s="218">
        <v>14053</v>
      </c>
      <c r="N13" s="132"/>
      <c r="O13" s="133"/>
      <c r="P13" s="134">
        <f>IFERROR((L13/H13),"100%")</f>
        <v>1.0027777777777778</v>
      </c>
      <c r="Q13" s="221">
        <f>IFERROR((M13/I13),"100%")</f>
        <v>1.0037857142857143</v>
      </c>
      <c r="R13" s="135"/>
      <c r="S13" s="136"/>
      <c r="T13" s="134">
        <f>IFERROR((L13/G13),"No Programado")</f>
        <v>0.31946902654867254</v>
      </c>
      <c r="U13" s="221">
        <f t="shared" si="2"/>
        <v>0.56819469026548675</v>
      </c>
      <c r="V13" s="137"/>
      <c r="W13" s="138"/>
      <c r="X13" s="164" t="s">
        <v>154</v>
      </c>
    </row>
    <row r="14" spans="2:24" ht="174" x14ac:dyDescent="0.3">
      <c r="B14" s="270"/>
      <c r="C14" s="272"/>
      <c r="D14" s="174" t="s">
        <v>113</v>
      </c>
      <c r="E14" s="175" t="s">
        <v>80</v>
      </c>
      <c r="F14" s="123" t="s">
        <v>81</v>
      </c>
      <c r="G14" s="131">
        <v>24</v>
      </c>
      <c r="H14" s="140">
        <v>6</v>
      </c>
      <c r="I14" s="141">
        <v>6</v>
      </c>
      <c r="J14" s="141">
        <v>6</v>
      </c>
      <c r="K14" s="142">
        <v>6</v>
      </c>
      <c r="L14" s="216">
        <v>6</v>
      </c>
      <c r="M14" s="218">
        <v>6</v>
      </c>
      <c r="N14" s="217"/>
      <c r="O14" s="133"/>
      <c r="P14" s="134">
        <f t="shared" si="0"/>
        <v>1</v>
      </c>
      <c r="Q14" s="223">
        <f>IFERROR((M14/I14),"100%")</f>
        <v>1</v>
      </c>
      <c r="R14" s="135"/>
      <c r="S14" s="136"/>
      <c r="T14" s="134">
        <f t="shared" si="1"/>
        <v>0.25</v>
      </c>
      <c r="U14" s="221">
        <f>IFERROR(((L14+M14)/G14),"No Programado")</f>
        <v>0.5</v>
      </c>
      <c r="V14" s="137"/>
      <c r="W14" s="138"/>
      <c r="X14" s="164" t="s">
        <v>155</v>
      </c>
    </row>
    <row r="15" spans="2:24" ht="87" x14ac:dyDescent="0.3">
      <c r="B15" s="176" t="s">
        <v>114</v>
      </c>
      <c r="C15" s="177" t="s">
        <v>115</v>
      </c>
      <c r="D15" s="178" t="s">
        <v>116</v>
      </c>
      <c r="E15" s="179" t="s">
        <v>80</v>
      </c>
      <c r="F15" s="124" t="s">
        <v>84</v>
      </c>
      <c r="G15" s="139">
        <v>87000</v>
      </c>
      <c r="H15" s="140">
        <v>23500</v>
      </c>
      <c r="I15" s="141">
        <v>22000</v>
      </c>
      <c r="J15" s="141">
        <v>21500</v>
      </c>
      <c r="K15" s="142">
        <v>20000</v>
      </c>
      <c r="L15" s="143">
        <v>23515</v>
      </c>
      <c r="M15" s="218">
        <v>22155</v>
      </c>
      <c r="N15" s="141"/>
      <c r="O15" s="144"/>
      <c r="P15" s="134">
        <f t="shared" si="0"/>
        <v>1.0006382978723405</v>
      </c>
      <c r="Q15" s="223">
        <f t="shared" ref="Q15:Q32" si="3">IFERROR((M15/I15),"100%")</f>
        <v>1.0070454545454546</v>
      </c>
      <c r="R15" s="137"/>
      <c r="S15" s="138"/>
      <c r="T15" s="134">
        <f t="shared" si="1"/>
        <v>0.27028735632183909</v>
      </c>
      <c r="U15" s="221">
        <f t="shared" ref="U15:U31" si="4">IFERROR(((L15+M15)/G15),"No Programado")</f>
        <v>0.52494252873563219</v>
      </c>
      <c r="V15" s="137"/>
      <c r="W15" s="138"/>
      <c r="X15" s="165" t="s">
        <v>156</v>
      </c>
    </row>
    <row r="16" spans="2:24" ht="82.8" x14ac:dyDescent="0.3">
      <c r="B16" s="180" t="s">
        <v>30</v>
      </c>
      <c r="C16" s="181" t="s">
        <v>117</v>
      </c>
      <c r="D16" s="182" t="s">
        <v>118</v>
      </c>
      <c r="E16" s="183" t="s">
        <v>80</v>
      </c>
      <c r="F16" s="125" t="s">
        <v>85</v>
      </c>
      <c r="G16" s="145">
        <v>20000</v>
      </c>
      <c r="H16" s="140">
        <v>5500</v>
      </c>
      <c r="I16" s="141">
        <v>5500</v>
      </c>
      <c r="J16" s="141">
        <v>4500</v>
      </c>
      <c r="K16" s="142">
        <v>4500</v>
      </c>
      <c r="L16" s="143">
        <v>5530</v>
      </c>
      <c r="M16" s="141">
        <v>5510</v>
      </c>
      <c r="N16" s="141"/>
      <c r="O16" s="144"/>
      <c r="P16" s="134">
        <f t="shared" si="0"/>
        <v>1.0054545454545454</v>
      </c>
      <c r="Q16" s="223">
        <f t="shared" si="3"/>
        <v>1.0018181818181817</v>
      </c>
      <c r="R16" s="137"/>
      <c r="S16" s="138"/>
      <c r="T16" s="134">
        <f t="shared" si="1"/>
        <v>0.27650000000000002</v>
      </c>
      <c r="U16" s="221">
        <f t="shared" si="4"/>
        <v>0.55200000000000005</v>
      </c>
      <c r="V16" s="137"/>
      <c r="W16" s="138"/>
      <c r="X16" s="166" t="s">
        <v>157</v>
      </c>
    </row>
    <row r="17" spans="2:24" ht="87" x14ac:dyDescent="0.3">
      <c r="B17" s="184" t="s">
        <v>30</v>
      </c>
      <c r="C17" s="185" t="s">
        <v>119</v>
      </c>
      <c r="D17" s="182" t="s">
        <v>120</v>
      </c>
      <c r="E17" s="183" t="s">
        <v>80</v>
      </c>
      <c r="F17" s="125" t="s">
        <v>86</v>
      </c>
      <c r="G17" s="145">
        <v>9000</v>
      </c>
      <c r="H17" s="146">
        <v>2500</v>
      </c>
      <c r="I17" s="147">
        <v>2500</v>
      </c>
      <c r="J17" s="147">
        <v>2000</v>
      </c>
      <c r="K17" s="148">
        <v>2000</v>
      </c>
      <c r="L17" s="149">
        <v>2505</v>
      </c>
      <c r="M17" s="147">
        <v>2523</v>
      </c>
      <c r="N17" s="147"/>
      <c r="O17" s="150"/>
      <c r="P17" s="134">
        <f t="shared" si="0"/>
        <v>1.002</v>
      </c>
      <c r="Q17" s="223">
        <f t="shared" si="3"/>
        <v>1.0092000000000001</v>
      </c>
      <c r="R17" s="151"/>
      <c r="S17" s="152"/>
      <c r="T17" s="134">
        <f t="shared" si="1"/>
        <v>0.27833333333333332</v>
      </c>
      <c r="U17" s="221">
        <f t="shared" si="4"/>
        <v>0.55866666666666664</v>
      </c>
      <c r="V17" s="151"/>
      <c r="W17" s="152"/>
      <c r="X17" s="166" t="s">
        <v>158</v>
      </c>
    </row>
    <row r="18" spans="2:24" ht="82.8" x14ac:dyDescent="0.3">
      <c r="B18" s="186" t="s">
        <v>121</v>
      </c>
      <c r="C18" s="187" t="s">
        <v>122</v>
      </c>
      <c r="D18" s="188" t="s">
        <v>123</v>
      </c>
      <c r="E18" s="189" t="s">
        <v>80</v>
      </c>
      <c r="F18" s="126" t="s">
        <v>87</v>
      </c>
      <c r="G18" s="139">
        <v>16</v>
      </c>
      <c r="H18" s="140">
        <v>4</v>
      </c>
      <c r="I18" s="141">
        <v>4</v>
      </c>
      <c r="J18" s="141">
        <v>4</v>
      </c>
      <c r="K18" s="142">
        <v>4</v>
      </c>
      <c r="L18" s="143">
        <v>4</v>
      </c>
      <c r="M18" s="141">
        <v>4</v>
      </c>
      <c r="N18" s="141"/>
      <c r="O18" s="144"/>
      <c r="P18" s="134">
        <f t="shared" si="0"/>
        <v>1</v>
      </c>
      <c r="Q18" s="223">
        <f t="shared" si="3"/>
        <v>1</v>
      </c>
      <c r="R18" s="137"/>
      <c r="S18" s="138"/>
      <c r="T18" s="134">
        <f t="shared" si="1"/>
        <v>0.25</v>
      </c>
      <c r="U18" s="221">
        <f t="shared" si="4"/>
        <v>0.5</v>
      </c>
      <c r="V18" s="137"/>
      <c r="W18" s="138"/>
      <c r="X18" s="165" t="s">
        <v>105</v>
      </c>
    </row>
    <row r="19" spans="2:24" ht="104.4" x14ac:dyDescent="0.3">
      <c r="B19" s="180" t="s">
        <v>30</v>
      </c>
      <c r="C19" s="181" t="s">
        <v>124</v>
      </c>
      <c r="D19" s="182" t="s">
        <v>125</v>
      </c>
      <c r="E19" s="183" t="s">
        <v>80</v>
      </c>
      <c r="F19" s="125" t="s">
        <v>88</v>
      </c>
      <c r="G19" s="145">
        <v>130</v>
      </c>
      <c r="H19" s="146">
        <v>35</v>
      </c>
      <c r="I19" s="147">
        <v>35</v>
      </c>
      <c r="J19" s="147">
        <v>35</v>
      </c>
      <c r="K19" s="148">
        <v>25</v>
      </c>
      <c r="L19" s="149">
        <v>35</v>
      </c>
      <c r="M19" s="147">
        <v>107</v>
      </c>
      <c r="N19" s="147"/>
      <c r="O19" s="150"/>
      <c r="P19" s="134">
        <f t="shared" si="0"/>
        <v>1</v>
      </c>
      <c r="Q19" s="223">
        <f t="shared" si="3"/>
        <v>3.0571428571428569</v>
      </c>
      <c r="R19" s="151"/>
      <c r="S19" s="152"/>
      <c r="T19" s="134">
        <f t="shared" si="1"/>
        <v>0.26923076923076922</v>
      </c>
      <c r="U19" s="221">
        <f t="shared" si="4"/>
        <v>1.0923076923076922</v>
      </c>
      <c r="V19" s="151"/>
      <c r="W19" s="152"/>
      <c r="X19" s="166" t="s">
        <v>159</v>
      </c>
    </row>
    <row r="20" spans="2:24" ht="82.8" x14ac:dyDescent="0.3">
      <c r="B20" s="180" t="s">
        <v>30</v>
      </c>
      <c r="C20" s="181" t="s">
        <v>126</v>
      </c>
      <c r="D20" s="182" t="s">
        <v>127</v>
      </c>
      <c r="E20" s="183" t="s">
        <v>80</v>
      </c>
      <c r="F20" s="125" t="s">
        <v>89</v>
      </c>
      <c r="G20" s="145">
        <v>29</v>
      </c>
      <c r="H20" s="146">
        <v>16</v>
      </c>
      <c r="I20" s="147">
        <v>8</v>
      </c>
      <c r="J20" s="147">
        <v>4</v>
      </c>
      <c r="K20" s="148">
        <v>1</v>
      </c>
      <c r="L20" s="149">
        <v>16</v>
      </c>
      <c r="M20" s="147">
        <v>8</v>
      </c>
      <c r="N20" s="147"/>
      <c r="O20" s="150"/>
      <c r="P20" s="134">
        <f t="shared" si="0"/>
        <v>1</v>
      </c>
      <c r="Q20" s="223">
        <f t="shared" si="3"/>
        <v>1</v>
      </c>
      <c r="R20" s="151"/>
      <c r="S20" s="152"/>
      <c r="T20" s="134">
        <f t="shared" si="1"/>
        <v>0.55172413793103448</v>
      </c>
      <c r="U20" s="221">
        <f t="shared" si="4"/>
        <v>0.82758620689655171</v>
      </c>
      <c r="V20" s="151"/>
      <c r="W20" s="152"/>
      <c r="X20" s="166" t="s">
        <v>105</v>
      </c>
    </row>
    <row r="21" spans="2:24" ht="82.8" x14ac:dyDescent="0.3">
      <c r="B21" s="190" t="s">
        <v>30</v>
      </c>
      <c r="C21" s="181" t="s">
        <v>128</v>
      </c>
      <c r="D21" s="182" t="s">
        <v>129</v>
      </c>
      <c r="E21" s="183" t="s">
        <v>80</v>
      </c>
      <c r="F21" s="125" t="s">
        <v>90</v>
      </c>
      <c r="G21" s="145">
        <v>4</v>
      </c>
      <c r="H21" s="146">
        <v>2</v>
      </c>
      <c r="I21" s="147">
        <v>0</v>
      </c>
      <c r="J21" s="147">
        <v>1</v>
      </c>
      <c r="K21" s="148">
        <v>1</v>
      </c>
      <c r="L21" s="149">
        <v>2</v>
      </c>
      <c r="M21" s="147">
        <v>0</v>
      </c>
      <c r="N21" s="147"/>
      <c r="O21" s="150"/>
      <c r="P21" s="134">
        <f t="shared" si="0"/>
        <v>1</v>
      </c>
      <c r="Q21" s="223" t="str">
        <f>IFERROR((M21/I21),"100.00%")</f>
        <v>100.00%</v>
      </c>
      <c r="R21" s="151"/>
      <c r="S21" s="152"/>
      <c r="T21" s="134">
        <f t="shared" si="1"/>
        <v>0.5</v>
      </c>
      <c r="U21" s="221">
        <f t="shared" si="4"/>
        <v>0.5</v>
      </c>
      <c r="V21" s="151"/>
      <c r="W21" s="152"/>
      <c r="X21" s="166" t="s">
        <v>160</v>
      </c>
    </row>
    <row r="22" spans="2:24" ht="121.8" x14ac:dyDescent="0.3">
      <c r="B22" s="191" t="s">
        <v>30</v>
      </c>
      <c r="C22" s="181" t="s">
        <v>130</v>
      </c>
      <c r="D22" s="182" t="s">
        <v>131</v>
      </c>
      <c r="E22" s="183" t="s">
        <v>80</v>
      </c>
      <c r="F22" s="125" t="s">
        <v>91</v>
      </c>
      <c r="G22" s="145">
        <v>36</v>
      </c>
      <c r="H22" s="146">
        <v>6</v>
      </c>
      <c r="I22" s="147">
        <v>12</v>
      </c>
      <c r="J22" s="147">
        <v>12</v>
      </c>
      <c r="K22" s="148">
        <v>6</v>
      </c>
      <c r="L22" s="149">
        <v>6</v>
      </c>
      <c r="M22" s="147">
        <v>31</v>
      </c>
      <c r="N22" s="147"/>
      <c r="O22" s="150"/>
      <c r="P22" s="134">
        <f t="shared" si="0"/>
        <v>1</v>
      </c>
      <c r="Q22" s="223">
        <f t="shared" si="3"/>
        <v>2.5833333333333335</v>
      </c>
      <c r="R22" s="151"/>
      <c r="S22" s="152"/>
      <c r="T22" s="134">
        <f t="shared" si="1"/>
        <v>0.16666666666666666</v>
      </c>
      <c r="U22" s="221">
        <f t="shared" si="4"/>
        <v>1.0277777777777777</v>
      </c>
      <c r="V22" s="151"/>
      <c r="W22" s="152"/>
      <c r="X22" s="166" t="s">
        <v>161</v>
      </c>
    </row>
    <row r="23" spans="2:24" ht="139.19999999999999" x14ac:dyDescent="0.3">
      <c r="B23" s="176" t="s">
        <v>82</v>
      </c>
      <c r="C23" s="192" t="s">
        <v>132</v>
      </c>
      <c r="D23" s="188" t="s">
        <v>133</v>
      </c>
      <c r="E23" s="189" t="s">
        <v>80</v>
      </c>
      <c r="F23" s="126" t="s">
        <v>92</v>
      </c>
      <c r="G23" s="139">
        <v>16</v>
      </c>
      <c r="H23" s="146">
        <v>4</v>
      </c>
      <c r="I23" s="147">
        <v>4</v>
      </c>
      <c r="J23" s="147">
        <v>4</v>
      </c>
      <c r="K23" s="148">
        <v>4</v>
      </c>
      <c r="L23" s="149">
        <v>4</v>
      </c>
      <c r="M23" s="147">
        <v>4</v>
      </c>
      <c r="N23" s="147"/>
      <c r="O23" s="150"/>
      <c r="P23" s="134">
        <f t="shared" si="0"/>
        <v>1</v>
      </c>
      <c r="Q23" s="223">
        <f t="shared" si="3"/>
        <v>1</v>
      </c>
      <c r="R23" s="151"/>
      <c r="S23" s="152"/>
      <c r="T23" s="134">
        <f t="shared" si="1"/>
        <v>0.25</v>
      </c>
      <c r="U23" s="221">
        <f t="shared" si="4"/>
        <v>0.5</v>
      </c>
      <c r="V23" s="151"/>
      <c r="W23" s="152"/>
      <c r="X23" s="165" t="s">
        <v>106</v>
      </c>
    </row>
    <row r="24" spans="2:24" ht="87" x14ac:dyDescent="0.3">
      <c r="B24" s="193" t="s">
        <v>30</v>
      </c>
      <c r="C24" s="194" t="s">
        <v>134</v>
      </c>
      <c r="D24" s="195" t="s">
        <v>135</v>
      </c>
      <c r="E24" s="196" t="s">
        <v>80</v>
      </c>
      <c r="F24" s="127" t="s">
        <v>93</v>
      </c>
      <c r="G24" s="145">
        <v>50</v>
      </c>
      <c r="H24" s="146">
        <v>15</v>
      </c>
      <c r="I24" s="147">
        <v>14</v>
      </c>
      <c r="J24" s="147">
        <v>12</v>
      </c>
      <c r="K24" s="148">
        <v>9</v>
      </c>
      <c r="L24" s="149">
        <v>15</v>
      </c>
      <c r="M24" s="147">
        <v>14</v>
      </c>
      <c r="N24" s="147"/>
      <c r="O24" s="150"/>
      <c r="P24" s="134">
        <f t="shared" si="0"/>
        <v>1</v>
      </c>
      <c r="Q24" s="223">
        <f t="shared" si="3"/>
        <v>1</v>
      </c>
      <c r="R24" s="151"/>
      <c r="S24" s="152"/>
      <c r="T24" s="134">
        <f t="shared" si="1"/>
        <v>0.3</v>
      </c>
      <c r="U24" s="221">
        <f t="shared" si="4"/>
        <v>0.57999999999999996</v>
      </c>
      <c r="V24" s="151"/>
      <c r="W24" s="152"/>
      <c r="X24" s="166" t="s">
        <v>162</v>
      </c>
    </row>
    <row r="25" spans="2:24" ht="104.4" x14ac:dyDescent="0.3">
      <c r="B25" s="197" t="s">
        <v>30</v>
      </c>
      <c r="C25" s="198" t="s">
        <v>136</v>
      </c>
      <c r="D25" s="199" t="s">
        <v>137</v>
      </c>
      <c r="E25" s="200" t="s">
        <v>80</v>
      </c>
      <c r="F25" s="128" t="s">
        <v>94</v>
      </c>
      <c r="G25" s="145">
        <v>30</v>
      </c>
      <c r="H25" s="146">
        <v>10</v>
      </c>
      <c r="I25" s="147">
        <v>7</v>
      </c>
      <c r="J25" s="147">
        <v>7</v>
      </c>
      <c r="K25" s="148">
        <v>6</v>
      </c>
      <c r="L25" s="149">
        <v>10</v>
      </c>
      <c r="M25" s="147">
        <v>7</v>
      </c>
      <c r="N25" s="147"/>
      <c r="O25" s="150"/>
      <c r="P25" s="134">
        <f t="shared" si="0"/>
        <v>1</v>
      </c>
      <c r="Q25" s="223">
        <f t="shared" si="3"/>
        <v>1</v>
      </c>
      <c r="R25" s="151"/>
      <c r="S25" s="152"/>
      <c r="T25" s="134">
        <f t="shared" si="1"/>
        <v>0.33333333333333331</v>
      </c>
      <c r="U25" s="221">
        <f t="shared" si="4"/>
        <v>0.56666666666666665</v>
      </c>
      <c r="V25" s="151"/>
      <c r="W25" s="152"/>
      <c r="X25" s="166" t="s">
        <v>163</v>
      </c>
    </row>
    <row r="26" spans="2:24" ht="121.8" x14ac:dyDescent="0.3">
      <c r="B26" s="197" t="s">
        <v>30</v>
      </c>
      <c r="C26" s="198" t="s">
        <v>138</v>
      </c>
      <c r="D26" s="199" t="s">
        <v>139</v>
      </c>
      <c r="E26" s="200" t="s">
        <v>80</v>
      </c>
      <c r="F26" s="128" t="s">
        <v>95</v>
      </c>
      <c r="G26" s="145">
        <v>5500</v>
      </c>
      <c r="H26" s="146">
        <v>1500</v>
      </c>
      <c r="I26" s="147">
        <v>1500</v>
      </c>
      <c r="J26" s="147">
        <v>1300</v>
      </c>
      <c r="K26" s="148">
        <v>1200</v>
      </c>
      <c r="L26" s="149">
        <v>1551</v>
      </c>
      <c r="M26" s="147">
        <v>1561</v>
      </c>
      <c r="N26" s="147"/>
      <c r="O26" s="150"/>
      <c r="P26" s="134">
        <f t="shared" si="0"/>
        <v>1.034</v>
      </c>
      <c r="Q26" s="223">
        <f t="shared" si="3"/>
        <v>1.0406666666666666</v>
      </c>
      <c r="R26" s="151"/>
      <c r="S26" s="152"/>
      <c r="T26" s="134">
        <f t="shared" si="1"/>
        <v>0.28199999999999997</v>
      </c>
      <c r="U26" s="221">
        <f t="shared" si="4"/>
        <v>0.56581818181818178</v>
      </c>
      <c r="V26" s="151"/>
      <c r="W26" s="152"/>
      <c r="X26" s="166" t="s">
        <v>164</v>
      </c>
    </row>
    <row r="27" spans="2:24" ht="104.4" x14ac:dyDescent="0.3">
      <c r="B27" s="190" t="s">
        <v>30</v>
      </c>
      <c r="C27" s="181" t="s">
        <v>140</v>
      </c>
      <c r="D27" s="182" t="s">
        <v>141</v>
      </c>
      <c r="E27" s="183" t="s">
        <v>80</v>
      </c>
      <c r="F27" s="125" t="s">
        <v>96</v>
      </c>
      <c r="G27" s="145">
        <v>144</v>
      </c>
      <c r="H27" s="146">
        <v>48</v>
      </c>
      <c r="I27" s="147">
        <v>36</v>
      </c>
      <c r="J27" s="147">
        <v>36</v>
      </c>
      <c r="K27" s="148">
        <v>24</v>
      </c>
      <c r="L27" s="149">
        <v>48</v>
      </c>
      <c r="M27" s="147">
        <v>36</v>
      </c>
      <c r="N27" s="147"/>
      <c r="O27" s="150"/>
      <c r="P27" s="134">
        <f t="shared" si="0"/>
        <v>1</v>
      </c>
      <c r="Q27" s="223">
        <f t="shared" si="3"/>
        <v>1</v>
      </c>
      <c r="R27" s="151"/>
      <c r="S27" s="152"/>
      <c r="T27" s="134">
        <f t="shared" si="1"/>
        <v>0.33333333333333331</v>
      </c>
      <c r="U27" s="221">
        <f t="shared" si="4"/>
        <v>0.58333333333333337</v>
      </c>
      <c r="V27" s="151"/>
      <c r="W27" s="152"/>
      <c r="X27" s="166" t="s">
        <v>165</v>
      </c>
    </row>
    <row r="28" spans="2:24" ht="104.4" x14ac:dyDescent="0.3">
      <c r="B28" s="176" t="s">
        <v>142</v>
      </c>
      <c r="C28" s="192" t="s">
        <v>143</v>
      </c>
      <c r="D28" s="188" t="s">
        <v>144</v>
      </c>
      <c r="E28" s="189" t="s">
        <v>80</v>
      </c>
      <c r="F28" s="126" t="s">
        <v>97</v>
      </c>
      <c r="G28" s="139">
        <v>6</v>
      </c>
      <c r="H28" s="146">
        <v>1</v>
      </c>
      <c r="I28" s="147">
        <v>2</v>
      </c>
      <c r="J28" s="147">
        <v>2</v>
      </c>
      <c r="K28" s="148">
        <v>1</v>
      </c>
      <c r="L28" s="153">
        <v>0.3</v>
      </c>
      <c r="M28" s="147">
        <v>1</v>
      </c>
      <c r="N28" s="147"/>
      <c r="O28" s="150"/>
      <c r="P28" s="134">
        <f t="shared" si="0"/>
        <v>0.3</v>
      </c>
      <c r="Q28" s="223">
        <f t="shared" si="3"/>
        <v>0.5</v>
      </c>
      <c r="R28" s="151"/>
      <c r="S28" s="152"/>
      <c r="T28" s="134">
        <f t="shared" si="1"/>
        <v>4.9999999999999996E-2</v>
      </c>
      <c r="U28" s="221">
        <f t="shared" si="4"/>
        <v>0.21666666666666667</v>
      </c>
      <c r="V28" s="151"/>
      <c r="W28" s="152"/>
      <c r="X28" s="165" t="s">
        <v>166</v>
      </c>
    </row>
    <row r="29" spans="2:24" ht="174" x14ac:dyDescent="0.3">
      <c r="B29" s="193" t="s">
        <v>30</v>
      </c>
      <c r="C29" s="201" t="s">
        <v>145</v>
      </c>
      <c r="D29" s="202" t="s">
        <v>146</v>
      </c>
      <c r="E29" s="196" t="s">
        <v>80</v>
      </c>
      <c r="F29" s="127" t="s">
        <v>98</v>
      </c>
      <c r="G29" s="145">
        <v>6</v>
      </c>
      <c r="H29" s="146">
        <v>0</v>
      </c>
      <c r="I29" s="147">
        <v>0</v>
      </c>
      <c r="J29" s="147">
        <v>3</v>
      </c>
      <c r="K29" s="148">
        <v>3</v>
      </c>
      <c r="L29" s="149">
        <v>0</v>
      </c>
      <c r="M29" s="147">
        <v>0</v>
      </c>
      <c r="N29" s="147"/>
      <c r="O29" s="150"/>
      <c r="P29" s="134" t="str">
        <f t="shared" si="0"/>
        <v>100%</v>
      </c>
      <c r="Q29" s="223" t="str">
        <f t="shared" si="3"/>
        <v>100%</v>
      </c>
      <c r="R29" s="151"/>
      <c r="S29" s="152"/>
      <c r="T29" s="134">
        <f t="shared" si="1"/>
        <v>0</v>
      </c>
      <c r="U29" s="221">
        <f t="shared" si="4"/>
        <v>0</v>
      </c>
      <c r="V29" s="151"/>
      <c r="W29" s="152"/>
      <c r="X29" s="166" t="s">
        <v>107</v>
      </c>
    </row>
    <row r="30" spans="2:24" ht="121.8" x14ac:dyDescent="0.3">
      <c r="B30" s="190" t="s">
        <v>30</v>
      </c>
      <c r="C30" s="181" t="s">
        <v>147</v>
      </c>
      <c r="D30" s="182" t="s">
        <v>148</v>
      </c>
      <c r="E30" s="203" t="s">
        <v>80</v>
      </c>
      <c r="F30" s="129" t="s">
        <v>98</v>
      </c>
      <c r="G30" s="145">
        <v>28</v>
      </c>
      <c r="H30" s="146">
        <v>7</v>
      </c>
      <c r="I30" s="147">
        <v>7</v>
      </c>
      <c r="J30" s="147">
        <v>7</v>
      </c>
      <c r="K30" s="148">
        <v>7</v>
      </c>
      <c r="L30" s="149">
        <v>6</v>
      </c>
      <c r="M30" s="147">
        <v>5</v>
      </c>
      <c r="N30" s="147"/>
      <c r="O30" s="150"/>
      <c r="P30" s="134">
        <f t="shared" si="0"/>
        <v>0.8571428571428571</v>
      </c>
      <c r="Q30" s="223">
        <f t="shared" si="3"/>
        <v>0.7142857142857143</v>
      </c>
      <c r="R30" s="151"/>
      <c r="S30" s="152"/>
      <c r="T30" s="134">
        <f t="shared" si="1"/>
        <v>0.21428571428571427</v>
      </c>
      <c r="U30" s="221">
        <f t="shared" si="4"/>
        <v>0.39285714285714285</v>
      </c>
      <c r="V30" s="151"/>
      <c r="W30" s="152"/>
      <c r="X30" s="166" t="s">
        <v>167</v>
      </c>
    </row>
    <row r="31" spans="2:24" ht="121.8" x14ac:dyDescent="0.3">
      <c r="B31" s="204" t="s">
        <v>30</v>
      </c>
      <c r="C31" s="205" t="s">
        <v>149</v>
      </c>
      <c r="D31" s="206" t="s">
        <v>150</v>
      </c>
      <c r="E31" s="203" t="s">
        <v>80</v>
      </c>
      <c r="F31" s="129" t="s">
        <v>99</v>
      </c>
      <c r="G31" s="145">
        <v>12</v>
      </c>
      <c r="H31" s="146">
        <v>3</v>
      </c>
      <c r="I31" s="147">
        <v>3</v>
      </c>
      <c r="J31" s="147">
        <v>3</v>
      </c>
      <c r="K31" s="148">
        <v>3</v>
      </c>
      <c r="L31" s="149">
        <v>1</v>
      </c>
      <c r="M31" s="147">
        <v>2</v>
      </c>
      <c r="N31" s="147"/>
      <c r="O31" s="150"/>
      <c r="P31" s="134">
        <f t="shared" si="0"/>
        <v>0.33333333333333331</v>
      </c>
      <c r="Q31" s="223">
        <f t="shared" si="3"/>
        <v>0.66666666666666663</v>
      </c>
      <c r="R31" s="151"/>
      <c r="S31" s="152"/>
      <c r="T31" s="134">
        <f t="shared" si="1"/>
        <v>8.3333333333333329E-2</v>
      </c>
      <c r="U31" s="221">
        <f t="shared" si="4"/>
        <v>0.25</v>
      </c>
      <c r="V31" s="151"/>
      <c r="W31" s="152"/>
      <c r="X31" s="166" t="s">
        <v>168</v>
      </c>
    </row>
    <row r="32" spans="2:24" ht="122.4" thickBot="1" x14ac:dyDescent="0.35">
      <c r="B32" s="207" t="s">
        <v>30</v>
      </c>
      <c r="C32" s="208" t="s">
        <v>151</v>
      </c>
      <c r="D32" s="209" t="s">
        <v>152</v>
      </c>
      <c r="E32" s="210" t="s">
        <v>80</v>
      </c>
      <c r="F32" s="130" t="s">
        <v>100</v>
      </c>
      <c r="G32" s="154">
        <v>12</v>
      </c>
      <c r="H32" s="155">
        <v>3</v>
      </c>
      <c r="I32" s="156">
        <v>3</v>
      </c>
      <c r="J32" s="156">
        <v>3</v>
      </c>
      <c r="K32" s="157">
        <v>3</v>
      </c>
      <c r="L32" s="158">
        <v>3</v>
      </c>
      <c r="M32" s="156">
        <v>2</v>
      </c>
      <c r="N32" s="156"/>
      <c r="O32" s="159"/>
      <c r="P32" s="160">
        <f t="shared" si="0"/>
        <v>1</v>
      </c>
      <c r="Q32" s="223">
        <f t="shared" si="3"/>
        <v>0.66666666666666663</v>
      </c>
      <c r="R32" s="161"/>
      <c r="S32" s="162"/>
      <c r="T32" s="160">
        <f t="shared" si="1"/>
        <v>0.25</v>
      </c>
      <c r="U32" s="220">
        <f>IFERROR(((L32+M32)/G32),"No Programado")</f>
        <v>0.41666666666666669</v>
      </c>
      <c r="V32" s="161"/>
      <c r="W32" s="162"/>
      <c r="X32" s="167" t="s">
        <v>169</v>
      </c>
    </row>
    <row r="33" spans="3:24" ht="15.75" customHeight="1" x14ac:dyDescent="0.3"/>
    <row r="34" spans="3:24" x14ac:dyDescent="0.3">
      <c r="F34" s="22"/>
      <c r="G34" s="22"/>
    </row>
    <row r="35" spans="3:24" ht="102" customHeight="1" x14ac:dyDescent="0.3">
      <c r="C35" s="235" t="s">
        <v>101</v>
      </c>
      <c r="D35" s="236"/>
      <c r="E35" s="236"/>
      <c r="F35" s="17"/>
      <c r="G35" s="47"/>
      <c r="L35" s="265" t="s">
        <v>170</v>
      </c>
      <c r="M35" s="266"/>
      <c r="N35" s="266"/>
      <c r="O35" s="266"/>
      <c r="P35" s="266"/>
      <c r="Q35" s="266"/>
      <c r="V35" s="235" t="s">
        <v>102</v>
      </c>
      <c r="W35" s="236"/>
      <c r="X35" s="236"/>
    </row>
    <row r="37" spans="3:24" ht="15" thickBot="1" x14ac:dyDescent="0.35"/>
    <row r="38" spans="3:24" ht="15" thickBot="1" x14ac:dyDescent="0.35">
      <c r="E38" s="240" t="s">
        <v>34</v>
      </c>
      <c r="F38" s="241"/>
      <c r="G38" s="241"/>
      <c r="H38" s="241"/>
      <c r="I38" s="241"/>
      <c r="J38" s="241"/>
      <c r="K38" s="241"/>
      <c r="L38" s="241"/>
      <c r="M38" s="241"/>
      <c r="N38" s="241"/>
      <c r="O38" s="241"/>
      <c r="P38" s="241"/>
      <c r="Q38" s="241"/>
      <c r="R38" s="241"/>
      <c r="S38" s="241"/>
      <c r="T38" s="241"/>
      <c r="U38" s="241"/>
      <c r="V38" s="241"/>
      <c r="W38" s="241"/>
      <c r="X38" s="242"/>
    </row>
    <row r="39" spans="3:24" ht="15" customHeight="1" thickBot="1" x14ac:dyDescent="0.35">
      <c r="E39" s="243" t="s">
        <v>35</v>
      </c>
      <c r="F39" s="243" t="s">
        <v>36</v>
      </c>
      <c r="G39" s="245" t="s">
        <v>37</v>
      </c>
      <c r="H39" s="246"/>
      <c r="I39" s="246"/>
      <c r="J39" s="247"/>
      <c r="K39" s="245" t="s">
        <v>38</v>
      </c>
      <c r="L39" s="246"/>
      <c r="M39" s="246"/>
      <c r="N39" s="247"/>
      <c r="O39" s="237" t="s">
        <v>39</v>
      </c>
      <c r="P39" s="238"/>
      <c r="Q39" s="238"/>
      <c r="R39" s="239"/>
      <c r="S39" s="237" t="s">
        <v>40</v>
      </c>
      <c r="T39" s="238"/>
      <c r="U39" s="238"/>
      <c r="V39" s="238"/>
      <c r="W39" s="245" t="s">
        <v>41</v>
      </c>
      <c r="X39" s="247"/>
    </row>
    <row r="40" spans="3:24" ht="28.2" thickBot="1" x14ac:dyDescent="0.35">
      <c r="E40" s="244"/>
      <c r="F40" s="244"/>
      <c r="G40" s="13" t="s">
        <v>42</v>
      </c>
      <c r="H40" s="104" t="s">
        <v>43</v>
      </c>
      <c r="I40" s="14" t="s">
        <v>44</v>
      </c>
      <c r="J40" s="105" t="s">
        <v>45</v>
      </c>
      <c r="K40" s="13" t="s">
        <v>42</v>
      </c>
      <c r="L40" s="104" t="s">
        <v>43</v>
      </c>
      <c r="M40" s="14" t="s">
        <v>44</v>
      </c>
      <c r="N40" s="105" t="s">
        <v>45</v>
      </c>
      <c r="O40" s="13" t="s">
        <v>42</v>
      </c>
      <c r="P40" s="106" t="s">
        <v>43</v>
      </c>
      <c r="Q40" s="15" t="s">
        <v>44</v>
      </c>
      <c r="R40" s="107" t="s">
        <v>45</v>
      </c>
      <c r="S40" s="16" t="s">
        <v>42</v>
      </c>
      <c r="T40" s="106" t="s">
        <v>43</v>
      </c>
      <c r="U40" s="15" t="s">
        <v>44</v>
      </c>
      <c r="V40" s="107" t="s">
        <v>45</v>
      </c>
      <c r="W40" s="248"/>
      <c r="X40" s="249"/>
    </row>
    <row r="41" spans="3:24" x14ac:dyDescent="0.3">
      <c r="E41" s="108"/>
      <c r="F41" s="109"/>
      <c r="G41" s="30"/>
      <c r="H41" s="42"/>
      <c r="I41" s="42"/>
      <c r="J41" s="43"/>
      <c r="K41" s="41"/>
      <c r="L41" s="42"/>
      <c r="M41" s="42"/>
      <c r="N41" s="44"/>
      <c r="O41" s="110" t="str">
        <f>IFERROR((K41/G41),"NO APLICA")</f>
        <v>NO APLICA</v>
      </c>
      <c r="P41" s="111" t="str">
        <f>IFERROR((L41/H41),"NO APLICA")</f>
        <v>NO APLICA</v>
      </c>
      <c r="Q41" s="111" t="str">
        <f t="shared" ref="Q41:R44" si="5">IFERROR((M41/I41),"NO APLICA")</f>
        <v>NO APLICA</v>
      </c>
      <c r="R41" s="112" t="str">
        <f t="shared" si="5"/>
        <v>NO APLICA</v>
      </c>
      <c r="S41" s="110" t="str">
        <f>IFERROR(((K41)/(G41)),"NO APLICA")</f>
        <v>NO APLICA</v>
      </c>
      <c r="T41" s="111" t="str">
        <f>IFERROR(((K41+L41)/(G41+H41)),"NO APLICA")</f>
        <v>NO APLICA</v>
      </c>
      <c r="U41" s="111" t="str">
        <f>IFERROR(((K41+L41+M41)/(G41+H41+I41)),"NO APLICA")</f>
        <v>NO APLICA</v>
      </c>
      <c r="V41" s="112" t="str">
        <f>IFERROR(((K41+L41+M41+N41)/(G41+H41+I41+J41)),"NO APLICA")</f>
        <v>NO APLICA</v>
      </c>
      <c r="W41" s="250"/>
      <c r="X41" s="251"/>
    </row>
    <row r="42" spans="3:24" x14ac:dyDescent="0.3">
      <c r="E42" s="18"/>
      <c r="F42" s="113">
        <v>0</v>
      </c>
      <c r="G42" s="30"/>
      <c r="H42" s="31"/>
      <c r="I42" s="31"/>
      <c r="J42" s="32"/>
      <c r="K42" s="30"/>
      <c r="L42" s="33"/>
      <c r="M42" s="33"/>
      <c r="N42" s="34"/>
      <c r="O42" s="110" t="str">
        <f t="shared" ref="O42:P44" si="6">IFERROR((K42/G42),"NO APLICA")</f>
        <v>NO APLICA</v>
      </c>
      <c r="P42" s="111" t="str">
        <f t="shared" si="6"/>
        <v>NO APLICA</v>
      </c>
      <c r="Q42" s="111" t="str">
        <f t="shared" si="5"/>
        <v>NO APLICA</v>
      </c>
      <c r="R42" s="114" t="str">
        <f t="shared" si="5"/>
        <v>NO APLICA</v>
      </c>
      <c r="S42" s="110" t="str">
        <f t="shared" ref="S42:S44" si="7">IFERROR(((K42)/(G42)),"NO APLICA")</f>
        <v>NO APLICA</v>
      </c>
      <c r="T42" s="111" t="str">
        <f t="shared" ref="T42:T44" si="8">IFERROR(((K42+L42)/(G42+H42)),"NO APLICA")</f>
        <v>NO APLICA</v>
      </c>
      <c r="U42" s="111" t="str">
        <f t="shared" ref="U42:U44" si="9">IFERROR(((K42+L42+M42)/(G42+H42+I42)),"NO APLICA")</f>
        <v>NO APLICA</v>
      </c>
      <c r="V42" s="114" t="str">
        <f t="shared" ref="V42:V44" si="10">IFERROR(((K42+L42+M42+N42)/(G42+H42+I42+J42)),"NO APLICA")</f>
        <v>NO APLICA</v>
      </c>
      <c r="W42" s="252"/>
      <c r="X42" s="253"/>
    </row>
    <row r="43" spans="3:24" x14ac:dyDescent="0.3">
      <c r="E43" s="18"/>
      <c r="F43" s="113">
        <v>0</v>
      </c>
      <c r="G43" s="30"/>
      <c r="H43" s="31"/>
      <c r="I43" s="31"/>
      <c r="J43" s="32"/>
      <c r="K43" s="30"/>
      <c r="L43" s="33"/>
      <c r="M43" s="33"/>
      <c r="N43" s="34"/>
      <c r="O43" s="110" t="str">
        <f t="shared" si="6"/>
        <v>NO APLICA</v>
      </c>
      <c r="P43" s="111" t="str">
        <f t="shared" si="6"/>
        <v>NO APLICA</v>
      </c>
      <c r="Q43" s="111" t="str">
        <f t="shared" si="5"/>
        <v>NO APLICA</v>
      </c>
      <c r="R43" s="114" t="str">
        <f t="shared" si="5"/>
        <v>NO APLICA</v>
      </c>
      <c r="S43" s="110" t="str">
        <f t="shared" si="7"/>
        <v>NO APLICA</v>
      </c>
      <c r="T43" s="111" t="str">
        <f t="shared" si="8"/>
        <v>NO APLICA</v>
      </c>
      <c r="U43" s="111" t="str">
        <f t="shared" si="9"/>
        <v>NO APLICA</v>
      </c>
      <c r="V43" s="114" t="str">
        <f t="shared" si="10"/>
        <v>NO APLICA</v>
      </c>
      <c r="W43" s="252"/>
      <c r="X43" s="253"/>
    </row>
    <row r="44" spans="3:24" ht="15" thickBot="1" x14ac:dyDescent="0.35">
      <c r="E44" s="115"/>
      <c r="F44" s="116"/>
      <c r="G44" s="35"/>
      <c r="H44" s="36"/>
      <c r="I44" s="36"/>
      <c r="J44" s="37"/>
      <c r="K44" s="35"/>
      <c r="L44" s="38"/>
      <c r="M44" s="38"/>
      <c r="N44" s="39"/>
      <c r="O44" s="117" t="str">
        <f t="shared" si="6"/>
        <v>NO APLICA</v>
      </c>
      <c r="P44" s="118" t="str">
        <f t="shared" si="6"/>
        <v>NO APLICA</v>
      </c>
      <c r="Q44" s="118" t="str">
        <f t="shared" si="5"/>
        <v>NO APLICA</v>
      </c>
      <c r="R44" s="119" t="str">
        <f t="shared" si="5"/>
        <v>NO APLICA</v>
      </c>
      <c r="S44" s="117" t="str">
        <f t="shared" si="7"/>
        <v>NO APLICA</v>
      </c>
      <c r="T44" s="118" t="str">
        <f t="shared" si="8"/>
        <v>NO APLICA</v>
      </c>
      <c r="U44" s="118" t="str">
        <f t="shared" si="9"/>
        <v>NO APLICA</v>
      </c>
      <c r="V44" s="119" t="str">
        <f t="shared" si="10"/>
        <v>NO APLICA</v>
      </c>
      <c r="W44" s="224"/>
      <c r="X44" s="225"/>
    </row>
  </sheetData>
  <mergeCells count="30">
    <mergeCell ref="L35:Q35"/>
    <mergeCell ref="V35:X35"/>
    <mergeCell ref="K39:N39"/>
    <mergeCell ref="X10:X11"/>
    <mergeCell ref="B13:B14"/>
    <mergeCell ref="C13:C14"/>
    <mergeCell ref="T10:W10"/>
    <mergeCell ref="E2:S2"/>
    <mergeCell ref="E3:S3"/>
    <mergeCell ref="E4:S4"/>
    <mergeCell ref="L10:O10"/>
    <mergeCell ref="E5:S5"/>
    <mergeCell ref="G9:W9"/>
    <mergeCell ref="P10:S10"/>
    <mergeCell ref="W44:X44"/>
    <mergeCell ref="B10:B11"/>
    <mergeCell ref="C10:C11"/>
    <mergeCell ref="D10:F10"/>
    <mergeCell ref="G10:K10"/>
    <mergeCell ref="C35:E35"/>
    <mergeCell ref="O39:R39"/>
    <mergeCell ref="E38:X38"/>
    <mergeCell ref="E39:E40"/>
    <mergeCell ref="F39:F40"/>
    <mergeCell ref="G39:J39"/>
    <mergeCell ref="S39:V39"/>
    <mergeCell ref="W39:X40"/>
    <mergeCell ref="W41:X41"/>
    <mergeCell ref="W42:X42"/>
    <mergeCell ref="W43:X43"/>
  </mergeCells>
  <conditionalFormatting sqref="H12">
    <cfRule type="cellIs" priority="35" operator="equal">
      <formula>"NO DISPONIBLE"</formula>
    </cfRule>
  </conditionalFormatting>
  <conditionalFormatting sqref="H13:K32 G41:J44">
    <cfRule type="containsBlanks" dxfId="73" priority="27">
      <formula>LEN(TRIM(G13))=0</formula>
    </cfRule>
  </conditionalFormatting>
  <conditionalFormatting sqref="I12:K12">
    <cfRule type="cellIs" dxfId="72" priority="34" operator="equal">
      <formula>"NO DISPONIBLE"</formula>
    </cfRule>
  </conditionalFormatting>
  <conditionalFormatting sqref="L12">
    <cfRule type="cellIs" priority="33" operator="equal">
      <formula>"NO DISPONIBLE"</formula>
    </cfRule>
  </conditionalFormatting>
  <conditionalFormatting sqref="L13:O32 K41:N44">
    <cfRule type="containsBlanks" dxfId="71" priority="26">
      <formula>LEN(TRIM(K13))=0</formula>
    </cfRule>
  </conditionalFormatting>
  <conditionalFormatting sqref="M12:O12">
    <cfRule type="containsBlanks" dxfId="70" priority="14">
      <formula>LEN(TRIM(M12))=0</formula>
    </cfRule>
  </conditionalFormatting>
  <conditionalFormatting sqref="O41:V44">
    <cfRule type="cellIs" dxfId="69" priority="21" operator="equal">
      <formula>"NO APLICA"</formula>
    </cfRule>
    <cfRule type="cellIs" dxfId="68" priority="22" operator="between">
      <formula>0.7</formula>
      <formula>1.2</formula>
    </cfRule>
    <cfRule type="cellIs" dxfId="67" priority="23" operator="between">
      <formula>0.5</formula>
      <formula>0.7</formula>
    </cfRule>
    <cfRule type="cellIs" dxfId="66" priority="24" operator="lessThan">
      <formula>0.5</formula>
    </cfRule>
    <cfRule type="cellIs" dxfId="65" priority="25" operator="greaterThan">
      <formula>1.2</formula>
    </cfRule>
  </conditionalFormatting>
  <conditionalFormatting sqref="P12:Q32">
    <cfRule type="cellIs" dxfId="64" priority="1" stopIfTrue="1" operator="equal">
      <formula>"100%"</formula>
    </cfRule>
    <cfRule type="cellIs" dxfId="63" priority="2" stopIfTrue="1" operator="lessThan">
      <formula>0.5</formula>
    </cfRule>
    <cfRule type="cellIs" dxfId="62" priority="3" stopIfTrue="1" operator="between">
      <formula>0.5</formula>
      <formula>0.7</formula>
    </cfRule>
    <cfRule type="cellIs" dxfId="61" priority="4" stopIfTrue="1" operator="between">
      <formula>0.7</formula>
      <formula>1.2</formula>
    </cfRule>
    <cfRule type="cellIs" dxfId="60" priority="5" stopIfTrue="1" operator="greaterThanOrEqual">
      <formula>1.2</formula>
    </cfRule>
    <cfRule type="containsBlanks" dxfId="59" priority="6" stopIfTrue="1">
      <formula>LEN(TRIM(P12))=0</formula>
    </cfRule>
  </conditionalFormatting>
  <conditionalFormatting sqref="V12:W32">
    <cfRule type="containsBlanks" dxfId="58" priority="7">
      <formula>LEN(TRIM(V12))=0</formula>
    </cfRule>
    <cfRule type="cellIs" dxfId="57" priority="8" stopIfTrue="1" operator="equal">
      <formula>"100%"</formula>
    </cfRule>
    <cfRule type="cellIs" dxfId="56" priority="9" stopIfTrue="1" operator="lessThan">
      <formula>0.5</formula>
    </cfRule>
    <cfRule type="cellIs" dxfId="55" priority="10" stopIfTrue="1" operator="between">
      <formula>0.5</formula>
      <formula>0.7</formula>
    </cfRule>
    <cfRule type="cellIs" dxfId="54" priority="11" stopIfTrue="1" operator="between">
      <formula>0.7</formula>
      <formula>1.2</formula>
    </cfRule>
    <cfRule type="cellIs" dxfId="53" priority="12" stopIfTrue="1" operator="greaterThanOrEqual">
      <formula>1.2</formula>
    </cfRule>
    <cfRule type="containsBlanks" dxfId="52" priority="13" stopIfTrue="1">
      <formula>LEN(TRIM(V12))=0</formula>
    </cfRule>
  </conditionalFormatting>
  <pageMargins left="0.23622047244094491" right="0.23622047244094491" top="0.47244094488188981" bottom="0.47244094488188981" header="0" footer="0.31496062992125984"/>
  <pageSetup paperSize="5" scale="34" fitToHeight="0" orientation="landscape" r:id="rId1"/>
  <ignoredErrors>
    <ignoredError sqref="Q2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855E-5DBA-4D48-9A3D-A7E0FAE0E497}">
  <dimension ref="B1:X35"/>
  <sheetViews>
    <sheetView topLeftCell="B1" zoomScale="60" zoomScaleNormal="60" workbookViewId="0">
      <selection activeCell="L11" sqref="L11:O11"/>
    </sheetView>
  </sheetViews>
  <sheetFormatPr baseColWidth="10" defaultColWidth="11.44140625" defaultRowHeight="14.4" x14ac:dyDescent="0.3"/>
  <cols>
    <col min="2" max="2" width="20.44140625" customWidth="1"/>
    <col min="3" max="3" width="35.88671875" customWidth="1"/>
    <col min="4" max="4" width="31.44140625" customWidth="1"/>
    <col min="5" max="5" width="29.88671875" customWidth="1"/>
    <col min="6" max="6" width="33.33203125" customWidth="1"/>
    <col min="7" max="8" width="17.6640625" customWidth="1"/>
    <col min="9" max="20" width="17" customWidth="1"/>
    <col min="21" max="21" width="19.33203125" customWidth="1"/>
    <col min="22" max="22" width="24.33203125" customWidth="1"/>
    <col min="23" max="23" width="19.33203125" customWidth="1"/>
    <col min="24" max="24" width="56.33203125" customWidth="1"/>
  </cols>
  <sheetData>
    <row r="1" spans="2:24" ht="15" thickBot="1" x14ac:dyDescent="0.35"/>
    <row r="2" spans="2:24" ht="49.5" customHeight="1" x14ac:dyDescent="0.3">
      <c r="E2" s="254" t="s">
        <v>51</v>
      </c>
      <c r="F2" s="255"/>
      <c r="G2" s="255"/>
      <c r="H2" s="255"/>
      <c r="I2" s="255"/>
      <c r="J2" s="255"/>
      <c r="K2" s="255"/>
      <c r="L2" s="255"/>
      <c r="M2" s="255"/>
      <c r="N2" s="255"/>
      <c r="O2" s="255"/>
      <c r="P2" s="255"/>
      <c r="Q2" s="255"/>
      <c r="R2" s="255"/>
      <c r="S2" s="255"/>
      <c r="T2" s="72"/>
    </row>
    <row r="3" spans="2:24" ht="30" customHeight="1" x14ac:dyDescent="0.3">
      <c r="E3" s="256" t="s">
        <v>1</v>
      </c>
      <c r="F3" s="257"/>
      <c r="G3" s="257"/>
      <c r="H3" s="257"/>
      <c r="I3" s="257"/>
      <c r="J3" s="257"/>
      <c r="K3" s="257"/>
      <c r="L3" s="257"/>
      <c r="M3" s="257"/>
      <c r="N3" s="257"/>
      <c r="O3" s="257"/>
      <c r="P3" s="257"/>
      <c r="Q3" s="257"/>
      <c r="R3" s="257"/>
      <c r="S3" s="257"/>
      <c r="T3" s="72"/>
    </row>
    <row r="4" spans="2:24" ht="30" customHeight="1" x14ac:dyDescent="0.3">
      <c r="E4" s="256" t="s">
        <v>2</v>
      </c>
      <c r="F4" s="257"/>
      <c r="G4" s="257"/>
      <c r="H4" s="257"/>
      <c r="I4" s="257"/>
      <c r="J4" s="257"/>
      <c r="K4" s="257"/>
      <c r="L4" s="257"/>
      <c r="M4" s="257"/>
      <c r="N4" s="257"/>
      <c r="O4" s="257"/>
      <c r="P4" s="257"/>
      <c r="Q4" s="257"/>
      <c r="R4" s="257"/>
      <c r="S4" s="257"/>
      <c r="T4" s="72"/>
    </row>
    <row r="5" spans="2:24" ht="28.8" thickBot="1" x14ac:dyDescent="0.35">
      <c r="E5" s="260" t="s">
        <v>3</v>
      </c>
      <c r="F5" s="261"/>
      <c r="G5" s="261"/>
      <c r="H5" s="261"/>
      <c r="I5" s="261"/>
      <c r="J5" s="261"/>
      <c r="K5" s="261"/>
      <c r="L5" s="261"/>
      <c r="M5" s="261"/>
      <c r="N5" s="261"/>
      <c r="O5" s="261"/>
      <c r="P5" s="261"/>
      <c r="Q5" s="261"/>
      <c r="R5" s="261"/>
      <c r="S5" s="261"/>
      <c r="T5" s="72"/>
    </row>
    <row r="9" spans="2:24" ht="15" thickBot="1" x14ac:dyDescent="0.35"/>
    <row r="10" spans="2:24" ht="33.6" customHeight="1" thickBot="1" x14ac:dyDescent="0.35">
      <c r="G10" s="262" t="s">
        <v>52</v>
      </c>
      <c r="H10" s="263"/>
      <c r="I10" s="263"/>
      <c r="J10" s="263"/>
      <c r="K10" s="263"/>
      <c r="L10" s="263"/>
      <c r="M10" s="263"/>
      <c r="N10" s="263"/>
      <c r="O10" s="263"/>
      <c r="P10" s="263"/>
      <c r="Q10" s="263"/>
      <c r="R10" s="263"/>
      <c r="S10" s="263"/>
      <c r="T10" s="263"/>
      <c r="U10" s="263"/>
      <c r="V10" s="263"/>
      <c r="W10" s="264"/>
    </row>
    <row r="11" spans="2:24" ht="43.35" customHeight="1" thickBot="1" x14ac:dyDescent="0.35">
      <c r="B11" s="226" t="s">
        <v>5</v>
      </c>
      <c r="C11" s="228" t="s">
        <v>6</v>
      </c>
      <c r="D11" s="230" t="s">
        <v>7</v>
      </c>
      <c r="E11" s="231"/>
      <c r="F11" s="232"/>
      <c r="G11" s="233" t="s">
        <v>53</v>
      </c>
      <c r="H11" s="233"/>
      <c r="I11" s="233"/>
      <c r="J11" s="233"/>
      <c r="K11" s="234"/>
      <c r="L11" s="258" t="s">
        <v>54</v>
      </c>
      <c r="M11" s="258"/>
      <c r="N11" s="258"/>
      <c r="O11" s="259"/>
      <c r="P11" s="258" t="s">
        <v>55</v>
      </c>
      <c r="Q11" s="258"/>
      <c r="R11" s="258"/>
      <c r="S11" s="259"/>
      <c r="T11" s="73"/>
      <c r="U11" s="258" t="s">
        <v>56</v>
      </c>
      <c r="V11" s="258"/>
      <c r="W11" s="258"/>
      <c r="X11" s="267" t="s">
        <v>57</v>
      </c>
    </row>
    <row r="12" spans="2:24" ht="122.4" customHeight="1" thickBot="1" x14ac:dyDescent="0.35">
      <c r="B12" s="227"/>
      <c r="C12" s="229"/>
      <c r="D12" s="63" t="s">
        <v>13</v>
      </c>
      <c r="E12" s="63" t="s">
        <v>14</v>
      </c>
      <c r="F12" s="63" t="s">
        <v>15</v>
      </c>
      <c r="G12" s="76" t="s">
        <v>16</v>
      </c>
      <c r="H12" s="52" t="s">
        <v>17</v>
      </c>
      <c r="I12" s="77" t="s">
        <v>18</v>
      </c>
      <c r="J12" s="53" t="s">
        <v>19</v>
      </c>
      <c r="K12" s="78" t="s">
        <v>20</v>
      </c>
      <c r="L12" s="54" t="s">
        <v>17</v>
      </c>
      <c r="M12" s="77" t="s">
        <v>18</v>
      </c>
      <c r="N12" s="53" t="s">
        <v>19</v>
      </c>
      <c r="O12" s="78" t="s">
        <v>20</v>
      </c>
      <c r="P12" s="54" t="s">
        <v>17</v>
      </c>
      <c r="Q12" s="79" t="s">
        <v>18</v>
      </c>
      <c r="R12" s="53" t="s">
        <v>19</v>
      </c>
      <c r="S12" s="80" t="s">
        <v>20</v>
      </c>
      <c r="T12" s="53" t="s">
        <v>17</v>
      </c>
      <c r="U12" s="79" t="s">
        <v>18</v>
      </c>
      <c r="V12" s="53" t="s">
        <v>19</v>
      </c>
      <c r="W12" s="80" t="s">
        <v>20</v>
      </c>
      <c r="X12" s="268"/>
    </row>
    <row r="13" spans="2:24" ht="281.39999999999998" customHeight="1" x14ac:dyDescent="0.3">
      <c r="B13" s="57" t="s">
        <v>21</v>
      </c>
      <c r="C13" s="58" t="s">
        <v>22</v>
      </c>
      <c r="D13" s="59" t="s">
        <v>23</v>
      </c>
      <c r="E13" s="60" t="s">
        <v>50</v>
      </c>
      <c r="F13" s="61" t="s">
        <v>24</v>
      </c>
      <c r="G13" s="62" t="s">
        <v>25</v>
      </c>
      <c r="H13" s="81" t="s">
        <v>25</v>
      </c>
      <c r="I13" s="82" t="s">
        <v>25</v>
      </c>
      <c r="J13" s="82" t="s">
        <v>25</v>
      </c>
      <c r="K13" s="83" t="s">
        <v>25</v>
      </c>
      <c r="L13" s="81" t="s">
        <v>25</v>
      </c>
      <c r="M13" s="82" t="s">
        <v>25</v>
      </c>
      <c r="N13" s="82" t="s">
        <v>25</v>
      </c>
      <c r="O13" s="83" t="s">
        <v>25</v>
      </c>
      <c r="P13" s="86" t="s">
        <v>25</v>
      </c>
      <c r="Q13" s="87" t="s">
        <v>25</v>
      </c>
      <c r="R13" s="87" t="s">
        <v>25</v>
      </c>
      <c r="S13" s="88" t="s">
        <v>25</v>
      </c>
      <c r="T13" s="86" t="s">
        <v>25</v>
      </c>
      <c r="U13" s="100" t="s">
        <v>25</v>
      </c>
      <c r="V13" s="87" t="s">
        <v>25</v>
      </c>
      <c r="W13" s="99" t="s">
        <v>25</v>
      </c>
      <c r="X13" s="84" t="s">
        <v>58</v>
      </c>
    </row>
    <row r="14" spans="2:24" ht="54.75" customHeight="1" x14ac:dyDescent="0.3">
      <c r="B14" s="274" t="s">
        <v>26</v>
      </c>
      <c r="C14" s="275"/>
      <c r="D14" s="275"/>
      <c r="E14" s="275"/>
      <c r="F14" s="275"/>
      <c r="G14" s="55">
        <v>100</v>
      </c>
      <c r="H14" s="48">
        <v>25</v>
      </c>
      <c r="I14" s="42">
        <v>25</v>
      </c>
      <c r="J14" s="42">
        <v>25</v>
      </c>
      <c r="K14" s="43">
        <v>25</v>
      </c>
      <c r="L14" s="41">
        <v>20</v>
      </c>
      <c r="M14" s="42">
        <v>30</v>
      </c>
      <c r="N14" s="42">
        <v>25</v>
      </c>
      <c r="O14" s="44">
        <v>23</v>
      </c>
      <c r="P14" s="40">
        <f>IFERROR((L14/H14),"100%")</f>
        <v>0.8</v>
      </c>
      <c r="Q14" s="101">
        <f>IFERROR((M14/I14),"100%")</f>
        <v>1.2</v>
      </c>
      <c r="R14" s="101">
        <f t="shared" ref="R14" si="0">IFERROR((N14/J14),"100%")</f>
        <v>1</v>
      </c>
      <c r="S14" s="103">
        <f>IFERROR((O14/K14),"100%")</f>
        <v>0.92</v>
      </c>
      <c r="T14" s="40">
        <f>IFERROR((L14/$G$14),"No Programado")</f>
        <v>0.2</v>
      </c>
      <c r="U14" s="101">
        <f>IFERROR((L14+M14)/$G$14, "No Programado")</f>
        <v>0.5</v>
      </c>
      <c r="V14" s="85">
        <f>IFERROR((M14+N14+L14)/$G$14, "No Programado")</f>
        <v>0.75</v>
      </c>
      <c r="W14" s="102">
        <f>IFERROR((N14+O14+M14+L14)/$G$14, "No Programado")</f>
        <v>0.98</v>
      </c>
      <c r="X14" s="94"/>
    </row>
    <row r="15" spans="2:24" ht="54.75" customHeight="1" x14ac:dyDescent="0.3">
      <c r="B15" s="64" t="s">
        <v>27</v>
      </c>
      <c r="C15" s="65"/>
      <c r="D15" s="65"/>
      <c r="E15" s="65"/>
      <c r="F15" s="120" t="s">
        <v>79</v>
      </c>
      <c r="G15" s="66"/>
      <c r="H15" s="48"/>
      <c r="I15" s="42"/>
      <c r="J15" s="42"/>
      <c r="K15" s="43"/>
      <c r="L15" s="41"/>
      <c r="M15" s="42"/>
      <c r="N15" s="42"/>
      <c r="O15" s="44"/>
      <c r="P15" s="74"/>
      <c r="Q15" s="75"/>
      <c r="R15" s="75"/>
      <c r="S15" s="89"/>
      <c r="T15" s="45"/>
      <c r="U15" s="75"/>
      <c r="V15" s="46"/>
      <c r="W15" s="90"/>
      <c r="X15" s="95" t="s">
        <v>28</v>
      </c>
    </row>
    <row r="16" spans="2:24" ht="53.25" customHeight="1" x14ac:dyDescent="0.3">
      <c r="B16" s="67" t="s">
        <v>29</v>
      </c>
      <c r="C16" s="68"/>
      <c r="D16" s="69"/>
      <c r="E16" s="70"/>
      <c r="F16" s="121" t="s">
        <v>79</v>
      </c>
      <c r="G16" s="71"/>
      <c r="H16" s="49"/>
      <c r="I16" s="1"/>
      <c r="J16" s="1"/>
      <c r="K16" s="21"/>
      <c r="L16" s="25"/>
      <c r="M16" s="1"/>
      <c r="N16" s="1"/>
      <c r="O16" s="2"/>
      <c r="P16" s="45"/>
      <c r="Q16" s="46"/>
      <c r="R16" s="46"/>
      <c r="S16" s="90"/>
      <c r="T16" s="45"/>
      <c r="U16" s="46"/>
      <c r="V16" s="46"/>
      <c r="W16" s="90"/>
      <c r="X16" s="96" t="s">
        <v>28</v>
      </c>
    </row>
    <row r="17" spans="2:24" ht="53.25" customHeight="1" x14ac:dyDescent="0.3">
      <c r="B17" s="3" t="s">
        <v>30</v>
      </c>
      <c r="C17" s="4"/>
      <c r="D17" s="5"/>
      <c r="E17" s="6"/>
      <c r="F17" s="7" t="s">
        <v>79</v>
      </c>
      <c r="G17" s="56"/>
      <c r="H17" s="49"/>
      <c r="I17" s="1"/>
      <c r="J17" s="1"/>
      <c r="K17" s="21"/>
      <c r="L17" s="25"/>
      <c r="M17" s="1"/>
      <c r="N17" s="1"/>
      <c r="O17" s="2"/>
      <c r="P17" s="45"/>
      <c r="Q17" s="46"/>
      <c r="R17" s="46"/>
      <c r="S17" s="90"/>
      <c r="T17" s="45"/>
      <c r="U17" s="46"/>
      <c r="V17" s="46"/>
      <c r="W17" s="90"/>
      <c r="X17" s="97" t="s">
        <v>28</v>
      </c>
    </row>
    <row r="18" spans="2:24" ht="53.25" customHeight="1" thickBot="1" x14ac:dyDescent="0.35">
      <c r="B18" s="8" t="s">
        <v>30</v>
      </c>
      <c r="C18" s="9"/>
      <c r="D18" s="10"/>
      <c r="E18" s="11"/>
      <c r="F18" s="12" t="s">
        <v>79</v>
      </c>
      <c r="G18" s="51"/>
      <c r="H18" s="50"/>
      <c r="I18" s="23"/>
      <c r="J18" s="23"/>
      <c r="K18" s="29"/>
      <c r="L18" s="28"/>
      <c r="M18" s="23"/>
      <c r="N18" s="23"/>
      <c r="O18" s="24"/>
      <c r="P18" s="91"/>
      <c r="Q18" s="92"/>
      <c r="R18" s="92"/>
      <c r="S18" s="93"/>
      <c r="T18" s="91"/>
      <c r="U18" s="92"/>
      <c r="V18" s="92"/>
      <c r="W18" s="93"/>
      <c r="X18" s="98" t="s">
        <v>28</v>
      </c>
    </row>
    <row r="19" spans="2:24" ht="15.75" customHeight="1" x14ac:dyDescent="0.3"/>
    <row r="20" spans="2:24" ht="15.75" customHeight="1" x14ac:dyDescent="0.3"/>
    <row r="21" spans="2:24" ht="15.75" customHeight="1" x14ac:dyDescent="0.3"/>
    <row r="22" spans="2:24" ht="15.75" customHeight="1" x14ac:dyDescent="0.3"/>
    <row r="23" spans="2:24" ht="15.75" customHeight="1" x14ac:dyDescent="0.3"/>
    <row r="24" spans="2:24" ht="15.75" customHeight="1" x14ac:dyDescent="0.3"/>
    <row r="25" spans="2:24" x14ac:dyDescent="0.3">
      <c r="F25" s="22"/>
      <c r="G25" s="22"/>
    </row>
    <row r="26" spans="2:24" ht="89.4" customHeight="1" x14ac:dyDescent="0.3">
      <c r="C26" s="235" t="s">
        <v>31</v>
      </c>
      <c r="D26" s="236"/>
      <c r="E26" s="236"/>
      <c r="F26" s="17"/>
      <c r="G26" s="47"/>
      <c r="L26" s="265" t="s">
        <v>32</v>
      </c>
      <c r="M26" s="266"/>
      <c r="N26" s="266"/>
      <c r="O26" s="266"/>
      <c r="P26" s="266"/>
      <c r="Q26" s="266"/>
      <c r="V26" s="235" t="s">
        <v>33</v>
      </c>
      <c r="W26" s="236"/>
      <c r="X26" s="236"/>
    </row>
    <row r="28" spans="2:24" ht="15" thickBot="1" x14ac:dyDescent="0.35"/>
    <row r="29" spans="2:24" ht="15" thickBot="1" x14ac:dyDescent="0.35">
      <c r="E29" s="240" t="s">
        <v>34</v>
      </c>
      <c r="F29" s="241"/>
      <c r="G29" s="241"/>
      <c r="H29" s="241"/>
      <c r="I29" s="241"/>
      <c r="J29" s="241"/>
      <c r="K29" s="241"/>
      <c r="L29" s="241"/>
      <c r="M29" s="241"/>
      <c r="N29" s="241"/>
      <c r="O29" s="241"/>
      <c r="P29" s="241"/>
      <c r="Q29" s="241"/>
      <c r="R29" s="241"/>
      <c r="S29" s="241"/>
      <c r="T29" s="241"/>
      <c r="U29" s="241"/>
      <c r="V29" s="241"/>
      <c r="W29" s="241"/>
      <c r="X29" s="242"/>
    </row>
    <row r="30" spans="2:24" ht="15" customHeight="1" thickBot="1" x14ac:dyDescent="0.35">
      <c r="E30" s="243" t="s">
        <v>35</v>
      </c>
      <c r="F30" s="243" t="s">
        <v>59</v>
      </c>
      <c r="G30" s="245" t="s">
        <v>37</v>
      </c>
      <c r="H30" s="246"/>
      <c r="I30" s="246"/>
      <c r="J30" s="247"/>
      <c r="K30" s="245" t="s">
        <v>38</v>
      </c>
      <c r="L30" s="246"/>
      <c r="M30" s="246"/>
      <c r="N30" s="247"/>
      <c r="O30" s="237" t="s">
        <v>39</v>
      </c>
      <c r="P30" s="238"/>
      <c r="Q30" s="238"/>
      <c r="R30" s="239"/>
      <c r="S30" s="237" t="s">
        <v>40</v>
      </c>
      <c r="T30" s="238"/>
      <c r="U30" s="238"/>
      <c r="V30" s="238"/>
      <c r="W30" s="245" t="s">
        <v>60</v>
      </c>
      <c r="X30" s="247"/>
    </row>
    <row r="31" spans="2:24" ht="28.2" thickBot="1" x14ac:dyDescent="0.35">
      <c r="E31" s="244"/>
      <c r="F31" s="244"/>
      <c r="G31" s="13" t="s">
        <v>61</v>
      </c>
      <c r="H31" s="104" t="s">
        <v>62</v>
      </c>
      <c r="I31" s="14" t="s">
        <v>63</v>
      </c>
      <c r="J31" s="105" t="s">
        <v>64</v>
      </c>
      <c r="K31" s="13" t="s">
        <v>61</v>
      </c>
      <c r="L31" s="104" t="s">
        <v>62</v>
      </c>
      <c r="M31" s="14" t="s">
        <v>63</v>
      </c>
      <c r="N31" s="105" t="s">
        <v>64</v>
      </c>
      <c r="O31" s="13" t="s">
        <v>61</v>
      </c>
      <c r="P31" s="106" t="s">
        <v>62</v>
      </c>
      <c r="Q31" s="15" t="s">
        <v>63</v>
      </c>
      <c r="R31" s="107" t="s">
        <v>64</v>
      </c>
      <c r="S31" s="16" t="s">
        <v>61</v>
      </c>
      <c r="T31" s="106" t="s">
        <v>62</v>
      </c>
      <c r="U31" s="15" t="s">
        <v>63</v>
      </c>
      <c r="V31" s="107" t="s">
        <v>64</v>
      </c>
      <c r="W31" s="248"/>
      <c r="X31" s="249"/>
    </row>
    <row r="32" spans="2:24" x14ac:dyDescent="0.3">
      <c r="E32" s="108"/>
      <c r="F32" s="109"/>
      <c r="G32" s="30"/>
      <c r="H32" s="42"/>
      <c r="I32" s="42"/>
      <c r="J32" s="43"/>
      <c r="K32" s="41"/>
      <c r="L32" s="42"/>
      <c r="M32" s="42"/>
      <c r="N32" s="44"/>
      <c r="O32" s="110" t="str">
        <f>IFERROR((K32/G32),"NO APLICA")</f>
        <v>NO APLICA</v>
      </c>
      <c r="P32" s="111" t="str">
        <f>IFERROR((L32/H32),"NO APLICA")</f>
        <v>NO APLICA</v>
      </c>
      <c r="Q32" s="111" t="str">
        <f t="shared" ref="Q32:R35" si="1">IFERROR((M32/I32),"NO APLICA")</f>
        <v>NO APLICA</v>
      </c>
      <c r="R32" s="112" t="str">
        <f t="shared" si="1"/>
        <v>NO APLICA</v>
      </c>
      <c r="S32" s="110" t="str">
        <f>IFERROR(((K32)/(G32)),"NO APLICA")</f>
        <v>NO APLICA</v>
      </c>
      <c r="T32" s="111" t="str">
        <f>IFERROR(((K32+L32)/(G32+H32)),"NO APLICA")</f>
        <v>NO APLICA</v>
      </c>
      <c r="U32" s="111" t="str">
        <f>IFERROR(((K32+L32+M32)/(G32+H32+I32)),"NO APLICA")</f>
        <v>NO APLICA</v>
      </c>
      <c r="V32" s="112" t="str">
        <f>IFERROR(((K32+L32+M32+N32)/(G32+H32+I32+J32)),"NO APLICA")</f>
        <v>NO APLICA</v>
      </c>
      <c r="W32" s="250"/>
      <c r="X32" s="251"/>
    </row>
    <row r="33" spans="5:24" x14ac:dyDescent="0.3">
      <c r="E33" s="18"/>
      <c r="F33" s="113">
        <v>0</v>
      </c>
      <c r="G33" s="30"/>
      <c r="H33" s="31"/>
      <c r="I33" s="31"/>
      <c r="J33" s="32"/>
      <c r="K33" s="30"/>
      <c r="L33" s="33"/>
      <c r="M33" s="33"/>
      <c r="N33" s="34"/>
      <c r="O33" s="110" t="str">
        <f t="shared" ref="O33:P35" si="2">IFERROR((K33/G33),"NO APLICA")</f>
        <v>NO APLICA</v>
      </c>
      <c r="P33" s="111" t="str">
        <f t="shared" si="2"/>
        <v>NO APLICA</v>
      </c>
      <c r="Q33" s="111" t="str">
        <f t="shared" si="1"/>
        <v>NO APLICA</v>
      </c>
      <c r="R33" s="114" t="str">
        <f t="shared" si="1"/>
        <v>NO APLICA</v>
      </c>
      <c r="S33" s="110" t="str">
        <f t="shared" ref="S33:S35" si="3">IFERROR(((K33)/(G33)),"NO APLICA")</f>
        <v>NO APLICA</v>
      </c>
      <c r="T33" s="111" t="str">
        <f t="shared" ref="T33:T35" si="4">IFERROR(((K33+L33)/(G33+H33)),"NO APLICA")</f>
        <v>NO APLICA</v>
      </c>
      <c r="U33" s="111" t="str">
        <f t="shared" ref="U33:U35" si="5">IFERROR(((K33+L33+M33)/(G33+H33+I33)),"NO APLICA")</f>
        <v>NO APLICA</v>
      </c>
      <c r="V33" s="114" t="str">
        <f t="shared" ref="V33:V35" si="6">IFERROR(((K33+L33+M33+N33)/(G33+H33+I33+J33)),"NO APLICA")</f>
        <v>NO APLICA</v>
      </c>
      <c r="W33" s="252"/>
      <c r="X33" s="253"/>
    </row>
    <row r="34" spans="5:24" x14ac:dyDescent="0.3">
      <c r="E34" s="18"/>
      <c r="F34" s="113">
        <v>0</v>
      </c>
      <c r="G34" s="30"/>
      <c r="H34" s="31"/>
      <c r="I34" s="31"/>
      <c r="J34" s="32"/>
      <c r="K34" s="30"/>
      <c r="L34" s="33"/>
      <c r="M34" s="33"/>
      <c r="N34" s="34"/>
      <c r="O34" s="110" t="str">
        <f t="shared" si="2"/>
        <v>NO APLICA</v>
      </c>
      <c r="P34" s="111" t="str">
        <f t="shared" si="2"/>
        <v>NO APLICA</v>
      </c>
      <c r="Q34" s="111" t="str">
        <f t="shared" si="1"/>
        <v>NO APLICA</v>
      </c>
      <c r="R34" s="114" t="str">
        <f t="shared" si="1"/>
        <v>NO APLICA</v>
      </c>
      <c r="S34" s="110" t="str">
        <f t="shared" si="3"/>
        <v>NO APLICA</v>
      </c>
      <c r="T34" s="111" t="str">
        <f t="shared" si="4"/>
        <v>NO APLICA</v>
      </c>
      <c r="U34" s="111" t="str">
        <f t="shared" si="5"/>
        <v>NO APLICA</v>
      </c>
      <c r="V34" s="114" t="str">
        <f t="shared" si="6"/>
        <v>NO APLICA</v>
      </c>
      <c r="W34" s="252"/>
      <c r="X34" s="253"/>
    </row>
    <row r="35" spans="5:24" ht="15" thickBot="1" x14ac:dyDescent="0.35">
      <c r="E35" s="115"/>
      <c r="F35" s="116"/>
      <c r="G35" s="35"/>
      <c r="H35" s="36"/>
      <c r="I35" s="36"/>
      <c r="J35" s="37"/>
      <c r="K35" s="35"/>
      <c r="L35" s="38"/>
      <c r="M35" s="38"/>
      <c r="N35" s="39"/>
      <c r="O35" s="117" t="str">
        <f t="shared" si="2"/>
        <v>NO APLICA</v>
      </c>
      <c r="P35" s="118" t="str">
        <f t="shared" si="2"/>
        <v>NO APLICA</v>
      </c>
      <c r="Q35" s="118" t="str">
        <f t="shared" si="1"/>
        <v>NO APLICA</v>
      </c>
      <c r="R35" s="119" t="str">
        <f t="shared" si="1"/>
        <v>NO APLICA</v>
      </c>
      <c r="S35" s="117" t="str">
        <f t="shared" si="3"/>
        <v>NO APLICA</v>
      </c>
      <c r="T35" s="118" t="str">
        <f t="shared" si="4"/>
        <v>NO APLICA</v>
      </c>
      <c r="U35" s="118" t="str">
        <f t="shared" si="5"/>
        <v>NO APLICA</v>
      </c>
      <c r="V35" s="119" t="str">
        <f t="shared" si="6"/>
        <v>NO APLICA</v>
      </c>
      <c r="W35" s="224"/>
      <c r="X35" s="225"/>
    </row>
  </sheetData>
  <mergeCells count="29">
    <mergeCell ref="W32:X32"/>
    <mergeCell ref="W33:X33"/>
    <mergeCell ref="W34:X34"/>
    <mergeCell ref="W35:X35"/>
    <mergeCell ref="E29:X29"/>
    <mergeCell ref="E30:E31"/>
    <mergeCell ref="F30:F31"/>
    <mergeCell ref="G30:J30"/>
    <mergeCell ref="K30:N30"/>
    <mergeCell ref="O30:R30"/>
    <mergeCell ref="S30:V30"/>
    <mergeCell ref="W30:X31"/>
    <mergeCell ref="P11:S11"/>
    <mergeCell ref="U11:W11"/>
    <mergeCell ref="X11:X12"/>
    <mergeCell ref="B14:F14"/>
    <mergeCell ref="C26:E26"/>
    <mergeCell ref="L26:Q26"/>
    <mergeCell ref="V26:X26"/>
    <mergeCell ref="B11:B12"/>
    <mergeCell ref="C11:C12"/>
    <mergeCell ref="D11:F11"/>
    <mergeCell ref="G11:K11"/>
    <mergeCell ref="L11:O11"/>
    <mergeCell ref="E2:S2"/>
    <mergeCell ref="E3:S3"/>
    <mergeCell ref="E4:S4"/>
    <mergeCell ref="E5:S5"/>
    <mergeCell ref="G10:W10"/>
  </mergeCells>
  <conditionalFormatting sqref="G32:J35">
    <cfRule type="containsBlanks" dxfId="51" priority="7">
      <formula>LEN(TRIM(G32))=0</formula>
    </cfRule>
  </conditionalFormatting>
  <conditionalFormatting sqref="H13">
    <cfRule type="cellIs" priority="15" operator="equal">
      <formula>"NO DISPONIBLE"</formula>
    </cfRule>
  </conditionalFormatting>
  <conditionalFormatting sqref="H14:K18">
    <cfRule type="containsBlanks" dxfId="50" priority="23">
      <formula>LEN(TRIM(H14))=0</formula>
    </cfRule>
  </conditionalFormatting>
  <conditionalFormatting sqref="I13:K13">
    <cfRule type="cellIs" dxfId="49" priority="14" operator="equal">
      <formula>"NO DISPONIBLE"</formula>
    </cfRule>
  </conditionalFormatting>
  <conditionalFormatting sqref="K32:N35">
    <cfRule type="containsBlanks" dxfId="48" priority="6">
      <formula>LEN(TRIM(K32))=0</formula>
    </cfRule>
  </conditionalFormatting>
  <conditionalFormatting sqref="L13">
    <cfRule type="cellIs" priority="13" operator="equal">
      <formula>"NO DISPONIBLE"</formula>
    </cfRule>
  </conditionalFormatting>
  <conditionalFormatting sqref="L14:O18">
    <cfRule type="containsBlanks" dxfId="47" priority="24">
      <formula>LEN(TRIM(L14))=0</formula>
    </cfRule>
  </conditionalFormatting>
  <conditionalFormatting sqref="M13:O13">
    <cfRule type="cellIs" dxfId="46" priority="12" operator="equal">
      <formula>"NO DISPONIBLE"</formula>
    </cfRule>
  </conditionalFormatting>
  <conditionalFormatting sqref="O32:V35">
    <cfRule type="cellIs" dxfId="45" priority="1" operator="equal">
      <formula>"NO APLICA"</formula>
    </cfRule>
    <cfRule type="cellIs" dxfId="44" priority="2" operator="between">
      <formula>0.7</formula>
      <formula>1.2</formula>
    </cfRule>
    <cfRule type="cellIs" dxfId="43" priority="3" operator="between">
      <formula>0.5</formula>
      <formula>0.7</formula>
    </cfRule>
    <cfRule type="cellIs" dxfId="42" priority="4" operator="lessThan">
      <formula>0.5</formula>
    </cfRule>
    <cfRule type="cellIs" dxfId="41" priority="5" operator="greaterThan">
      <formula>1.2</formula>
    </cfRule>
  </conditionalFormatting>
  <conditionalFormatting sqref="P13">
    <cfRule type="cellIs" priority="11" operator="equal">
      <formula>"NO DISPONIBLE"</formula>
    </cfRule>
  </conditionalFormatting>
  <conditionalFormatting sqref="P14:S14 W14">
    <cfRule type="cellIs" dxfId="40" priority="25" stopIfTrue="1" operator="equal">
      <formula>"100%"</formula>
    </cfRule>
    <cfRule type="cellIs" dxfId="39" priority="26" stopIfTrue="1" operator="lessThan">
      <formula>0.5</formula>
    </cfRule>
    <cfRule type="cellIs" dxfId="38" priority="27" stopIfTrue="1" operator="between">
      <formula>0.5</formula>
      <formula>0.7</formula>
    </cfRule>
    <cfRule type="cellIs" dxfId="37" priority="28" stopIfTrue="1" operator="between">
      <formula>0.7</formula>
      <formula>1.2</formula>
    </cfRule>
    <cfRule type="cellIs" dxfId="36" priority="29" stopIfTrue="1" operator="greaterThanOrEqual">
      <formula>1.2</formula>
    </cfRule>
    <cfRule type="containsBlanks" dxfId="35" priority="30" stopIfTrue="1">
      <formula>LEN(TRIM(P14))=0</formula>
    </cfRule>
  </conditionalFormatting>
  <conditionalFormatting sqref="Q13:S13">
    <cfRule type="cellIs" dxfId="34" priority="10" operator="equal">
      <formula>"NO DISPONIBLE"</formula>
    </cfRule>
  </conditionalFormatting>
  <conditionalFormatting sqref="T13">
    <cfRule type="cellIs" priority="9" operator="equal">
      <formula>"NO DISPONIBLE"</formula>
    </cfRule>
  </conditionalFormatting>
  <conditionalFormatting sqref="U13:W13">
    <cfRule type="cellIs" dxfId="33" priority="8" operator="equal">
      <formula>"NO DISPONIBLE"</formula>
    </cfRule>
  </conditionalFormatting>
  <conditionalFormatting sqref="U15:W18">
    <cfRule type="containsBlanks" dxfId="32" priority="16">
      <formula>LEN(TRIM(U15))=0</formula>
    </cfRule>
    <cfRule type="cellIs" dxfId="31" priority="17" stopIfTrue="1" operator="equal">
      <formula>"100%"</formula>
    </cfRule>
    <cfRule type="cellIs" dxfId="30" priority="18" stopIfTrue="1" operator="lessThan">
      <formula>0.5</formula>
    </cfRule>
    <cfRule type="cellIs" dxfId="29" priority="19" stopIfTrue="1" operator="between">
      <formula>0.5</formula>
      <formula>0.7</formula>
    </cfRule>
    <cfRule type="cellIs" dxfId="28" priority="20" stopIfTrue="1" operator="between">
      <formula>0.7</formula>
      <formula>1.2</formula>
    </cfRule>
    <cfRule type="cellIs" dxfId="27" priority="21" stopIfTrue="1" operator="greaterThanOrEqual">
      <formula>1.2</formula>
    </cfRule>
    <cfRule type="containsBlanks" dxfId="26" priority="22" stopIfTrue="1">
      <formula>LEN(TRIM(U15))=0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7C478-B3C1-475C-974E-F37A0ED5F03B}">
  <dimension ref="B1:X35"/>
  <sheetViews>
    <sheetView topLeftCell="A12" zoomScale="60" zoomScaleNormal="60" workbookViewId="0">
      <selection activeCell="E24" sqref="E24"/>
    </sheetView>
  </sheetViews>
  <sheetFormatPr baseColWidth="10" defaultColWidth="11.44140625" defaultRowHeight="14.4" x14ac:dyDescent="0.3"/>
  <cols>
    <col min="2" max="2" width="20.44140625" customWidth="1"/>
    <col min="3" max="3" width="35.88671875" customWidth="1"/>
    <col min="4" max="4" width="31.44140625" customWidth="1"/>
    <col min="5" max="5" width="29.88671875" customWidth="1"/>
    <col min="6" max="6" width="33.33203125" customWidth="1"/>
    <col min="7" max="8" width="17.6640625" customWidth="1"/>
    <col min="9" max="20" width="17" customWidth="1"/>
    <col min="21" max="21" width="19.33203125" customWidth="1"/>
    <col min="22" max="22" width="24.33203125" customWidth="1"/>
    <col min="23" max="23" width="19.33203125" customWidth="1"/>
    <col min="24" max="24" width="56.33203125" customWidth="1"/>
  </cols>
  <sheetData>
    <row r="1" spans="2:24" ht="15" thickBot="1" x14ac:dyDescent="0.35"/>
    <row r="2" spans="2:24" ht="49.5" customHeight="1" x14ac:dyDescent="0.3">
      <c r="E2" s="254" t="s">
        <v>65</v>
      </c>
      <c r="F2" s="255"/>
      <c r="G2" s="255"/>
      <c r="H2" s="255"/>
      <c r="I2" s="255"/>
      <c r="J2" s="255"/>
      <c r="K2" s="255"/>
      <c r="L2" s="255"/>
      <c r="M2" s="255"/>
      <c r="N2" s="255"/>
      <c r="O2" s="255"/>
      <c r="P2" s="255"/>
      <c r="Q2" s="255"/>
      <c r="R2" s="255"/>
      <c r="S2" s="255"/>
      <c r="T2" s="72"/>
    </row>
    <row r="3" spans="2:24" ht="30" customHeight="1" x14ac:dyDescent="0.3">
      <c r="E3" s="256" t="s">
        <v>1</v>
      </c>
      <c r="F3" s="257"/>
      <c r="G3" s="257"/>
      <c r="H3" s="257"/>
      <c r="I3" s="257"/>
      <c r="J3" s="257"/>
      <c r="K3" s="257"/>
      <c r="L3" s="257"/>
      <c r="M3" s="257"/>
      <c r="N3" s="257"/>
      <c r="O3" s="257"/>
      <c r="P3" s="257"/>
      <c r="Q3" s="257"/>
      <c r="R3" s="257"/>
      <c r="S3" s="257"/>
      <c r="T3" s="72"/>
    </row>
    <row r="4" spans="2:24" ht="30" customHeight="1" x14ac:dyDescent="0.3">
      <c r="E4" s="256" t="s">
        <v>2</v>
      </c>
      <c r="F4" s="257"/>
      <c r="G4" s="257"/>
      <c r="H4" s="257"/>
      <c r="I4" s="257"/>
      <c r="J4" s="257"/>
      <c r="K4" s="257"/>
      <c r="L4" s="257"/>
      <c r="M4" s="257"/>
      <c r="N4" s="257"/>
      <c r="O4" s="257"/>
      <c r="P4" s="257"/>
      <c r="Q4" s="257"/>
      <c r="R4" s="257"/>
      <c r="S4" s="257"/>
      <c r="T4" s="72"/>
    </row>
    <row r="5" spans="2:24" ht="28.8" thickBot="1" x14ac:dyDescent="0.35">
      <c r="E5" s="260" t="s">
        <v>3</v>
      </c>
      <c r="F5" s="261"/>
      <c r="G5" s="261"/>
      <c r="H5" s="261"/>
      <c r="I5" s="261"/>
      <c r="J5" s="261"/>
      <c r="K5" s="261"/>
      <c r="L5" s="261"/>
      <c r="M5" s="261"/>
      <c r="N5" s="261"/>
      <c r="O5" s="261"/>
      <c r="P5" s="261"/>
      <c r="Q5" s="261"/>
      <c r="R5" s="261"/>
      <c r="S5" s="261"/>
      <c r="T5" s="72"/>
    </row>
    <row r="9" spans="2:24" ht="15" thickBot="1" x14ac:dyDescent="0.35"/>
    <row r="10" spans="2:24" ht="33.6" customHeight="1" thickBot="1" x14ac:dyDescent="0.35">
      <c r="G10" s="262" t="s">
        <v>66</v>
      </c>
      <c r="H10" s="263"/>
      <c r="I10" s="263"/>
      <c r="J10" s="263"/>
      <c r="K10" s="263"/>
      <c r="L10" s="263"/>
      <c r="M10" s="263"/>
      <c r="N10" s="263"/>
      <c r="O10" s="263"/>
      <c r="P10" s="263"/>
      <c r="Q10" s="263"/>
      <c r="R10" s="263"/>
      <c r="S10" s="263"/>
      <c r="T10" s="263"/>
      <c r="U10" s="263"/>
      <c r="V10" s="263"/>
      <c r="W10" s="264"/>
    </row>
    <row r="11" spans="2:24" ht="43.35" customHeight="1" thickBot="1" x14ac:dyDescent="0.35">
      <c r="B11" s="226" t="s">
        <v>5</v>
      </c>
      <c r="C11" s="228" t="s">
        <v>6</v>
      </c>
      <c r="D11" s="230" t="s">
        <v>7</v>
      </c>
      <c r="E11" s="231"/>
      <c r="F11" s="232"/>
      <c r="G11" s="233" t="s">
        <v>67</v>
      </c>
      <c r="H11" s="233"/>
      <c r="I11" s="233"/>
      <c r="J11" s="233"/>
      <c r="K11" s="234"/>
      <c r="L11" s="258" t="s">
        <v>68</v>
      </c>
      <c r="M11" s="258"/>
      <c r="N11" s="258"/>
      <c r="O11" s="259"/>
      <c r="P11" s="258" t="s">
        <v>69</v>
      </c>
      <c r="Q11" s="258"/>
      <c r="R11" s="258"/>
      <c r="S11" s="259"/>
      <c r="T11" s="73"/>
      <c r="U11" s="258" t="s">
        <v>70</v>
      </c>
      <c r="V11" s="258"/>
      <c r="W11" s="258"/>
      <c r="X11" s="267" t="s">
        <v>71</v>
      </c>
    </row>
    <row r="12" spans="2:24" ht="122.4" customHeight="1" thickBot="1" x14ac:dyDescent="0.35">
      <c r="B12" s="227"/>
      <c r="C12" s="229"/>
      <c r="D12" s="63" t="s">
        <v>13</v>
      </c>
      <c r="E12" s="63" t="s">
        <v>14</v>
      </c>
      <c r="F12" s="63" t="s">
        <v>15</v>
      </c>
      <c r="G12" s="76" t="s">
        <v>16</v>
      </c>
      <c r="H12" s="52" t="s">
        <v>17</v>
      </c>
      <c r="I12" s="77" t="s">
        <v>18</v>
      </c>
      <c r="J12" s="53" t="s">
        <v>19</v>
      </c>
      <c r="K12" s="78" t="s">
        <v>20</v>
      </c>
      <c r="L12" s="54" t="s">
        <v>17</v>
      </c>
      <c r="M12" s="77" t="s">
        <v>18</v>
      </c>
      <c r="N12" s="53" t="s">
        <v>19</v>
      </c>
      <c r="O12" s="78" t="s">
        <v>20</v>
      </c>
      <c r="P12" s="54" t="s">
        <v>17</v>
      </c>
      <c r="Q12" s="79" t="s">
        <v>18</v>
      </c>
      <c r="R12" s="53" t="s">
        <v>19</v>
      </c>
      <c r="S12" s="80" t="s">
        <v>20</v>
      </c>
      <c r="T12" s="53" t="s">
        <v>17</v>
      </c>
      <c r="U12" s="79" t="s">
        <v>18</v>
      </c>
      <c r="V12" s="53" t="s">
        <v>19</v>
      </c>
      <c r="W12" s="80" t="s">
        <v>20</v>
      </c>
      <c r="X12" s="268"/>
    </row>
    <row r="13" spans="2:24" ht="281.39999999999998" customHeight="1" x14ac:dyDescent="0.3">
      <c r="B13" s="57" t="s">
        <v>21</v>
      </c>
      <c r="C13" s="58" t="s">
        <v>22</v>
      </c>
      <c r="D13" s="59" t="s">
        <v>23</v>
      </c>
      <c r="E13" s="60" t="s">
        <v>50</v>
      </c>
      <c r="F13" s="61" t="s">
        <v>24</v>
      </c>
      <c r="G13" s="62" t="s">
        <v>25</v>
      </c>
      <c r="H13" s="81" t="s">
        <v>25</v>
      </c>
      <c r="I13" s="82" t="s">
        <v>25</v>
      </c>
      <c r="J13" s="82" t="s">
        <v>25</v>
      </c>
      <c r="K13" s="83" t="s">
        <v>25</v>
      </c>
      <c r="L13" s="81" t="s">
        <v>25</v>
      </c>
      <c r="M13" s="82" t="s">
        <v>25</v>
      </c>
      <c r="N13" s="82" t="s">
        <v>25</v>
      </c>
      <c r="O13" s="83" t="s">
        <v>25</v>
      </c>
      <c r="P13" s="86" t="s">
        <v>25</v>
      </c>
      <c r="Q13" s="87" t="s">
        <v>25</v>
      </c>
      <c r="R13" s="87" t="s">
        <v>25</v>
      </c>
      <c r="S13" s="88" t="s">
        <v>25</v>
      </c>
      <c r="T13" s="86" t="s">
        <v>25</v>
      </c>
      <c r="U13" s="100" t="s">
        <v>25</v>
      </c>
      <c r="V13" s="87" t="s">
        <v>25</v>
      </c>
      <c r="W13" s="99" t="s">
        <v>25</v>
      </c>
      <c r="X13" s="84" t="s">
        <v>72</v>
      </c>
    </row>
    <row r="14" spans="2:24" ht="54.75" customHeight="1" x14ac:dyDescent="0.3">
      <c r="B14" s="274" t="s">
        <v>26</v>
      </c>
      <c r="C14" s="275"/>
      <c r="D14" s="275"/>
      <c r="E14" s="275"/>
      <c r="F14" s="275"/>
      <c r="G14" s="55">
        <v>100</v>
      </c>
      <c r="H14" s="48">
        <v>25</v>
      </c>
      <c r="I14" s="42">
        <v>25</v>
      </c>
      <c r="J14" s="42">
        <v>25</v>
      </c>
      <c r="K14" s="43">
        <v>25</v>
      </c>
      <c r="L14" s="41">
        <v>20</v>
      </c>
      <c r="M14" s="42">
        <v>30</v>
      </c>
      <c r="N14" s="42">
        <v>25</v>
      </c>
      <c r="O14" s="44">
        <v>23</v>
      </c>
      <c r="P14" s="40">
        <f>IFERROR((L14/H14),"100%")</f>
        <v>0.8</v>
      </c>
      <c r="Q14" s="101">
        <f>IFERROR((M14/I14),"100%")</f>
        <v>1.2</v>
      </c>
      <c r="R14" s="101">
        <f t="shared" ref="R14" si="0">IFERROR((N14/J14),"100%")</f>
        <v>1</v>
      </c>
      <c r="S14" s="103">
        <f>IFERROR((O14/K14),"100%")</f>
        <v>0.92</v>
      </c>
      <c r="T14" s="40">
        <f>IFERROR((L14/$G$14),"No Programado")</f>
        <v>0.2</v>
      </c>
      <c r="U14" s="101">
        <f>IFERROR((L14+M14)/$G$14, "No Programado")</f>
        <v>0.5</v>
      </c>
      <c r="V14" s="85">
        <f>IFERROR((M14+N14+L14)/$G$14, "No Programado")</f>
        <v>0.75</v>
      </c>
      <c r="W14" s="102">
        <f>IFERROR((N14+O14+M14+L14)/$G$14, "No Programado")</f>
        <v>0.98</v>
      </c>
      <c r="X14" s="94"/>
    </row>
    <row r="15" spans="2:24" ht="54.75" customHeight="1" x14ac:dyDescent="0.3">
      <c r="B15" s="64" t="s">
        <v>27</v>
      </c>
      <c r="C15" s="65"/>
      <c r="D15" s="65"/>
      <c r="E15" s="65"/>
      <c r="F15" s="120" t="s">
        <v>79</v>
      </c>
      <c r="G15" s="66"/>
      <c r="H15" s="48"/>
      <c r="I15" s="42"/>
      <c r="J15" s="42"/>
      <c r="K15" s="43"/>
      <c r="L15" s="41"/>
      <c r="M15" s="42"/>
      <c r="N15" s="42"/>
      <c r="O15" s="44"/>
      <c r="P15" s="74"/>
      <c r="Q15" s="75"/>
      <c r="R15" s="75"/>
      <c r="S15" s="89"/>
      <c r="T15" s="45"/>
      <c r="U15" s="75"/>
      <c r="V15" s="46"/>
      <c r="W15" s="90"/>
      <c r="X15" s="95" t="s">
        <v>28</v>
      </c>
    </row>
    <row r="16" spans="2:24" ht="53.25" customHeight="1" x14ac:dyDescent="0.3">
      <c r="B16" s="67" t="s">
        <v>29</v>
      </c>
      <c r="C16" s="68"/>
      <c r="D16" s="69"/>
      <c r="E16" s="70"/>
      <c r="F16" s="121" t="s">
        <v>79</v>
      </c>
      <c r="G16" s="71"/>
      <c r="H16" s="49"/>
      <c r="I16" s="1"/>
      <c r="J16" s="1"/>
      <c r="K16" s="21"/>
      <c r="L16" s="25"/>
      <c r="M16" s="1"/>
      <c r="N16" s="1"/>
      <c r="O16" s="2"/>
      <c r="P16" s="45"/>
      <c r="Q16" s="46"/>
      <c r="R16" s="46"/>
      <c r="S16" s="90"/>
      <c r="T16" s="45"/>
      <c r="U16" s="46"/>
      <c r="V16" s="46"/>
      <c r="W16" s="90"/>
      <c r="X16" s="96" t="s">
        <v>28</v>
      </c>
    </row>
    <row r="17" spans="2:24" ht="53.25" customHeight="1" x14ac:dyDescent="0.3">
      <c r="B17" s="3" t="s">
        <v>30</v>
      </c>
      <c r="C17" s="4"/>
      <c r="D17" s="5"/>
      <c r="E17" s="6"/>
      <c r="F17" s="7" t="s">
        <v>79</v>
      </c>
      <c r="G17" s="56"/>
      <c r="H17" s="49"/>
      <c r="I17" s="1"/>
      <c r="J17" s="1"/>
      <c r="K17" s="21"/>
      <c r="L17" s="25"/>
      <c r="M17" s="1"/>
      <c r="N17" s="1"/>
      <c r="O17" s="2"/>
      <c r="P17" s="45"/>
      <c r="Q17" s="46"/>
      <c r="R17" s="46"/>
      <c r="S17" s="90"/>
      <c r="T17" s="45"/>
      <c r="U17" s="46"/>
      <c r="V17" s="46"/>
      <c r="W17" s="90"/>
      <c r="X17" s="97" t="s">
        <v>28</v>
      </c>
    </row>
    <row r="18" spans="2:24" ht="53.25" customHeight="1" thickBot="1" x14ac:dyDescent="0.35">
      <c r="B18" s="8" t="s">
        <v>30</v>
      </c>
      <c r="C18" s="9"/>
      <c r="D18" s="10"/>
      <c r="E18" s="11"/>
      <c r="F18" s="12" t="s">
        <v>79</v>
      </c>
      <c r="G18" s="51"/>
      <c r="H18" s="50"/>
      <c r="I18" s="23"/>
      <c r="J18" s="23"/>
      <c r="K18" s="29"/>
      <c r="L18" s="28"/>
      <c r="M18" s="23"/>
      <c r="N18" s="23"/>
      <c r="O18" s="24"/>
      <c r="P18" s="91"/>
      <c r="Q18" s="92"/>
      <c r="R18" s="92"/>
      <c r="S18" s="93"/>
      <c r="T18" s="91"/>
      <c r="U18" s="92"/>
      <c r="V18" s="92"/>
      <c r="W18" s="93"/>
      <c r="X18" s="98" t="s">
        <v>28</v>
      </c>
    </row>
    <row r="19" spans="2:24" ht="15.75" customHeight="1" x14ac:dyDescent="0.3"/>
    <row r="20" spans="2:24" ht="15.75" customHeight="1" x14ac:dyDescent="0.3"/>
    <row r="21" spans="2:24" ht="15.75" customHeight="1" x14ac:dyDescent="0.3"/>
    <row r="22" spans="2:24" ht="15.75" customHeight="1" x14ac:dyDescent="0.3"/>
    <row r="23" spans="2:24" ht="15.75" customHeight="1" x14ac:dyDescent="0.3"/>
    <row r="24" spans="2:24" ht="15.75" customHeight="1" x14ac:dyDescent="0.3"/>
    <row r="25" spans="2:24" x14ac:dyDescent="0.3">
      <c r="F25" s="22"/>
      <c r="G25" s="22"/>
    </row>
    <row r="26" spans="2:24" ht="89.4" customHeight="1" x14ac:dyDescent="0.3">
      <c r="C26" s="235" t="s">
        <v>31</v>
      </c>
      <c r="D26" s="236"/>
      <c r="E26" s="236"/>
      <c r="F26" s="17"/>
      <c r="G26" s="47"/>
      <c r="L26" s="265" t="s">
        <v>32</v>
      </c>
      <c r="M26" s="266"/>
      <c r="N26" s="266"/>
      <c r="O26" s="266"/>
      <c r="P26" s="266"/>
      <c r="Q26" s="266"/>
      <c r="V26" s="235" t="s">
        <v>33</v>
      </c>
      <c r="W26" s="236"/>
      <c r="X26" s="236"/>
    </row>
    <row r="28" spans="2:24" ht="15" thickBot="1" x14ac:dyDescent="0.35"/>
    <row r="29" spans="2:24" ht="15" thickBot="1" x14ac:dyDescent="0.35">
      <c r="E29" s="240" t="s">
        <v>34</v>
      </c>
      <c r="F29" s="241"/>
      <c r="G29" s="241"/>
      <c r="H29" s="241"/>
      <c r="I29" s="241"/>
      <c r="J29" s="241"/>
      <c r="K29" s="241"/>
      <c r="L29" s="241"/>
      <c r="M29" s="241"/>
      <c r="N29" s="241"/>
      <c r="O29" s="241"/>
      <c r="P29" s="241"/>
      <c r="Q29" s="241"/>
      <c r="R29" s="241"/>
      <c r="S29" s="241"/>
      <c r="T29" s="241"/>
      <c r="U29" s="241"/>
      <c r="V29" s="241"/>
      <c r="W29" s="241"/>
      <c r="X29" s="242"/>
    </row>
    <row r="30" spans="2:24" ht="15" customHeight="1" thickBot="1" x14ac:dyDescent="0.35">
      <c r="E30" s="243" t="s">
        <v>35</v>
      </c>
      <c r="F30" s="243" t="s">
        <v>73</v>
      </c>
      <c r="G30" s="245" t="s">
        <v>37</v>
      </c>
      <c r="H30" s="246"/>
      <c r="I30" s="246"/>
      <c r="J30" s="247"/>
      <c r="K30" s="245" t="s">
        <v>38</v>
      </c>
      <c r="L30" s="246"/>
      <c r="M30" s="246"/>
      <c r="N30" s="247"/>
      <c r="O30" s="237" t="s">
        <v>39</v>
      </c>
      <c r="P30" s="238"/>
      <c r="Q30" s="238"/>
      <c r="R30" s="239"/>
      <c r="S30" s="237" t="s">
        <v>40</v>
      </c>
      <c r="T30" s="238"/>
      <c r="U30" s="238"/>
      <c r="V30" s="238"/>
      <c r="W30" s="245" t="s">
        <v>74</v>
      </c>
      <c r="X30" s="247"/>
    </row>
    <row r="31" spans="2:24" ht="28.2" thickBot="1" x14ac:dyDescent="0.35">
      <c r="E31" s="244"/>
      <c r="F31" s="244"/>
      <c r="G31" s="13" t="s">
        <v>75</v>
      </c>
      <c r="H31" s="104" t="s">
        <v>76</v>
      </c>
      <c r="I31" s="14" t="s">
        <v>77</v>
      </c>
      <c r="J31" s="105" t="s">
        <v>78</v>
      </c>
      <c r="K31" s="13" t="s">
        <v>75</v>
      </c>
      <c r="L31" s="104" t="s">
        <v>76</v>
      </c>
      <c r="M31" s="14" t="s">
        <v>77</v>
      </c>
      <c r="N31" s="105" t="s">
        <v>78</v>
      </c>
      <c r="O31" s="13" t="s">
        <v>75</v>
      </c>
      <c r="P31" s="106" t="s">
        <v>76</v>
      </c>
      <c r="Q31" s="15" t="s">
        <v>77</v>
      </c>
      <c r="R31" s="107" t="s">
        <v>78</v>
      </c>
      <c r="S31" s="16" t="s">
        <v>75</v>
      </c>
      <c r="T31" s="106" t="s">
        <v>76</v>
      </c>
      <c r="U31" s="15" t="s">
        <v>77</v>
      </c>
      <c r="V31" s="107" t="s">
        <v>78</v>
      </c>
      <c r="W31" s="248"/>
      <c r="X31" s="249"/>
    </row>
    <row r="32" spans="2:24" x14ac:dyDescent="0.3">
      <c r="E32" s="108"/>
      <c r="F32" s="109"/>
      <c r="G32" s="30"/>
      <c r="H32" s="42"/>
      <c r="I32" s="42"/>
      <c r="J32" s="43"/>
      <c r="K32" s="41"/>
      <c r="L32" s="42"/>
      <c r="M32" s="42"/>
      <c r="N32" s="44"/>
      <c r="O32" s="110" t="str">
        <f>IFERROR((K32/G32),"NO APLICA")</f>
        <v>NO APLICA</v>
      </c>
      <c r="P32" s="111" t="str">
        <f>IFERROR((L32/H32),"NO APLICA")</f>
        <v>NO APLICA</v>
      </c>
      <c r="Q32" s="111" t="str">
        <f t="shared" ref="Q32:R35" si="1">IFERROR((M32/I32),"NO APLICA")</f>
        <v>NO APLICA</v>
      </c>
      <c r="R32" s="112" t="str">
        <f t="shared" si="1"/>
        <v>NO APLICA</v>
      </c>
      <c r="S32" s="110" t="str">
        <f>IFERROR(((K32)/(G32)),"NO APLICA")</f>
        <v>NO APLICA</v>
      </c>
      <c r="T32" s="111" t="str">
        <f>IFERROR(((K32+L32)/(G32+H32)),"NO APLICA")</f>
        <v>NO APLICA</v>
      </c>
      <c r="U32" s="111" t="str">
        <f>IFERROR(((K32+L32+M32)/(G32+H32+I32)),"NO APLICA")</f>
        <v>NO APLICA</v>
      </c>
      <c r="V32" s="112" t="str">
        <f>IFERROR(((K32+L32+M32+N32)/(G32+H32+I32+J32)),"NO APLICA")</f>
        <v>NO APLICA</v>
      </c>
      <c r="W32" s="250"/>
      <c r="X32" s="251"/>
    </row>
    <row r="33" spans="5:24" x14ac:dyDescent="0.3">
      <c r="E33" s="18"/>
      <c r="F33" s="113">
        <v>0</v>
      </c>
      <c r="G33" s="30"/>
      <c r="H33" s="31"/>
      <c r="I33" s="31"/>
      <c r="J33" s="32"/>
      <c r="K33" s="30"/>
      <c r="L33" s="33"/>
      <c r="M33" s="33"/>
      <c r="N33" s="34"/>
      <c r="O33" s="110" t="str">
        <f t="shared" ref="O33:P35" si="2">IFERROR((K33/G33),"NO APLICA")</f>
        <v>NO APLICA</v>
      </c>
      <c r="P33" s="111" t="str">
        <f t="shared" si="2"/>
        <v>NO APLICA</v>
      </c>
      <c r="Q33" s="111" t="str">
        <f t="shared" si="1"/>
        <v>NO APLICA</v>
      </c>
      <c r="R33" s="114" t="str">
        <f t="shared" si="1"/>
        <v>NO APLICA</v>
      </c>
      <c r="S33" s="110" t="str">
        <f t="shared" ref="S33:S35" si="3">IFERROR(((K33)/(G33)),"NO APLICA")</f>
        <v>NO APLICA</v>
      </c>
      <c r="T33" s="111" t="str">
        <f t="shared" ref="T33:T35" si="4">IFERROR(((K33+L33)/(G33+H33)),"NO APLICA")</f>
        <v>NO APLICA</v>
      </c>
      <c r="U33" s="111" t="str">
        <f t="shared" ref="U33:U35" si="5">IFERROR(((K33+L33+M33)/(G33+H33+I33)),"NO APLICA")</f>
        <v>NO APLICA</v>
      </c>
      <c r="V33" s="114" t="str">
        <f t="shared" ref="V33:V35" si="6">IFERROR(((K33+L33+M33+N33)/(G33+H33+I33+J33)),"NO APLICA")</f>
        <v>NO APLICA</v>
      </c>
      <c r="W33" s="252"/>
      <c r="X33" s="253"/>
    </row>
    <row r="34" spans="5:24" x14ac:dyDescent="0.3">
      <c r="E34" s="18"/>
      <c r="F34" s="113">
        <v>0</v>
      </c>
      <c r="G34" s="30"/>
      <c r="H34" s="31"/>
      <c r="I34" s="31"/>
      <c r="J34" s="32"/>
      <c r="K34" s="30"/>
      <c r="L34" s="33"/>
      <c r="M34" s="33"/>
      <c r="N34" s="34"/>
      <c r="O34" s="110" t="str">
        <f t="shared" si="2"/>
        <v>NO APLICA</v>
      </c>
      <c r="P34" s="111" t="str">
        <f t="shared" si="2"/>
        <v>NO APLICA</v>
      </c>
      <c r="Q34" s="111" t="str">
        <f t="shared" si="1"/>
        <v>NO APLICA</v>
      </c>
      <c r="R34" s="114" t="str">
        <f t="shared" si="1"/>
        <v>NO APLICA</v>
      </c>
      <c r="S34" s="110" t="str">
        <f t="shared" si="3"/>
        <v>NO APLICA</v>
      </c>
      <c r="T34" s="111" t="str">
        <f t="shared" si="4"/>
        <v>NO APLICA</v>
      </c>
      <c r="U34" s="111" t="str">
        <f t="shared" si="5"/>
        <v>NO APLICA</v>
      </c>
      <c r="V34" s="114" t="str">
        <f t="shared" si="6"/>
        <v>NO APLICA</v>
      </c>
      <c r="W34" s="252"/>
      <c r="X34" s="253"/>
    </row>
    <row r="35" spans="5:24" ht="15" thickBot="1" x14ac:dyDescent="0.35">
      <c r="E35" s="115"/>
      <c r="F35" s="116"/>
      <c r="G35" s="35"/>
      <c r="H35" s="36"/>
      <c r="I35" s="36"/>
      <c r="J35" s="37"/>
      <c r="K35" s="35"/>
      <c r="L35" s="38"/>
      <c r="M35" s="38"/>
      <c r="N35" s="39"/>
      <c r="O35" s="117" t="str">
        <f t="shared" si="2"/>
        <v>NO APLICA</v>
      </c>
      <c r="P35" s="118" t="str">
        <f t="shared" si="2"/>
        <v>NO APLICA</v>
      </c>
      <c r="Q35" s="118" t="str">
        <f t="shared" si="1"/>
        <v>NO APLICA</v>
      </c>
      <c r="R35" s="119" t="str">
        <f t="shared" si="1"/>
        <v>NO APLICA</v>
      </c>
      <c r="S35" s="117" t="str">
        <f t="shared" si="3"/>
        <v>NO APLICA</v>
      </c>
      <c r="T35" s="118" t="str">
        <f t="shared" si="4"/>
        <v>NO APLICA</v>
      </c>
      <c r="U35" s="118" t="str">
        <f t="shared" si="5"/>
        <v>NO APLICA</v>
      </c>
      <c r="V35" s="119" t="str">
        <f t="shared" si="6"/>
        <v>NO APLICA</v>
      </c>
      <c r="W35" s="224"/>
      <c r="X35" s="225"/>
    </row>
  </sheetData>
  <mergeCells count="29">
    <mergeCell ref="W32:X32"/>
    <mergeCell ref="W33:X33"/>
    <mergeCell ref="W34:X34"/>
    <mergeCell ref="W35:X35"/>
    <mergeCell ref="E29:X29"/>
    <mergeCell ref="E30:E31"/>
    <mergeCell ref="F30:F31"/>
    <mergeCell ref="G30:J30"/>
    <mergeCell ref="K30:N30"/>
    <mergeCell ref="O30:R30"/>
    <mergeCell ref="S30:V30"/>
    <mergeCell ref="W30:X31"/>
    <mergeCell ref="P11:S11"/>
    <mergeCell ref="U11:W11"/>
    <mergeCell ref="X11:X12"/>
    <mergeCell ref="B14:F14"/>
    <mergeCell ref="C26:E26"/>
    <mergeCell ref="L26:Q26"/>
    <mergeCell ref="V26:X26"/>
    <mergeCell ref="B11:B12"/>
    <mergeCell ref="C11:C12"/>
    <mergeCell ref="D11:F11"/>
    <mergeCell ref="G11:K11"/>
    <mergeCell ref="L11:O11"/>
    <mergeCell ref="E2:S2"/>
    <mergeCell ref="E3:S3"/>
    <mergeCell ref="E4:S4"/>
    <mergeCell ref="E5:S5"/>
    <mergeCell ref="G10:W10"/>
  </mergeCells>
  <conditionalFormatting sqref="G32:J35">
    <cfRule type="containsBlanks" dxfId="25" priority="7">
      <formula>LEN(TRIM(G32))=0</formula>
    </cfRule>
  </conditionalFormatting>
  <conditionalFormatting sqref="H13">
    <cfRule type="cellIs" priority="15" operator="equal">
      <formula>"NO DISPONIBLE"</formula>
    </cfRule>
  </conditionalFormatting>
  <conditionalFormatting sqref="H14:K18">
    <cfRule type="containsBlanks" dxfId="24" priority="23">
      <formula>LEN(TRIM(H14))=0</formula>
    </cfRule>
  </conditionalFormatting>
  <conditionalFormatting sqref="I13:K13">
    <cfRule type="cellIs" dxfId="23" priority="14" operator="equal">
      <formula>"NO DISPONIBLE"</formula>
    </cfRule>
  </conditionalFormatting>
  <conditionalFormatting sqref="K32:N35">
    <cfRule type="containsBlanks" dxfId="22" priority="6">
      <formula>LEN(TRIM(K32))=0</formula>
    </cfRule>
  </conditionalFormatting>
  <conditionalFormatting sqref="L13">
    <cfRule type="cellIs" priority="13" operator="equal">
      <formula>"NO DISPONIBLE"</formula>
    </cfRule>
  </conditionalFormatting>
  <conditionalFormatting sqref="L14:O18">
    <cfRule type="containsBlanks" dxfId="21" priority="24">
      <formula>LEN(TRIM(L14))=0</formula>
    </cfRule>
  </conditionalFormatting>
  <conditionalFormatting sqref="M13:O13">
    <cfRule type="cellIs" dxfId="20" priority="12" operator="equal">
      <formula>"NO DISPONIBLE"</formula>
    </cfRule>
  </conditionalFormatting>
  <conditionalFormatting sqref="O32:V35">
    <cfRule type="cellIs" dxfId="19" priority="1" operator="equal">
      <formula>"NO APLICA"</formula>
    </cfRule>
    <cfRule type="cellIs" dxfId="18" priority="2" operator="between">
      <formula>0.7</formula>
      <formula>1.2</formula>
    </cfRule>
    <cfRule type="cellIs" dxfId="17" priority="3" operator="between">
      <formula>0.5</formula>
      <formula>0.7</formula>
    </cfRule>
    <cfRule type="cellIs" dxfId="16" priority="4" operator="lessThan">
      <formula>0.5</formula>
    </cfRule>
    <cfRule type="cellIs" dxfId="15" priority="5" operator="greaterThan">
      <formula>1.2</formula>
    </cfRule>
  </conditionalFormatting>
  <conditionalFormatting sqref="P13">
    <cfRule type="cellIs" priority="11" operator="equal">
      <formula>"NO DISPONIBLE"</formula>
    </cfRule>
  </conditionalFormatting>
  <conditionalFormatting sqref="P14:S14 W14">
    <cfRule type="cellIs" dxfId="14" priority="25" stopIfTrue="1" operator="equal">
      <formula>"100%"</formula>
    </cfRule>
    <cfRule type="cellIs" dxfId="13" priority="26" stopIfTrue="1" operator="lessThan">
      <formula>0.5</formula>
    </cfRule>
    <cfRule type="cellIs" dxfId="12" priority="27" stopIfTrue="1" operator="between">
      <formula>0.5</formula>
      <formula>0.7</formula>
    </cfRule>
    <cfRule type="cellIs" dxfId="11" priority="28" stopIfTrue="1" operator="between">
      <formula>0.7</formula>
      <formula>1.2</formula>
    </cfRule>
    <cfRule type="cellIs" dxfId="10" priority="29" stopIfTrue="1" operator="greaterThanOrEqual">
      <formula>1.2</formula>
    </cfRule>
    <cfRule type="containsBlanks" dxfId="9" priority="30" stopIfTrue="1">
      <formula>LEN(TRIM(P14))=0</formula>
    </cfRule>
  </conditionalFormatting>
  <conditionalFormatting sqref="Q13:S13">
    <cfRule type="cellIs" dxfId="8" priority="10" operator="equal">
      <formula>"NO DISPONIBLE"</formula>
    </cfRule>
  </conditionalFormatting>
  <conditionalFormatting sqref="T13">
    <cfRule type="cellIs" priority="9" operator="equal">
      <formula>"NO DISPONIBLE"</formula>
    </cfRule>
  </conditionalFormatting>
  <conditionalFormatting sqref="U13:W13">
    <cfRule type="cellIs" dxfId="7" priority="8" operator="equal">
      <formula>"NO DISPONIBLE"</formula>
    </cfRule>
  </conditionalFormatting>
  <conditionalFormatting sqref="U15:W18">
    <cfRule type="containsBlanks" dxfId="6" priority="16">
      <formula>LEN(TRIM(U15))=0</formula>
    </cfRule>
    <cfRule type="cellIs" dxfId="5" priority="17" stopIfTrue="1" operator="equal">
      <formula>"100%"</formula>
    </cfRule>
    <cfRule type="cellIs" dxfId="4" priority="18" stopIfTrue="1" operator="lessThan">
      <formula>0.5</formula>
    </cfRule>
    <cfRule type="cellIs" dxfId="3" priority="19" stopIfTrue="1" operator="between">
      <formula>0.5</formula>
      <formula>0.7</formula>
    </cfRule>
    <cfRule type="cellIs" dxfId="2" priority="20" stopIfTrue="1" operator="between">
      <formula>0.7</formula>
      <formula>1.2</formula>
    </cfRule>
    <cfRule type="cellIs" dxfId="1" priority="21" stopIfTrue="1" operator="greaterThanOrEqual">
      <formula>1.2</formula>
    </cfRule>
    <cfRule type="containsBlanks" dxfId="0" priority="22" stopIfTrue="1">
      <formula>LEN(TRIM(U15))=0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ColWidth="10.6640625" defaultRowHeight="14.4" x14ac:dyDescent="0.3"/>
  <cols>
    <col min="1" max="1" width="20.33203125" customWidth="1"/>
    <col min="2" max="2" width="34.6640625" customWidth="1"/>
  </cols>
  <sheetData>
    <row r="1" spans="1:2" x14ac:dyDescent="0.3">
      <c r="A1" s="27" t="s">
        <v>46</v>
      </c>
    </row>
    <row r="3" spans="1:2" ht="120" customHeight="1" x14ac:dyDescent="0.3">
      <c r="A3" s="276" t="s">
        <v>47</v>
      </c>
      <c r="B3" s="276"/>
    </row>
    <row r="5" spans="1:2" ht="43.2" x14ac:dyDescent="0.3">
      <c r="A5" s="19"/>
      <c r="B5" s="26" t="s">
        <v>48</v>
      </c>
    </row>
    <row r="6" spans="1:2" ht="57.6" x14ac:dyDescent="0.3">
      <c r="A6" s="20"/>
      <c r="B6" s="26" t="s">
        <v>49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SEGUIMIENTO 2025</vt:lpstr>
      <vt:lpstr>SEGUIMIENTO 2026</vt:lpstr>
      <vt:lpstr>SEGUIMIENTO 2027</vt:lpstr>
      <vt:lpstr>Instrucciones</vt:lpstr>
      <vt:lpstr>'SEGUIMIENTO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Camila Alejandra Olivas Silvente</cp:lastModifiedBy>
  <cp:revision/>
  <cp:lastPrinted>2025-04-15T14:47:32Z</cp:lastPrinted>
  <dcterms:created xsi:type="dcterms:W3CDTF">2020-03-29T15:30:51Z</dcterms:created>
  <dcterms:modified xsi:type="dcterms:W3CDTF">2025-07-08T19:04:23Z</dcterms:modified>
  <cp:category/>
  <cp:contentStatus/>
</cp:coreProperties>
</file>