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Usuario\Desktop\planeacion\adm 2025-2027\mir 2024-2027\2025\2TRIM 2025\FORMATO DE EVALUCAION Y SEGUIMIENTO 2 TRIM SIRESOL 2025\"/>
    </mc:Choice>
  </mc:AlternateContent>
  <xr:revisionPtr revIDLastSave="0" documentId="13_ncr:1_{B1CE681A-E929-4068-ABB8-97E4206B7395}" xr6:coauthVersionLast="47" xr6:coauthVersionMax="47" xr10:uidLastSave="{00000000-0000-0000-0000-000000000000}"/>
  <bookViews>
    <workbookView xWindow="-110" yWindow="-110" windowWidth="19420" windowHeight="10300" xr2:uid="{00000000-000D-0000-FFFF-FFFF00000000}"/>
  </bookViews>
  <sheets>
    <sheet name="SEGUIMIENTO 2025" sheetId="5"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4" i="5" l="1"/>
  <c r="U54" i="5"/>
  <c r="V54" i="5"/>
  <c r="T13" i="5" l="1"/>
  <c r="T14" i="5"/>
  <c r="T15" i="5"/>
  <c r="T16" i="5"/>
  <c r="T17" i="5"/>
  <c r="T19" i="5"/>
  <c r="T20" i="5"/>
  <c r="T21" i="5"/>
  <c r="T22" i="5"/>
  <c r="T23" i="5"/>
  <c r="T24" i="5"/>
  <c r="T26" i="5"/>
  <c r="T27" i="5"/>
  <c r="T28" i="5"/>
  <c r="T29" i="5"/>
  <c r="T30" i="5"/>
  <c r="T31" i="5"/>
  <c r="T32" i="5"/>
  <c r="T33" i="5"/>
  <c r="T34" i="5"/>
  <c r="T35" i="5"/>
  <c r="Q11" i="5"/>
  <c r="P11" i="5"/>
  <c r="U12" i="5"/>
  <c r="W12" i="5"/>
  <c r="V12" i="5"/>
  <c r="T12" i="5"/>
  <c r="S12" i="5"/>
  <c r="R12" i="5"/>
  <c r="Q12" i="5"/>
  <c r="P12" i="5"/>
  <c r="U11" i="5"/>
  <c r="U13" i="5" l="1"/>
  <c r="U15" i="5"/>
  <c r="U16" i="5"/>
  <c r="U17" i="5"/>
  <c r="U18" i="5"/>
  <c r="U19" i="5"/>
  <c r="U20" i="5"/>
  <c r="U21" i="5"/>
  <c r="U22" i="5"/>
  <c r="U23" i="5"/>
  <c r="U24" i="5"/>
  <c r="U25" i="5"/>
  <c r="U26" i="5"/>
  <c r="U27" i="5"/>
  <c r="U28" i="5"/>
  <c r="U29" i="5"/>
  <c r="U30" i="5"/>
  <c r="U31" i="5"/>
  <c r="U32" i="5"/>
  <c r="U33" i="5"/>
  <c r="U34" i="5"/>
  <c r="U35" i="5"/>
  <c r="V11" i="5"/>
  <c r="W11" i="5"/>
  <c r="P27" i="5" l="1"/>
  <c r="V13" i="5"/>
  <c r="W13" i="5"/>
  <c r="V14" i="5"/>
  <c r="W14" i="5"/>
  <c r="V15" i="5"/>
  <c r="W15" i="5"/>
  <c r="V16" i="5"/>
  <c r="W16" i="5"/>
  <c r="V17" i="5"/>
  <c r="W17" i="5"/>
  <c r="V18" i="5"/>
  <c r="W18" i="5"/>
  <c r="V19" i="5"/>
  <c r="W19" i="5"/>
  <c r="V20" i="5"/>
  <c r="W20" i="5"/>
  <c r="V21" i="5"/>
  <c r="W21" i="5"/>
  <c r="V22" i="5"/>
  <c r="W22" i="5"/>
  <c r="V23" i="5"/>
  <c r="W23" i="5"/>
  <c r="V24" i="5"/>
  <c r="W24" i="5"/>
  <c r="V25" i="5"/>
  <c r="W25" i="5"/>
  <c r="V26" i="5"/>
  <c r="W26" i="5"/>
  <c r="V27" i="5"/>
  <c r="W27" i="5"/>
  <c r="V28" i="5"/>
  <c r="W28" i="5"/>
  <c r="V29" i="5"/>
  <c r="W29" i="5"/>
  <c r="V30" i="5"/>
  <c r="W30" i="5"/>
  <c r="V31" i="5"/>
  <c r="W31" i="5"/>
  <c r="V32" i="5"/>
  <c r="W32" i="5"/>
  <c r="V33" i="5"/>
  <c r="W33" i="5"/>
  <c r="V34" i="5"/>
  <c r="W34" i="5"/>
  <c r="V35" i="5"/>
  <c r="W35" i="5"/>
  <c r="P13" i="5"/>
  <c r="Q13" i="5"/>
  <c r="R13" i="5"/>
  <c r="S13" i="5"/>
  <c r="P14" i="5"/>
  <c r="Q14" i="5"/>
  <c r="R14" i="5"/>
  <c r="S14" i="5"/>
  <c r="P15" i="5"/>
  <c r="Q15" i="5"/>
  <c r="R15" i="5"/>
  <c r="S15" i="5"/>
  <c r="P16" i="5"/>
  <c r="Q16" i="5"/>
  <c r="R16" i="5"/>
  <c r="S16" i="5"/>
  <c r="P17" i="5"/>
  <c r="Q17" i="5"/>
  <c r="R17" i="5"/>
  <c r="S17" i="5"/>
  <c r="Q18" i="5"/>
  <c r="R18" i="5"/>
  <c r="S18" i="5"/>
  <c r="P19" i="5"/>
  <c r="Q19" i="5"/>
  <c r="R19" i="5"/>
  <c r="S19" i="5"/>
  <c r="P20" i="5"/>
  <c r="Q20" i="5"/>
  <c r="R20" i="5"/>
  <c r="S20" i="5"/>
  <c r="P21" i="5"/>
  <c r="Q21" i="5"/>
  <c r="R21" i="5"/>
  <c r="S21" i="5"/>
  <c r="P22" i="5"/>
  <c r="Q22" i="5"/>
  <c r="R22" i="5"/>
  <c r="S22" i="5"/>
  <c r="P23" i="5"/>
  <c r="Q23" i="5"/>
  <c r="R23" i="5"/>
  <c r="S23" i="5"/>
  <c r="P24" i="5"/>
  <c r="Q24" i="5"/>
  <c r="R24" i="5"/>
  <c r="S24" i="5"/>
  <c r="Q25" i="5"/>
  <c r="R25" i="5"/>
  <c r="S25" i="5"/>
  <c r="P26" i="5"/>
  <c r="Q26" i="5"/>
  <c r="R26" i="5"/>
  <c r="S26" i="5"/>
  <c r="Q27" i="5"/>
  <c r="R27" i="5"/>
  <c r="S27" i="5"/>
  <c r="P28" i="5"/>
  <c r="Q28" i="5"/>
  <c r="R28" i="5"/>
  <c r="S28" i="5"/>
  <c r="P29" i="5"/>
  <c r="Q29" i="5"/>
  <c r="R29" i="5"/>
  <c r="S29" i="5"/>
  <c r="P30" i="5"/>
  <c r="Q30" i="5"/>
  <c r="R30" i="5"/>
  <c r="S30" i="5"/>
  <c r="P31" i="5"/>
  <c r="Q31" i="5"/>
  <c r="R31" i="5"/>
  <c r="S31" i="5"/>
  <c r="P32" i="5"/>
  <c r="Q32" i="5"/>
  <c r="R32" i="5"/>
  <c r="S32" i="5"/>
  <c r="P33" i="5"/>
  <c r="Q33" i="5"/>
  <c r="R33" i="5"/>
  <c r="S33" i="5"/>
  <c r="P34" i="5"/>
  <c r="Q34" i="5"/>
  <c r="R34" i="5"/>
  <c r="S34" i="5"/>
  <c r="P35" i="5"/>
  <c r="Q35" i="5"/>
  <c r="R35" i="5"/>
  <c r="S35" i="5"/>
  <c r="K70" i="5"/>
  <c r="S54" i="5"/>
  <c r="R54" i="5"/>
  <c r="Q54" i="5"/>
  <c r="P54" i="5"/>
  <c r="O54" i="5"/>
</calcChain>
</file>

<file path=xl/sharedStrings.xml><?xml version="1.0" encoding="utf-8"?>
<sst xmlns="http://schemas.openxmlformats.org/spreadsheetml/2006/main" count="270" uniqueCount="160">
  <si>
    <t>FORMATO PARA LA PROGRAMACIÓN, SEGUIMIENTO Y EVALUACIÓN DEL AVANCE EN CUMPLIMIENTO DE METAS Y OBJETIVOS DEL PROGRAMA PRESUPUESTARIO ANUAL 2025</t>
  </si>
  <si>
    <t>EJE 2: MEDIO AMBIENTE Y DESARROLLO SOSTENIBLE</t>
  </si>
  <si>
    <t>AVANCE EN CUMPLIMIENTO DE METAS TRIMESTRAL Y ANUAL ACUMULADO 2025</t>
  </si>
  <si>
    <t>JUSTIFICACION TRIMESTRAL Y ANUAL DE AVANCE DE RESULTADOS 2025</t>
  </si>
  <si>
    <t>Resumen narrativo u objetivos.
Clave: Número del Eje, Número del Programa, 1 para el Fin, 1 para el Propósito, Número del Componente, Número de las Actividades.</t>
  </si>
  <si>
    <t>INDICADOR</t>
  </si>
  <si>
    <t>META PROGRAMADA 2025</t>
  </si>
  <si>
    <t>META REALIZADA 2025</t>
  </si>
  <si>
    <t>PORCENTAJE DE AVANCE TRIMESTRAL 2025</t>
  </si>
  <si>
    <t>PORCENTAJE DE AVANCE TRIMESTRAL ACUMULADO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</si>
  <si>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</si>
  <si>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</si>
  <si>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</si>
  <si>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</si>
  <si>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</si>
  <si>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</si>
  <si>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</si>
  <si>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</si>
  <si>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 DGPM )</t>
  </si>
  <si>
    <r>
      <rPr>
        <b/>
        <sz val="11"/>
        <color theme="1"/>
        <rFont val="Arial"/>
        <family val="2"/>
      </rPr>
      <t>I_MED_AM_DES_SOS: Í</t>
    </r>
    <r>
      <rPr>
        <sz val="11"/>
        <color theme="1"/>
        <rFont val="Arial"/>
        <family val="2"/>
      </rPr>
      <t>ndice de Medio Ambiente y Desarrollo Sostenible.</t>
    </r>
  </si>
  <si>
    <t>No Aplica</t>
  </si>
  <si>
    <t>NO DISPONIBLE</t>
  </si>
  <si>
    <t>Actividad</t>
  </si>
  <si>
    <t>SEGUIMIENTO A LA EJECUCIÓN DEL PRESUPUESTO AUTORIZADO</t>
  </si>
  <si>
    <t>UNIDAD ADMINISTRATIVA</t>
  </si>
  <si>
    <t>PRESUPUESTO ANUAL AUTORIZADO 2025</t>
  </si>
  <si>
    <t>PRESUPUESTO A EJERCER POR TRIMESTRE</t>
  </si>
  <si>
    <t>EJECUCIÓN  DEL PRESUPUESTO AUTORIZADO</t>
  </si>
  <si>
    <t>AVANCE TRIMESTRAL EN LA EJECUCIÓN DEL PRESUPUESTO</t>
  </si>
  <si>
    <t>AVANCE ACUMULADO ANUAL DE LA  EJECUCIÓN DEL PRESUPUESTO</t>
  </si>
  <si>
    <t>JUSTIFICACION TRIMESTRAL Y ANUAL DE AVANCE DE RESULTADOS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</si>
  <si>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</si>
  <si>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</si>
  <si>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</si>
  <si>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</si>
  <si>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 xml:space="preserve">Propósito
(SIRESOL  CANCÚN) </t>
  </si>
  <si>
    <t>2.4.  Mejorar el servicio de recolección y gestión de residuos eficiente y responsable, minimizando el impacto ambiental y fomentando la cultura de la separación en la fuente.</t>
  </si>
  <si>
    <t>RSUG (t,t-1) = Tasa de variación de los Residuos Sólidos Urbanos que se generan mensualmente e ingresan al relleno sanitario, parcela 196 y 175</t>
  </si>
  <si>
    <t>Componente
(Recolección)</t>
  </si>
  <si>
    <t>2.4.1. Verificación de la recolección de Residuos Sólidos Urbanos en el municipio de Benito Juárez realizada</t>
  </si>
  <si>
    <t>PRSU: Porcentaje de verificaciones de la recolección de RSU realizadas.</t>
  </si>
  <si>
    <r>
      <rPr>
        <b/>
        <sz val="11"/>
        <color indexed="8"/>
        <rFont val="Arial"/>
        <family val="2"/>
      </rPr>
      <t>PRS:</t>
    </r>
    <r>
      <rPr>
        <sz val="11"/>
        <color indexed="8"/>
        <rFont val="Arial"/>
        <family val="2"/>
      </rPr>
      <t xml:space="preserve"> </t>
    </r>
    <r>
      <rPr>
        <sz val="11"/>
        <color rgb="FF000000"/>
        <rFont val="Arial"/>
        <family val="2"/>
      </rPr>
      <t xml:space="preserve">Porcentaje de rutas de recolección de RSU supervisadas </t>
    </r>
  </si>
  <si>
    <r>
      <rPr>
        <b/>
        <sz val="11"/>
        <color theme="1"/>
        <rFont val="Arial"/>
        <family val="2"/>
      </rPr>
      <t xml:space="preserve">2.4.1.2. </t>
    </r>
    <r>
      <rPr>
        <sz val="11"/>
        <color theme="1"/>
        <rFont val="Arial"/>
        <family val="2"/>
      </rPr>
      <t>Atender quejas ciudadanas respecto a la recolección de RSU con el propósito de mejorar el servicio.</t>
    </r>
  </si>
  <si>
    <r>
      <rPr>
        <b/>
        <sz val="11"/>
        <color indexed="8"/>
        <rFont val="Arial"/>
        <family val="2"/>
      </rPr>
      <t xml:space="preserve">PQCA: </t>
    </r>
    <r>
      <rPr>
        <sz val="11"/>
        <color indexed="8"/>
        <rFont val="Arial"/>
        <family val="2"/>
      </rPr>
      <t>Porcentaje</t>
    </r>
    <r>
      <rPr>
        <b/>
        <sz val="11"/>
        <color indexed="8"/>
        <rFont val="Arial"/>
        <family val="2"/>
      </rPr>
      <t xml:space="preserve"> </t>
    </r>
    <r>
      <rPr>
        <sz val="11"/>
        <color indexed="8"/>
        <rFont val="Arial"/>
        <family val="2"/>
      </rPr>
      <t>de quejas ciudadanas atendidas.</t>
    </r>
  </si>
  <si>
    <r>
      <rPr>
        <b/>
        <sz val="11"/>
        <color theme="1"/>
        <rFont val="Arial"/>
        <family val="2"/>
      </rPr>
      <t>2.4.1.3.</t>
    </r>
    <r>
      <rPr>
        <sz val="11"/>
        <color theme="1"/>
        <rFont val="Arial"/>
        <family val="2"/>
      </rPr>
      <t xml:space="preserve"> Colocación de lonas de la empieza  de tiraderos clandestinos realizados</t>
    </r>
  </si>
  <si>
    <r>
      <rPr>
        <b/>
        <sz val="11"/>
        <color indexed="8"/>
        <rFont val="Arial"/>
        <family val="2"/>
      </rPr>
      <t>PSBMM:</t>
    </r>
    <r>
      <rPr>
        <sz val="11"/>
        <color indexed="8"/>
        <rFont val="Arial"/>
        <family val="2"/>
      </rPr>
      <t xml:space="preserve"> </t>
    </r>
    <r>
      <rPr>
        <sz val="11"/>
        <color rgb="FF000000"/>
        <rFont val="Arial"/>
        <family val="2"/>
      </rPr>
      <t>Porcentaje de supervisión del de barrido   mecánico y manuales.</t>
    </r>
  </si>
  <si>
    <t>Componente
( Disposición Final</t>
  </si>
  <si>
    <t>2.4.2. Reportes de la operación de los sitios de la disposición final realizados.</t>
  </si>
  <si>
    <t xml:space="preserve">PROR: Porcentaje de reportes de Operación realizados. </t>
  </si>
  <si>
    <r>
      <rPr>
        <b/>
        <sz val="11"/>
        <color theme="1"/>
        <rFont val="Arial"/>
        <family val="2"/>
      </rPr>
      <t>2.4.2.1.</t>
    </r>
    <r>
      <rPr>
        <sz val="11"/>
        <color theme="1"/>
        <rFont val="Arial"/>
        <family val="2"/>
      </rPr>
      <t xml:space="preserve"> Supervisar y realizar mantenimiento y saneamiento del sitio clausurado de la parcela 1113 realizadas.</t>
    </r>
  </si>
  <si>
    <r>
      <rPr>
        <b/>
        <sz val="11"/>
        <color indexed="8"/>
        <rFont val="Arial"/>
        <family val="2"/>
      </rPr>
      <t xml:space="preserve">PRPA1: </t>
    </r>
    <r>
      <rPr>
        <sz val="11"/>
        <color indexed="8"/>
        <rFont val="Arial"/>
        <family val="2"/>
      </rPr>
      <t xml:space="preserve">Porcentaje de Reportes de la Parcela 1113 atendidos         </t>
    </r>
  </si>
  <si>
    <r>
      <t xml:space="preserve">2.4.2.2. </t>
    </r>
    <r>
      <rPr>
        <sz val="11"/>
        <color theme="1"/>
        <rFont val="Arial"/>
        <family val="2"/>
      </rPr>
      <t>Supervisar y realizar mantenimiento, equipamiento, saneamiento y programa posclausura en la parcela 196.</t>
    </r>
  </si>
  <si>
    <r>
      <rPr>
        <b/>
        <sz val="11"/>
        <color indexed="8"/>
        <rFont val="Arial"/>
        <family val="2"/>
      </rPr>
      <t>PRPA2:</t>
    </r>
    <r>
      <rPr>
        <sz val="11"/>
        <color indexed="8"/>
        <rFont val="Arial"/>
        <family val="2"/>
      </rPr>
      <t xml:space="preserve"> Porcentaje de Reportes de la Parcela 196 atendidos</t>
    </r>
  </si>
  <si>
    <r>
      <t>2.4.2.3.</t>
    </r>
    <r>
      <rPr>
        <sz val="11"/>
        <color theme="1"/>
        <rFont val="Arial"/>
        <family val="2"/>
      </rPr>
      <t>Supervisar y realizar mantenimiento, equipamiento, saneamiento y estudios ambientales del sitio de disposición final en la parcela 175</t>
    </r>
    <r>
      <rPr>
        <b/>
        <sz val="11"/>
        <color theme="1"/>
        <rFont val="Arial"/>
        <family val="2"/>
      </rPr>
      <t xml:space="preserve"> realizados.</t>
    </r>
  </si>
  <si>
    <r>
      <rPr>
        <b/>
        <sz val="11"/>
        <color indexed="8"/>
        <rFont val="Arial"/>
        <family val="2"/>
      </rPr>
      <t>PRPA2:</t>
    </r>
    <r>
      <rPr>
        <sz val="11"/>
        <color indexed="8"/>
        <rFont val="Arial"/>
        <family val="2"/>
      </rPr>
      <t xml:space="preserve"> Porcentaje de Reportes de la Parcela 196 realizados.</t>
    </r>
  </si>
  <si>
    <t>Componente
(APROVECHAMIENTO)</t>
  </si>
  <si>
    <r>
      <t xml:space="preserve">2.4.3.  </t>
    </r>
    <r>
      <rPr>
        <sz val="11"/>
        <color theme="1"/>
        <rFont val="Arial"/>
        <family val="2"/>
      </rPr>
      <t xml:space="preserve">Atenciones a contribuyentes en temas de  recolección de residuos sólidos  registradas.             </t>
    </r>
    <r>
      <rPr>
        <b/>
        <sz val="11"/>
        <color theme="1"/>
        <rFont val="Arial"/>
        <family val="2"/>
      </rPr>
      <t xml:space="preserve">         </t>
    </r>
  </si>
  <si>
    <r>
      <t xml:space="preserve"> PCR: </t>
    </r>
    <r>
      <rPr>
        <sz val="11"/>
        <color theme="1"/>
        <rFont val="Arial"/>
        <family val="2"/>
      </rPr>
      <t>Porcentaje de contribuyentes atendidos.</t>
    </r>
  </si>
  <si>
    <t xml:space="preserve">Actividad </t>
  </si>
  <si>
    <r>
      <rPr>
        <b/>
        <sz val="11"/>
        <color theme="1"/>
        <rFont val="Arial"/>
        <family val="2"/>
      </rPr>
      <t xml:space="preserve">2.4.3.1. </t>
    </r>
    <r>
      <rPr>
        <sz val="11"/>
        <color theme="1"/>
        <rFont val="Arial"/>
        <family val="2"/>
      </rPr>
      <t>Emisión de pases de caja al contribuyente para el pago de los derechos de la recolección de residuos registrados.</t>
    </r>
  </si>
  <si>
    <r>
      <rPr>
        <b/>
        <sz val="11"/>
        <color indexed="8"/>
        <rFont val="Arial"/>
        <family val="2"/>
      </rPr>
      <t>PCA:</t>
    </r>
    <r>
      <rPr>
        <sz val="11"/>
        <color indexed="8"/>
        <rFont val="Arial"/>
        <family val="2"/>
      </rPr>
      <t xml:space="preserve"> Porcentaje de  contribuyentes registrados </t>
    </r>
  </si>
  <si>
    <r>
      <rPr>
        <b/>
        <sz val="11"/>
        <color theme="1"/>
        <rFont val="Arial"/>
        <family val="2"/>
      </rPr>
      <t>2.4.3.2.</t>
    </r>
    <r>
      <rPr>
        <sz val="11"/>
        <color theme="1"/>
        <rFont val="Arial"/>
        <family val="2"/>
      </rPr>
      <t xml:space="preserve"> Elaborar Formatos de Constancias de Planes de manejo de residuos sólidos a grandes Generadores verificados.</t>
    </r>
  </si>
  <si>
    <r>
      <rPr>
        <b/>
        <sz val="11"/>
        <color theme="1"/>
        <rFont val="Arial"/>
        <family val="2"/>
      </rPr>
      <t xml:space="preserve">2.4.3.3.  </t>
    </r>
    <r>
      <rPr>
        <sz val="11"/>
        <color theme="1"/>
        <rFont val="Arial"/>
        <family val="2"/>
      </rPr>
      <t>Supervisar los pesajes de residuos declarados por los contribuyentes.</t>
    </r>
  </si>
  <si>
    <r>
      <rPr>
        <b/>
        <sz val="11"/>
        <color indexed="8"/>
        <rFont val="Arial"/>
        <family val="2"/>
      </rPr>
      <t xml:space="preserve">PVEC:  </t>
    </r>
    <r>
      <rPr>
        <sz val="11"/>
        <color rgb="FF000000"/>
        <rFont val="Arial"/>
        <family val="2"/>
      </rPr>
      <t xml:space="preserve"> Porcentaje de visitas empresas contribuyentes realizadas</t>
    </r>
  </si>
  <si>
    <t>Componente
(GENERACIÓN)</t>
  </si>
  <si>
    <r>
      <rPr>
        <b/>
        <sz val="11"/>
        <color theme="1"/>
        <rFont val="Arial"/>
        <family val="2"/>
      </rPr>
      <t>2.4.4.</t>
    </r>
    <r>
      <rPr>
        <sz val="11"/>
        <color theme="1"/>
        <rFont val="Arial"/>
        <family val="2"/>
      </rPr>
      <t xml:space="preserve"> Actividades de concientización sobre el manejo de residuos sólidos urbanos con la participación ciudadana registrados.</t>
    </r>
  </si>
  <si>
    <r>
      <t xml:space="preserve">PPR: </t>
    </r>
    <r>
      <rPr>
        <sz val="11"/>
        <color theme="1"/>
        <rFont val="Arial"/>
        <family val="2"/>
      </rPr>
      <t>Porcentaje de participantes registrados</t>
    </r>
  </si>
  <si>
    <r>
      <t xml:space="preserve">2.4.4.1. </t>
    </r>
    <r>
      <rPr>
        <sz val="11"/>
        <color theme="1"/>
        <rFont val="Arial"/>
        <family val="2"/>
      </rPr>
      <t xml:space="preserve"> Impartir pláticas de capacitación y concientización enfocadas en la separación, clasificación y buen manejo de los RSU en los sectores empresarial y educativo realizado.</t>
    </r>
  </si>
  <si>
    <r>
      <rPr>
        <b/>
        <sz val="11"/>
        <color indexed="8"/>
        <rFont val="Arial"/>
        <family val="2"/>
      </rPr>
      <t xml:space="preserve">PIEC: </t>
    </r>
    <r>
      <rPr>
        <sz val="11"/>
        <color rgb="FF000000"/>
        <rFont val="Arial"/>
        <family val="2"/>
      </rPr>
      <t xml:space="preserve">Porcentaje de empresas e instituciones educativas capacitadas
</t>
    </r>
  </si>
  <si>
    <r>
      <rPr>
        <b/>
        <sz val="11"/>
        <color theme="1"/>
        <rFont val="Arial"/>
        <family val="2"/>
      </rPr>
      <t>2.4.4.2.</t>
    </r>
    <r>
      <rPr>
        <sz val="11"/>
        <color theme="1"/>
        <rFont val="Arial"/>
        <family val="2"/>
      </rPr>
      <t xml:space="preserve"> Implementar Residuo Cero realizado.</t>
    </r>
  </si>
  <si>
    <r>
      <rPr>
        <b/>
        <sz val="11"/>
        <color indexed="8"/>
        <rFont val="Arial"/>
        <family val="2"/>
      </rPr>
      <t>PRC:</t>
    </r>
    <r>
      <rPr>
        <sz val="11"/>
        <color rgb="FF000000"/>
        <rFont val="Arial"/>
        <family val="2"/>
      </rPr>
      <t xml:space="preserve"> Porcentaje de acopio de  Residuo Cero realizados.</t>
    </r>
  </si>
  <si>
    <r>
      <rPr>
        <b/>
        <sz val="11"/>
        <color theme="1"/>
        <rFont val="Arial"/>
        <family val="2"/>
      </rPr>
      <t xml:space="preserve">2.4.4.3. </t>
    </r>
    <r>
      <rPr>
        <sz val="11"/>
        <color theme="1"/>
        <rFont val="Arial"/>
        <family val="2"/>
      </rPr>
      <t xml:space="preserve"> Colocar botes en préstamo y/o donación para la clasificación y separación de los residuos sólidos en beneficio de la ciudadanía, realizados.</t>
    </r>
  </si>
  <si>
    <r>
      <rPr>
        <b/>
        <sz val="11"/>
        <color indexed="8"/>
        <rFont val="Arial"/>
        <family val="2"/>
      </rPr>
      <t>PSB</t>
    </r>
    <r>
      <rPr>
        <sz val="11"/>
        <color indexed="8"/>
        <rFont val="Arial"/>
        <family val="2"/>
      </rPr>
      <t>: Porcentaje de botes de basura instalados</t>
    </r>
  </si>
  <si>
    <t xml:space="preserve">Componente
(ADMINISTRACIÓN)       </t>
  </si>
  <si>
    <r>
      <rPr>
        <b/>
        <sz val="11"/>
        <color theme="1"/>
        <rFont val="Arial"/>
        <family val="2"/>
      </rPr>
      <t>2.4.5.</t>
    </r>
    <r>
      <rPr>
        <sz val="11"/>
        <color theme="1"/>
        <rFont val="Arial"/>
        <family val="2"/>
      </rPr>
      <t xml:space="preserve"> Verificación de una cuenta pública optimizada</t>
    </r>
  </si>
  <si>
    <r>
      <rPr>
        <b/>
        <sz val="11"/>
        <color theme="1"/>
        <rFont val="Arial"/>
        <family val="2"/>
      </rPr>
      <t>PRCP:</t>
    </r>
    <r>
      <rPr>
        <sz val="11"/>
        <color theme="1"/>
        <rFont val="Arial"/>
        <family val="2"/>
      </rPr>
      <t xml:space="preserve"> Porcentaje de reportes del presupuesto aprobado.</t>
    </r>
  </si>
  <si>
    <r>
      <rPr>
        <b/>
        <sz val="11"/>
        <color theme="1"/>
        <rFont val="Arial"/>
        <family val="2"/>
      </rPr>
      <t xml:space="preserve">2.4.5.1. </t>
    </r>
    <r>
      <rPr>
        <sz val="11"/>
        <color theme="1"/>
        <rFont val="Arial"/>
        <family val="2"/>
      </rPr>
      <t>Elaboración de la información  administrativa para la rendición de cuentas del organismo. Realizados.</t>
    </r>
  </si>
  <si>
    <r>
      <rPr>
        <b/>
        <sz val="11"/>
        <color theme="1"/>
        <rFont val="Arial"/>
        <family val="2"/>
      </rPr>
      <t xml:space="preserve">PIPP: </t>
    </r>
    <r>
      <rPr>
        <sz val="11"/>
        <color theme="1"/>
        <rFont val="Arial"/>
        <family val="2"/>
      </rPr>
      <t xml:space="preserve">Porcentaje de informes de rendición de cuentas   realizadas.      </t>
    </r>
  </si>
  <si>
    <t xml:space="preserve">Componente
(PREVENCIÓN)   </t>
  </si>
  <si>
    <r>
      <rPr>
        <b/>
        <sz val="11"/>
        <color theme="1"/>
        <rFont val="Arial"/>
        <family val="2"/>
      </rPr>
      <t>2.4.6.</t>
    </r>
    <r>
      <rPr>
        <sz val="11"/>
        <color theme="1"/>
        <rFont val="Arial"/>
        <family val="2"/>
      </rPr>
      <t xml:space="preserve"> Implementación de acciones para prevenir malas prácticas en la gestión integral de residuos, coordinándose con las autoridades municipales competentes y asegurando el cumplimiento del marco legal vigente, realizados.</t>
    </r>
  </si>
  <si>
    <r>
      <rPr>
        <b/>
        <sz val="11"/>
        <color theme="1"/>
        <rFont val="Arial"/>
        <family val="2"/>
      </rPr>
      <t xml:space="preserve">PEAR: </t>
    </r>
    <r>
      <rPr>
        <sz val="11"/>
        <color theme="1"/>
        <rFont val="Arial"/>
        <family val="2"/>
      </rPr>
      <t>Porcentaje de personas atendidas por las unidades verdes  registradas.</t>
    </r>
  </si>
  <si>
    <r>
      <rPr>
        <b/>
        <sz val="11"/>
        <color theme="1"/>
        <rFont val="Arial"/>
        <family val="2"/>
      </rPr>
      <t>PIJR</t>
    </r>
    <r>
      <rPr>
        <sz val="11"/>
        <color theme="1"/>
        <rFont val="Arial"/>
        <family val="2"/>
      </rPr>
      <t>: Porcentaje de informes de  jurídicos realizadas.</t>
    </r>
  </si>
  <si>
    <r>
      <rPr>
        <b/>
        <sz val="11"/>
        <color theme="1"/>
        <rFont val="Arial"/>
        <family val="2"/>
      </rPr>
      <t xml:space="preserve">PIPATCC: </t>
    </r>
    <r>
      <rPr>
        <sz val="11"/>
        <color theme="1"/>
        <rFont val="Arial"/>
        <family val="2"/>
      </rPr>
      <t>Porcentaje de informes procedimientos administrativos, transparencia, contratos y convenios realizados.</t>
    </r>
  </si>
  <si>
    <t>SIRESOL CANCUN</t>
  </si>
  <si>
    <t>1,070,000,000-00</t>
  </si>
  <si>
    <t>TRIMESTRE 1 2025</t>
  </si>
  <si>
    <t>TRIMESTRE 2 2025</t>
  </si>
  <si>
    <t>TRIMESTRE 3 2025</t>
  </si>
  <si>
    <t>TRIMESTRE 4 2025</t>
  </si>
  <si>
    <t>Trimestral</t>
  </si>
  <si>
    <t>Anual</t>
  </si>
  <si>
    <r>
      <rPr>
        <b/>
        <sz val="11"/>
        <color theme="1"/>
        <rFont val="Arial"/>
        <family val="2"/>
      </rPr>
      <t>Unidad de medida del Indicador:</t>
    </r>
    <r>
      <rPr>
        <sz val="11"/>
        <color theme="1"/>
        <rFont val="Arial"/>
        <family val="2"/>
      </rPr>
      <t xml:space="preserve">
Porcentaje </t>
    </r>
  </si>
  <si>
    <t>Unidad de medida del indicador:  Porcentaje 
Unidad de medida de la variable: 
Verificaciones de recolección de RSU</t>
  </si>
  <si>
    <t>Unidad de medida del indicador: 
Porcentaje
Unidad de medida de la Variable:
Verificaciones de recolección de RSU.</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</si>
  <si>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Rutas de recolección</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</si>
  <si>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Quejas ciudadanas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</si>
  <si>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Basureros clandestinos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</si>
  <si>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KM Barrido mecánico y Manual</t>
    </r>
  </si>
  <si>
    <t>Unidad de medida del indicador: 
Porcentaje              
Unidad de medida de la Variable:
Reportes de Operación</t>
  </si>
  <si>
    <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Reportes de la Parcela 1113</t>
    </r>
  </si>
  <si>
    <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Reportes de la Parcela 196</t>
    </r>
  </si>
  <si>
    <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Reportes de la Parcela 175</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</si>
  <si>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Contribuyentes</t>
    </r>
  </si>
  <si>
    <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Contribuyente</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</si>
  <si>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Visitas a empresas contribuyentes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</si>
  <si>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Participantes </t>
    </r>
  </si>
  <si>
    <r>
      <t xml:space="preserve">
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plásticas impartidas.</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</si>
  <si>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Residuo Cero.</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</si>
  <si>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Botes de Basura</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</si>
  <si>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Reportes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</si>
  <si>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Reportes </t>
    </r>
  </si>
  <si>
    <t xml:space="preserve">Unidad de medida del indicador:  
Porcentaje
Unidad de medida de la Variable:   
Reportes </t>
  </si>
  <si>
    <r>
      <t xml:space="preserve">Unidad de medida del indicador:  
Porcentaje
Unidad de medida de la Variable:   
</t>
    </r>
    <r>
      <rPr>
        <sz val="11"/>
        <color theme="1"/>
        <rFont val="Arial"/>
        <family val="2"/>
      </rPr>
      <t>personas atendidas</t>
    </r>
  </si>
  <si>
    <r>
      <t xml:space="preserve">Unidad de medida del indicador:  
</t>
    </r>
    <r>
      <rPr>
        <sz val="11"/>
        <color theme="1"/>
        <rFont val="Arial"/>
        <family val="2"/>
      </rPr>
      <t>Porcentaje</t>
    </r>
    <r>
      <rPr>
        <b/>
        <sz val="11"/>
        <color theme="1"/>
        <rFont val="Arial"/>
        <family val="2"/>
      </rPr>
      <t xml:space="preserve">
Unidad de medida de la Variable:   
I</t>
    </r>
    <r>
      <rPr>
        <sz val="11"/>
        <color theme="1"/>
        <rFont val="Arial"/>
        <family val="2"/>
      </rPr>
      <t xml:space="preserve">nformes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</si>
  <si>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Informes </t>
    </r>
  </si>
  <si>
    <t>Nivel.
(unidad administrativa respons+B9:K29able)</t>
  </si>
  <si>
    <t xml:space="preserve"> 2.4 Contribuir a garantizar la preservación de la riqueza natural única que tiene nuestro municipio mediante un crecimiento ordenado, sostenible y con responsabilidad compartida mediante un servicio de recolección y gestión de residuos eficiente y responsable, minimizando el impacto ambiental y fomentando la cultura de la separación en la fuente. </t>
  </si>
  <si>
    <t xml:space="preserve">Componente
(UNIDAD DE ASUNTOS JURIDICOS Y SANCIOMES)   </t>
  </si>
  <si>
    <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Formato de Constancia de Registro de Planes de Manejo</t>
    </r>
  </si>
  <si>
    <r>
      <t xml:space="preserve">PCRPM: </t>
    </r>
    <r>
      <rPr>
        <sz val="11"/>
        <color rgb="FF000000"/>
        <rFont val="Arial"/>
        <family val="2"/>
      </rPr>
      <t>Porcentaje de  elaboración de Constancia de Registro Planes de Manejo verificados</t>
    </r>
  </si>
  <si>
    <t xml:space="preserve">Trimestral </t>
  </si>
  <si>
    <r>
      <t>2.4.1.1.</t>
    </r>
    <r>
      <rPr>
        <sz val="11"/>
        <color theme="1"/>
        <rFont val="Arial"/>
        <family val="2"/>
      </rPr>
      <t>Supervisar rutas de recolección de los Residuos Sólidos Urbanos realizadas.</t>
    </r>
  </si>
  <si>
    <r>
      <t xml:space="preserve">2.4.1.4 </t>
    </r>
    <r>
      <rPr>
        <sz val="11"/>
        <color theme="1"/>
        <rFont val="Arial"/>
        <family val="2"/>
      </rPr>
      <t>Supervisar el  servicio de barrido mecánico y manual de calles y avenidas realizadas.</t>
    </r>
  </si>
  <si>
    <t>CLAVE Y NOMBRE DEL PPA: 2.4 PROGRAMA DE RECOLECCIÓN  DE RESIDUOS SÓLIDOS URBANOS Y DISPOSICIÓN FINAL</t>
  </si>
  <si>
    <t>NOMBRE DE LA DEPENDENCIA QUE ATIENDE AL PROGRAMA: SOLUCIÓN INTEGRAL DE RESIDUOS SOLIDOS CANCÚN</t>
  </si>
  <si>
    <r>
      <rPr>
        <b/>
        <sz val="11"/>
        <color indexed="8"/>
        <rFont val="Arial"/>
        <family val="2"/>
      </rPr>
      <t>PCLLTC</t>
    </r>
    <r>
      <rPr>
        <sz val="11"/>
        <color indexed="8"/>
        <rFont val="Arial"/>
        <family val="2"/>
      </rPr>
      <t>: Porcentaje de colocación de lonas de la limpieza de tiraderos clandestinos realizados.</t>
    </r>
  </si>
  <si>
    <r>
      <rPr>
        <b/>
        <sz val="11"/>
        <color theme="1"/>
        <rFont val="Arial"/>
        <family val="2"/>
      </rPr>
      <t>PRR:</t>
    </r>
    <r>
      <rPr>
        <sz val="11"/>
        <color theme="1"/>
        <rFont val="Arial"/>
        <family val="2"/>
      </rPr>
      <t xml:space="preserve"> Porcentaje de reportes registrados.</t>
    </r>
  </si>
  <si>
    <t xml:space="preserve"> 2.4.7.1. Informes sobre juicios, convenios y contratos,  recursos y procedimientos administrativos sancionadores, realizados. </t>
  </si>
  <si>
    <t>2.4.7. Atención a los asuntos jurídicos derivados de la   prestación del servicio relacionados con la gestión integral de residuos. Realizados.</t>
  </si>
  <si>
    <r>
      <rPr>
        <b/>
        <sz val="11"/>
        <color theme="1"/>
        <rFont val="Arial"/>
        <family val="2"/>
      </rPr>
      <t xml:space="preserve">2.4.6.1 </t>
    </r>
    <r>
      <rPr>
        <sz val="11"/>
        <color theme="1"/>
        <rFont val="Arial"/>
        <family val="2"/>
      </rPr>
      <t>Implementar un sistema de vigilancia con  las Unidades Verdes para prevenir y detectar infracciones en la gestión de residuos sólidos por parte de empresas y particulares, realizados.</t>
    </r>
  </si>
  <si>
    <t>AUTORIZÓ
Lic. Franntz Johann Ancira Martínez
Director General
Solución Integral de Residuos Sólidos</t>
  </si>
  <si>
    <t>ELABORÓ
L.F.C.P. Gerardo  Arroyo Quezada 
Director Administrativo
Solución Integral de Residuos Sólidos</t>
  </si>
  <si>
    <t xml:space="preserve">  
Meta Trimestral:  
El Índice de Medio Ambiente y Desarrollo Sostenible se integra con 3 Dimensiones y 9 subdimensiones que miden aspectos de Preservación Ambiental, Gestión de Residuos y Dimensión Económica con indicadores de diferentes instituciones externas e internas al municipio . En el primer trimestre la meta realizada se consideró igual a la programada debido a que los indicadores no han tenido actualizaciones.
Meta Anual: 
La meta anual es del 25% como se esperaba con base a la metra trimestral alcanzada</t>
  </si>
  <si>
    <t>v</t>
  </si>
  <si>
    <t>Justificación Trimestral: Se ingresaron 148,783 toneladas de residuos  sólidos urbanos ingresados  en  la parcela 175 de las 111,979 Toneladas proyectadas, teniendo un 133%  de avance en el Segundo Trimestre 2025.</t>
  </si>
  <si>
    <t xml:space="preserve">Justificación Trimestral: Se realizaron 550 verificaciones de la recolección de residuos sólidos en el Municipio de Benito Juárez, de las 550 que estaban programadas, teniendo el 100% de avance en el Segundor Trimestre 2025.     </t>
  </si>
  <si>
    <t xml:space="preserve">Justificación Trimestral: Se limpiaron 1925  km del Barrido mecánico y manual de calles  de las 1925 km que estaban programadas, teniendo el 100% de avance en el Segundo Trimestre 2025. </t>
  </si>
  <si>
    <t xml:space="preserve">Justificación Trimestral: Se realizaron 3 Supervisiones de mantenimiento y saneamiento del sitio clausurado de la Parcela 1113, de los 3 que estaban programadas teniendo el 100% de avance en el  Segundo Trimestre 2025.    </t>
  </si>
  <si>
    <t xml:space="preserve">Justificación Trimestral: Se realizaron 3  informes ambientales del sitio de disposición final en la parcela 196, de las 3 que estaban programadas teniendo el 100% de avance en el  Segundo Trimestre 2025.    </t>
  </si>
  <si>
    <t xml:space="preserve">Justificación Trimestral: Se realizaron 3  informes ambientales del sitio de disposición final en la parcela 175, de las 3 que estaban programadas teniendo el 100% de avance en el  Segundo Trimestre 2025.     </t>
  </si>
  <si>
    <t xml:space="preserve">Justificación Trimestral: Se realizaron 3 reportes  del presupuesto aprobado, logrando 3 reportes que estaban programadas logrando el 100% de avance del Segundo Trimestre 2025.                     </t>
  </si>
  <si>
    <t xml:space="preserve">Justificación Trimestral: Se realizo 1 reporte para la rendición de cuentas del organismo, de  1 que estaban programado, logrando el 100% de avance en el  Segundo Trimestre 2025. </t>
  </si>
  <si>
    <t xml:space="preserve">Justificación Trimestral: Se realizo 3 reporte de acciones para prevenir malas prácticas de  en la gestión integral de residuos,  asegurando el cumplimiento del marco legal vigente,  de  3 que estaban programado, logrando el 100% de avance en el  Segundo Trimestre 2025.                   </t>
  </si>
  <si>
    <t>Justificación Trimestral: Se realizo 1 informe de actividades de procedimientos  jurídicos   de  1 que estaban programadas, logrando el 100% de avance en el  Segundo Trimestre 2025.</t>
  </si>
  <si>
    <t xml:space="preserve">Justificación Trimestral: Se realizo 15 informes procedimientos administrativos,  transparencia, contratos y convenios de  15 que estaban programadas, logrando el 100% de avance en el  Segundo Trimestre 2025.       </t>
  </si>
  <si>
    <t xml:space="preserve">Justificación Trimestral: Se realizaron 10101 supervisiones de rutas de recolección de los residuos sólidos urbanos, de las 10101  que estaban programadas, con un avance de  el 100%  en el  Segundo Trimestre 2025.   </t>
  </si>
  <si>
    <t>Justificación Trimestral: Se limpiaron 273  basureros clandestinos, de las 165 que estaban programadas, teniendo el 188% de avance en el Segundo Trimestre 2025</t>
  </si>
  <si>
    <t xml:space="preserve">Justificación Trimestral: Se realizaron1 informe semestral de la operación de los sitios de la disposición final  de los residuos sólidos urbanos logrando, de las 1 que estaban programadas logrando el 1000% de avance en el Segundo Trimestre 2025.   </t>
  </si>
  <si>
    <t xml:space="preserve">Justificación Trimestral: Se atendieron a 216 contribuyentes rezagados por el pago de la recolección de residuos sólidos, de las 200 que estaban programadas en el municipio de Benito Juárez teniendo un avance del 108% en el Segundo Trimestre 2025.                 </t>
  </si>
  <si>
    <t xml:space="preserve">Justificación Trimestral: Se atendieron a 9501 contribuyentes que se les entrego su pase de caja para realizar el pago por la recolección del residuos, de las 6055 que estaban programadas en el municipio de Benito Juárez logrando el 157% de avance en el  Segundo Trimestre 2025.    </t>
  </si>
  <si>
    <t xml:space="preserve">Justificación Trimestral: Se realizaron  216  Constancias de Planes de Manejo de grandes generadores de residuos de las 200  que estaban programadas en el municipio de Benito Juárez logrando el 108 % de avance en el  Segundo Trimestre 2025.        </t>
  </si>
  <si>
    <t xml:space="preserve">Justificación Trimestral: Se realizaron 3 Verificación de las autodeterminaciones de los residuos sólidos urbanos a las empresas contribuyentes,  de las 25 que estaban programadas en el Municipio de Benito Juárez, teniendo un avance del 12%, en el  Segundo Trimestre 2025.   </t>
  </si>
  <si>
    <t xml:space="preserve">Justificación Trimestral: Se cuenta con 85373 ciudadanos registrados enfocados en las buenas prácticas sobre el manejo de residuos sólidos urbanos  de las 153027 que estaban programadas en el municipio de Benito Juárez. con un 56 % de avance en el  Segundo Trimestre 2025.      </t>
  </si>
  <si>
    <t xml:space="preserve">Justificación Trimestral: Se realizaron 165 pláticas de capacitación y concientización enfocadas en la separación, clasificación y buen manejo de los RSU en los sectores empresarial y educativo de las 205  que estaban programadas en el municipio de Benito Juárez logrando el 80% de avance en el Segundo Trimestre 2025.        </t>
  </si>
  <si>
    <t xml:space="preserve">Justificación Trimestral: Se realizaron 2 jornadas de Residuo Cero, de las 2 que estaban programadas en el municipio de Benito Juárez logrando el 100% de avance en el Segundo Trimestre 2025.   </t>
  </si>
  <si>
    <t xml:space="preserve">Justificación Trimestral: Se colocaron 1600  botes que se instalaron y/o prestaron  para el deposito de residuos sólidos,  de las 600  que estaban programadas en el Municipio de Benito Juárez logrando el 267% de avance en el Segundo Trimestre 2025.                   </t>
  </si>
  <si>
    <t xml:space="preserve">Justificación Trimestral: Se realizo 207 reporte de reporte de atenciones ciudadanas de las  unidades verdes  de las a unidades verdes ,  de  300 que estaban programadas, logrando el 69% de avance en el  Segundo Trimestre 2025.                     </t>
  </si>
  <si>
    <t xml:space="preserve">Justificación Trimestral: Se recibieron 72  quejas  ciudadanas, de las 298 que estaban programadas con un avance 25% en el  Segundo Trimestre 2025.                                                                       Nota: El número de quejas ciudadanas registradas fueEl número de quejas ciudadanas registradas fue un 24% inferior al proyectado.s  </t>
  </si>
  <si>
    <t>REVISÓ
Lic José Fernando Díaz Núñez
Dirección de General de Planeación</t>
  </si>
  <si>
    <t xml:space="preserve">Justificación Trimestral: Se ejercio  $364,120,594.00 informes procedimientos administrativos,  transparencia, contratos y convenios de  15 que estaban programadas, logrando el 100% de avance en el  Segundo Trimestre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</si>
</sst>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9">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b/>
      <sz val="11"/>
      <color theme="1"/>
      <name val="Calibri"/>
      <family val="2"/>
      <scheme val="minor"/>
    </font>
    <font>
      <sz val="11"/>
      <color theme="0"/>
      <name val="Arial"/>
      <family val="2"/>
    </font>
    <font>
      <sz val="11"/>
      <color indexed="8"/>
      <name val="Arial"/>
      <family val="2"/>
    </font>
    <font>
      <b/>
      <sz val="11"/>
      <color indexed="8"/>
      <name val="Arial"/>
      <family val="2"/>
    </font>
    <font>
      <sz val="11"/>
      <color rgb="FF000000"/>
      <name val="Arial"/>
      <family val="2"/>
    </font>
    <font>
      <b/>
      <sz val="20"/>
      <color theme="1"/>
      <name val="Arial"/>
      <family val="2"/>
    </font>
    <font>
      <b/>
      <sz val="12"/>
      <color theme="1"/>
      <name val="Arial"/>
      <family val="2"/>
    </font>
    <font>
      <b/>
      <sz val="11"/>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009F7A"/>
        <bgColor rgb="FF000000"/>
      </patternFill>
    </fill>
    <fill>
      <patternFill patternType="solid">
        <fgColor rgb="FF009F7A"/>
        <bgColor indexed="64"/>
      </patternFill>
    </fill>
    <fill>
      <patternFill patternType="solid">
        <fgColor rgb="FF7FCFBC"/>
        <bgColor indexed="64"/>
      </patternFill>
    </fill>
    <fill>
      <patternFill patternType="solid">
        <fgColor rgb="FF7FCFBC"/>
        <bgColor rgb="FF000000"/>
      </patternFill>
    </fill>
    <fill>
      <patternFill patternType="solid">
        <fgColor theme="0" tint="-0.34998626667073579"/>
        <bgColor indexed="64"/>
      </patternFill>
    </fill>
    <fill>
      <patternFill patternType="solid">
        <fgColor rgb="FF7FCFBC"/>
        <bgColor rgb="FFF2F2F2"/>
      </patternFill>
    </fill>
    <fill>
      <patternFill patternType="solid">
        <fgColor rgb="FF00B050"/>
        <bgColor indexed="64"/>
      </patternFill>
    </fill>
    <fill>
      <patternFill patternType="solid">
        <fgColor theme="0"/>
        <bgColor rgb="FFF2F2F2"/>
      </patternFill>
    </fill>
  </fills>
  <borders count="80">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dashed">
        <color theme="1"/>
      </left>
      <right style="dashed">
        <color theme="1"/>
      </right>
      <top style="dashed">
        <color theme="1"/>
      </top>
      <bottom/>
      <diagonal/>
    </border>
    <border>
      <left style="medium">
        <color indexed="64"/>
      </left>
      <right style="dotted">
        <color indexed="64"/>
      </right>
      <top/>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dashed">
        <color theme="1"/>
      </top>
      <bottom style="dotted">
        <color theme="1"/>
      </bottom>
      <diagonal/>
    </border>
    <border>
      <left style="medium">
        <color indexed="64"/>
      </left>
      <right style="medium">
        <color indexed="64"/>
      </right>
      <top style="dotted">
        <color theme="1"/>
      </top>
      <bottom style="dotted">
        <color theme="1"/>
      </bottom>
      <diagonal/>
    </border>
    <border>
      <left style="medium">
        <color indexed="64"/>
      </left>
      <right style="medium">
        <color indexed="64"/>
      </right>
      <top style="dotted">
        <color theme="1"/>
      </top>
      <bottom style="medium">
        <color indexed="64"/>
      </bottom>
      <diagonal/>
    </border>
    <border>
      <left style="dashed">
        <color theme="1"/>
      </left>
      <right/>
      <top/>
      <bottom style="dashed">
        <color theme="1"/>
      </bottom>
      <diagonal/>
    </border>
    <border>
      <left style="medium">
        <color indexed="64"/>
      </left>
      <right/>
      <top style="thin">
        <color indexed="64"/>
      </top>
      <bottom style="medium">
        <color indexed="64"/>
      </bottom>
      <diagonal/>
    </border>
    <border>
      <left style="dotted">
        <color indexed="64"/>
      </left>
      <right/>
      <top style="dotted">
        <color indexed="64"/>
      </top>
      <bottom style="dotted">
        <color indexed="64"/>
      </bottom>
      <diagonal/>
    </border>
    <border>
      <left style="medium">
        <color rgb="FF000000"/>
      </left>
      <right style="medium">
        <color indexed="64"/>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tted">
        <color theme="1"/>
      </top>
      <bottom/>
      <diagonal/>
    </border>
    <border>
      <left style="thick">
        <color indexed="64"/>
      </left>
      <right style="dashed">
        <color theme="1"/>
      </right>
      <top style="dashed">
        <color theme="1"/>
      </top>
      <bottom style="dashed">
        <color theme="1"/>
      </bottom>
      <diagonal/>
    </border>
    <border>
      <left/>
      <right/>
      <top/>
      <bottom style="dashed">
        <color theme="1"/>
      </bottom>
      <diagonal/>
    </border>
    <border>
      <left style="thick">
        <color indexed="64"/>
      </left>
      <right style="dotted">
        <color indexed="64"/>
      </right>
      <top/>
      <bottom style="dotted">
        <color indexed="64"/>
      </bottom>
      <diagonal/>
    </border>
    <border>
      <left style="thick">
        <color indexed="64"/>
      </left>
      <right style="dotted">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ashed">
        <color theme="1"/>
      </left>
      <right/>
      <top/>
      <bottom style="dotted">
        <color theme="1"/>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style="thin">
        <color indexed="64"/>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thin">
        <color indexed="64"/>
      </top>
      <bottom/>
      <diagonal/>
    </border>
    <border>
      <left style="medium">
        <color indexed="64"/>
      </left>
      <right style="dashed">
        <color theme="1"/>
      </right>
      <top style="dotted">
        <color indexed="64"/>
      </top>
      <bottom/>
      <diagonal/>
    </border>
    <border>
      <left style="medium">
        <color indexed="64"/>
      </left>
      <right style="dotted">
        <color indexed="64"/>
      </right>
      <top style="medium">
        <color indexed="64"/>
      </top>
      <bottom style="dotted">
        <color indexed="64"/>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right style="dashed">
        <color theme="1"/>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222">
    <xf numFmtId="0" fontId="0" fillId="0" borderId="0" xfId="0"/>
    <xf numFmtId="0" fontId="0" fillId="4" borderId="0" xfId="0" applyFill="1"/>
    <xf numFmtId="0" fontId="4" fillId="2" borderId="7" xfId="0" applyFont="1" applyFill="1" applyBorder="1" applyAlignment="1">
      <alignment horizontal="center" vertical="center" wrapText="1"/>
    </xf>
    <xf numFmtId="0" fontId="3" fillId="2" borderId="12" xfId="0" applyFont="1" applyFill="1" applyBorder="1" applyAlignment="1">
      <alignment horizontal="justify" vertical="center" wrapText="1"/>
    </xf>
    <xf numFmtId="0" fontId="3" fillId="2" borderId="1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0" fontId="0" fillId="3" borderId="25" xfId="0" applyNumberFormat="1" applyFill="1" applyBorder="1" applyAlignment="1">
      <alignment horizontal="center" vertical="center" wrapText="1"/>
    </xf>
    <xf numFmtId="0" fontId="11" fillId="0" borderId="0" xfId="0" applyFont="1"/>
    <xf numFmtId="0" fontId="0" fillId="6" borderId="0" xfId="0" applyFill="1"/>
    <xf numFmtId="0" fontId="0" fillId="0" borderId="0" xfId="0" applyAlignment="1">
      <alignment wrapText="1"/>
    </xf>
    <xf numFmtId="0" fontId="0" fillId="5" borderId="0" xfId="0" applyFill="1"/>
    <xf numFmtId="10" fontId="0" fillId="3" borderId="26" xfId="0" applyNumberForma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3" fillId="2" borderId="37" xfId="0" applyFont="1" applyFill="1" applyBorder="1" applyAlignment="1">
      <alignment horizontal="center" vertical="center" wrapText="1"/>
    </xf>
    <xf numFmtId="0" fontId="2" fillId="2" borderId="13" xfId="0" applyFont="1" applyFill="1" applyBorder="1" applyAlignment="1">
      <alignment vertical="center" wrapText="1"/>
    </xf>
    <xf numFmtId="10" fontId="0" fillId="0" borderId="0" xfId="0" applyNumberFormat="1"/>
    <xf numFmtId="10" fontId="0" fillId="3" borderId="38" xfId="0" applyNumberFormat="1" applyFill="1" applyBorder="1" applyAlignment="1">
      <alignment horizontal="center" vertical="center" wrapText="1"/>
    </xf>
    <xf numFmtId="0" fontId="9" fillId="7" borderId="35"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4" fillId="9" borderId="1" xfId="0" applyFont="1" applyFill="1" applyBorder="1" applyAlignment="1">
      <alignment horizontal="center" vertical="center" wrapText="1"/>
    </xf>
    <xf numFmtId="3" fontId="3" fillId="9" borderId="18" xfId="0" applyNumberFormat="1" applyFont="1" applyFill="1" applyBorder="1" applyAlignment="1">
      <alignment horizontal="center" vertical="center" wrapText="1"/>
    </xf>
    <xf numFmtId="3" fontId="3" fillId="9" borderId="19" xfId="0" applyNumberFormat="1" applyFont="1" applyFill="1" applyBorder="1" applyAlignment="1">
      <alignment horizontal="center" vertical="center" wrapText="1"/>
    </xf>
    <xf numFmtId="0" fontId="1" fillId="10" borderId="35"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41" xfId="0" applyFont="1" applyFill="1" applyBorder="1" applyAlignment="1">
      <alignment horizontal="center" vertical="center" wrapText="1"/>
    </xf>
    <xf numFmtId="10" fontId="0" fillId="3" borderId="42" xfId="0" applyNumberFormat="1" applyFill="1" applyBorder="1" applyAlignment="1">
      <alignment horizontal="center" vertical="center" wrapText="1"/>
    </xf>
    <xf numFmtId="0" fontId="4" fillId="9" borderId="44"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2" borderId="41" xfId="0" applyFont="1" applyFill="1" applyBorder="1" applyAlignment="1">
      <alignment horizontal="center" vertical="center" wrapText="1"/>
    </xf>
    <xf numFmtId="3" fontId="3" fillId="9" borderId="41" xfId="0" applyNumberFormat="1" applyFont="1" applyFill="1" applyBorder="1" applyAlignment="1">
      <alignment horizontal="center" vertical="center" wrapText="1"/>
    </xf>
    <xf numFmtId="0" fontId="1" fillId="2" borderId="53" xfId="0" applyFont="1" applyFill="1" applyBorder="1" applyAlignment="1">
      <alignment horizontal="left" vertical="center" wrapText="1"/>
    </xf>
    <xf numFmtId="0" fontId="4" fillId="2" borderId="36" xfId="0" applyFont="1" applyFill="1" applyBorder="1" applyAlignment="1">
      <alignment vertical="center" wrapText="1"/>
    </xf>
    <xf numFmtId="3" fontId="3" fillId="9" borderId="1" xfId="0" applyNumberFormat="1" applyFont="1" applyFill="1" applyBorder="1" applyAlignment="1">
      <alignment horizontal="center" vertical="center" wrapText="1"/>
    </xf>
    <xf numFmtId="3" fontId="3" fillId="11" borderId="1" xfId="0" applyNumberFormat="1" applyFont="1" applyFill="1" applyBorder="1" applyAlignment="1">
      <alignment horizontal="center" vertical="center" wrapText="1"/>
    </xf>
    <xf numFmtId="0" fontId="12" fillId="8" borderId="15" xfId="0" applyFont="1" applyFill="1" applyBorder="1" applyAlignment="1">
      <alignment vertical="center" wrapText="1"/>
    </xf>
    <xf numFmtId="0" fontId="12" fillId="8" borderId="54" xfId="0" applyFont="1" applyFill="1" applyBorder="1" applyAlignment="1">
      <alignment horizontal="left" vertical="center" wrapText="1"/>
    </xf>
    <xf numFmtId="0" fontId="4" fillId="9" borderId="5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3" fillId="2" borderId="26" xfId="0" applyFont="1" applyFill="1" applyBorder="1" applyAlignment="1">
      <alignment horizontal="justify" vertical="center" wrapText="1"/>
    </xf>
    <xf numFmtId="0" fontId="4" fillId="9" borderId="16" xfId="0" applyFont="1" applyFill="1" applyBorder="1" applyAlignment="1">
      <alignment horizontal="justify" vertical="center" wrapText="1"/>
    </xf>
    <xf numFmtId="0" fontId="3" fillId="9" borderId="57"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26" xfId="0" quotePrefix="1" applyFont="1" applyFill="1" applyBorder="1" applyAlignment="1">
      <alignment horizontal="left"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3" fillId="9" borderId="26" xfId="0" applyFont="1" applyFill="1" applyBorder="1" applyAlignment="1">
      <alignment horizontal="left" vertical="center" wrapText="1"/>
    </xf>
    <xf numFmtId="0" fontId="4" fillId="9" borderId="26" xfId="0" applyFont="1" applyFill="1" applyBorder="1" applyAlignment="1">
      <alignment horizontal="justify" vertical="center" wrapText="1"/>
    </xf>
    <xf numFmtId="0" fontId="4" fillId="2" borderId="26" xfId="0" applyFont="1" applyFill="1" applyBorder="1" applyAlignment="1">
      <alignment horizontal="left" vertical="center" wrapText="1"/>
    </xf>
    <xf numFmtId="0" fontId="3" fillId="9" borderId="26" xfId="0" applyFont="1" applyFill="1" applyBorder="1" applyAlignment="1">
      <alignment horizontal="justify" vertical="center" wrapText="1"/>
    </xf>
    <xf numFmtId="0" fontId="4" fillId="2" borderId="58" xfId="0" applyFont="1" applyFill="1" applyBorder="1" applyAlignment="1">
      <alignment horizontal="center" vertical="center" wrapText="1"/>
    </xf>
    <xf numFmtId="0" fontId="3" fillId="2" borderId="29" xfId="0" applyFont="1" applyFill="1" applyBorder="1" applyAlignment="1">
      <alignment horizontal="justify" vertical="center" wrapText="1"/>
    </xf>
    <xf numFmtId="0" fontId="4" fillId="9" borderId="59" xfId="0" applyFont="1" applyFill="1" applyBorder="1" applyAlignment="1">
      <alignment horizontal="center" vertical="center" wrapText="1"/>
    </xf>
    <xf numFmtId="0" fontId="3" fillId="9" borderId="52" xfId="0" applyFont="1" applyFill="1" applyBorder="1" applyAlignment="1">
      <alignment horizontal="left" vertical="center" wrapText="1"/>
    </xf>
    <xf numFmtId="0" fontId="3" fillId="9" borderId="52" xfId="0" applyFont="1" applyFill="1" applyBorder="1" applyAlignment="1">
      <alignment horizontal="justify" vertical="center" wrapText="1"/>
    </xf>
    <xf numFmtId="0" fontId="4" fillId="4" borderId="59" xfId="0" applyFont="1" applyFill="1" applyBorder="1" applyAlignment="1">
      <alignment horizontal="center" vertical="center" wrapText="1"/>
    </xf>
    <xf numFmtId="0" fontId="3" fillId="4" borderId="52" xfId="0" applyFont="1" applyFill="1" applyBorder="1" applyAlignment="1">
      <alignment horizontal="justify" vertical="center" wrapText="1"/>
    </xf>
    <xf numFmtId="0" fontId="1" fillId="4" borderId="35" xfId="0" applyFont="1" applyFill="1" applyBorder="1" applyAlignment="1">
      <alignment horizontal="center" vertical="center" wrapText="1"/>
    </xf>
    <xf numFmtId="3" fontId="3" fillId="4" borderId="60" xfId="0" applyNumberFormat="1" applyFont="1" applyFill="1" applyBorder="1" applyAlignment="1">
      <alignment horizontal="center" vertical="center" wrapText="1"/>
    </xf>
    <xf numFmtId="3" fontId="3" fillId="4" borderId="61" xfId="0" applyNumberFormat="1" applyFont="1" applyFill="1" applyBorder="1" applyAlignment="1">
      <alignment horizontal="center" vertical="center" wrapText="1"/>
    </xf>
    <xf numFmtId="0" fontId="3" fillId="2" borderId="65" xfId="0" applyFont="1" applyFill="1" applyBorder="1" applyAlignment="1">
      <alignment vertical="center" wrapText="1"/>
    </xf>
    <xf numFmtId="0" fontId="5" fillId="8" borderId="16"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9" borderId="48" xfId="0" applyFont="1" applyFill="1" applyBorder="1" applyAlignment="1">
      <alignment horizontal="justify" vertical="center" wrapText="1"/>
    </xf>
    <xf numFmtId="0" fontId="4" fillId="9" borderId="42" xfId="0" applyFont="1" applyFill="1" applyBorder="1" applyAlignment="1">
      <alignment horizontal="left" vertical="center" wrapText="1"/>
    </xf>
    <xf numFmtId="0" fontId="3" fillId="9" borderId="42"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9" fillId="7" borderId="4" xfId="0" applyFont="1" applyFill="1" applyBorder="1" applyAlignment="1">
      <alignment horizontal="center" vertical="center" wrapText="1"/>
    </xf>
    <xf numFmtId="0" fontId="4" fillId="4" borderId="69"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3" fillId="4" borderId="69"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4" fillId="9" borderId="35" xfId="0" applyFont="1" applyFill="1" applyBorder="1" applyAlignment="1">
      <alignment horizontal="center" vertical="center" wrapText="1"/>
    </xf>
    <xf numFmtId="3" fontId="3" fillId="4" borderId="73" xfId="0" applyNumberFormat="1"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6" fillId="9" borderId="69" xfId="0"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69"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1" fillId="9" borderId="53" xfId="0" applyFont="1" applyFill="1" applyBorder="1" applyAlignment="1">
      <alignment horizontal="left" vertical="center" wrapText="1"/>
    </xf>
    <xf numFmtId="0" fontId="6" fillId="9" borderId="32" xfId="0" applyFont="1" applyFill="1" applyBorder="1" applyAlignment="1">
      <alignment horizontal="center" vertical="center" wrapText="1"/>
    </xf>
    <xf numFmtId="0" fontId="6" fillId="9" borderId="38" xfId="0" applyFont="1" applyFill="1" applyBorder="1" applyAlignment="1">
      <alignment horizontal="center" vertical="center" wrapText="1"/>
    </xf>
    <xf numFmtId="0" fontId="6" fillId="9" borderId="70"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3" fillId="9" borderId="70" xfId="0" applyFont="1" applyFill="1" applyBorder="1" applyAlignment="1">
      <alignment horizontal="center" vertical="center" wrapText="1"/>
    </xf>
    <xf numFmtId="0" fontId="3" fillId="9" borderId="72" xfId="0" applyFont="1" applyFill="1" applyBorder="1" applyAlignment="1">
      <alignment horizontal="center" vertical="center" wrapText="1"/>
    </xf>
    <xf numFmtId="0" fontId="3" fillId="9" borderId="35" xfId="0" applyFont="1" applyFill="1" applyBorder="1" applyAlignment="1">
      <alignment horizontal="center" vertical="center" wrapText="1"/>
    </xf>
    <xf numFmtId="3" fontId="3" fillId="13" borderId="1" xfId="0" applyNumberFormat="1" applyFont="1" applyFill="1" applyBorder="1" applyAlignment="1">
      <alignment horizontal="center" vertical="center" wrapText="1"/>
    </xf>
    <xf numFmtId="0" fontId="5" fillId="13" borderId="43" xfId="0" applyFont="1" applyFill="1" applyBorder="1" applyAlignment="1">
      <alignment horizontal="left" vertical="center" wrapText="1"/>
    </xf>
    <xf numFmtId="0" fontId="3" fillId="2" borderId="67" xfId="0" applyFont="1" applyFill="1" applyBorder="1" applyAlignment="1">
      <alignment horizontal="justify" vertical="center" wrapText="1"/>
    </xf>
    <xf numFmtId="0" fontId="3" fillId="2" borderId="72"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5" fillId="8" borderId="75" xfId="0" applyFont="1" applyFill="1" applyBorder="1" applyAlignment="1">
      <alignment horizontal="center" vertical="center" wrapText="1"/>
    </xf>
    <xf numFmtId="0" fontId="4" fillId="9" borderId="30" xfId="0" applyFont="1" applyFill="1" applyBorder="1" applyAlignment="1">
      <alignment horizontal="center" vertical="center" wrapText="1"/>
    </xf>
    <xf numFmtId="3" fontId="3" fillId="11" borderId="27" xfId="0" applyNumberFormat="1" applyFont="1" applyFill="1" applyBorder="1" applyAlignment="1">
      <alignment horizontal="center" vertical="center" wrapText="1"/>
    </xf>
    <xf numFmtId="3" fontId="3" fillId="11" borderId="28" xfId="0" applyNumberFormat="1" applyFont="1" applyFill="1" applyBorder="1" applyAlignment="1">
      <alignment horizontal="center" vertical="center" wrapText="1"/>
    </xf>
    <xf numFmtId="3" fontId="3" fillId="4" borderId="77" xfId="0" applyNumberFormat="1" applyFont="1" applyFill="1" applyBorder="1" applyAlignment="1">
      <alignment horizontal="center" vertical="center" wrapText="1"/>
    </xf>
    <xf numFmtId="3" fontId="3" fillId="4" borderId="78" xfId="0" applyNumberFormat="1" applyFont="1" applyFill="1" applyBorder="1" applyAlignment="1">
      <alignment horizontal="center" vertical="center" wrapText="1"/>
    </xf>
    <xf numFmtId="3" fontId="3" fillId="13" borderId="24" xfId="0" applyNumberFormat="1" applyFont="1" applyFill="1" applyBorder="1" applyAlignment="1">
      <alignment horizontal="center" vertical="center" wrapText="1"/>
    </xf>
    <xf numFmtId="3" fontId="3" fillId="9" borderId="24" xfId="0" applyNumberFormat="1" applyFont="1" applyFill="1" applyBorder="1" applyAlignment="1">
      <alignment horizontal="center" vertical="center" wrapText="1"/>
    </xf>
    <xf numFmtId="3" fontId="3" fillId="11" borderId="24" xfId="0" applyNumberFormat="1" applyFont="1" applyFill="1" applyBorder="1" applyAlignment="1">
      <alignment horizontal="center" vertical="center" wrapText="1"/>
    </xf>
    <xf numFmtId="3" fontId="3" fillId="4" borderId="79" xfId="0" applyNumberFormat="1" applyFont="1" applyFill="1" applyBorder="1" applyAlignment="1">
      <alignment horizontal="center" vertical="center" wrapText="1"/>
    </xf>
    <xf numFmtId="0" fontId="6" fillId="2" borderId="35" xfId="0" applyFont="1" applyFill="1" applyBorder="1" applyAlignment="1">
      <alignment horizontal="center" vertical="center" wrapText="1"/>
    </xf>
    <xf numFmtId="44" fontId="3" fillId="4" borderId="35" xfId="1" applyFont="1" applyFill="1" applyBorder="1" applyAlignment="1">
      <alignment horizontal="center" vertical="center" wrapText="1"/>
    </xf>
    <xf numFmtId="3" fontId="3" fillId="9" borderId="5" xfId="0" applyNumberFormat="1" applyFont="1" applyFill="1" applyBorder="1" applyAlignment="1">
      <alignment horizontal="center" vertical="center" wrapText="1"/>
    </xf>
    <xf numFmtId="3" fontId="3" fillId="4" borderId="35" xfId="0" applyNumberFormat="1" applyFont="1" applyFill="1" applyBorder="1" applyAlignment="1">
      <alignment horizontal="center" vertical="center" wrapText="1"/>
    </xf>
    <xf numFmtId="0" fontId="6" fillId="2" borderId="39" xfId="0" applyFont="1" applyFill="1" applyBorder="1" applyAlignment="1">
      <alignment horizontal="center" vertical="center" wrapText="1"/>
    </xf>
    <xf numFmtId="3" fontId="3" fillId="9" borderId="35" xfId="0" applyNumberFormat="1" applyFont="1" applyFill="1" applyBorder="1" applyAlignment="1">
      <alignment horizontal="center" vertical="center" wrapText="1"/>
    </xf>
    <xf numFmtId="0" fontId="6" fillId="0" borderId="69" xfId="0" applyFont="1" applyBorder="1" applyAlignment="1">
      <alignment horizontal="center" vertical="center" wrapText="1"/>
    </xf>
    <xf numFmtId="0" fontId="3" fillId="0" borderId="32" xfId="0" applyFont="1" applyBorder="1" applyAlignment="1">
      <alignment horizontal="center" vertical="center" wrapText="1"/>
    </xf>
    <xf numFmtId="3" fontId="3" fillId="4" borderId="0" xfId="0" applyNumberFormat="1" applyFont="1" applyFill="1" applyAlignment="1">
      <alignment horizontal="center" vertical="center" wrapText="1"/>
    </xf>
    <xf numFmtId="0" fontId="3" fillId="0" borderId="8" xfId="0" applyFont="1" applyBorder="1"/>
    <xf numFmtId="0" fontId="3" fillId="0" borderId="2" xfId="0" applyFont="1" applyBorder="1"/>
    <xf numFmtId="0" fontId="3" fillId="9" borderId="56" xfId="0" applyFont="1" applyFill="1" applyBorder="1" applyAlignment="1">
      <alignment horizontal="left" vertical="center" wrapText="1"/>
    </xf>
    <xf numFmtId="0" fontId="4" fillId="9" borderId="66" xfId="0" applyFont="1" applyFill="1" applyBorder="1" applyAlignment="1">
      <alignment horizontal="justify" vertical="center" wrapText="1"/>
    </xf>
    <xf numFmtId="0" fontId="4" fillId="2" borderId="26" xfId="0" applyFont="1" applyFill="1" applyBorder="1" applyAlignment="1">
      <alignment horizontal="justify" vertical="center"/>
    </xf>
    <xf numFmtId="0" fontId="3" fillId="0" borderId="0" xfId="0" applyFont="1" applyAlignment="1">
      <alignment vertical="center" wrapText="1"/>
    </xf>
    <xf numFmtId="0" fontId="3" fillId="0" borderId="0" xfId="0" applyFont="1"/>
    <xf numFmtId="0" fontId="17" fillId="0" borderId="0" xfId="0" applyFont="1" applyAlignment="1">
      <alignment horizontal="center" vertical="center"/>
    </xf>
    <xf numFmtId="10" fontId="3" fillId="3" borderId="62" xfId="0" applyNumberFormat="1" applyFont="1" applyFill="1" applyBorder="1" applyAlignment="1">
      <alignment horizontal="center" vertical="center" wrapText="1"/>
    </xf>
    <xf numFmtId="10" fontId="3" fillId="3" borderId="63" xfId="0" applyNumberFormat="1" applyFont="1" applyFill="1" applyBorder="1" applyAlignment="1">
      <alignment horizontal="center" vertical="center" wrapText="1"/>
    </xf>
    <xf numFmtId="10" fontId="3" fillId="3" borderId="64" xfId="0" applyNumberFormat="1" applyFont="1" applyFill="1" applyBorder="1" applyAlignment="1">
      <alignment horizontal="center" vertical="center" wrapText="1"/>
    </xf>
    <xf numFmtId="10" fontId="3" fillId="14" borderId="26" xfId="0" applyNumberFormat="1" applyFont="1" applyFill="1" applyBorder="1" applyAlignment="1">
      <alignment horizontal="center" vertical="center" wrapText="1"/>
    </xf>
    <xf numFmtId="10" fontId="3" fillId="14" borderId="42" xfId="0" applyNumberFormat="1" applyFont="1" applyFill="1" applyBorder="1" applyAlignment="1">
      <alignment horizontal="center" vertical="center" wrapText="1"/>
    </xf>
    <xf numFmtId="3" fontId="3" fillId="4" borderId="30" xfId="0" applyNumberFormat="1" applyFont="1" applyFill="1" applyBorder="1" applyAlignment="1">
      <alignment horizontal="center" vertical="center" wrapText="1"/>
    </xf>
    <xf numFmtId="3" fontId="3" fillId="4" borderId="31" xfId="0" applyNumberFormat="1" applyFont="1" applyFill="1" applyBorder="1" applyAlignment="1">
      <alignment horizontal="center" vertical="center" wrapText="1"/>
    </xf>
    <xf numFmtId="0" fontId="3" fillId="4" borderId="14" xfId="0" applyFont="1" applyFill="1" applyBorder="1" applyAlignment="1">
      <alignment horizontal="center" vertical="center"/>
    </xf>
    <xf numFmtId="10" fontId="3" fillId="14" borderId="38" xfId="0" applyNumberFormat="1" applyFont="1" applyFill="1" applyBorder="1" applyAlignment="1">
      <alignment horizontal="center" vertical="center" wrapText="1"/>
    </xf>
    <xf numFmtId="10" fontId="3" fillId="14" borderId="29" xfId="0" applyNumberFormat="1" applyFont="1" applyFill="1" applyBorder="1" applyAlignment="1">
      <alignment horizontal="center" vertical="center" wrapText="1"/>
    </xf>
    <xf numFmtId="10" fontId="3" fillId="14" borderId="72" xfId="0" applyNumberFormat="1" applyFont="1" applyFill="1" applyBorder="1" applyAlignment="1">
      <alignment horizontal="center" vertical="center" wrapText="1"/>
    </xf>
    <xf numFmtId="10" fontId="3" fillId="14" borderId="67" xfId="0" applyNumberFormat="1" applyFont="1" applyFill="1" applyBorder="1" applyAlignment="1">
      <alignment horizontal="center" vertical="center" wrapText="1"/>
    </xf>
    <xf numFmtId="1" fontId="5" fillId="8" borderId="69" xfId="0" applyNumberFormat="1" applyFont="1" applyFill="1" applyBorder="1" applyAlignment="1">
      <alignment horizontal="center" vertical="center" wrapText="1"/>
    </xf>
    <xf numFmtId="3" fontId="5" fillId="8" borderId="32" xfId="0" applyNumberFormat="1" applyFont="1" applyFill="1" applyBorder="1" applyAlignment="1">
      <alignment horizontal="center" vertical="center" wrapText="1"/>
    </xf>
    <xf numFmtId="3" fontId="5" fillId="8" borderId="69" xfId="0" applyNumberFormat="1" applyFont="1" applyFill="1" applyBorder="1" applyAlignment="1">
      <alignment horizontal="center" vertical="center" wrapText="1"/>
    </xf>
    <xf numFmtId="3" fontId="5" fillId="8" borderId="38" xfId="0" applyNumberFormat="1" applyFont="1" applyFill="1" applyBorder="1" applyAlignment="1">
      <alignment horizontal="center" vertical="center" wrapText="1"/>
    </xf>
    <xf numFmtId="2" fontId="6" fillId="0" borderId="71" xfId="0" applyNumberFormat="1" applyFont="1" applyBorder="1" applyAlignment="1">
      <alignment horizontal="center" vertical="center" wrapText="1"/>
    </xf>
    <xf numFmtId="4" fontId="3" fillId="4" borderId="73" xfId="0" applyNumberFormat="1" applyFont="1" applyFill="1" applyBorder="1" applyAlignment="1">
      <alignment horizontal="center" vertical="center" wrapText="1"/>
    </xf>
    <xf numFmtId="4" fontId="3" fillId="4" borderId="55" xfId="0" applyNumberFormat="1" applyFont="1" applyFill="1" applyBorder="1" applyAlignment="1">
      <alignment horizontal="center" vertical="center" wrapText="1"/>
    </xf>
    <xf numFmtId="10" fontId="3" fillId="4" borderId="37" xfId="0" applyNumberFormat="1" applyFont="1" applyFill="1" applyBorder="1" applyAlignment="1">
      <alignment horizontal="center" vertical="center" wrapText="1"/>
    </xf>
    <xf numFmtId="10" fontId="3" fillId="4" borderId="46" xfId="0" applyNumberFormat="1" applyFont="1" applyFill="1" applyBorder="1" applyAlignment="1">
      <alignment horizontal="center" vertical="center" wrapText="1"/>
    </xf>
    <xf numFmtId="0" fontId="4" fillId="2" borderId="10" xfId="0" applyFont="1" applyFill="1" applyBorder="1" applyAlignment="1">
      <alignment horizontal="justify" vertical="center" wrapText="1"/>
    </xf>
    <xf numFmtId="2" fontId="6" fillId="0" borderId="76" xfId="0" applyNumberFormat="1" applyFont="1" applyBorder="1" applyAlignment="1">
      <alignment horizontal="center" vertical="center" wrapText="1"/>
    </xf>
    <xf numFmtId="4" fontId="3" fillId="4" borderId="77" xfId="0" applyNumberFormat="1" applyFont="1" applyFill="1" applyBorder="1" applyAlignment="1">
      <alignment horizontal="center" vertical="center" wrapText="1"/>
    </xf>
    <xf numFmtId="3" fontId="3" fillId="4" borderId="27" xfId="0" applyNumberFormat="1" applyFont="1" applyFill="1" applyBorder="1" applyAlignment="1">
      <alignment horizontal="center" vertical="center" wrapText="1"/>
    </xf>
    <xf numFmtId="9" fontId="3" fillId="14" borderId="26" xfId="0" applyNumberFormat="1" applyFont="1" applyFill="1" applyBorder="1" applyAlignment="1">
      <alignment horizontal="center" vertical="center" wrapText="1"/>
    </xf>
    <xf numFmtId="9" fontId="4" fillId="3" borderId="25" xfId="0" applyNumberFormat="1" applyFont="1" applyFill="1" applyBorder="1" applyAlignment="1">
      <alignment horizontal="center" vertical="center" wrapText="1"/>
    </xf>
    <xf numFmtId="9" fontId="4" fillId="12" borderId="25" xfId="0" applyNumberFormat="1" applyFont="1" applyFill="1" applyBorder="1" applyAlignment="1">
      <alignment horizontal="center" vertical="center" wrapText="1"/>
    </xf>
    <xf numFmtId="9" fontId="4" fillId="3" borderId="58" xfId="0" applyNumberFormat="1" applyFont="1" applyFill="1" applyBorder="1" applyAlignment="1">
      <alignment horizontal="center" vertical="center" wrapText="1"/>
    </xf>
    <xf numFmtId="9" fontId="3" fillId="14" borderId="29" xfId="0" applyNumberFormat="1" applyFont="1" applyFill="1" applyBorder="1" applyAlignment="1">
      <alignment horizontal="center" vertical="center" wrapText="1"/>
    </xf>
    <xf numFmtId="9" fontId="6" fillId="0" borderId="40" xfId="0" applyNumberFormat="1" applyFont="1" applyBorder="1" applyAlignment="1">
      <alignment horizontal="center" vertical="center" wrapText="1"/>
    </xf>
    <xf numFmtId="9" fontId="0" fillId="3" borderId="25" xfId="0" applyNumberFormat="1" applyFill="1" applyBorder="1" applyAlignment="1">
      <alignment horizontal="center" vertical="center" wrapText="1"/>
    </xf>
    <xf numFmtId="9" fontId="0" fillId="3" borderId="26" xfId="0" applyNumberForma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8" fillId="8" borderId="4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0" xfId="0" applyFont="1" applyFill="1" applyAlignment="1">
      <alignment horizontal="center" vertical="center"/>
    </xf>
    <xf numFmtId="0" fontId="9" fillId="7" borderId="34" xfId="0" applyFont="1" applyFill="1" applyBorder="1" applyAlignment="1">
      <alignment horizontal="center" vertical="center"/>
    </xf>
    <xf numFmtId="0" fontId="9" fillId="7" borderId="33"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16" fillId="0" borderId="23" xfId="0" applyFont="1" applyBorder="1" applyAlignment="1">
      <alignment horizontal="center" vertical="center" wrapText="1"/>
    </xf>
    <xf numFmtId="0" fontId="16" fillId="0" borderId="23" xfId="0" applyFont="1" applyBorder="1" applyAlignment="1">
      <alignment horizontal="center" vertical="center"/>
    </xf>
    <xf numFmtId="0" fontId="16" fillId="0" borderId="23" xfId="0" applyFont="1" applyBorder="1" applyAlignment="1">
      <alignment horizontal="center" vertical="top" wrapText="1"/>
    </xf>
    <xf numFmtId="0" fontId="16" fillId="0" borderId="23" xfId="0" applyFont="1" applyBorder="1" applyAlignment="1">
      <alignment horizontal="center" vertical="top"/>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9" xfId="0" applyFont="1" applyFill="1" applyBorder="1" applyAlignment="1">
      <alignment horizontal="center" vertical="center" wrapText="1"/>
    </xf>
    <xf numFmtId="3" fontId="4" fillId="9" borderId="4" xfId="0" applyNumberFormat="1" applyFont="1" applyFill="1" applyBorder="1" applyAlignment="1">
      <alignment horizontal="center" vertical="center" wrapText="1"/>
    </xf>
    <xf numFmtId="3" fontId="4" fillId="9" borderId="5" xfId="0" applyNumberFormat="1" applyFont="1" applyFill="1" applyBorder="1" applyAlignment="1">
      <alignment horizontal="center" vertical="center" wrapText="1"/>
    </xf>
    <xf numFmtId="3" fontId="4" fillId="9" borderId="6" xfId="0" applyNumberFormat="1"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0" fillId="0" borderId="0" xfId="0" applyAlignment="1">
      <alignment horizontal="justify" vertical="center" wrapText="1"/>
    </xf>
    <xf numFmtId="9" fontId="6" fillId="3" borderId="25" xfId="0" applyNumberFormat="1" applyFont="1" applyFill="1" applyBorder="1" applyAlignment="1">
      <alignment horizontal="center" vertical="center" wrapText="1"/>
    </xf>
    <xf numFmtId="9" fontId="6" fillId="14" borderId="26" xfId="0" applyNumberFormat="1" applyFont="1" applyFill="1" applyBorder="1" applyAlignment="1">
      <alignment horizontal="center" vertical="center" wrapText="1"/>
    </xf>
    <xf numFmtId="9" fontId="18" fillId="3" borderId="25" xfId="0" applyNumberFormat="1" applyFont="1" applyFill="1" applyBorder="1" applyAlignment="1">
      <alignment horizontal="center" vertical="center" wrapText="1"/>
    </xf>
    <xf numFmtId="9" fontId="1" fillId="14" borderId="26" xfId="0" applyNumberFormat="1" applyFont="1" applyFill="1" applyBorder="1" applyAlignment="1">
      <alignment horizontal="center" vertical="center" wrapText="1"/>
    </xf>
    <xf numFmtId="9" fontId="1" fillId="14" borderId="25" xfId="0" applyNumberFormat="1" applyFont="1" applyFill="1" applyBorder="1" applyAlignment="1">
      <alignment horizontal="center" vertical="center" wrapText="1"/>
    </xf>
    <xf numFmtId="9" fontId="1" fillId="3" borderId="25" xfId="0" applyNumberFormat="1"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cellXfs>
  <cellStyles count="2">
    <cellStyle name="Moneda" xfId="1" builtinId="4"/>
    <cellStyle name="Normal" xfId="0" builtinId="0"/>
  </cellStyles>
  <dxfs count="16">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009F7A"/>
      <color rgb="FF7FCFBC"/>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399143</xdr:colOff>
      <xdr:row>0</xdr:row>
      <xdr:rowOff>0</xdr:rowOff>
    </xdr:from>
    <xdr:to>
      <xdr:col>2</xdr:col>
      <xdr:colOff>672193</xdr:colOff>
      <xdr:row>6</xdr:row>
      <xdr:rowOff>285750</xdr:rowOff>
    </xdr:to>
    <xdr:pic>
      <xdr:nvPicPr>
        <xdr:cNvPr id="3" name="Imagen 2">
          <a:extLst>
            <a:ext uri="{FF2B5EF4-FFF2-40B4-BE49-F238E27FC236}">
              <a16:creationId xmlns:a16="http://schemas.microsoft.com/office/drawing/2014/main" id="{853AF46A-ED02-4E5F-9536-B8AD47EB8497}"/>
            </a:ext>
          </a:extLst>
        </xdr:cNvPr>
        <xdr:cNvPicPr>
          <a:picLocks noChangeAspect="1"/>
        </xdr:cNvPicPr>
      </xdr:nvPicPr>
      <xdr:blipFill>
        <a:blip xmlns:r="http://schemas.openxmlformats.org/officeDocument/2006/relationships" r:embed="rId1"/>
        <a:stretch>
          <a:fillRect/>
        </a:stretch>
      </xdr:blipFill>
      <xdr:spPr>
        <a:xfrm>
          <a:off x="1184003" y="0"/>
          <a:ext cx="1817370" cy="2754630"/>
        </a:xfrm>
        <a:prstGeom prst="rect">
          <a:avLst/>
        </a:prstGeom>
      </xdr:spPr>
    </xdr:pic>
    <xdr:clientData/>
  </xdr:twoCellAnchor>
  <xdr:twoCellAnchor editAs="oneCell">
    <xdr:from>
      <xdr:col>23</xdr:col>
      <xdr:colOff>838200</xdr:colOff>
      <xdr:row>1</xdr:row>
      <xdr:rowOff>226410</xdr:rowOff>
    </xdr:from>
    <xdr:to>
      <xdr:col>23</xdr:col>
      <xdr:colOff>3048000</xdr:colOff>
      <xdr:row>6</xdr:row>
      <xdr:rowOff>35910</xdr:rowOff>
    </xdr:to>
    <xdr:pic>
      <xdr:nvPicPr>
        <xdr:cNvPr id="5" name="Imagen 4">
          <a:extLst>
            <a:ext uri="{FF2B5EF4-FFF2-40B4-BE49-F238E27FC236}">
              <a16:creationId xmlns:a16="http://schemas.microsoft.com/office/drawing/2014/main" id="{DA9A8026-DE6A-A4B7-9BF4-B29BE70C864E}"/>
            </a:ext>
          </a:extLst>
        </xdr:cNvPr>
        <xdr:cNvPicPr>
          <a:picLocks noChangeAspect="1"/>
        </xdr:cNvPicPr>
      </xdr:nvPicPr>
      <xdr:blipFill>
        <a:blip xmlns:r="http://schemas.openxmlformats.org/officeDocument/2006/relationships" r:embed="rId2"/>
        <a:stretch>
          <a:fillRect/>
        </a:stretch>
      </xdr:blipFill>
      <xdr:spPr>
        <a:xfrm>
          <a:off x="33045400" y="429610"/>
          <a:ext cx="2209800" cy="2095500"/>
        </a:xfrm>
        <a:prstGeom prst="rect">
          <a:avLst/>
        </a:prstGeom>
      </xdr:spPr>
    </xdr:pic>
    <xdr:clientData/>
  </xdr:twoCellAnchor>
  <xdr:twoCellAnchor editAs="oneCell">
    <xdr:from>
      <xdr:col>2</xdr:col>
      <xdr:colOff>1422400</xdr:colOff>
      <xdr:row>0</xdr:row>
      <xdr:rowOff>177800</xdr:rowOff>
    </xdr:from>
    <xdr:to>
      <xdr:col>3</xdr:col>
      <xdr:colOff>1143000</xdr:colOff>
      <xdr:row>5</xdr:row>
      <xdr:rowOff>176341</xdr:rowOff>
    </xdr:to>
    <xdr:pic>
      <xdr:nvPicPr>
        <xdr:cNvPr id="6" name="Imagen 5">
          <a:extLst>
            <a:ext uri="{FF2B5EF4-FFF2-40B4-BE49-F238E27FC236}">
              <a16:creationId xmlns:a16="http://schemas.microsoft.com/office/drawing/2014/main" id="{FCFB42E9-67F6-C962-013D-D80FC1E7BEE1}"/>
            </a:ext>
          </a:extLst>
        </xdr:cNvPr>
        <xdr:cNvPicPr>
          <a:picLocks noChangeAspect="1"/>
        </xdr:cNvPicPr>
      </xdr:nvPicPr>
      <xdr:blipFill>
        <a:blip xmlns:r="http://schemas.openxmlformats.org/officeDocument/2006/relationships" r:embed="rId3"/>
        <a:stretch>
          <a:fillRect/>
        </a:stretch>
      </xdr:blipFill>
      <xdr:spPr>
        <a:xfrm>
          <a:off x="3632200" y="177800"/>
          <a:ext cx="2235200" cy="21067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7A40F-6D22-47BC-8409-0CEACC4C2422}">
  <sheetPr>
    <pageSetUpPr fitToPage="1"/>
  </sheetPr>
  <dimension ref="A1:Y70"/>
  <sheetViews>
    <sheetView tabSelected="1" topLeftCell="N52" zoomScaleNormal="100" workbookViewId="0">
      <selection activeCell="Q54" sqref="Q54"/>
    </sheetView>
  </sheetViews>
  <sheetFormatPr baseColWidth="10" defaultColWidth="11.453125" defaultRowHeight="14.5"/>
  <cols>
    <col min="2" max="2" width="22.453125" customWidth="1"/>
    <col min="3" max="3" width="35.90625" customWidth="1"/>
    <col min="4" max="4" width="33.90625" customWidth="1"/>
    <col min="5" max="6" width="31.453125" customWidth="1"/>
    <col min="7" max="11" width="17" customWidth="1"/>
    <col min="12" max="12" width="16.1796875" bestFit="1" customWidth="1"/>
    <col min="13" max="19" width="16.90625" customWidth="1"/>
    <col min="20" max="23" width="18.453125" customWidth="1"/>
    <col min="24" max="24" width="59.453125" customWidth="1"/>
  </cols>
  <sheetData>
    <row r="1" spans="1:25" ht="15" thickBot="1"/>
    <row r="2" spans="1:25" ht="63" customHeight="1">
      <c r="A2" s="1"/>
      <c r="B2" s="1"/>
      <c r="C2" s="1"/>
      <c r="D2" s="1"/>
      <c r="E2" s="169" t="s">
        <v>0</v>
      </c>
      <c r="F2" s="170"/>
      <c r="G2" s="170"/>
      <c r="H2" s="170"/>
      <c r="I2" s="170"/>
      <c r="J2" s="170"/>
      <c r="K2" s="170"/>
      <c r="L2" s="170"/>
      <c r="M2" s="170"/>
      <c r="N2" s="170"/>
      <c r="O2" s="170"/>
      <c r="P2" s="170"/>
      <c r="Q2" s="170"/>
      <c r="R2" s="170"/>
      <c r="S2" s="170"/>
      <c r="T2" s="170"/>
      <c r="U2" s="170"/>
      <c r="V2" s="171"/>
    </row>
    <row r="3" spans="1:25" ht="30" customHeight="1">
      <c r="A3" s="1"/>
      <c r="B3" s="1"/>
      <c r="C3" s="1"/>
      <c r="D3" s="1"/>
      <c r="E3" s="172" t="s">
        <v>1</v>
      </c>
      <c r="F3" s="173"/>
      <c r="G3" s="173"/>
      <c r="H3" s="173"/>
      <c r="I3" s="173"/>
      <c r="J3" s="173"/>
      <c r="K3" s="173"/>
      <c r="L3" s="173"/>
      <c r="M3" s="173"/>
      <c r="N3" s="173"/>
      <c r="O3" s="173"/>
      <c r="P3" s="173"/>
      <c r="Q3" s="173"/>
      <c r="R3" s="173"/>
      <c r="S3" s="173"/>
      <c r="T3" s="173"/>
      <c r="U3" s="173"/>
      <c r="V3" s="174"/>
    </row>
    <row r="4" spans="1:25" ht="26.25" customHeight="1">
      <c r="A4" s="1"/>
      <c r="B4" s="1"/>
      <c r="C4" s="1"/>
      <c r="D4" s="1"/>
      <c r="E4" s="172" t="s">
        <v>123</v>
      </c>
      <c r="F4" s="173"/>
      <c r="G4" s="173"/>
      <c r="H4" s="173"/>
      <c r="I4" s="173"/>
      <c r="J4" s="173"/>
      <c r="K4" s="173"/>
      <c r="L4" s="173"/>
      <c r="M4" s="173"/>
      <c r="N4" s="173"/>
      <c r="O4" s="173"/>
      <c r="P4" s="173"/>
      <c r="Q4" s="173"/>
      <c r="R4" s="173"/>
      <c r="S4" s="173"/>
      <c r="T4" s="173"/>
      <c r="U4" s="173"/>
      <c r="V4" s="174"/>
    </row>
    <row r="5" spans="1:25" ht="30" customHeight="1">
      <c r="A5" s="1"/>
      <c r="B5" s="1"/>
      <c r="C5" s="1"/>
      <c r="D5" s="1"/>
      <c r="E5" s="172" t="s">
        <v>124</v>
      </c>
      <c r="F5" s="173"/>
      <c r="G5" s="173"/>
      <c r="H5" s="173"/>
      <c r="I5" s="173"/>
      <c r="J5" s="173"/>
      <c r="K5" s="173"/>
      <c r="L5" s="173"/>
      <c r="M5" s="173"/>
      <c r="N5" s="173"/>
      <c r="O5" s="173"/>
      <c r="P5" s="173"/>
      <c r="Q5" s="173"/>
      <c r="R5" s="173"/>
      <c r="S5" s="173"/>
      <c r="T5" s="173"/>
      <c r="U5" s="173"/>
      <c r="V5" s="174"/>
    </row>
    <row r="6" spans="1:25" ht="30.5" thickBot="1">
      <c r="A6" s="1"/>
      <c r="B6" s="1"/>
      <c r="C6" s="1"/>
      <c r="D6" s="1"/>
      <c r="E6" s="175"/>
      <c r="F6" s="176"/>
      <c r="G6" s="176"/>
      <c r="H6" s="176"/>
      <c r="I6" s="176"/>
      <c r="J6" s="176"/>
      <c r="K6" s="176"/>
      <c r="L6" s="176"/>
      <c r="M6" s="176"/>
      <c r="N6" s="176"/>
      <c r="O6" s="176"/>
      <c r="P6" s="176"/>
      <c r="Q6" s="176"/>
      <c r="R6" s="176"/>
      <c r="S6" s="176"/>
      <c r="T6" s="176"/>
      <c r="U6" s="176"/>
      <c r="V6" s="177"/>
    </row>
    <row r="7" spans="1:25" ht="28.65" customHeight="1" thickBot="1"/>
    <row r="8" spans="1:25" ht="33.75" customHeight="1" thickBot="1">
      <c r="B8" s="128"/>
      <c r="C8" s="129"/>
      <c r="D8" s="129"/>
      <c r="E8" s="129"/>
      <c r="F8" s="129"/>
      <c r="G8" s="194" t="s">
        <v>2</v>
      </c>
      <c r="H8" s="195"/>
      <c r="I8" s="195"/>
      <c r="J8" s="195"/>
      <c r="K8" s="195"/>
      <c r="L8" s="195"/>
      <c r="M8" s="195"/>
      <c r="N8" s="195"/>
      <c r="O8" s="195"/>
      <c r="P8" s="195"/>
      <c r="Q8" s="195"/>
      <c r="R8" s="195"/>
      <c r="S8" s="195"/>
      <c r="T8" s="195"/>
      <c r="U8" s="195"/>
      <c r="V8" s="195"/>
      <c r="W8" s="196"/>
      <c r="X8" s="178" t="s">
        <v>3</v>
      </c>
    </row>
    <row r="9" spans="1:25" ht="47.25" customHeight="1" thickBot="1">
      <c r="B9" s="181" t="s">
        <v>115</v>
      </c>
      <c r="C9" s="181" t="s">
        <v>4</v>
      </c>
      <c r="D9" s="183" t="s">
        <v>5</v>
      </c>
      <c r="E9" s="183"/>
      <c r="F9" s="184"/>
      <c r="G9" s="185" t="s">
        <v>6</v>
      </c>
      <c r="H9" s="185"/>
      <c r="I9" s="185"/>
      <c r="J9" s="185"/>
      <c r="K9" s="186"/>
      <c r="L9" s="187" t="s">
        <v>7</v>
      </c>
      <c r="M9" s="188"/>
      <c r="N9" s="188"/>
      <c r="O9" s="189"/>
      <c r="P9" s="190" t="s">
        <v>8</v>
      </c>
      <c r="Q9" s="191"/>
      <c r="R9" s="191"/>
      <c r="S9" s="192"/>
      <c r="T9" s="191" t="s">
        <v>9</v>
      </c>
      <c r="U9" s="191"/>
      <c r="V9" s="191"/>
      <c r="W9" s="193"/>
      <c r="X9" s="179"/>
    </row>
    <row r="10" spans="1:25" ht="143.25" customHeight="1" thickBot="1">
      <c r="B10" s="182"/>
      <c r="C10" s="182"/>
      <c r="D10" s="18" t="s">
        <v>10</v>
      </c>
      <c r="E10" s="18" t="s">
        <v>11</v>
      </c>
      <c r="F10" s="77" t="s">
        <v>12</v>
      </c>
      <c r="G10" s="23" t="s">
        <v>13</v>
      </c>
      <c r="H10" s="82" t="s">
        <v>14</v>
      </c>
      <c r="I10" s="86" t="s">
        <v>15</v>
      </c>
      <c r="J10" s="82" t="s">
        <v>16</v>
      </c>
      <c r="K10" s="86" t="s">
        <v>17</v>
      </c>
      <c r="L10" s="24" t="s">
        <v>14</v>
      </c>
      <c r="M10" s="25" t="s">
        <v>15</v>
      </c>
      <c r="N10" s="26" t="s">
        <v>16</v>
      </c>
      <c r="O10" s="27" t="s">
        <v>17</v>
      </c>
      <c r="P10" s="28" t="s">
        <v>14</v>
      </c>
      <c r="Q10" s="29" t="s">
        <v>15</v>
      </c>
      <c r="R10" s="26" t="s">
        <v>16</v>
      </c>
      <c r="S10" s="30" t="s">
        <v>17</v>
      </c>
      <c r="T10" s="28" t="s">
        <v>14</v>
      </c>
      <c r="U10" s="29" t="s">
        <v>15</v>
      </c>
      <c r="V10" s="35" t="s">
        <v>16</v>
      </c>
      <c r="W10" s="30" t="s">
        <v>17</v>
      </c>
      <c r="X10" s="180"/>
    </row>
    <row r="11" spans="1:25" ht="228" customHeight="1">
      <c r="B11" s="15" t="s">
        <v>18</v>
      </c>
      <c r="C11" s="38" t="s">
        <v>116</v>
      </c>
      <c r="D11" s="3" t="s">
        <v>19</v>
      </c>
      <c r="E11" s="14" t="s">
        <v>90</v>
      </c>
      <c r="F11" s="68" t="s">
        <v>91</v>
      </c>
      <c r="G11" s="78">
        <v>84.12</v>
      </c>
      <c r="H11" s="152">
        <v>21.03</v>
      </c>
      <c r="I11" s="153">
        <v>21.03</v>
      </c>
      <c r="J11" s="154">
        <v>21.03</v>
      </c>
      <c r="K11" s="87">
        <v>45737</v>
      </c>
      <c r="L11" s="158">
        <v>21.03</v>
      </c>
      <c r="M11" s="159">
        <v>21.03</v>
      </c>
      <c r="N11" s="113" t="s">
        <v>20</v>
      </c>
      <c r="O11" s="114" t="s">
        <v>20</v>
      </c>
      <c r="P11" s="7">
        <f>IFERROR((L11)/H11,"NO DISPONIBLE")</f>
        <v>1</v>
      </c>
      <c r="Q11" s="12">
        <f>IFERROR((M11)/I11,"NO DISPONIBLE")</f>
        <v>1</v>
      </c>
      <c r="R11" s="155" t="s">
        <v>20</v>
      </c>
      <c r="S11" s="156" t="s">
        <v>20</v>
      </c>
      <c r="T11" s="166">
        <v>0.25</v>
      </c>
      <c r="U11" s="161">
        <f>IFERROR((L11+M11)/(I11+J11),"NO DISPONIBLE")</f>
        <v>1</v>
      </c>
      <c r="V11" s="139" t="str">
        <f t="shared" ref="V11" si="0">IFERROR((L11+M11+N11)/(H11+I11+J11),"NO DISPONIBLE")</f>
        <v>NO DISPONIBLE</v>
      </c>
      <c r="W11" s="140" t="str">
        <f t="shared" ref="W11" si="1">IFERROR((L11+M11+N11+O11)/(H11+I11+J11+K11),"NO DISPONIBLE")</f>
        <v>NO DISPONIBLE</v>
      </c>
      <c r="X11" s="157" t="s">
        <v>132</v>
      </c>
      <c r="Y11" t="s">
        <v>133</v>
      </c>
    </row>
    <row r="12" spans="1:25" ht="98">
      <c r="B12" s="109" t="s">
        <v>35</v>
      </c>
      <c r="C12" s="41" t="s">
        <v>36</v>
      </c>
      <c r="D12" s="42" t="s">
        <v>37</v>
      </c>
      <c r="E12" s="19" t="s">
        <v>89</v>
      </c>
      <c r="F12" s="69" t="s">
        <v>92</v>
      </c>
      <c r="G12" s="148">
        <v>508982.44</v>
      </c>
      <c r="H12" s="149">
        <v>109371.56</v>
      </c>
      <c r="I12" s="150">
        <v>111979.42</v>
      </c>
      <c r="J12" s="151">
        <v>134247.51999999999</v>
      </c>
      <c r="K12" s="150">
        <v>153383.44</v>
      </c>
      <c r="L12" s="143">
        <v>155376.32000000001</v>
      </c>
      <c r="M12" s="13">
        <v>148782.99</v>
      </c>
      <c r="N12" s="104" t="s">
        <v>21</v>
      </c>
      <c r="O12" s="115" t="s">
        <v>21</v>
      </c>
      <c r="P12" s="7">
        <f>IFERROR((L12)/H12,"NO DISPONIBLE")</f>
        <v>1.4206281779285219</v>
      </c>
      <c r="Q12" s="168">
        <f>IFERROR((M12)/I12,"NO DISPONIBLE")</f>
        <v>1.3286636955254814</v>
      </c>
      <c r="R12" s="12" t="str">
        <f>IFERROR((N12)/J12,"NO DISPONIBLE")</f>
        <v>NO DISPONIBLE</v>
      </c>
      <c r="S12" s="17" t="str">
        <f>IFERROR((O12)/K12,"NO DISPONIBLE")</f>
        <v>NO DISPONIBLE</v>
      </c>
      <c r="T12" s="167">
        <f>IFERROR((L12)/(H12),"NO DISPONIBLE")</f>
        <v>1.4206281779285219</v>
      </c>
      <c r="U12" s="161">
        <f t="shared" ref="U12:U35" si="2">IFERROR((L12+M12)/(I12+J12),"NO DISPONIBLE")</f>
        <v>1.2352803880842609</v>
      </c>
      <c r="V12" s="12" t="str">
        <f>IFERROR((L12+M12+N12)/(H12+I12+J12),"NO DISPONIBLE")</f>
        <v>NO DISPONIBLE</v>
      </c>
      <c r="W12" s="31" t="str">
        <f>IFERROR((L12+M12+N12+O12)/(H12+I12+J12+K12),"NO DISPONIBLE")</f>
        <v>NO DISPONIBLE</v>
      </c>
      <c r="X12" s="105" t="s">
        <v>134</v>
      </c>
    </row>
    <row r="13" spans="1:25" ht="84.5" customHeight="1">
      <c r="B13" s="110" t="s">
        <v>38</v>
      </c>
      <c r="C13" s="43" t="s">
        <v>39</v>
      </c>
      <c r="D13" s="130" t="s">
        <v>40</v>
      </c>
      <c r="E13" s="20" t="s">
        <v>89</v>
      </c>
      <c r="F13" s="131" t="s">
        <v>93</v>
      </c>
      <c r="G13" s="92">
        <v>2200</v>
      </c>
      <c r="H13" s="93">
        <v>550</v>
      </c>
      <c r="I13" s="94">
        <v>550</v>
      </c>
      <c r="J13" s="95">
        <v>550</v>
      </c>
      <c r="K13" s="94">
        <v>550</v>
      </c>
      <c r="L13" s="141">
        <v>550</v>
      </c>
      <c r="M13" s="13">
        <v>550</v>
      </c>
      <c r="N13" s="39" t="s">
        <v>21</v>
      </c>
      <c r="O13" s="116" t="s">
        <v>21</v>
      </c>
      <c r="P13" s="163">
        <f t="shared" ref="P13:P35" si="3">IFERROR((L13)/H13,"NO DISPONIBLE")</f>
        <v>1</v>
      </c>
      <c r="Q13" s="161">
        <f t="shared" ref="Q13:Q35" si="4">IFERROR((M13)/I13,"NO DISPONIBLE")</f>
        <v>1</v>
      </c>
      <c r="R13" s="139" t="str">
        <f t="shared" ref="R13:R35" si="5">IFERROR((N13)/J13,"NO DISPONIBLE")</f>
        <v>NO DISPONIBLE</v>
      </c>
      <c r="S13" s="144" t="str">
        <f t="shared" ref="S13:S35" si="6">IFERROR((O13)/K13,"NO DISPONIBLE")</f>
        <v>NO DISPONIBLE</v>
      </c>
      <c r="T13" s="167">
        <f t="shared" ref="T13:T35" si="7">IFERROR((L13)/(H13),"NO DISPONIBLE")</f>
        <v>1</v>
      </c>
      <c r="U13" s="161">
        <f t="shared" si="2"/>
        <v>1</v>
      </c>
      <c r="V13" s="139" t="str">
        <f t="shared" ref="V13:V35" si="8">IFERROR((L13+M13+N13)/(H13+I13+J13),"NO DISPONIBLE")</f>
        <v>NO DISPONIBLE</v>
      </c>
      <c r="W13" s="140" t="str">
        <f t="shared" ref="W13:W35" si="9">IFERROR((L13+M13+N13+O13)/(H13+I13+J13+K13),"NO DISPONIBLE")</f>
        <v>NO DISPONIBLE</v>
      </c>
      <c r="X13" s="32" t="s">
        <v>135</v>
      </c>
    </row>
    <row r="14" spans="1:25" ht="93.5" customHeight="1">
      <c r="B14" s="2" t="s">
        <v>22</v>
      </c>
      <c r="C14" s="132" t="s">
        <v>121</v>
      </c>
      <c r="D14" s="44" t="s">
        <v>41</v>
      </c>
      <c r="E14" s="4" t="s">
        <v>89</v>
      </c>
      <c r="F14" s="70" t="s">
        <v>94</v>
      </c>
      <c r="G14" s="79">
        <v>40515</v>
      </c>
      <c r="H14" s="83">
        <v>9990</v>
      </c>
      <c r="I14" s="80">
        <v>10101</v>
      </c>
      <c r="J14" s="89">
        <v>10212</v>
      </c>
      <c r="K14" s="80">
        <v>10212</v>
      </c>
      <c r="L14" s="141">
        <v>9990</v>
      </c>
      <c r="M14" s="13">
        <v>10101</v>
      </c>
      <c r="N14" s="40" t="s">
        <v>21</v>
      </c>
      <c r="O14" s="117" t="s">
        <v>21</v>
      </c>
      <c r="P14" s="162">
        <f t="shared" si="3"/>
        <v>1</v>
      </c>
      <c r="Q14" s="161">
        <f t="shared" si="4"/>
        <v>1</v>
      </c>
      <c r="R14" s="139" t="str">
        <f t="shared" si="5"/>
        <v>NO DISPONIBLE</v>
      </c>
      <c r="S14" s="144" t="str">
        <f t="shared" si="6"/>
        <v>NO DISPONIBLE</v>
      </c>
      <c r="T14" s="167">
        <f t="shared" si="7"/>
        <v>1</v>
      </c>
      <c r="U14" s="161">
        <v>1</v>
      </c>
      <c r="V14" s="139" t="str">
        <f t="shared" si="8"/>
        <v>NO DISPONIBLE</v>
      </c>
      <c r="W14" s="140" t="str">
        <f t="shared" si="9"/>
        <v>NO DISPONIBLE</v>
      </c>
      <c r="X14" s="33" t="s">
        <v>145</v>
      </c>
    </row>
    <row r="15" spans="1:25" ht="81.5" customHeight="1">
      <c r="B15" s="2" t="s">
        <v>22</v>
      </c>
      <c r="C15" s="45" t="s">
        <v>42</v>
      </c>
      <c r="D15" s="44" t="s">
        <v>43</v>
      </c>
      <c r="E15" s="4" t="s">
        <v>89</v>
      </c>
      <c r="F15" s="71" t="s">
        <v>95</v>
      </c>
      <c r="G15" s="79">
        <v>959</v>
      </c>
      <c r="H15" s="83">
        <v>290</v>
      </c>
      <c r="I15" s="80">
        <v>298</v>
      </c>
      <c r="J15" s="89">
        <v>265</v>
      </c>
      <c r="K15" s="80">
        <v>106</v>
      </c>
      <c r="L15" s="141">
        <v>61</v>
      </c>
      <c r="M15" s="13">
        <v>74</v>
      </c>
      <c r="N15" s="40" t="s">
        <v>21</v>
      </c>
      <c r="O15" s="117" t="s">
        <v>21</v>
      </c>
      <c r="P15" s="219">
        <f t="shared" si="3"/>
        <v>0.2103448275862069</v>
      </c>
      <c r="Q15" s="217">
        <f t="shared" si="4"/>
        <v>0.24832214765100671</v>
      </c>
      <c r="R15" s="139" t="str">
        <f t="shared" si="5"/>
        <v>NO DISPONIBLE</v>
      </c>
      <c r="S15" s="144" t="str">
        <f t="shared" si="6"/>
        <v>NO DISPONIBLE</v>
      </c>
      <c r="T15" s="216">
        <f t="shared" si="7"/>
        <v>0.2103448275862069</v>
      </c>
      <c r="U15" s="217">
        <f t="shared" si="2"/>
        <v>0.23978685612788633</v>
      </c>
      <c r="V15" s="139" t="str">
        <f t="shared" si="8"/>
        <v>NO DISPONIBLE</v>
      </c>
      <c r="W15" s="140" t="str">
        <f t="shared" si="9"/>
        <v>NO DISPONIBLE</v>
      </c>
      <c r="X15" s="37" t="s">
        <v>157</v>
      </c>
    </row>
    <row r="16" spans="1:25" ht="83.5" customHeight="1">
      <c r="B16" s="2" t="s">
        <v>22</v>
      </c>
      <c r="C16" s="45" t="s">
        <v>44</v>
      </c>
      <c r="D16" s="44" t="s">
        <v>125</v>
      </c>
      <c r="E16" s="4" t="s">
        <v>89</v>
      </c>
      <c r="F16" s="70" t="s">
        <v>96</v>
      </c>
      <c r="G16" s="79">
        <v>677</v>
      </c>
      <c r="H16" s="83">
        <v>165</v>
      </c>
      <c r="I16" s="80">
        <v>145</v>
      </c>
      <c r="J16" s="89">
        <v>218</v>
      </c>
      <c r="K16" s="80">
        <v>149</v>
      </c>
      <c r="L16" s="141">
        <v>223</v>
      </c>
      <c r="M16" s="13">
        <v>273</v>
      </c>
      <c r="N16" s="40" t="s">
        <v>21</v>
      </c>
      <c r="O16" s="117" t="s">
        <v>21</v>
      </c>
      <c r="P16" s="162">
        <f t="shared" si="3"/>
        <v>1.3515151515151516</v>
      </c>
      <c r="Q16" s="161">
        <f t="shared" si="4"/>
        <v>1.8827586206896552</v>
      </c>
      <c r="R16" s="139" t="str">
        <f t="shared" si="5"/>
        <v>NO DISPONIBLE</v>
      </c>
      <c r="S16" s="144" t="str">
        <f t="shared" si="6"/>
        <v>NO DISPONIBLE</v>
      </c>
      <c r="T16" s="167">
        <f t="shared" si="7"/>
        <v>1.3515151515151516</v>
      </c>
      <c r="U16" s="161">
        <f t="shared" si="2"/>
        <v>1.3663911845730028</v>
      </c>
      <c r="V16" s="139" t="str">
        <f t="shared" si="8"/>
        <v>NO DISPONIBLE</v>
      </c>
      <c r="W16" s="140" t="str">
        <f t="shared" si="9"/>
        <v>NO DISPONIBLE</v>
      </c>
      <c r="X16" s="37" t="s">
        <v>146</v>
      </c>
    </row>
    <row r="17" spans="2:24" ht="78" customHeight="1">
      <c r="B17" s="2" t="s">
        <v>22</v>
      </c>
      <c r="C17" s="132" t="s">
        <v>122</v>
      </c>
      <c r="D17" s="44" t="s">
        <v>45</v>
      </c>
      <c r="E17" s="4" t="s">
        <v>89</v>
      </c>
      <c r="F17" s="70" t="s">
        <v>97</v>
      </c>
      <c r="G17" s="79">
        <v>7825</v>
      </c>
      <c r="H17" s="83">
        <v>1925</v>
      </c>
      <c r="I17" s="80">
        <v>1950</v>
      </c>
      <c r="J17" s="89">
        <v>1975</v>
      </c>
      <c r="K17" s="80">
        <v>1975</v>
      </c>
      <c r="L17" s="141">
        <v>1925</v>
      </c>
      <c r="M17" s="13">
        <v>1950</v>
      </c>
      <c r="N17" s="40" t="s">
        <v>21</v>
      </c>
      <c r="O17" s="117" t="s">
        <v>21</v>
      </c>
      <c r="P17" s="162">
        <f t="shared" si="3"/>
        <v>1</v>
      </c>
      <c r="Q17" s="161">
        <f t="shared" si="4"/>
        <v>1</v>
      </c>
      <c r="R17" s="139" t="str">
        <f t="shared" si="5"/>
        <v>NO DISPONIBLE</v>
      </c>
      <c r="S17" s="144" t="str">
        <f t="shared" si="6"/>
        <v>NO DISPONIBLE</v>
      </c>
      <c r="T17" s="167">
        <f t="shared" si="7"/>
        <v>1</v>
      </c>
      <c r="U17" s="161">
        <f t="shared" si="2"/>
        <v>0.98726114649681529</v>
      </c>
      <c r="V17" s="139" t="str">
        <f t="shared" si="8"/>
        <v>NO DISPONIBLE</v>
      </c>
      <c r="W17" s="140" t="str">
        <f t="shared" si="9"/>
        <v>NO DISPONIBLE</v>
      </c>
      <c r="X17" s="37" t="s">
        <v>136</v>
      </c>
    </row>
    <row r="18" spans="2:24" ht="94" customHeight="1">
      <c r="B18" s="110" t="s">
        <v>46</v>
      </c>
      <c r="C18" s="46" t="s">
        <v>47</v>
      </c>
      <c r="D18" s="47" t="s">
        <v>48</v>
      </c>
      <c r="E18" s="91" t="s">
        <v>120</v>
      </c>
      <c r="F18" s="72" t="s">
        <v>98</v>
      </c>
      <c r="G18" s="92">
        <v>2</v>
      </c>
      <c r="H18" s="93">
        <v>0</v>
      </c>
      <c r="I18" s="94">
        <v>1</v>
      </c>
      <c r="J18" s="95">
        <v>0</v>
      </c>
      <c r="K18" s="94">
        <v>1</v>
      </c>
      <c r="L18" s="141">
        <v>0</v>
      </c>
      <c r="M18" s="13">
        <v>1</v>
      </c>
      <c r="N18" s="39" t="s">
        <v>21</v>
      </c>
      <c r="O18" s="116" t="s">
        <v>21</v>
      </c>
      <c r="P18" s="218">
        <v>0</v>
      </c>
      <c r="Q18" s="161">
        <f t="shared" si="4"/>
        <v>1</v>
      </c>
      <c r="R18" s="139" t="str">
        <f t="shared" si="5"/>
        <v>NO DISPONIBLE</v>
      </c>
      <c r="S18" s="144" t="str">
        <f t="shared" si="6"/>
        <v>NO DISPONIBLE</v>
      </c>
      <c r="T18" s="216">
        <v>0</v>
      </c>
      <c r="U18" s="161">
        <f t="shared" si="2"/>
        <v>1</v>
      </c>
      <c r="V18" s="139" t="str">
        <f t="shared" si="8"/>
        <v>NO DISPONIBLE</v>
      </c>
      <c r="W18" s="140" t="str">
        <f t="shared" si="9"/>
        <v>NO DISPONIBLE</v>
      </c>
      <c r="X18" s="96" t="s">
        <v>147</v>
      </c>
    </row>
    <row r="19" spans="2:24" ht="73" customHeight="1">
      <c r="B19" s="48" t="s">
        <v>22</v>
      </c>
      <c r="C19" s="45" t="s">
        <v>49</v>
      </c>
      <c r="D19" s="44" t="s">
        <v>50</v>
      </c>
      <c r="E19" s="4" t="s">
        <v>89</v>
      </c>
      <c r="F19" s="71" t="s">
        <v>99</v>
      </c>
      <c r="G19" s="79">
        <v>12</v>
      </c>
      <c r="H19" s="83">
        <v>3</v>
      </c>
      <c r="I19" s="80">
        <v>3</v>
      </c>
      <c r="J19" s="89">
        <v>3</v>
      </c>
      <c r="K19" s="80">
        <v>3</v>
      </c>
      <c r="L19" s="141">
        <v>3</v>
      </c>
      <c r="M19" s="13">
        <v>3</v>
      </c>
      <c r="N19" s="40" t="s">
        <v>21</v>
      </c>
      <c r="O19" s="117" t="s">
        <v>21</v>
      </c>
      <c r="P19" s="162">
        <f t="shared" si="3"/>
        <v>1</v>
      </c>
      <c r="Q19" s="161">
        <f t="shared" si="4"/>
        <v>1</v>
      </c>
      <c r="R19" s="139" t="str">
        <f t="shared" si="5"/>
        <v>NO DISPONIBLE</v>
      </c>
      <c r="S19" s="144" t="str">
        <f t="shared" si="6"/>
        <v>NO DISPONIBLE</v>
      </c>
      <c r="T19" s="167">
        <f t="shared" si="7"/>
        <v>1</v>
      </c>
      <c r="U19" s="161">
        <f t="shared" si="2"/>
        <v>1</v>
      </c>
      <c r="V19" s="139" t="str">
        <f t="shared" si="8"/>
        <v>NO DISPONIBLE</v>
      </c>
      <c r="W19" s="140" t="str">
        <f t="shared" si="9"/>
        <v>NO DISPONIBLE</v>
      </c>
      <c r="X19" s="37" t="s">
        <v>137</v>
      </c>
    </row>
    <row r="20" spans="2:24" ht="74.5" customHeight="1">
      <c r="B20" s="48" t="s">
        <v>22</v>
      </c>
      <c r="C20" s="49" t="s">
        <v>51</v>
      </c>
      <c r="D20" s="44" t="s">
        <v>52</v>
      </c>
      <c r="E20" s="4" t="s">
        <v>89</v>
      </c>
      <c r="F20" s="71" t="s">
        <v>100</v>
      </c>
      <c r="G20" s="79">
        <v>12</v>
      </c>
      <c r="H20" s="83">
        <v>3</v>
      </c>
      <c r="I20" s="80">
        <v>3</v>
      </c>
      <c r="J20" s="89">
        <v>3</v>
      </c>
      <c r="K20" s="80">
        <v>3</v>
      </c>
      <c r="L20" s="141">
        <v>3</v>
      </c>
      <c r="M20" s="13">
        <v>3</v>
      </c>
      <c r="N20" s="40" t="s">
        <v>21</v>
      </c>
      <c r="O20" s="117" t="s">
        <v>21</v>
      </c>
      <c r="P20" s="162">
        <f t="shared" si="3"/>
        <v>1</v>
      </c>
      <c r="Q20" s="161">
        <f t="shared" si="4"/>
        <v>1</v>
      </c>
      <c r="R20" s="139" t="str">
        <f t="shared" si="5"/>
        <v>NO DISPONIBLE</v>
      </c>
      <c r="S20" s="144" t="str">
        <f t="shared" si="6"/>
        <v>NO DISPONIBLE</v>
      </c>
      <c r="T20" s="167">
        <f t="shared" si="7"/>
        <v>1</v>
      </c>
      <c r="U20" s="161">
        <f t="shared" si="2"/>
        <v>1</v>
      </c>
      <c r="V20" s="139" t="str">
        <f t="shared" si="8"/>
        <v>NO DISPONIBLE</v>
      </c>
      <c r="W20" s="140" t="str">
        <f t="shared" si="9"/>
        <v>NO DISPONIBLE</v>
      </c>
      <c r="X20" s="37" t="s">
        <v>138</v>
      </c>
    </row>
    <row r="21" spans="2:24" ht="76" customHeight="1">
      <c r="B21" s="48" t="s">
        <v>22</v>
      </c>
      <c r="C21" s="49" t="s">
        <v>53</v>
      </c>
      <c r="D21" s="44" t="s">
        <v>54</v>
      </c>
      <c r="E21" s="4" t="s">
        <v>89</v>
      </c>
      <c r="F21" s="71" t="s">
        <v>101</v>
      </c>
      <c r="G21" s="79">
        <v>12</v>
      </c>
      <c r="H21" s="83">
        <v>3</v>
      </c>
      <c r="I21" s="80">
        <v>3</v>
      </c>
      <c r="J21" s="89">
        <v>3</v>
      </c>
      <c r="K21" s="80">
        <v>3</v>
      </c>
      <c r="L21" s="141">
        <v>3</v>
      </c>
      <c r="M21" s="13">
        <v>3</v>
      </c>
      <c r="N21" s="40" t="s">
        <v>21</v>
      </c>
      <c r="O21" s="117" t="s">
        <v>21</v>
      </c>
      <c r="P21" s="162">
        <f t="shared" si="3"/>
        <v>1</v>
      </c>
      <c r="Q21" s="161">
        <f t="shared" si="4"/>
        <v>1</v>
      </c>
      <c r="R21" s="139" t="str">
        <f t="shared" si="5"/>
        <v>NO DISPONIBLE</v>
      </c>
      <c r="S21" s="144" t="str">
        <f t="shared" si="6"/>
        <v>NO DISPONIBLE</v>
      </c>
      <c r="T21" s="167">
        <f t="shared" si="7"/>
        <v>1</v>
      </c>
      <c r="U21" s="161">
        <f t="shared" si="2"/>
        <v>1</v>
      </c>
      <c r="V21" s="139" t="str">
        <f t="shared" si="8"/>
        <v>NO DISPONIBLE</v>
      </c>
      <c r="W21" s="140" t="str">
        <f t="shared" si="9"/>
        <v>NO DISPONIBLE</v>
      </c>
      <c r="X21" s="37" t="s">
        <v>139</v>
      </c>
    </row>
    <row r="22" spans="2:24" ht="76.5" customHeight="1">
      <c r="B22" s="50" t="s">
        <v>55</v>
      </c>
      <c r="C22" s="51" t="s">
        <v>56</v>
      </c>
      <c r="D22" s="51" t="s">
        <v>57</v>
      </c>
      <c r="E22" s="91" t="s">
        <v>89</v>
      </c>
      <c r="F22" s="73" t="s">
        <v>102</v>
      </c>
      <c r="G22" s="92">
        <v>1600</v>
      </c>
      <c r="H22" s="93">
        <v>1300</v>
      </c>
      <c r="I22" s="94">
        <v>200</v>
      </c>
      <c r="J22" s="95">
        <v>50</v>
      </c>
      <c r="K22" s="94">
        <v>50</v>
      </c>
      <c r="L22" s="141">
        <v>1274</v>
      </c>
      <c r="M22" s="13">
        <v>216</v>
      </c>
      <c r="N22" s="39" t="s">
        <v>21</v>
      </c>
      <c r="O22" s="116" t="s">
        <v>21</v>
      </c>
      <c r="P22" s="163">
        <f t="shared" si="3"/>
        <v>0.98</v>
      </c>
      <c r="Q22" s="161">
        <f t="shared" si="4"/>
        <v>1.08</v>
      </c>
      <c r="R22" s="139" t="str">
        <f t="shared" si="5"/>
        <v>NO DISPONIBLE</v>
      </c>
      <c r="S22" s="144" t="str">
        <f t="shared" si="6"/>
        <v>NO DISPONIBLE</v>
      </c>
      <c r="T22" s="167">
        <f t="shared" si="7"/>
        <v>0.98</v>
      </c>
      <c r="U22" s="161">
        <f t="shared" si="2"/>
        <v>5.96</v>
      </c>
      <c r="V22" s="139" t="str">
        <f t="shared" si="8"/>
        <v>NO DISPONIBLE</v>
      </c>
      <c r="W22" s="140" t="str">
        <f t="shared" si="9"/>
        <v>NO DISPONIBLE</v>
      </c>
      <c r="X22" s="96" t="s">
        <v>148</v>
      </c>
    </row>
    <row r="23" spans="2:24" ht="72" customHeight="1">
      <c r="B23" s="48" t="s">
        <v>58</v>
      </c>
      <c r="C23" s="52" t="s">
        <v>59</v>
      </c>
      <c r="D23" s="44" t="s">
        <v>60</v>
      </c>
      <c r="E23" s="4" t="s">
        <v>89</v>
      </c>
      <c r="F23" s="71" t="s">
        <v>103</v>
      </c>
      <c r="G23" s="125">
        <v>63301</v>
      </c>
      <c r="H23" s="126">
        <v>50000</v>
      </c>
      <c r="I23" s="80">
        <v>6055</v>
      </c>
      <c r="J23" s="89">
        <v>4211</v>
      </c>
      <c r="K23" s="80">
        <v>3035</v>
      </c>
      <c r="L23" s="141">
        <v>61564</v>
      </c>
      <c r="M23" s="13">
        <v>9501</v>
      </c>
      <c r="N23" s="40" t="s">
        <v>21</v>
      </c>
      <c r="O23" s="117" t="s">
        <v>21</v>
      </c>
      <c r="P23" s="162">
        <f t="shared" si="3"/>
        <v>1.2312799999999999</v>
      </c>
      <c r="Q23" s="161">
        <f t="shared" si="4"/>
        <v>1.5691164327002478</v>
      </c>
      <c r="R23" s="139" t="str">
        <f t="shared" si="5"/>
        <v>NO DISPONIBLE</v>
      </c>
      <c r="S23" s="144" t="str">
        <f t="shared" si="6"/>
        <v>NO DISPONIBLE</v>
      </c>
      <c r="T23" s="167">
        <f t="shared" si="7"/>
        <v>1.2312799999999999</v>
      </c>
      <c r="U23" s="161">
        <f t="shared" si="2"/>
        <v>6.9223650886421195</v>
      </c>
      <c r="V23" s="139" t="str">
        <f t="shared" si="8"/>
        <v>NO DISPONIBLE</v>
      </c>
      <c r="W23" s="140" t="str">
        <f t="shared" si="9"/>
        <v>NO DISPONIBLE</v>
      </c>
      <c r="X23" s="37" t="s">
        <v>149</v>
      </c>
    </row>
    <row r="24" spans="2:24" ht="85.5" customHeight="1">
      <c r="B24" s="48" t="s">
        <v>22</v>
      </c>
      <c r="C24" s="45" t="s">
        <v>61</v>
      </c>
      <c r="D24" s="53" t="s">
        <v>119</v>
      </c>
      <c r="E24" s="4" t="s">
        <v>89</v>
      </c>
      <c r="F24" s="71" t="s">
        <v>118</v>
      </c>
      <c r="G24" s="125">
        <v>1600</v>
      </c>
      <c r="H24" s="126">
        <v>1300</v>
      </c>
      <c r="I24" s="80">
        <v>200</v>
      </c>
      <c r="J24" s="89">
        <v>50</v>
      </c>
      <c r="K24" s="80">
        <v>50</v>
      </c>
      <c r="L24" s="141">
        <v>1274</v>
      </c>
      <c r="M24" s="13">
        <v>216</v>
      </c>
      <c r="N24" s="40" t="s">
        <v>21</v>
      </c>
      <c r="O24" s="117" t="s">
        <v>21</v>
      </c>
      <c r="P24" s="162">
        <f t="shared" si="3"/>
        <v>0.98</v>
      </c>
      <c r="Q24" s="161">
        <f t="shared" si="4"/>
        <v>1.08</v>
      </c>
      <c r="R24" s="139" t="str">
        <f t="shared" si="5"/>
        <v>NO DISPONIBLE</v>
      </c>
      <c r="S24" s="144" t="str">
        <f t="shared" si="6"/>
        <v>NO DISPONIBLE</v>
      </c>
      <c r="T24" s="167">
        <f t="shared" si="7"/>
        <v>0.98</v>
      </c>
      <c r="U24" s="161">
        <f t="shared" si="2"/>
        <v>5.96</v>
      </c>
      <c r="V24" s="139" t="str">
        <f t="shared" si="8"/>
        <v>NO DISPONIBLE</v>
      </c>
      <c r="W24" s="140" t="str">
        <f t="shared" si="9"/>
        <v>NO DISPONIBLE</v>
      </c>
      <c r="X24" s="37" t="s">
        <v>150</v>
      </c>
    </row>
    <row r="25" spans="2:24" ht="83" customHeight="1">
      <c r="B25" s="48" t="s">
        <v>58</v>
      </c>
      <c r="C25" s="45" t="s">
        <v>62</v>
      </c>
      <c r="D25" s="44" t="s">
        <v>63</v>
      </c>
      <c r="E25" s="4" t="s">
        <v>89</v>
      </c>
      <c r="F25" s="71" t="s">
        <v>104</v>
      </c>
      <c r="G25" s="79">
        <v>80</v>
      </c>
      <c r="H25" s="83">
        <v>0</v>
      </c>
      <c r="I25" s="80">
        <v>25</v>
      </c>
      <c r="J25" s="89">
        <v>25</v>
      </c>
      <c r="K25" s="80">
        <v>30</v>
      </c>
      <c r="L25" s="141">
        <v>0</v>
      </c>
      <c r="M25" s="13">
        <v>3</v>
      </c>
      <c r="N25" s="40" t="s">
        <v>21</v>
      </c>
      <c r="O25" s="117" t="s">
        <v>21</v>
      </c>
      <c r="P25" s="214">
        <v>0</v>
      </c>
      <c r="Q25" s="215">
        <f t="shared" si="4"/>
        <v>0.12</v>
      </c>
      <c r="R25" s="139" t="str">
        <f t="shared" si="5"/>
        <v>NO DISPONIBLE</v>
      </c>
      <c r="S25" s="144" t="str">
        <f t="shared" si="6"/>
        <v>NO DISPONIBLE</v>
      </c>
      <c r="T25" s="216">
        <v>0</v>
      </c>
      <c r="U25" s="217">
        <f t="shared" si="2"/>
        <v>0.06</v>
      </c>
      <c r="V25" s="139" t="str">
        <f t="shared" si="8"/>
        <v>NO DISPONIBLE</v>
      </c>
      <c r="W25" s="140" t="str">
        <f t="shared" si="9"/>
        <v>NO DISPONIBLE</v>
      </c>
      <c r="X25" s="37" t="s">
        <v>151</v>
      </c>
    </row>
    <row r="26" spans="2:24" ht="76" customHeight="1">
      <c r="B26" s="50" t="s">
        <v>64</v>
      </c>
      <c r="C26" s="54" t="s">
        <v>65</v>
      </c>
      <c r="D26" s="55" t="s">
        <v>66</v>
      </c>
      <c r="E26" s="91" t="s">
        <v>89</v>
      </c>
      <c r="F26" s="74" t="s">
        <v>105</v>
      </c>
      <c r="G26" s="92">
        <v>612110</v>
      </c>
      <c r="H26" s="97">
        <v>153027</v>
      </c>
      <c r="I26" s="92">
        <v>153027</v>
      </c>
      <c r="J26" s="98">
        <v>153028</v>
      </c>
      <c r="K26" s="92">
        <v>153028</v>
      </c>
      <c r="L26" s="141">
        <v>83327</v>
      </c>
      <c r="M26" s="13">
        <v>85372</v>
      </c>
      <c r="N26" s="39" t="s">
        <v>21</v>
      </c>
      <c r="O26" s="116" t="s">
        <v>21</v>
      </c>
      <c r="P26" s="163">
        <f t="shared" si="3"/>
        <v>0.5445248224169591</v>
      </c>
      <c r="Q26" s="161">
        <f t="shared" si="4"/>
        <v>0.55788847719683454</v>
      </c>
      <c r="R26" s="139" t="str">
        <f t="shared" si="5"/>
        <v>NO DISPONIBLE</v>
      </c>
      <c r="S26" s="144" t="str">
        <f t="shared" si="6"/>
        <v>NO DISPONIBLE</v>
      </c>
      <c r="T26" s="167">
        <f t="shared" si="7"/>
        <v>0.5445248224169591</v>
      </c>
      <c r="U26" s="161">
        <f t="shared" si="2"/>
        <v>0.55120484880168596</v>
      </c>
      <c r="V26" s="139" t="str">
        <f t="shared" si="8"/>
        <v>NO DISPONIBLE</v>
      </c>
      <c r="W26" s="140" t="str">
        <f t="shared" si="9"/>
        <v>NO DISPONIBLE</v>
      </c>
      <c r="X26" s="96" t="s">
        <v>152</v>
      </c>
    </row>
    <row r="27" spans="2:24" ht="88" customHeight="1">
      <c r="B27" s="48" t="s">
        <v>58</v>
      </c>
      <c r="C27" s="56" t="s">
        <v>67</v>
      </c>
      <c r="D27" s="44" t="s">
        <v>68</v>
      </c>
      <c r="E27" s="4" t="s">
        <v>89</v>
      </c>
      <c r="F27" s="71" t="s">
        <v>106</v>
      </c>
      <c r="G27" s="80">
        <v>695</v>
      </c>
      <c r="H27" s="83">
        <v>135</v>
      </c>
      <c r="I27" s="80">
        <v>205</v>
      </c>
      <c r="J27" s="89">
        <v>200</v>
      </c>
      <c r="K27" s="80">
        <v>155</v>
      </c>
      <c r="L27" s="141">
        <v>123</v>
      </c>
      <c r="M27" s="13">
        <v>165</v>
      </c>
      <c r="N27" s="40" t="s">
        <v>21</v>
      </c>
      <c r="O27" s="117" t="s">
        <v>21</v>
      </c>
      <c r="P27" s="162">
        <f t="shared" si="3"/>
        <v>0.91111111111111109</v>
      </c>
      <c r="Q27" s="161">
        <f t="shared" si="4"/>
        <v>0.80487804878048785</v>
      </c>
      <c r="R27" s="139" t="str">
        <f t="shared" si="5"/>
        <v>NO DISPONIBLE</v>
      </c>
      <c r="S27" s="144" t="str">
        <f t="shared" si="6"/>
        <v>NO DISPONIBLE</v>
      </c>
      <c r="T27" s="167">
        <f t="shared" si="7"/>
        <v>0.91111111111111109</v>
      </c>
      <c r="U27" s="161">
        <f t="shared" si="2"/>
        <v>0.71111111111111114</v>
      </c>
      <c r="V27" s="139" t="str">
        <f t="shared" si="8"/>
        <v>NO DISPONIBLE</v>
      </c>
      <c r="W27" s="140" t="str">
        <f t="shared" si="9"/>
        <v>NO DISPONIBLE</v>
      </c>
      <c r="X27" s="37" t="s">
        <v>153</v>
      </c>
    </row>
    <row r="28" spans="2:24" ht="72.5" customHeight="1">
      <c r="B28" s="48" t="s">
        <v>58</v>
      </c>
      <c r="C28" s="52" t="s">
        <v>69</v>
      </c>
      <c r="D28" s="44" t="s">
        <v>70</v>
      </c>
      <c r="E28" s="4" t="s">
        <v>89</v>
      </c>
      <c r="F28" s="71" t="s">
        <v>107</v>
      </c>
      <c r="G28" s="80">
        <v>8</v>
      </c>
      <c r="H28" s="83">
        <v>2</v>
      </c>
      <c r="I28" s="80">
        <v>2</v>
      </c>
      <c r="J28" s="89">
        <v>2</v>
      </c>
      <c r="K28" s="80">
        <v>2</v>
      </c>
      <c r="L28" s="141">
        <v>2</v>
      </c>
      <c r="M28" s="13">
        <v>2</v>
      </c>
      <c r="N28" s="40" t="s">
        <v>21</v>
      </c>
      <c r="O28" s="117" t="s">
        <v>21</v>
      </c>
      <c r="P28" s="162">
        <f t="shared" si="3"/>
        <v>1</v>
      </c>
      <c r="Q28" s="161">
        <f t="shared" si="4"/>
        <v>1</v>
      </c>
      <c r="R28" s="139" t="str">
        <f t="shared" si="5"/>
        <v>NO DISPONIBLE</v>
      </c>
      <c r="S28" s="144" t="str">
        <f t="shared" si="6"/>
        <v>NO DISPONIBLE</v>
      </c>
      <c r="T28" s="167">
        <f t="shared" si="7"/>
        <v>1</v>
      </c>
      <c r="U28" s="161">
        <f t="shared" si="2"/>
        <v>1</v>
      </c>
      <c r="V28" s="139" t="str">
        <f t="shared" si="8"/>
        <v>NO DISPONIBLE</v>
      </c>
      <c r="W28" s="140" t="str">
        <f t="shared" si="9"/>
        <v>NO DISPONIBLE</v>
      </c>
      <c r="X28" s="37" t="s">
        <v>154</v>
      </c>
    </row>
    <row r="29" spans="2:24" ht="88.5" customHeight="1">
      <c r="B29" s="48" t="s">
        <v>58</v>
      </c>
      <c r="C29" s="52" t="s">
        <v>71</v>
      </c>
      <c r="D29" s="44" t="s">
        <v>72</v>
      </c>
      <c r="E29" s="4" t="s">
        <v>89</v>
      </c>
      <c r="F29" s="71" t="s">
        <v>108</v>
      </c>
      <c r="G29" s="80">
        <v>4650</v>
      </c>
      <c r="H29" s="83">
        <v>1650</v>
      </c>
      <c r="I29" s="80">
        <v>600</v>
      </c>
      <c r="J29" s="89">
        <v>600</v>
      </c>
      <c r="K29" s="80">
        <v>1800</v>
      </c>
      <c r="L29" s="141">
        <v>1620</v>
      </c>
      <c r="M29" s="13">
        <v>1600</v>
      </c>
      <c r="N29" s="40" t="s">
        <v>21</v>
      </c>
      <c r="O29" s="117" t="s">
        <v>21</v>
      </c>
      <c r="P29" s="162">
        <f t="shared" si="3"/>
        <v>0.98181818181818181</v>
      </c>
      <c r="Q29" s="161">
        <f t="shared" si="4"/>
        <v>2.6666666666666665</v>
      </c>
      <c r="R29" s="139" t="str">
        <f t="shared" si="5"/>
        <v>NO DISPONIBLE</v>
      </c>
      <c r="S29" s="144" t="str">
        <f t="shared" si="6"/>
        <v>NO DISPONIBLE</v>
      </c>
      <c r="T29" s="167">
        <f t="shared" si="7"/>
        <v>0.98181818181818181</v>
      </c>
      <c r="U29" s="161">
        <f t="shared" si="2"/>
        <v>2.6833333333333331</v>
      </c>
      <c r="V29" s="139" t="str">
        <f t="shared" si="8"/>
        <v>NO DISPONIBLE</v>
      </c>
      <c r="W29" s="140" t="str">
        <f t="shared" si="9"/>
        <v>NO DISPONIBLE</v>
      </c>
      <c r="X29" s="37" t="s">
        <v>155</v>
      </c>
    </row>
    <row r="30" spans="2:24" ht="78.5" customHeight="1">
      <c r="B30" s="50" t="s">
        <v>73</v>
      </c>
      <c r="C30" s="54" t="s">
        <v>74</v>
      </c>
      <c r="D30" s="57" t="s">
        <v>75</v>
      </c>
      <c r="E30" s="91" t="s">
        <v>89</v>
      </c>
      <c r="F30" s="73" t="s">
        <v>109</v>
      </c>
      <c r="G30" s="92">
        <v>12</v>
      </c>
      <c r="H30" s="93">
        <v>3</v>
      </c>
      <c r="I30" s="94">
        <v>3</v>
      </c>
      <c r="J30" s="95">
        <v>3</v>
      </c>
      <c r="K30" s="94">
        <v>3</v>
      </c>
      <c r="L30" s="141">
        <v>3</v>
      </c>
      <c r="M30" s="13">
        <v>3</v>
      </c>
      <c r="N30" s="39" t="s">
        <v>21</v>
      </c>
      <c r="O30" s="116" t="s">
        <v>21</v>
      </c>
      <c r="P30" s="163">
        <f t="shared" si="3"/>
        <v>1</v>
      </c>
      <c r="Q30" s="161">
        <f t="shared" si="4"/>
        <v>1</v>
      </c>
      <c r="R30" s="139" t="str">
        <f t="shared" si="5"/>
        <v>NO DISPONIBLE</v>
      </c>
      <c r="S30" s="144" t="str">
        <f t="shared" si="6"/>
        <v>NO DISPONIBLE</v>
      </c>
      <c r="T30" s="167">
        <f t="shared" si="7"/>
        <v>1</v>
      </c>
      <c r="U30" s="161">
        <f t="shared" si="2"/>
        <v>1</v>
      </c>
      <c r="V30" s="139" t="str">
        <f t="shared" si="8"/>
        <v>NO DISPONIBLE</v>
      </c>
      <c r="W30" s="140" t="str">
        <f t="shared" si="9"/>
        <v>NO DISPONIBLE</v>
      </c>
      <c r="X30" s="96" t="s">
        <v>140</v>
      </c>
    </row>
    <row r="31" spans="2:24" ht="74.5" customHeight="1" thickBot="1">
      <c r="B31" s="58" t="s">
        <v>22</v>
      </c>
      <c r="C31" s="59" t="s">
        <v>76</v>
      </c>
      <c r="D31" s="59" t="s">
        <v>77</v>
      </c>
      <c r="E31" s="4" t="s">
        <v>89</v>
      </c>
      <c r="F31" s="75" t="s">
        <v>110</v>
      </c>
      <c r="G31" s="81">
        <v>4</v>
      </c>
      <c r="H31" s="84">
        <v>1</v>
      </c>
      <c r="I31" s="88">
        <v>1</v>
      </c>
      <c r="J31" s="85">
        <v>1</v>
      </c>
      <c r="K31" s="90">
        <v>1</v>
      </c>
      <c r="L31" s="141">
        <v>1</v>
      </c>
      <c r="M31" s="13">
        <v>1</v>
      </c>
      <c r="N31" s="40" t="s">
        <v>21</v>
      </c>
      <c r="O31" s="117" t="s">
        <v>21</v>
      </c>
      <c r="P31" s="162">
        <f t="shared" si="3"/>
        <v>1</v>
      </c>
      <c r="Q31" s="161">
        <f t="shared" si="4"/>
        <v>1</v>
      </c>
      <c r="R31" s="139" t="str">
        <f t="shared" si="5"/>
        <v>NO DISPONIBLE</v>
      </c>
      <c r="S31" s="144" t="str">
        <f t="shared" si="6"/>
        <v>NO DISPONIBLE</v>
      </c>
      <c r="T31" s="167">
        <f t="shared" si="7"/>
        <v>1</v>
      </c>
      <c r="U31" s="161">
        <f t="shared" si="2"/>
        <v>1</v>
      </c>
      <c r="V31" s="139" t="str">
        <f t="shared" si="8"/>
        <v>NO DISPONIBLE</v>
      </c>
      <c r="W31" s="140" t="str">
        <f t="shared" si="9"/>
        <v>NO DISPONIBLE</v>
      </c>
      <c r="X31" s="37" t="s">
        <v>141</v>
      </c>
    </row>
    <row r="32" spans="2:24" ht="105" customHeight="1" thickBot="1">
      <c r="B32" s="60" t="s">
        <v>78</v>
      </c>
      <c r="C32" s="61" t="s">
        <v>79</v>
      </c>
      <c r="D32" s="62" t="s">
        <v>126</v>
      </c>
      <c r="E32" s="91" t="s">
        <v>89</v>
      </c>
      <c r="F32" s="73" t="s">
        <v>111</v>
      </c>
      <c r="G32" s="99">
        <v>12</v>
      </c>
      <c r="H32" s="100">
        <v>3</v>
      </c>
      <c r="I32" s="101">
        <v>3</v>
      </c>
      <c r="J32" s="102">
        <v>3</v>
      </c>
      <c r="K32" s="103">
        <v>3</v>
      </c>
      <c r="L32" s="141">
        <v>3</v>
      </c>
      <c r="M32" s="13">
        <v>3</v>
      </c>
      <c r="N32" s="39" t="s">
        <v>21</v>
      </c>
      <c r="O32" s="116" t="s">
        <v>21</v>
      </c>
      <c r="P32" s="163">
        <f t="shared" si="3"/>
        <v>1</v>
      </c>
      <c r="Q32" s="161">
        <f t="shared" si="4"/>
        <v>1</v>
      </c>
      <c r="R32" s="139" t="str">
        <f t="shared" si="5"/>
        <v>NO DISPONIBLE</v>
      </c>
      <c r="S32" s="144" t="str">
        <f t="shared" si="6"/>
        <v>NO DISPONIBLE</v>
      </c>
      <c r="T32" s="167">
        <f t="shared" si="7"/>
        <v>1</v>
      </c>
      <c r="U32" s="161">
        <f t="shared" si="2"/>
        <v>1</v>
      </c>
      <c r="V32" s="139" t="str">
        <f t="shared" si="8"/>
        <v>NO DISPONIBLE</v>
      </c>
      <c r="W32" s="140" t="str">
        <f t="shared" si="9"/>
        <v>NO DISPONIBLE</v>
      </c>
      <c r="X32" s="96" t="s">
        <v>142</v>
      </c>
    </row>
    <row r="33" spans="2:24" ht="88.5" customHeight="1" thickBot="1">
      <c r="B33" s="63" t="s">
        <v>22</v>
      </c>
      <c r="C33" s="133" t="s">
        <v>129</v>
      </c>
      <c r="D33" s="64" t="s">
        <v>80</v>
      </c>
      <c r="E33" s="4" t="s">
        <v>89</v>
      </c>
      <c r="F33" s="76" t="s">
        <v>112</v>
      </c>
      <c r="G33" s="81">
        <v>1650</v>
      </c>
      <c r="H33" s="84">
        <v>750</v>
      </c>
      <c r="I33" s="88">
        <v>300</v>
      </c>
      <c r="J33" s="85">
        <v>300</v>
      </c>
      <c r="K33" s="88">
        <v>300</v>
      </c>
      <c r="L33" s="141">
        <v>735</v>
      </c>
      <c r="M33" s="13">
        <v>207</v>
      </c>
      <c r="N33" s="40" t="s">
        <v>21</v>
      </c>
      <c r="O33" s="117" t="s">
        <v>21</v>
      </c>
      <c r="P33" s="162">
        <f t="shared" si="3"/>
        <v>0.98</v>
      </c>
      <c r="Q33" s="161">
        <f t="shared" si="4"/>
        <v>0.69</v>
      </c>
      <c r="R33" s="139" t="str">
        <f t="shared" si="5"/>
        <v>NO DISPONIBLE</v>
      </c>
      <c r="S33" s="144" t="str">
        <f t="shared" si="6"/>
        <v>NO DISPONIBLE</v>
      </c>
      <c r="T33" s="167">
        <f t="shared" si="7"/>
        <v>0.98</v>
      </c>
      <c r="U33" s="161">
        <f t="shared" si="2"/>
        <v>1.57</v>
      </c>
      <c r="V33" s="139" t="str">
        <f t="shared" si="8"/>
        <v>NO DISPONIBLE</v>
      </c>
      <c r="W33" s="140" t="str">
        <f t="shared" si="9"/>
        <v>NO DISPONIBLE</v>
      </c>
      <c r="X33" s="37" t="s">
        <v>156</v>
      </c>
    </row>
    <row r="34" spans="2:24" ht="75.5" customHeight="1" thickBot="1">
      <c r="B34" s="60" t="s">
        <v>117</v>
      </c>
      <c r="C34" s="61" t="s">
        <v>128</v>
      </c>
      <c r="D34" s="62" t="s">
        <v>81</v>
      </c>
      <c r="E34" s="91" t="s">
        <v>89</v>
      </c>
      <c r="F34" s="73" t="s">
        <v>113</v>
      </c>
      <c r="G34" s="99">
        <v>4</v>
      </c>
      <c r="H34" s="100">
        <v>1</v>
      </c>
      <c r="I34" s="101">
        <v>1</v>
      </c>
      <c r="J34" s="102">
        <v>1</v>
      </c>
      <c r="K34" s="103">
        <v>1</v>
      </c>
      <c r="L34" s="141">
        <v>1</v>
      </c>
      <c r="M34" s="13">
        <v>1</v>
      </c>
      <c r="N34" s="39" t="s">
        <v>21</v>
      </c>
      <c r="O34" s="116" t="s">
        <v>21</v>
      </c>
      <c r="P34" s="163">
        <f t="shared" si="3"/>
        <v>1</v>
      </c>
      <c r="Q34" s="161">
        <f t="shared" si="4"/>
        <v>1</v>
      </c>
      <c r="R34" s="139" t="str">
        <f t="shared" si="5"/>
        <v>NO DISPONIBLE</v>
      </c>
      <c r="S34" s="144" t="str">
        <f t="shared" si="6"/>
        <v>NO DISPONIBLE</v>
      </c>
      <c r="T34" s="167">
        <f t="shared" si="7"/>
        <v>1</v>
      </c>
      <c r="U34" s="161">
        <f t="shared" si="2"/>
        <v>1</v>
      </c>
      <c r="V34" s="139" t="str">
        <f t="shared" si="8"/>
        <v>NO DISPONIBLE</v>
      </c>
      <c r="W34" s="140" t="str">
        <f t="shared" si="9"/>
        <v>NO DISPONIBLE</v>
      </c>
      <c r="X34" s="37" t="s">
        <v>143</v>
      </c>
    </row>
    <row r="35" spans="2:24" ht="69.5" customHeight="1" thickBot="1">
      <c r="B35" s="58" t="s">
        <v>22</v>
      </c>
      <c r="C35" s="59" t="s">
        <v>127</v>
      </c>
      <c r="D35" s="106" t="s">
        <v>82</v>
      </c>
      <c r="E35" s="108" t="s">
        <v>89</v>
      </c>
      <c r="F35" s="107" t="s">
        <v>114</v>
      </c>
      <c r="G35" s="81">
        <v>60</v>
      </c>
      <c r="H35" s="84">
        <v>15</v>
      </c>
      <c r="I35" s="88">
        <v>15</v>
      </c>
      <c r="J35" s="85">
        <v>15</v>
      </c>
      <c r="K35" s="88">
        <v>15</v>
      </c>
      <c r="L35" s="142">
        <v>15</v>
      </c>
      <c r="M35" s="160">
        <v>15</v>
      </c>
      <c r="N35" s="111" t="s">
        <v>21</v>
      </c>
      <c r="O35" s="112" t="s">
        <v>21</v>
      </c>
      <c r="P35" s="164">
        <f t="shared" si="3"/>
        <v>1</v>
      </c>
      <c r="Q35" s="165">
        <f t="shared" si="4"/>
        <v>1</v>
      </c>
      <c r="R35" s="145" t="str">
        <f t="shared" si="5"/>
        <v>NO DISPONIBLE</v>
      </c>
      <c r="S35" s="146" t="str">
        <f t="shared" si="6"/>
        <v>NO DISPONIBLE</v>
      </c>
      <c r="T35" s="167">
        <f t="shared" si="7"/>
        <v>1</v>
      </c>
      <c r="U35" s="161">
        <f t="shared" si="2"/>
        <v>1</v>
      </c>
      <c r="V35" s="145" t="str">
        <f t="shared" si="8"/>
        <v>NO DISPONIBLE</v>
      </c>
      <c r="W35" s="147" t="str">
        <f t="shared" si="9"/>
        <v>NO DISPONIBLE</v>
      </c>
      <c r="X35" s="34" t="s">
        <v>144</v>
      </c>
    </row>
    <row r="36" spans="2:24">
      <c r="B36" s="134"/>
      <c r="C36" s="134"/>
      <c r="D36" s="134"/>
      <c r="E36" s="134"/>
      <c r="F36" s="134"/>
      <c r="G36" s="134"/>
      <c r="H36" s="134"/>
      <c r="I36" s="134"/>
      <c r="J36" s="134"/>
      <c r="K36" s="134"/>
      <c r="L36" s="127"/>
      <c r="M36" s="134"/>
      <c r="N36" s="134"/>
      <c r="O36" s="134"/>
      <c r="P36" s="134"/>
      <c r="Q36" s="134"/>
      <c r="R36" s="134"/>
      <c r="S36" s="134"/>
      <c r="T36" s="134"/>
      <c r="U36" s="134"/>
      <c r="V36" s="134"/>
      <c r="W36" s="134"/>
      <c r="X36" s="134"/>
    </row>
    <row r="37" spans="2:24">
      <c r="B37" s="134"/>
      <c r="C37" s="134"/>
      <c r="D37" s="134"/>
      <c r="E37" s="134"/>
      <c r="F37" s="134"/>
      <c r="G37" s="134"/>
      <c r="H37" s="134"/>
      <c r="I37" s="134"/>
      <c r="J37" s="134"/>
      <c r="K37" s="134"/>
      <c r="L37" s="134"/>
      <c r="M37" s="134"/>
      <c r="N37" s="134"/>
      <c r="O37" s="134"/>
      <c r="P37" s="134"/>
      <c r="Q37" s="134"/>
      <c r="R37" s="134"/>
      <c r="S37" s="134"/>
      <c r="T37" s="134"/>
      <c r="U37" s="134"/>
      <c r="V37" s="134"/>
      <c r="W37" s="134"/>
      <c r="X37" s="134"/>
    </row>
    <row r="38" spans="2:24">
      <c r="B38" s="134"/>
      <c r="C38" s="134"/>
      <c r="D38" s="134"/>
      <c r="E38" s="134"/>
      <c r="F38" s="134"/>
      <c r="G38" s="134"/>
      <c r="H38" s="134"/>
      <c r="I38" s="134"/>
      <c r="J38" s="134"/>
      <c r="K38" s="134"/>
      <c r="L38" s="134"/>
      <c r="M38" s="134"/>
      <c r="N38" s="134"/>
      <c r="O38" s="134"/>
      <c r="P38" s="134"/>
      <c r="Q38" s="134"/>
      <c r="R38" s="134"/>
      <c r="S38" s="134"/>
      <c r="T38" s="134"/>
      <c r="U38" s="134"/>
      <c r="V38" s="134"/>
      <c r="W38" s="134"/>
      <c r="X38" s="134"/>
    </row>
    <row r="39" spans="2:24">
      <c r="B39" s="134"/>
      <c r="C39" s="134"/>
      <c r="D39" s="134"/>
      <c r="E39" s="134"/>
      <c r="F39" s="134"/>
      <c r="G39" s="134"/>
      <c r="H39" s="134"/>
      <c r="I39" s="134"/>
      <c r="J39" s="134"/>
      <c r="K39" s="134"/>
      <c r="L39" s="134"/>
      <c r="M39" s="134"/>
      <c r="N39" s="134"/>
      <c r="O39" s="134"/>
      <c r="P39" s="134"/>
      <c r="Q39" s="134"/>
      <c r="R39" s="134"/>
      <c r="S39" s="134"/>
      <c r="T39" s="134"/>
      <c r="U39" s="134"/>
      <c r="V39" s="134"/>
      <c r="W39" s="134"/>
      <c r="X39" s="134"/>
    </row>
    <row r="40" spans="2:24">
      <c r="B40" s="134"/>
      <c r="C40" s="134"/>
      <c r="D40" s="134"/>
      <c r="E40" s="134"/>
      <c r="F40" s="134"/>
      <c r="G40" s="134"/>
      <c r="H40" s="134"/>
      <c r="I40" s="134"/>
      <c r="J40" s="134"/>
      <c r="K40" s="134"/>
      <c r="L40" s="134"/>
      <c r="M40" s="134"/>
      <c r="N40" s="134"/>
      <c r="O40" s="134"/>
      <c r="P40" s="134"/>
      <c r="Q40" s="134"/>
      <c r="R40" s="134"/>
      <c r="S40" s="134"/>
      <c r="T40" s="134"/>
      <c r="U40" s="134"/>
      <c r="V40" s="134"/>
      <c r="W40" s="134"/>
      <c r="X40" s="134"/>
    </row>
    <row r="41" spans="2:24">
      <c r="B41" s="134"/>
      <c r="C41" s="134"/>
      <c r="D41" s="134"/>
      <c r="E41" s="134"/>
      <c r="F41" s="134"/>
      <c r="G41" s="134"/>
      <c r="H41" s="134"/>
      <c r="I41" s="134"/>
      <c r="J41" s="134"/>
      <c r="K41" s="134"/>
      <c r="L41" s="134"/>
      <c r="M41" s="134"/>
      <c r="N41" s="134"/>
      <c r="O41" s="134"/>
      <c r="P41" s="134"/>
      <c r="Q41" s="134"/>
      <c r="R41" s="134"/>
      <c r="S41" s="134"/>
      <c r="T41" s="134"/>
      <c r="U41" s="134"/>
      <c r="V41" s="134"/>
      <c r="W41" s="134"/>
      <c r="X41" s="134"/>
    </row>
    <row r="42" spans="2:24">
      <c r="B42" s="134"/>
      <c r="C42" s="134"/>
      <c r="D42" s="134"/>
      <c r="E42" s="134"/>
      <c r="F42" s="134"/>
      <c r="G42" s="134"/>
      <c r="H42" s="134"/>
      <c r="I42" s="134"/>
      <c r="J42" s="134"/>
      <c r="K42" s="134"/>
      <c r="L42" s="134"/>
      <c r="M42" s="134"/>
      <c r="N42" s="134"/>
      <c r="O42" s="134"/>
      <c r="P42" s="134"/>
      <c r="Q42" s="134"/>
      <c r="R42" s="134"/>
      <c r="S42" s="134"/>
      <c r="T42" s="134"/>
      <c r="U42" s="134"/>
      <c r="V42" s="134"/>
      <c r="W42" s="134"/>
      <c r="X42" s="134"/>
    </row>
    <row r="43" spans="2:24">
      <c r="B43" s="134"/>
      <c r="C43" s="134"/>
      <c r="D43" s="134"/>
      <c r="E43" s="134"/>
      <c r="F43" s="134"/>
      <c r="G43" s="134"/>
      <c r="H43" s="134"/>
      <c r="I43" s="134"/>
      <c r="J43" s="134"/>
      <c r="K43" s="134"/>
      <c r="L43" s="134"/>
      <c r="M43" s="134"/>
      <c r="N43" s="134"/>
      <c r="O43" s="134"/>
      <c r="P43" s="134"/>
      <c r="Q43" s="134"/>
      <c r="R43" s="134"/>
      <c r="S43" s="134"/>
      <c r="T43" s="134"/>
      <c r="U43" s="134"/>
      <c r="V43" s="134"/>
      <c r="W43" s="134"/>
      <c r="X43" s="134"/>
    </row>
    <row r="44" spans="2:24">
      <c r="B44" s="134"/>
      <c r="C44" s="134"/>
      <c r="D44" s="134"/>
      <c r="E44" s="134"/>
      <c r="F44" s="134"/>
      <c r="G44" s="134"/>
      <c r="H44" s="134"/>
      <c r="I44" s="134"/>
      <c r="J44" s="134"/>
      <c r="K44" s="134"/>
      <c r="L44" s="134"/>
      <c r="M44" s="134"/>
      <c r="N44" s="134"/>
      <c r="O44" s="134"/>
      <c r="P44" s="134"/>
      <c r="Q44" s="134"/>
      <c r="R44" s="134"/>
      <c r="S44" s="134"/>
      <c r="T44" s="134"/>
      <c r="U44" s="134"/>
      <c r="V44" s="134"/>
      <c r="W44" s="134"/>
      <c r="X44" s="134"/>
    </row>
    <row r="45" spans="2:24">
      <c r="B45" s="134"/>
      <c r="C45" s="134"/>
      <c r="D45" s="134"/>
      <c r="E45" s="134"/>
      <c r="F45" s="134"/>
      <c r="G45" s="134"/>
      <c r="H45" s="134"/>
      <c r="I45" s="134"/>
      <c r="J45" s="134"/>
      <c r="K45" s="134"/>
      <c r="L45" s="134"/>
      <c r="M45" s="134"/>
      <c r="N45" s="134"/>
      <c r="O45" s="134"/>
      <c r="P45" s="134"/>
      <c r="Q45" s="134"/>
      <c r="R45" s="134"/>
      <c r="S45" s="134"/>
      <c r="T45" s="134"/>
      <c r="U45" s="134"/>
      <c r="V45" s="134"/>
      <c r="W45" s="134"/>
      <c r="X45" s="134"/>
    </row>
    <row r="46" spans="2:24">
      <c r="B46" s="134"/>
      <c r="C46" s="134"/>
      <c r="D46" s="134"/>
      <c r="E46" s="134"/>
      <c r="F46" s="134"/>
      <c r="G46" s="134"/>
      <c r="H46" s="134"/>
      <c r="I46" s="134"/>
      <c r="J46" s="134"/>
      <c r="K46" s="134"/>
      <c r="L46" s="134"/>
      <c r="M46" s="134"/>
      <c r="N46" s="134"/>
      <c r="O46" s="134"/>
      <c r="P46" s="134"/>
      <c r="Q46" s="134"/>
      <c r="R46" s="134"/>
      <c r="S46" s="134"/>
      <c r="T46" s="134"/>
      <c r="U46" s="134"/>
      <c r="V46" s="134"/>
      <c r="W46" s="134"/>
      <c r="X46" s="134"/>
    </row>
    <row r="47" spans="2:24" ht="129.5" customHeight="1">
      <c r="B47" s="134"/>
      <c r="C47" s="197" t="s">
        <v>131</v>
      </c>
      <c r="D47" s="198"/>
      <c r="E47" s="198"/>
      <c r="F47" s="198"/>
      <c r="G47" s="135"/>
      <c r="H47" s="134"/>
      <c r="I47" s="134"/>
      <c r="J47" s="134"/>
      <c r="K47" s="134"/>
      <c r="L47" s="199" t="s">
        <v>158</v>
      </c>
      <c r="M47" s="200"/>
      <c r="N47" s="200"/>
      <c r="O47" s="200"/>
      <c r="P47" s="200"/>
      <c r="Q47" s="200"/>
      <c r="R47" s="134"/>
      <c r="S47" s="134"/>
      <c r="T47" s="134"/>
      <c r="U47" s="134"/>
      <c r="V47" s="197" t="s">
        <v>130</v>
      </c>
      <c r="W47" s="198"/>
      <c r="X47" s="198"/>
    </row>
    <row r="48" spans="2:24" ht="31.5" customHeight="1">
      <c r="B48" s="134"/>
      <c r="C48" s="134"/>
      <c r="D48" s="134"/>
      <c r="E48" s="134"/>
      <c r="F48" s="134"/>
      <c r="G48" s="134"/>
      <c r="H48" s="134"/>
      <c r="I48" s="134"/>
      <c r="J48" s="134"/>
      <c r="K48" s="134"/>
      <c r="L48" s="134"/>
      <c r="M48" s="134"/>
      <c r="N48" s="134"/>
      <c r="O48" s="134"/>
      <c r="P48" s="134"/>
      <c r="Q48" s="134"/>
      <c r="R48" s="134"/>
      <c r="S48" s="134"/>
      <c r="T48" s="134"/>
      <c r="U48" s="134"/>
      <c r="V48" s="134"/>
      <c r="W48" s="134"/>
      <c r="X48" s="134"/>
    </row>
    <row r="49" spans="2:24" ht="24.9" customHeight="1">
      <c r="B49" s="134"/>
      <c r="C49" s="134"/>
      <c r="D49" s="134"/>
      <c r="E49" s="134"/>
      <c r="F49" s="134"/>
      <c r="G49" s="134"/>
      <c r="H49" s="134"/>
      <c r="I49" s="134"/>
      <c r="J49" s="134"/>
      <c r="K49" s="134"/>
      <c r="L49" s="134"/>
      <c r="M49" s="134"/>
      <c r="N49" s="134"/>
      <c r="O49" s="134"/>
      <c r="P49" s="134"/>
      <c r="Q49" s="134"/>
      <c r="R49" s="134"/>
      <c r="S49" s="134"/>
      <c r="T49" s="134"/>
      <c r="U49" s="134"/>
      <c r="V49" s="134"/>
      <c r="W49" s="134"/>
      <c r="X49" s="134"/>
    </row>
    <row r="50" spans="2:24" ht="24.9" customHeight="1" thickBot="1">
      <c r="B50" s="134"/>
      <c r="C50" s="134"/>
      <c r="D50" s="134"/>
      <c r="E50" s="134"/>
      <c r="F50" s="134"/>
      <c r="G50" s="134"/>
      <c r="H50" s="134"/>
      <c r="I50" s="134"/>
      <c r="J50" s="134"/>
      <c r="K50" s="134"/>
      <c r="L50" s="134"/>
      <c r="M50" s="134"/>
      <c r="N50" s="134"/>
      <c r="O50" s="134"/>
      <c r="P50" s="134"/>
      <c r="Q50" s="134"/>
      <c r="R50" s="134"/>
      <c r="S50" s="134"/>
      <c r="T50" s="134"/>
      <c r="U50" s="134"/>
      <c r="V50" s="134"/>
      <c r="W50" s="134"/>
      <c r="X50" s="134"/>
    </row>
    <row r="51" spans="2:24" ht="32.4" customHeight="1" thickBot="1">
      <c r="B51" s="134"/>
      <c r="C51" s="134"/>
      <c r="D51" s="134"/>
      <c r="E51" s="201" t="s">
        <v>23</v>
      </c>
      <c r="F51" s="202"/>
      <c r="G51" s="202"/>
      <c r="H51" s="202"/>
      <c r="I51" s="202"/>
      <c r="J51" s="202"/>
      <c r="K51" s="202"/>
      <c r="L51" s="202"/>
      <c r="M51" s="202"/>
      <c r="N51" s="202"/>
      <c r="O51" s="202"/>
      <c r="P51" s="202"/>
      <c r="Q51" s="202"/>
      <c r="R51" s="202"/>
      <c r="S51" s="202"/>
      <c r="T51" s="202"/>
      <c r="U51" s="202"/>
      <c r="V51" s="202"/>
      <c r="W51" s="202"/>
      <c r="X51" s="203"/>
    </row>
    <row r="52" spans="2:24" ht="28.65" customHeight="1" thickBot="1">
      <c r="B52" s="134"/>
      <c r="C52" s="134"/>
      <c r="D52" s="134"/>
      <c r="E52" s="204" t="s">
        <v>24</v>
      </c>
      <c r="F52" s="204" t="s">
        <v>25</v>
      </c>
      <c r="G52" s="206" t="s">
        <v>26</v>
      </c>
      <c r="H52" s="207"/>
      <c r="I52" s="207"/>
      <c r="J52" s="208"/>
      <c r="K52" s="206" t="s">
        <v>27</v>
      </c>
      <c r="L52" s="207"/>
      <c r="M52" s="207"/>
      <c r="N52" s="208"/>
      <c r="O52" s="206" t="s">
        <v>28</v>
      </c>
      <c r="P52" s="207"/>
      <c r="Q52" s="207"/>
      <c r="R52" s="208"/>
      <c r="S52" s="206" t="s">
        <v>29</v>
      </c>
      <c r="T52" s="207"/>
      <c r="U52" s="207"/>
      <c r="V52" s="207"/>
      <c r="W52" s="209" t="s">
        <v>30</v>
      </c>
      <c r="X52" s="210"/>
    </row>
    <row r="53" spans="2:24" ht="33" customHeight="1" thickBot="1">
      <c r="B53" s="134"/>
      <c r="C53" s="134"/>
      <c r="D53" s="134"/>
      <c r="E53" s="205"/>
      <c r="F53" s="205"/>
      <c r="G53" s="119" t="s">
        <v>85</v>
      </c>
      <c r="H53" s="121" t="s">
        <v>86</v>
      </c>
      <c r="I53" s="108" t="s">
        <v>87</v>
      </c>
      <c r="J53" s="124" t="s">
        <v>88</v>
      </c>
      <c r="K53" s="123" t="s">
        <v>85</v>
      </c>
      <c r="L53" s="21" t="s">
        <v>86</v>
      </c>
      <c r="M53" s="6" t="s">
        <v>87</v>
      </c>
      <c r="N53" s="22" t="s">
        <v>88</v>
      </c>
      <c r="O53" s="5" t="s">
        <v>14</v>
      </c>
      <c r="P53" s="21" t="s">
        <v>15</v>
      </c>
      <c r="Q53" s="6" t="s">
        <v>16</v>
      </c>
      <c r="R53" s="22" t="s">
        <v>17</v>
      </c>
      <c r="S53" s="5" t="s">
        <v>14</v>
      </c>
      <c r="T53" s="21" t="s">
        <v>15</v>
      </c>
      <c r="U53" s="6" t="s">
        <v>16</v>
      </c>
      <c r="V53" s="36" t="s">
        <v>17</v>
      </c>
      <c r="W53" s="211"/>
      <c r="X53" s="212"/>
    </row>
    <row r="54" spans="2:24" ht="68" customHeight="1" thickBot="1">
      <c r="B54" s="134"/>
      <c r="C54" s="134"/>
      <c r="D54" s="134"/>
      <c r="E54" s="65" t="s">
        <v>83</v>
      </c>
      <c r="F54" s="65" t="s">
        <v>84</v>
      </c>
      <c r="G54" s="120">
        <v>358773243</v>
      </c>
      <c r="H54" s="122">
        <v>350653242</v>
      </c>
      <c r="I54" s="122">
        <v>261761946</v>
      </c>
      <c r="J54" s="122">
        <v>98811569</v>
      </c>
      <c r="K54" s="118">
        <v>364120593.63</v>
      </c>
      <c r="L54" s="66"/>
      <c r="M54" s="66"/>
      <c r="N54" s="67"/>
      <c r="O54" s="136">
        <f>IFERROR((K54/G54),"NO APLICA")</f>
        <v>1.014904541334483</v>
      </c>
      <c r="P54" s="137">
        <f>IFERROR((L54/H54),"NO APLICA")</f>
        <v>0</v>
      </c>
      <c r="Q54" s="137">
        <f t="shared" ref="Q54:R54" si="10">IFERROR((M54/I54),"NO APLICA")</f>
        <v>0</v>
      </c>
      <c r="R54" s="138">
        <f t="shared" si="10"/>
        <v>0</v>
      </c>
      <c r="S54" s="136">
        <f>IFERROR(((K54)/(G54)),"NO APLICA")</f>
        <v>1.014904541334483</v>
      </c>
      <c r="T54" s="136">
        <f>IFERROR(((K54+L54)/(H54)),"NO APLICA")</f>
        <v>1.0384064654676712</v>
      </c>
      <c r="U54" s="136">
        <f>IFERROR(((M54)/(I54)),"NO APLICA")</f>
        <v>0</v>
      </c>
      <c r="V54" s="136">
        <f>IFERROR(((N54)/(J54)),"NO APLICA")</f>
        <v>0</v>
      </c>
      <c r="W54" s="220" t="s">
        <v>159</v>
      </c>
      <c r="X54" s="221"/>
    </row>
    <row r="55" spans="2:24">
      <c r="B55" s="134"/>
      <c r="C55" s="134"/>
      <c r="D55" s="134"/>
      <c r="E55" s="134"/>
      <c r="F55" s="134"/>
      <c r="G55" s="134"/>
      <c r="H55" s="134"/>
      <c r="I55" s="134"/>
      <c r="J55" s="134"/>
      <c r="K55" s="134"/>
      <c r="L55" s="134"/>
      <c r="M55" s="134"/>
      <c r="N55" s="134"/>
      <c r="O55" s="134"/>
      <c r="P55" s="134"/>
      <c r="Q55" s="134"/>
      <c r="R55" s="134"/>
      <c r="S55" s="134"/>
      <c r="T55" s="134"/>
      <c r="U55" s="134"/>
      <c r="V55" s="134"/>
      <c r="W55" s="134"/>
      <c r="X55" s="134"/>
    </row>
    <row r="70" spans="11:11">
      <c r="K70" s="16">
        <f>700/800</f>
        <v>0.875</v>
      </c>
    </row>
  </sheetData>
  <mergeCells count="26">
    <mergeCell ref="W54:X54"/>
    <mergeCell ref="C47:F47"/>
    <mergeCell ref="L47:Q47"/>
    <mergeCell ref="V47:X47"/>
    <mergeCell ref="E51:X51"/>
    <mergeCell ref="E52:E53"/>
    <mergeCell ref="F52:F53"/>
    <mergeCell ref="G52:J52"/>
    <mergeCell ref="K52:N52"/>
    <mergeCell ref="O52:R52"/>
    <mergeCell ref="S52:V52"/>
    <mergeCell ref="W52:X53"/>
    <mergeCell ref="X8:X10"/>
    <mergeCell ref="B9:B10"/>
    <mergeCell ref="C9:C10"/>
    <mergeCell ref="D9:F9"/>
    <mergeCell ref="G9:K9"/>
    <mergeCell ref="L9:O9"/>
    <mergeCell ref="P9:S9"/>
    <mergeCell ref="T9:W9"/>
    <mergeCell ref="G8:W8"/>
    <mergeCell ref="E2:V2"/>
    <mergeCell ref="E3:V3"/>
    <mergeCell ref="E4:V4"/>
    <mergeCell ref="E5:V5"/>
    <mergeCell ref="E6:V6"/>
  </mergeCells>
  <conditionalFormatting sqref="H11">
    <cfRule type="cellIs" priority="20" operator="equal">
      <formula>"NO DISPONIBLE"</formula>
    </cfRule>
  </conditionalFormatting>
  <conditionalFormatting sqref="H12:K35 G54:J54">
    <cfRule type="containsBlanks" dxfId="15" priority="7">
      <formula>LEN(TRIM(G12))=0</formula>
    </cfRule>
  </conditionalFormatting>
  <conditionalFormatting sqref="I11:K11 L12:O35 L36">
    <cfRule type="cellIs" dxfId="14" priority="19" operator="equal">
      <formula>"NO DISPONIBLE"</formula>
    </cfRule>
  </conditionalFormatting>
  <conditionalFormatting sqref="K54:N54">
    <cfRule type="containsBlanks" dxfId="13" priority="6">
      <formula>LEN(TRIM(K54))=0</formula>
    </cfRule>
  </conditionalFormatting>
  <conditionalFormatting sqref="L11">
    <cfRule type="cellIs" priority="18" operator="equal">
      <formula>"NO DISPONIBLE"</formula>
    </cfRule>
  </conditionalFormatting>
  <conditionalFormatting sqref="M11:O11">
    <cfRule type="cellIs" dxfId="12" priority="17" operator="equal">
      <formula>"NO DISPONIBLE"</formula>
    </cfRule>
  </conditionalFormatting>
  <conditionalFormatting sqref="O54:V54">
    <cfRule type="cellIs" dxfId="11" priority="8" operator="equal">
      <formula>"NO APLICA"</formula>
    </cfRule>
    <cfRule type="cellIs" dxfId="10" priority="9" operator="between">
      <formula>0.7</formula>
      <formula>1.2</formula>
    </cfRule>
    <cfRule type="cellIs" dxfId="9" priority="10" operator="between">
      <formula>0.5</formula>
      <formula>0.7</formula>
    </cfRule>
    <cfRule type="cellIs" dxfId="8" priority="11" operator="lessThan">
      <formula>0.5</formula>
    </cfRule>
    <cfRule type="cellIs" dxfId="7" priority="12" operator="greaterThan">
      <formula>1.2</formula>
    </cfRule>
  </conditionalFormatting>
  <conditionalFormatting sqref="P13:S35 U13:W35 U11:U12">
    <cfRule type="cellIs" priority="21" stopIfTrue="1" operator="equal">
      <formula>"NO DISPONIBLE"</formula>
    </cfRule>
    <cfRule type="cellIs" dxfId="6" priority="22" stopIfTrue="1" operator="greaterThanOrEqual">
      <formula>0.7</formula>
    </cfRule>
    <cfRule type="cellIs" dxfId="5" priority="23" stopIfTrue="1" operator="between">
      <formula>0.5</formula>
      <formula>0.7</formula>
    </cfRule>
    <cfRule type="cellIs" dxfId="4" priority="24" stopIfTrue="1" operator="lessThanOrEqual">
      <formula>0.5</formula>
    </cfRule>
  </conditionalFormatting>
  <conditionalFormatting sqref="R11:S11">
    <cfRule type="cellIs" dxfId="3" priority="15" operator="equal">
      <formula>"NO DISPONIBLE"</formula>
    </cfRule>
  </conditionalFormatting>
  <conditionalFormatting sqref="T11">
    <cfRule type="cellIs" priority="5" operator="equal">
      <formula>"NO DISPONIBLE"</formula>
    </cfRule>
  </conditionalFormatting>
  <conditionalFormatting sqref="P12:T12 V12:W12 P11:Q11 T13:T35">
    <cfRule type="cellIs" priority="1" stopIfTrue="1" operator="equal">
      <formula>"NO DISPONIBLE"</formula>
    </cfRule>
    <cfRule type="cellIs" dxfId="2" priority="2" stopIfTrue="1" operator="greaterThanOrEqual">
      <formula>0.7</formula>
    </cfRule>
    <cfRule type="cellIs" dxfId="1" priority="3" stopIfTrue="1" operator="between">
      <formula>0.5</formula>
      <formula>0.7</formula>
    </cfRule>
    <cfRule type="cellIs" dxfId="0" priority="4" stopIfTrue="1" operator="lessThanOrEqual">
      <formula>0.5</formula>
    </cfRule>
  </conditionalFormatting>
  <pageMargins left="0.70866141732283472" right="0.70866141732283472" top="0.74803149606299213" bottom="0.74803149606299213" header="0.31496062992125984" footer="0.31496062992125984"/>
  <pageSetup paperSize="170" scale="28"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F10" sqref="F10"/>
    </sheetView>
  </sheetViews>
  <sheetFormatPr baseColWidth="10" defaultColWidth="11.453125" defaultRowHeight="14.5"/>
  <cols>
    <col min="1" max="1" width="20.36328125" customWidth="1"/>
    <col min="2" max="2" width="34.6328125" customWidth="1"/>
  </cols>
  <sheetData>
    <row r="1" spans="1:2">
      <c r="A1" s="8" t="s">
        <v>31</v>
      </c>
    </row>
    <row r="3" spans="1:2" ht="120" customHeight="1">
      <c r="A3" s="213" t="s">
        <v>32</v>
      </c>
      <c r="B3" s="213"/>
    </row>
    <row r="5" spans="1:2" ht="43.5">
      <c r="A5" s="9"/>
      <c r="B5" s="10" t="s">
        <v>33</v>
      </c>
    </row>
    <row r="6" spans="1:2" ht="58">
      <c r="A6" s="11"/>
      <c r="B6" s="10" t="s">
        <v>34</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2025</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Usuario</cp:lastModifiedBy>
  <cp:revision/>
  <cp:lastPrinted>2025-07-07T19:50:08Z</cp:lastPrinted>
  <dcterms:created xsi:type="dcterms:W3CDTF">2021-02-22T21:43:21Z</dcterms:created>
  <dcterms:modified xsi:type="dcterms:W3CDTF">2025-07-07T20:36:34Z</dcterms:modified>
  <cp:category/>
  <cp:contentStatus/>
</cp:coreProperties>
</file>