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PLANEACIÓN\MIR\2024\3ER TRIMESTRE\NUEVO\"/>
    </mc:Choice>
  </mc:AlternateContent>
  <xr:revisionPtr revIDLastSave="0" documentId="13_ncr:1_{441077F9-C3CA-40D9-95A7-BE71B5349B7F}" xr6:coauthVersionLast="47" xr6:coauthVersionMax="47" xr10:uidLastSave="{00000000-0000-0000-0000-000000000000}"/>
  <bookViews>
    <workbookView xWindow="-120" yWindow="-120" windowWidth="21840" windowHeight="13140" xr2:uid="{00000000-000D-0000-FFFF-FFFF00000000}"/>
  </bookViews>
  <sheets>
    <sheet name="SEGUIMIENTO EJE 2 2024"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 l="1"/>
  <c r="T14" i="1"/>
  <c r="T15" i="1"/>
  <c r="T16" i="1"/>
  <c r="T17" i="1"/>
  <c r="T18" i="1"/>
  <c r="T19" i="1"/>
  <c r="T20" i="1"/>
  <c r="T21" i="1"/>
  <c r="T22" i="1"/>
  <c r="T23" i="1"/>
  <c r="T24" i="1"/>
  <c r="T13" i="1"/>
  <c r="U14" i="1"/>
  <c r="U15" i="1"/>
  <c r="U16" i="1"/>
  <c r="U17" i="1"/>
  <c r="U18" i="1"/>
  <c r="U19" i="1"/>
  <c r="U20" i="1"/>
  <c r="U21" i="1"/>
  <c r="U22" i="1"/>
  <c r="U24" i="1"/>
  <c r="U13" i="1"/>
  <c r="U12" i="1" l="1"/>
  <c r="R12" i="1"/>
  <c r="R13" i="1"/>
  <c r="R14" i="1"/>
  <c r="R15" i="1"/>
  <c r="R16" i="1"/>
  <c r="R17" i="1"/>
  <c r="R18" i="1"/>
  <c r="R19" i="1"/>
  <c r="R20" i="1"/>
  <c r="R21" i="1"/>
  <c r="R22" i="1"/>
  <c r="R23" i="1"/>
  <c r="R24" i="1"/>
  <c r="T12" i="1"/>
  <c r="Q15" i="1"/>
  <c r="Q14" i="1" l="1"/>
  <c r="Q16" i="1"/>
  <c r="Q17" i="1"/>
  <c r="Q18" i="1"/>
  <c r="Q19" i="1"/>
  <c r="Q20" i="1"/>
  <c r="Q21" i="1"/>
  <c r="Q22" i="1"/>
  <c r="Q23" i="1"/>
  <c r="Q24" i="1"/>
  <c r="Q13" i="1"/>
  <c r="O36" i="1"/>
  <c r="P36" i="1"/>
  <c r="S36" i="1"/>
  <c r="T36" i="1"/>
  <c r="G24" i="1"/>
  <c r="G23" i="1"/>
  <c r="G22" i="1"/>
  <c r="G19" i="1"/>
  <c r="G20" i="1"/>
  <c r="G21" i="1"/>
  <c r="G17" i="1"/>
  <c r="G18" i="1"/>
  <c r="G16" i="1"/>
  <c r="G15" i="1"/>
  <c r="G13" i="1" l="1"/>
  <c r="P14" i="1"/>
  <c r="P13" i="1"/>
  <c r="P15" i="1"/>
  <c r="P16" i="1"/>
  <c r="P17" i="1"/>
  <c r="P18" i="1"/>
  <c r="P19" i="1"/>
  <c r="P20" i="1"/>
  <c r="P21" i="1"/>
  <c r="P22" i="1"/>
  <c r="P23" i="1"/>
  <c r="P24" i="1"/>
  <c r="V25" i="1"/>
  <c r="P25" i="1" l="1"/>
  <c r="S35" i="1"/>
  <c r="U35" i="1"/>
  <c r="T35" i="1"/>
  <c r="R35" i="1"/>
  <c r="Q35" i="1"/>
  <c r="P35" i="1"/>
  <c r="O35" i="1"/>
  <c r="V35" i="1" s="1"/>
  <c r="V12" i="1" l="1"/>
  <c r="S12" i="1"/>
  <c r="Q12" i="1"/>
  <c r="P12" i="1"/>
  <c r="U25" i="1"/>
  <c r="T25" i="1"/>
  <c r="S25" i="1"/>
  <c r="R25" i="1"/>
  <c r="Q25" i="1"/>
</calcChain>
</file>

<file path=xl/sharedStrings.xml><?xml version="1.0" encoding="utf-8"?>
<sst xmlns="http://schemas.openxmlformats.org/spreadsheetml/2006/main" count="144" uniqueCount="100">
  <si>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</si>
  <si>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</si>
  <si>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</si>
  <si>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</si>
  <si>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</si>
  <si>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</si>
  <si>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</si>
  <si>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</si>
  <si>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</si>
  <si>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</si>
  <si>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</si>
  <si>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</si>
  <si>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</si>
  <si>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</si>
  <si>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</si>
  <si>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</si>
  <si>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Propósito</t>
  </si>
  <si>
    <t>Actividad</t>
  </si>
  <si>
    <t>JUSTIFICACION TRIMESTRAL Y ANUAL DE AVANCE DE RESULTADOS 2023</t>
  </si>
  <si>
    <t>SEGUIMIENTO A LA EJECUCIÓN DEL PRESUPUESTO AUTORIZADO</t>
  </si>
  <si>
    <t>UNIDAD ADMINISTRATIVA</t>
  </si>
  <si>
    <t>TRIMESTRE 1 2023</t>
  </si>
  <si>
    <t>TRIMESTRE 2 2023</t>
  </si>
  <si>
    <t>TRIMESTRE 3 2023</t>
  </si>
  <si>
    <t>TRIMESTRE 4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</si>
  <si>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</si>
  <si>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</si>
  <si>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</si>
  <si>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</si>
  <si>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</si>
  <si>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</si>
  <si>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ANUAL</t>
  </si>
  <si>
    <t>Trimestral</t>
  </si>
  <si>
    <t>UNIDAD DE MEDIDA DEL INDICADOR: 
Porcentaje
UNIDAD DE MEDIDA DE LAS VARIABLES: 
Turistas</t>
  </si>
  <si>
    <t>UNIDAD DE MEDIDA DEL INDICADOR: 
Porcentaje 
UNIDAD DE MEDIDA DE LAS VARIABLES: 
Porcentaje de ocupacion</t>
  </si>
  <si>
    <t>Componente
( Planeación Turística  )</t>
  </si>
  <si>
    <t>UNIDAD DE MEDIDA DEL INDICADOR: 
Porcentaje.
UNIDAD DE MEDIDA DE LAS VARIABLES: 
Eventos.</t>
  </si>
  <si>
    <r>
      <rPr>
        <b/>
        <sz val="11"/>
        <color theme="1"/>
        <rFont val="Arial"/>
        <family val="2"/>
      </rPr>
      <t>PETD:</t>
    </r>
    <r>
      <rPr>
        <sz val="11"/>
        <color theme="1"/>
        <rFont val="Arial"/>
        <family val="2"/>
      </rPr>
      <t xml:space="preserve"> Porcentaje de eventos turísticos  difundidos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</si>
  <si>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t>
    </r>
  </si>
  <si>
    <r>
      <t>PAT:</t>
    </r>
    <r>
      <rPr>
        <sz val="11"/>
        <color theme="0"/>
        <rFont val="Arial"/>
        <family val="2"/>
      </rPr>
      <t xml:space="preserve"> Porcentaje de la Afluencia Turística.</t>
    </r>
  </si>
  <si>
    <r>
      <t xml:space="preserve">POH: </t>
    </r>
    <r>
      <rPr>
        <sz val="11"/>
        <color theme="0"/>
        <rFont val="Arial"/>
        <family val="2"/>
      </rPr>
      <t>Porcentaje de Ocupación Hotelera</t>
    </r>
  </si>
  <si>
    <r>
      <t xml:space="preserve">PETR: </t>
    </r>
    <r>
      <rPr>
        <sz val="11"/>
        <color theme="1"/>
        <rFont val="Arial"/>
        <family val="2"/>
      </rPr>
      <t>Porcentaje de eventos turísticos realizados</t>
    </r>
  </si>
  <si>
    <r>
      <rPr>
        <b/>
        <sz val="11"/>
        <color theme="1"/>
        <rFont val="Arial"/>
        <family val="2"/>
      </rPr>
      <t>PPFCT:</t>
    </r>
    <r>
      <rPr>
        <sz val="11"/>
        <color theme="1"/>
        <rFont val="Arial"/>
        <family val="2"/>
      </rPr>
      <t xml:space="preserve"> Porcentaje de participación en ferias y caravanas turísticas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</si>
  <si>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Participaciones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</si>
  <si>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Publicaciones</t>
    </r>
  </si>
  <si>
    <r>
      <rPr>
        <b/>
        <sz val="11"/>
        <color theme="1"/>
        <rFont val="Arial"/>
        <family val="2"/>
      </rPr>
      <t>PPPTV</t>
    </r>
    <r>
      <rPr>
        <sz val="11"/>
        <color theme="1"/>
        <rFont val="Arial"/>
        <family val="2"/>
      </rPr>
      <t>: Porcentaje de publicaciones de promoción turística visualizadas</t>
    </r>
  </si>
  <si>
    <t>Anual</t>
  </si>
  <si>
    <r>
      <rPr>
        <b/>
        <sz val="11"/>
        <color theme="1"/>
        <rFont val="Arial"/>
        <family val="2"/>
      </rPr>
      <t>PECSIR</t>
    </r>
    <r>
      <rPr>
        <sz val="11"/>
        <color theme="1"/>
        <rFont val="Arial"/>
        <family val="2"/>
      </rPr>
      <t xml:space="preserve">: Porcentaje de eventos culturales, sociales e inclusivos realizados </t>
    </r>
  </si>
  <si>
    <r>
      <rPr>
        <b/>
        <sz val="11"/>
        <color theme="1"/>
        <rFont val="Arial"/>
        <family val="2"/>
      </rPr>
      <t>PEDRD</t>
    </r>
    <r>
      <rPr>
        <sz val="11"/>
        <color theme="1"/>
        <rFont val="Arial"/>
        <family val="2"/>
      </rPr>
      <t xml:space="preserve">: Porcentaje de eventos deportivos realizados y difundidos </t>
    </r>
  </si>
  <si>
    <r>
      <rPr>
        <b/>
        <sz val="11"/>
        <color theme="1"/>
        <rFont val="Arial"/>
        <family val="2"/>
      </rPr>
      <t xml:space="preserve">PPSAI: </t>
    </r>
    <r>
      <rPr>
        <sz val="11"/>
        <color theme="1"/>
        <rFont val="Arial"/>
        <family val="2"/>
      </rPr>
      <t>Porcentaje de pláticas sobre sostenibilidad ambiental en la actividad turística impartidas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</si>
  <si>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</si>
  <si>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Pláticas</t>
    </r>
  </si>
  <si>
    <t>Componente
(Jefaura de atención al 
Turista)</t>
  </si>
  <si>
    <r>
      <rPr>
        <b/>
        <sz val="11"/>
        <color theme="1"/>
        <rFont val="Arial"/>
        <family val="2"/>
      </rPr>
      <t>PATB:</t>
    </r>
    <r>
      <rPr>
        <sz val="11"/>
        <color theme="1"/>
        <rFont val="Arial"/>
        <family val="2"/>
      </rPr>
      <t xml:space="preserve"> Porcentaje de atenciones a turistas brindadas</t>
    </r>
  </si>
  <si>
    <r>
      <rPr>
        <b/>
        <sz val="11"/>
        <color theme="1"/>
        <rFont val="Arial"/>
        <family val="2"/>
      </rPr>
      <t>PCR:</t>
    </r>
    <r>
      <rPr>
        <sz val="11"/>
        <color theme="1"/>
        <rFont val="Arial"/>
        <family val="2"/>
      </rPr>
      <t xml:space="preserve"> Porcentaje de casos con resolución de la casa consular</t>
    </r>
  </si>
  <si>
    <r>
      <rPr>
        <b/>
        <sz val="11"/>
        <color theme="1"/>
        <rFont val="Arial"/>
        <family val="2"/>
      </rPr>
      <t>PHF:</t>
    </r>
    <r>
      <rPr>
        <sz val="11"/>
        <color theme="1"/>
        <rFont val="Arial"/>
        <family val="2"/>
      </rPr>
      <t xml:space="preserve"> Porcentaje de hermanamientos formalizados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</si>
  <si>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</si>
  <si>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Casos </t>
    </r>
  </si>
  <si>
    <r>
      <rPr>
        <b/>
        <sz val="11"/>
        <rFont val="Arial"/>
        <family val="2"/>
      </rPr>
      <t xml:space="preserve">UNIDAD DE MEDIDA DEL INDICADOR: </t>
    </r>
    <r>
      <rPr>
        <sz val="11"/>
        <rFont val="Arial"/>
        <family val="2"/>
      </rPr>
      <t xml:space="preserve">
Porcentaje.
</t>
    </r>
    <r>
      <rPr>
        <b/>
        <sz val="11"/>
        <rFont val="Arial"/>
        <family val="2"/>
      </rPr>
      <t>UNIDAD DE MEDIDA DE LAS VARIABLES:</t>
    </r>
    <r>
      <rPr>
        <sz val="11"/>
        <rFont val="Arial"/>
        <family val="2"/>
      </rPr>
      <t xml:space="preserve"> 
Hermanamientos </t>
    </r>
  </si>
  <si>
    <t>ELABORÓ
Eduardo Reza Morán
Coordinación de Planeación Turística</t>
  </si>
  <si>
    <t>AUTORIZÓ
Juan Pablo De Zulueta Razo
Secretaría Municipal de Turismo</t>
  </si>
  <si>
    <t>OFICINA MUNICIPAL DE TURISMO</t>
  </si>
  <si>
    <t>EJE 2: PROSPERIDAD COMPARTIDA</t>
  </si>
  <si>
    <t>SEGUIMIENTO DE AVANCE EN CUMPLIMIENTO DE METAS Y OBJETIVOS 2024</t>
  </si>
  <si>
    <t>E-PPA 2.5 PROGRAMA DE IMPULSO TURÍSTICO</t>
  </si>
  <si>
    <t>SECRETARÍA MUNICIPAL DE TURISMO</t>
  </si>
  <si>
    <r>
      <t>2.5.1.1</t>
    </r>
    <r>
      <rPr>
        <sz val="11"/>
        <color theme="0"/>
        <rFont val="Arial"/>
        <family val="2"/>
      </rPr>
      <t xml:space="preserve"> Coadyuvar al crecimiento económico de la población a través de la promoción de la diversidad turística y el trabajo coordinado con el sector hotelero  garantizando un aumento en la afluencia y la ocupación sostenible del sector.</t>
    </r>
  </si>
  <si>
    <r>
      <rPr>
        <b/>
        <sz val="11"/>
        <color theme="1"/>
        <rFont val="Arial"/>
        <family val="2"/>
      </rPr>
      <t>2.5.1.1.1</t>
    </r>
    <r>
      <rPr>
        <sz val="11"/>
        <color theme="1"/>
        <rFont val="Arial"/>
        <family val="2"/>
      </rPr>
      <t xml:space="preserve"> Eventos turísticos que promuevan al sector realizados</t>
    </r>
  </si>
  <si>
    <r>
      <rPr>
        <b/>
        <sz val="11"/>
        <color theme="1"/>
        <rFont val="Arial"/>
        <family val="2"/>
      </rPr>
      <t>2.5.1.1.1.1</t>
    </r>
    <r>
      <rPr>
        <sz val="11"/>
        <color theme="1"/>
        <rFont val="Arial"/>
        <family val="2"/>
      </rPr>
      <t xml:space="preserve"> Difusión de eventos, productos y servicios con potencial turístico.</t>
    </r>
  </si>
  <si>
    <r>
      <rPr>
        <b/>
        <sz val="11"/>
        <color theme="1"/>
        <rFont val="Arial"/>
        <family val="2"/>
      </rPr>
      <t>2.5.1.1.1.2</t>
    </r>
    <r>
      <rPr>
        <sz val="11"/>
        <color theme="1"/>
        <rFont val="Arial"/>
        <family val="2"/>
      </rPr>
      <t xml:space="preserve"> Participación en las principales ferias y caravanas de promoción turística del destino a nivel nacional e internacional.</t>
    </r>
  </si>
  <si>
    <r>
      <rPr>
        <b/>
        <sz val="11"/>
        <color theme="1"/>
        <rFont val="Arial"/>
        <family val="2"/>
      </rPr>
      <t>2.5.1.1.1.3</t>
    </r>
    <r>
      <rPr>
        <sz val="11"/>
        <color theme="1"/>
        <rFont val="Arial"/>
        <family val="2"/>
      </rPr>
      <t xml:space="preserve"> Promoción de las actividades turísticas en redes sociales </t>
    </r>
  </si>
  <si>
    <r>
      <rPr>
        <b/>
        <sz val="11"/>
        <color theme="1"/>
        <rFont val="Arial"/>
        <family val="2"/>
      </rPr>
      <t>2.5.1.1.1.4</t>
    </r>
    <r>
      <rPr>
        <sz val="11"/>
        <color theme="1"/>
        <rFont val="Arial"/>
        <family val="2"/>
      </rPr>
      <t xml:space="preserve"> Realización de eventos sociales, culturales e inclusivos en sinergia con el sector hotelero.</t>
    </r>
  </si>
  <si>
    <r>
      <rPr>
        <b/>
        <sz val="11"/>
        <color theme="1"/>
        <rFont val="Arial"/>
        <family val="2"/>
      </rPr>
      <t>2.5.1.1.1.5</t>
    </r>
    <r>
      <rPr>
        <sz val="11"/>
        <color theme="1"/>
        <rFont val="Arial"/>
        <family val="2"/>
      </rPr>
      <t xml:space="preserve"> Realización de eventos deportivos con potencial turístico en sinergia con el sector hotelero</t>
    </r>
  </si>
  <si>
    <r>
      <rPr>
        <b/>
        <sz val="11"/>
        <color theme="1"/>
        <rFont val="Arial"/>
        <family val="2"/>
      </rPr>
      <t>2.5.1.1.1.6</t>
    </r>
    <r>
      <rPr>
        <sz val="11"/>
        <color theme="1"/>
        <rFont val="Arial"/>
        <family val="2"/>
      </rPr>
      <t xml:space="preserve"> Promoción a través de pláticas sobre la importancia de la sostenibilidad ambiental en la actividad turística</t>
    </r>
  </si>
  <si>
    <r>
      <rPr>
        <b/>
        <sz val="11"/>
        <color theme="1"/>
        <rFont val="Arial"/>
        <family val="2"/>
      </rPr>
      <t>2.5.1.1.2</t>
    </r>
    <r>
      <rPr>
        <sz val="11"/>
        <color theme="1"/>
        <rFont val="Arial"/>
        <family val="2"/>
      </rPr>
      <t xml:space="preserve"> Atenciones a turistas brindadas</t>
    </r>
  </si>
  <si>
    <r>
      <rPr>
        <b/>
        <sz val="11"/>
        <color theme="1"/>
        <rFont val="Arial"/>
        <family val="2"/>
      </rPr>
      <t>2.5.1.1.2.1</t>
    </r>
    <r>
      <rPr>
        <sz val="11"/>
        <color theme="1"/>
        <rFont val="Arial"/>
        <family val="2"/>
      </rPr>
      <t xml:space="preserve"> Resolución a los casos de diversa índole que se presentan, comunican, y generan a/en la Casa Consular.</t>
    </r>
  </si>
  <si>
    <r>
      <rPr>
        <b/>
        <sz val="11"/>
        <color theme="1"/>
        <rFont val="Arial"/>
        <family val="2"/>
      </rPr>
      <t>2.5.1.1.2.2</t>
    </r>
    <r>
      <rPr>
        <sz val="11"/>
        <color theme="1"/>
        <rFont val="Arial"/>
        <family val="2"/>
      </rPr>
      <t xml:space="preserve"> Colaboración entre ciudades por medio de hermanamientos</t>
    </r>
  </si>
  <si>
    <t>META PROGRAMADA 2024</t>
  </si>
  <si>
    <t>META REALIZADA 2024</t>
  </si>
  <si>
    <t>PORCENTAJE DE AVANCE TRIMESTRAL 2024</t>
  </si>
  <si>
    <t>AVANCE EN CUMPLIMIENTO DE METAS TRIMESTRAL Y ANUAL ACUMULADO 2024</t>
  </si>
  <si>
    <t>JUSTIFICACION TRIMESTRAL Y ANUAL DE AVANCE DE RESULTADOS 2024</t>
  </si>
  <si>
    <r>
      <rPr>
        <b/>
        <sz val="11"/>
        <color theme="1"/>
        <rFont val="Arial"/>
        <family val="2"/>
      </rPr>
      <t>2.5.1</t>
    </r>
    <r>
      <rPr>
        <sz val="11"/>
        <color theme="1"/>
        <rFont val="Arial"/>
        <family val="2"/>
      </rPr>
      <t xml:space="preserve"> Contribuir a implementar acciones que permitan cerrar las brechas de desigualdad social reactivando la economía y  diversificándola contribuyendo a reducir la exclusión social, fortalecer y mejorar la calidad de vida de las familias mediante la promoción de la diversidad turística y el trabajo coordinado con el sector hotelero  garantizando con ello un aumento en la afluencia y la ocupación sostenible del sector.</t>
    </r>
  </si>
  <si>
    <t>ICU: Índice de Competitividad Urbana (se compone de 10 Indicadores)</t>
  </si>
  <si>
    <r>
      <rPr>
        <b/>
        <sz val="11"/>
        <color theme="1"/>
        <rFont val="Arial"/>
        <family val="2"/>
      </rPr>
      <t xml:space="preserve">UNIDAD DE MEDIDA DEL INDICADOR: </t>
    </r>
    <r>
      <rPr>
        <sz val="11"/>
        <color theme="1"/>
        <rFont val="Arial"/>
        <family val="2"/>
      </rPr>
      <t xml:space="preserve">
</t>
    </r>
    <r>
      <rPr>
        <sz val="11"/>
        <rFont val="Arial"/>
        <family val="2"/>
      </rPr>
      <t>Porcentaje</t>
    </r>
    <r>
      <rPr>
        <sz val="11"/>
        <color theme="1"/>
        <rFont val="Arial"/>
        <family val="2"/>
      </rPr>
      <t xml:space="preserve">
</t>
    </r>
    <r>
      <rPr>
        <b/>
        <sz val="11"/>
        <color theme="1"/>
        <rFont val="Arial"/>
        <family val="2"/>
      </rPr>
      <t xml:space="preserve">UNIDAD DE MEDIDA DE LAS VARIABLES: </t>
    </r>
    <r>
      <rPr>
        <sz val="11"/>
        <color theme="1"/>
        <rFont val="Arial"/>
        <family val="2"/>
      </rPr>
      <t xml:space="preserve">
</t>
    </r>
    <r>
      <rPr>
        <sz val="11"/>
        <rFont val="Arial"/>
        <family val="2"/>
      </rPr>
      <t>Posición</t>
    </r>
  </si>
  <si>
    <t>PORCENTAJE DE AVANCE ANUAL 2024</t>
  </si>
  <si>
    <r>
      <t xml:space="preserve">Justificacion Trimestral: </t>
    </r>
    <r>
      <rPr>
        <sz val="11"/>
        <rFont val="Arial"/>
        <family val="2"/>
      </rPr>
      <t>La Sria de Turismo recibió 1 petición de apoyo para la realización de un evento para su difusión y colaboración, alcanzando un avance del 100%. Por lo que se cumplió la meta establecida.</t>
    </r>
  </si>
  <si>
    <r>
      <t>Justificacion Trimestral:</t>
    </r>
    <r>
      <rPr>
        <sz val="11"/>
        <rFont val="Arial"/>
        <family val="2"/>
      </rPr>
      <t xml:space="preserve"> Se realizó 1 evento cultural y social, por ello el avance fue del 100% en este periodo.</t>
    </r>
  </si>
  <si>
    <r>
      <t xml:space="preserve">Justificacion Trimestral: </t>
    </r>
    <r>
      <rPr>
        <sz val="11"/>
        <rFont val="Arial"/>
        <family val="2"/>
      </rPr>
      <t xml:space="preserve">En este periodo se realizó 2 eventos deportivos, por  ello el avance fue del 200%, superando la meta establecida. </t>
    </r>
  </si>
  <si>
    <r>
      <t xml:space="preserve">Justificacion Trimestral: </t>
    </r>
    <r>
      <rPr>
        <sz val="11"/>
        <rFont val="Arial"/>
        <family val="2"/>
      </rPr>
      <t>En este periodo se tenía programado 1  colaboración entre ciudades por medio de hermanamientos, cumpliendo con un avance del 100%</t>
    </r>
  </si>
  <si>
    <r>
      <t xml:space="preserve">Justificacion Trimestral: </t>
    </r>
    <r>
      <rPr>
        <sz val="11"/>
        <rFont val="Arial"/>
        <family val="2"/>
      </rPr>
      <t xml:space="preserve">Se tenía programado 1 plática dirigida a niños y padres de familia. En este periodo no se cumplió con la meta establecida, teniendo con ello un avance del 0%. </t>
    </r>
  </si>
  <si>
    <r>
      <t xml:space="preserve">Justificacion Trimestral: </t>
    </r>
    <r>
      <rPr>
        <sz val="11"/>
        <color theme="0"/>
        <rFont val="Arial"/>
        <family val="2"/>
      </rPr>
      <t>Este tercer trimestre se obtuvo la información de la Asociación de Hoteles de Cancún, la cual representa la temporada alta en el sector turístico, en donde se obtuvo una afluencia turística de 1'907,178</t>
    </r>
    <r>
      <rPr>
        <b/>
        <sz val="11"/>
        <color theme="0"/>
        <rFont val="Arial"/>
        <family val="2"/>
      </rPr>
      <t xml:space="preserve"> (preliminar). </t>
    </r>
  </si>
  <si>
    <r>
      <t xml:space="preserve">Justificacion Trimestral: </t>
    </r>
    <r>
      <rPr>
        <sz val="11"/>
        <rFont val="Arial"/>
        <family val="2"/>
      </rPr>
      <t xml:space="preserve">Se atendieron a un total de 63 turistas, superior a la meta estimada de 60 personas atendidas, cumpliendo con un avance del 105%, teniendo con ello un avance superior a lo programado en  este periodo. </t>
    </r>
  </si>
  <si>
    <r>
      <t xml:space="preserve">Justificacion Trimestral: </t>
    </r>
    <r>
      <rPr>
        <sz val="11"/>
        <rFont val="Arial"/>
        <family val="2"/>
      </rPr>
      <t>Se resolvieron 455 casos en la Casa Consular, con un avance de 910%, teniendo con ello un avance superior a lo programado en este trimestre. Se estableció brindar atenciones a turistas con mejor ubicación y acceso para informes turísticos.</t>
    </r>
  </si>
  <si>
    <r>
      <t>Justificacion Trimestral:</t>
    </r>
    <r>
      <rPr>
        <sz val="11"/>
        <rFont val="Arial"/>
        <family val="2"/>
      </rPr>
      <t>En este periodo</t>
    </r>
    <r>
      <rPr>
        <b/>
        <sz val="11"/>
        <rFont val="Arial"/>
        <family val="2"/>
      </rPr>
      <t xml:space="preserve"> </t>
    </r>
    <r>
      <rPr>
        <sz val="11"/>
        <rFont val="Arial"/>
        <family val="2"/>
      </rPr>
      <t xml:space="preserve">el Secretario no asistió a eventos internacionales enfocados en sector turístico. En este trimestre no se tenía programado ferias turísticas, por lo que no se reportaron. </t>
    </r>
  </si>
  <si>
    <t>NO DISPONIBLE</t>
  </si>
  <si>
    <t>El Instituto Mexicano para la Competitividad A. C. IMCO actualiza y publica las posiciones de los municipios anualmente. En este primer trimestre la posición es la última disponible en 2023.</t>
  </si>
  <si>
    <r>
      <t>Justificacion Trimestral:</t>
    </r>
    <r>
      <rPr>
        <sz val="11"/>
        <color theme="0"/>
        <rFont val="Arial"/>
        <family val="2"/>
      </rPr>
      <t xml:space="preserve"> Este tercer trimestre se obtuvo la información de la Asociación de Hoteles de Cancún, la cual representa la temporada alta en el sector turístico, en donde se obtuvo una ocupación hotelera del 72% </t>
    </r>
    <r>
      <rPr>
        <b/>
        <sz val="11"/>
        <color theme="0"/>
        <rFont val="Arial"/>
        <family val="2"/>
      </rPr>
      <t>(preliminar)</t>
    </r>
    <r>
      <rPr>
        <sz val="11"/>
        <color theme="0"/>
        <rFont val="Arial"/>
        <family val="2"/>
      </rPr>
      <t>, en el destino de Cancún.</t>
    </r>
  </si>
  <si>
    <r>
      <t xml:space="preserve">Justificacion Trimestral: </t>
    </r>
    <r>
      <rPr>
        <sz val="11"/>
        <color theme="1"/>
        <rFont val="Arial"/>
        <family val="2"/>
      </rPr>
      <t xml:space="preserve">Se realizaron 3 eventos, se cumple con la meta establecida en este periodo con un resultado de avance trimestral del 100%. </t>
    </r>
  </si>
  <si>
    <r>
      <t xml:space="preserve">Justificacion Trimestral: </t>
    </r>
    <r>
      <rPr>
        <sz val="11"/>
        <rFont val="Arial"/>
        <family val="2"/>
      </rPr>
      <t>En este trimestre se obtuvo 34,800 de reacciones, comentarios, compartidos y guardados en medios de comunciación. El avance en el trimestre fue mayor a lo programado, obteniendo un avance del 69.60%.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</si>
</sst>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7"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2"/>
      <color theme="1"/>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FDE9EB"/>
        <bgColor rgb="FF000000"/>
      </patternFill>
    </fill>
  </fills>
  <borders count="109">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right style="dashed">
        <color theme="1"/>
      </right>
      <top style="dashed">
        <color theme="1"/>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ashed">
        <color theme="1"/>
      </left>
      <right/>
      <top style="dashed">
        <color indexed="64"/>
      </top>
      <bottom style="medium">
        <color indexed="64"/>
      </bottom>
      <diagonal/>
    </border>
    <border>
      <left style="medium">
        <color indexed="64"/>
      </left>
      <right style="dotted">
        <color indexed="64"/>
      </right>
      <top/>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theme="1"/>
      </right>
      <top style="dashed">
        <color theme="1"/>
      </top>
      <bottom style="dotted">
        <color theme="1"/>
      </bottom>
      <diagonal/>
    </border>
    <border>
      <left/>
      <right style="medium">
        <color theme="1"/>
      </right>
      <top style="dotted">
        <color theme="1"/>
      </top>
      <bottom style="dotted">
        <color theme="1"/>
      </bottom>
      <diagonal/>
    </border>
    <border>
      <left/>
      <right style="medium">
        <color theme="1"/>
      </right>
      <top style="dotted">
        <color theme="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style="dotted">
        <color indexed="64"/>
      </left>
      <right style="dashed">
        <color theme="1"/>
      </right>
      <top/>
      <bottom/>
      <diagonal/>
    </border>
    <border>
      <left style="dashed">
        <color theme="1"/>
      </left>
      <right style="dashed">
        <color theme="1"/>
      </right>
      <top/>
      <bottom style="dashed">
        <color theme="1"/>
      </bottom>
      <diagonal/>
    </border>
    <border>
      <left/>
      <right style="medium">
        <color theme="1"/>
      </right>
      <top/>
      <bottom style="dotted">
        <color theme="1"/>
      </bottom>
      <diagonal/>
    </border>
    <border>
      <left style="medium">
        <color indexed="64"/>
      </left>
      <right style="dotted">
        <color indexed="64"/>
      </right>
      <top style="dashed">
        <color theme="1"/>
      </top>
      <bottom/>
      <diagonal/>
    </border>
    <border>
      <left style="dotted">
        <color indexed="64"/>
      </left>
      <right style="dashed">
        <color theme="1"/>
      </right>
      <top style="dashed">
        <color theme="1"/>
      </top>
      <bottom/>
      <diagonal/>
    </border>
    <border>
      <left style="dotted">
        <color indexed="64"/>
      </left>
      <right style="dashed">
        <color theme="1"/>
      </right>
      <top/>
      <bottom style="dashed">
        <color theme="1"/>
      </bottom>
      <diagonal/>
    </border>
    <border>
      <left style="dashed">
        <color theme="1"/>
      </left>
      <right/>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theme="1"/>
      </right>
      <top style="dotted">
        <color theme="1"/>
      </top>
      <bottom/>
      <diagonal/>
    </border>
    <border>
      <left style="medium">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ashed">
        <color theme="1"/>
      </right>
      <top style="dotted">
        <color indexed="64"/>
      </top>
      <bottom style="dotted">
        <color indexed="64"/>
      </bottom>
      <diagonal/>
    </border>
    <border>
      <left style="dashed">
        <color theme="1"/>
      </left>
      <right/>
      <top style="dotted">
        <color indexed="64"/>
      </top>
      <bottom style="dotted">
        <color indexed="64"/>
      </bottom>
      <diagonal/>
    </border>
    <border>
      <left style="dashed">
        <color theme="1"/>
      </left>
      <right style="dotted">
        <color indexed="64"/>
      </right>
      <top style="dotted">
        <color indexed="64"/>
      </top>
      <bottom style="dotted">
        <color indexed="64"/>
      </bottom>
      <diagonal/>
    </border>
    <border>
      <left/>
      <right style="dashed">
        <color theme="1"/>
      </right>
      <top/>
      <bottom style="medium">
        <color indexed="64"/>
      </bottom>
      <diagonal/>
    </border>
    <border>
      <left style="dashed">
        <color theme="1"/>
      </left>
      <right/>
      <top/>
      <bottom style="medium">
        <color indexed="64"/>
      </bottom>
      <diagonal/>
    </border>
    <border>
      <left style="dashed">
        <color theme="1"/>
      </left>
      <right style="dashed">
        <color theme="1"/>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style="medium">
        <color indexed="64"/>
      </left>
      <right style="dotted">
        <color indexed="64"/>
      </right>
      <top style="dashed">
        <color theme="1"/>
      </top>
      <bottom style="dotted">
        <color indexed="64"/>
      </bottom>
      <diagonal/>
    </border>
    <border>
      <left style="dotted">
        <color indexed="64"/>
      </left>
      <right style="medium">
        <color indexed="64"/>
      </right>
      <top style="dashed">
        <color theme="1"/>
      </top>
      <bottom style="dotted">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ashed">
        <color theme="1"/>
      </right>
      <top style="medium">
        <color indexed="64"/>
      </top>
      <bottom/>
      <diagonal/>
    </border>
    <border>
      <left style="dashed">
        <color theme="1"/>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dotted">
        <color indexed="64"/>
      </right>
      <top style="dotted">
        <color indexed="64"/>
      </top>
      <bottom style="dotted">
        <color indexed="64"/>
      </bottom>
      <diagonal/>
    </border>
  </borders>
  <cellStyleXfs count="5">
    <xf numFmtId="0" fontId="0"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cellStyleXfs>
  <cellXfs count="194">
    <xf numFmtId="0" fontId="0" fillId="0" borderId="0" xfId="0"/>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7" borderId="0" xfId="0" applyFill="1"/>
    <xf numFmtId="0" fontId="4" fillId="5" borderId="11" xfId="0" applyFont="1" applyFill="1" applyBorder="1" applyAlignment="1">
      <alignment horizontal="center" vertical="center" wrapText="1"/>
    </xf>
    <xf numFmtId="0" fontId="3" fillId="5" borderId="18" xfId="0" applyFont="1" applyFill="1" applyBorder="1" applyAlignment="1">
      <alignment horizontal="justify" vertical="center" wrapText="1"/>
    </xf>
    <xf numFmtId="0" fontId="3" fillId="5" borderId="18"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3" fillId="10" borderId="20" xfId="0" applyFont="1" applyFill="1" applyBorder="1" applyAlignment="1">
      <alignment horizontal="justify" vertical="center" wrapText="1"/>
    </xf>
    <xf numFmtId="0" fontId="4" fillId="10" borderId="2"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4" fillId="10" borderId="29" xfId="0" applyFont="1" applyFill="1" applyBorder="1" applyAlignment="1">
      <alignment horizontal="justify" vertical="center" wrapText="1"/>
    </xf>
    <xf numFmtId="0" fontId="6" fillId="5" borderId="25" xfId="0" applyFont="1" applyFill="1" applyBorder="1" applyAlignment="1">
      <alignment horizontal="left" vertical="center" wrapText="1"/>
    </xf>
    <xf numFmtId="0" fontId="6" fillId="5" borderId="30" xfId="0" applyFont="1" applyFill="1" applyBorder="1" applyAlignment="1">
      <alignment horizontal="center" vertical="center" wrapText="1"/>
    </xf>
    <xf numFmtId="3" fontId="3" fillId="10" borderId="31" xfId="0" applyNumberFormat="1" applyFont="1" applyFill="1" applyBorder="1" applyAlignment="1">
      <alignment horizontal="center" vertical="center" wrapText="1"/>
    </xf>
    <xf numFmtId="0" fontId="3" fillId="5" borderId="31" xfId="0" applyFont="1" applyFill="1" applyBorder="1" applyAlignment="1">
      <alignment horizontal="center" vertical="center" wrapText="1"/>
    </xf>
    <xf numFmtId="3" fontId="3" fillId="10" borderId="32" xfId="0" applyNumberFormat="1" applyFont="1" applyFill="1" applyBorder="1" applyAlignment="1">
      <alignment horizontal="center" vertical="center" wrapText="1"/>
    </xf>
    <xf numFmtId="3" fontId="3" fillId="4" borderId="38"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39" xfId="0" applyNumberFormat="1" applyFont="1" applyFill="1" applyBorder="1" applyAlignment="1">
      <alignment horizontal="center" vertical="center" wrapText="1"/>
    </xf>
    <xf numFmtId="10" fontId="0" fillId="6" borderId="40" xfId="0" applyNumberFormat="1" applyFill="1" applyBorder="1" applyAlignment="1">
      <alignment horizontal="center" vertical="center" wrapText="1"/>
    </xf>
    <xf numFmtId="3" fontId="3" fillId="4" borderId="43" xfId="0" applyNumberFormat="1" applyFont="1" applyFill="1" applyBorder="1" applyAlignment="1">
      <alignment horizontal="center" vertical="center" wrapText="1"/>
    </xf>
    <xf numFmtId="3" fontId="3" fillId="4" borderId="44" xfId="0" applyNumberFormat="1" applyFont="1" applyFill="1" applyBorder="1" applyAlignment="1">
      <alignment horizontal="center" vertical="center" wrapText="1"/>
    </xf>
    <xf numFmtId="3" fontId="3" fillId="4" borderId="45"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10" fontId="0" fillId="6" borderId="42" xfId="0" applyNumberFormat="1" applyFill="1" applyBorder="1" applyAlignment="1">
      <alignment horizontal="center" vertical="center" wrapText="1"/>
    </xf>
    <xf numFmtId="0" fontId="5" fillId="9" borderId="52" xfId="0" applyFont="1" applyFill="1" applyBorder="1" applyAlignment="1">
      <alignment horizontal="left" vertical="center" wrapText="1"/>
    </xf>
    <xf numFmtId="0" fontId="4" fillId="10" borderId="53" xfId="0" applyFont="1" applyFill="1" applyBorder="1" applyAlignment="1">
      <alignment horizontal="left" vertical="center" wrapText="1"/>
    </xf>
    <xf numFmtId="0" fontId="1" fillId="5" borderId="53" xfId="0" applyFont="1" applyFill="1" applyBorder="1" applyAlignment="1">
      <alignment horizontal="left" vertical="center" wrapText="1"/>
    </xf>
    <xf numFmtId="0" fontId="1" fillId="5" borderId="54" xfId="0" applyFont="1" applyFill="1" applyBorder="1" applyAlignment="1">
      <alignment horizontal="left" vertical="center" wrapText="1"/>
    </xf>
    <xf numFmtId="0" fontId="1" fillId="2" borderId="55"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6" fillId="10" borderId="0" xfId="0" applyFont="1" applyFill="1" applyAlignment="1">
      <alignment horizontal="justify" vertical="center" wrapText="1"/>
    </xf>
    <xf numFmtId="3" fontId="3" fillId="7" borderId="38"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29" xfId="0" applyNumberFormat="1" applyFont="1" applyFill="1" applyBorder="1" applyAlignment="1">
      <alignment horizontal="center" vertical="center" wrapText="1"/>
    </xf>
    <xf numFmtId="3" fontId="3" fillId="7" borderId="39" xfId="0" applyNumberFormat="1" applyFont="1" applyFill="1" applyBorder="1" applyAlignment="1">
      <alignment horizontal="center" vertical="center" wrapText="1"/>
    </xf>
    <xf numFmtId="10" fontId="0" fillId="6" borderId="60" xfId="0" applyNumberFormat="1" applyFill="1" applyBorder="1" applyAlignment="1">
      <alignment horizontal="center" vertical="center" wrapText="1"/>
    </xf>
    <xf numFmtId="10" fontId="14" fillId="14" borderId="42" xfId="0" applyNumberFormat="1" applyFont="1" applyFill="1" applyBorder="1" applyAlignment="1">
      <alignment horizontal="center" vertical="center"/>
    </xf>
    <xf numFmtId="10" fontId="0" fillId="13" borderId="42" xfId="0" applyNumberFormat="1" applyFill="1" applyBorder="1" applyAlignment="1">
      <alignment horizontal="center" vertical="center" wrapText="1"/>
    </xf>
    <xf numFmtId="10" fontId="0" fillId="13" borderId="40" xfId="0" applyNumberFormat="1" applyFill="1" applyBorder="1" applyAlignment="1">
      <alignment horizontal="center" vertical="center" wrapText="1"/>
    </xf>
    <xf numFmtId="0" fontId="5" fillId="7" borderId="3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12" fillId="0" borderId="0" xfId="0" applyFont="1" applyAlignment="1">
      <alignment horizontal="center" vertical="center"/>
    </xf>
    <xf numFmtId="0" fontId="1" fillId="5" borderId="64" xfId="0" applyFont="1" applyFill="1" applyBorder="1" applyAlignment="1">
      <alignment horizontal="center" vertical="center" wrapText="1"/>
    </xf>
    <xf numFmtId="3" fontId="3" fillId="7" borderId="20" xfId="0" applyNumberFormat="1" applyFont="1" applyFill="1" applyBorder="1" applyAlignment="1">
      <alignment horizontal="center" vertical="center" wrapText="1"/>
    </xf>
    <xf numFmtId="0" fontId="1" fillId="7" borderId="67" xfId="0" applyFont="1" applyFill="1" applyBorder="1" applyAlignment="1">
      <alignment horizontal="center" vertical="center" wrapText="1"/>
    </xf>
    <xf numFmtId="0" fontId="1" fillId="15" borderId="70" xfId="0" applyFont="1" applyFill="1" applyBorder="1" applyAlignment="1">
      <alignment horizontal="center" vertical="center" wrapText="1"/>
    </xf>
    <xf numFmtId="0" fontId="3" fillId="5" borderId="72" xfId="0" applyFont="1" applyFill="1" applyBorder="1" applyAlignment="1">
      <alignment horizontal="left" vertical="center" wrapText="1"/>
    </xf>
    <xf numFmtId="0" fontId="3" fillId="5" borderId="72" xfId="0" applyFont="1" applyFill="1" applyBorder="1" applyAlignment="1">
      <alignment horizontal="center" vertical="center" wrapText="1"/>
    </xf>
    <xf numFmtId="0" fontId="9" fillId="8" borderId="63" xfId="0" applyFont="1" applyFill="1" applyBorder="1" applyAlignment="1">
      <alignment horizontal="center" vertical="center" wrapText="1"/>
    </xf>
    <xf numFmtId="0" fontId="5" fillId="9" borderId="73" xfId="0" applyFont="1" applyFill="1" applyBorder="1" applyAlignment="1">
      <alignment horizontal="left" vertical="center" wrapText="1"/>
    </xf>
    <xf numFmtId="0" fontId="4" fillId="5" borderId="48"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3" fillId="5" borderId="0" xfId="0" applyFont="1" applyFill="1" applyAlignment="1">
      <alignment horizontal="justify" vertical="center" wrapText="1"/>
    </xf>
    <xf numFmtId="0" fontId="4" fillId="5" borderId="27" xfId="0" applyFont="1" applyFill="1" applyBorder="1" applyAlignment="1">
      <alignment horizontal="center" vertical="center" wrapText="1"/>
    </xf>
    <xf numFmtId="0" fontId="3" fillId="5" borderId="77" xfId="0" applyFont="1" applyFill="1" applyBorder="1" applyAlignment="1">
      <alignment horizontal="left" vertical="center" wrapText="1"/>
    </xf>
    <xf numFmtId="3" fontId="3" fillId="4" borderId="18" xfId="0" applyNumberFormat="1" applyFont="1" applyFill="1" applyBorder="1" applyAlignment="1">
      <alignment horizontal="center" vertical="center" wrapText="1"/>
    </xf>
    <xf numFmtId="3" fontId="3" fillId="4" borderId="78" xfId="0" applyNumberFormat="1" applyFont="1" applyFill="1" applyBorder="1" applyAlignment="1">
      <alignment horizontal="center" vertical="center" wrapText="1"/>
    </xf>
    <xf numFmtId="3" fontId="3" fillId="4" borderId="79" xfId="0" applyNumberFormat="1" applyFont="1" applyFill="1" applyBorder="1" applyAlignment="1">
      <alignment horizontal="center" vertical="center" wrapText="1"/>
    </xf>
    <xf numFmtId="0" fontId="1" fillId="5" borderId="80" xfId="0" applyFont="1" applyFill="1" applyBorder="1" applyAlignment="1">
      <alignment horizontal="left" vertical="center" wrapText="1"/>
    </xf>
    <xf numFmtId="0" fontId="4" fillId="10" borderId="27" xfId="0" applyFont="1" applyFill="1" applyBorder="1" applyAlignment="1">
      <alignment horizontal="center" vertical="center" wrapText="1"/>
    </xf>
    <xf numFmtId="0" fontId="4" fillId="5" borderId="81" xfId="0" applyFont="1" applyFill="1" applyBorder="1" applyAlignment="1">
      <alignment horizontal="center" vertical="center" wrapText="1"/>
    </xf>
    <xf numFmtId="0" fontId="3" fillId="5" borderId="0" xfId="0" applyFont="1" applyFill="1" applyAlignment="1">
      <alignment horizontal="left" vertical="center" wrapText="1"/>
    </xf>
    <xf numFmtId="0" fontId="3" fillId="5" borderId="83" xfId="0" applyFont="1" applyFill="1" applyBorder="1" applyAlignment="1">
      <alignment horizontal="justify" vertical="center" wrapText="1"/>
    </xf>
    <xf numFmtId="0" fontId="3" fillId="5" borderId="84" xfId="0" applyFont="1" applyFill="1" applyBorder="1" applyAlignment="1">
      <alignment horizontal="justify" vertical="center" wrapText="1"/>
    </xf>
    <xf numFmtId="0" fontId="3" fillId="5" borderId="85" xfId="0" applyFont="1" applyFill="1" applyBorder="1" applyAlignment="1">
      <alignment horizontal="center" vertical="center" wrapText="1"/>
    </xf>
    <xf numFmtId="0" fontId="3" fillId="10" borderId="83" xfId="0" applyFont="1" applyFill="1" applyBorder="1" applyAlignment="1">
      <alignment horizontal="justify" vertical="center" wrapText="1"/>
    </xf>
    <xf numFmtId="0" fontId="3" fillId="10" borderId="84" xfId="0" applyFont="1" applyFill="1" applyBorder="1" applyAlignment="1">
      <alignment horizontal="justify" vertical="center" wrapText="1"/>
    </xf>
    <xf numFmtId="0" fontId="3" fillId="10" borderId="85" xfId="0" applyFont="1" applyFill="1" applyBorder="1" applyAlignment="1">
      <alignment horizontal="center" vertical="center" wrapText="1"/>
    </xf>
    <xf numFmtId="0" fontId="3" fillId="5" borderId="86" xfId="0" applyFont="1" applyFill="1" applyBorder="1" applyAlignment="1">
      <alignment horizontal="justify" vertical="center" wrapText="1"/>
    </xf>
    <xf numFmtId="0" fontId="3" fillId="5" borderId="87" xfId="0" applyFont="1" applyFill="1" applyBorder="1" applyAlignment="1">
      <alignment horizontal="justify" vertical="center" wrapText="1"/>
    </xf>
    <xf numFmtId="0" fontId="3" fillId="5" borderId="88" xfId="0" applyFont="1" applyFill="1" applyBorder="1" applyAlignment="1">
      <alignment horizontal="center" vertical="center" wrapText="1"/>
    </xf>
    <xf numFmtId="0" fontId="3" fillId="5" borderId="89" xfId="0" applyFont="1" applyFill="1" applyBorder="1" applyAlignment="1">
      <alignment horizontal="left" vertical="center" wrapText="1"/>
    </xf>
    <xf numFmtId="0" fontId="3" fillId="10" borderId="90" xfId="0" applyFont="1" applyFill="1" applyBorder="1" applyAlignment="1">
      <alignment horizontal="left" vertical="center" wrapText="1"/>
    </xf>
    <xf numFmtId="0" fontId="3" fillId="5" borderId="91" xfId="0" applyFont="1" applyFill="1" applyBorder="1" applyAlignment="1">
      <alignment horizontal="justify" vertical="center" wrapText="1"/>
    </xf>
    <xf numFmtId="0" fontId="3" fillId="5" borderId="82" xfId="0" applyFont="1" applyFill="1" applyBorder="1" applyAlignment="1">
      <alignment horizontal="justify" vertical="center" wrapText="1"/>
    </xf>
    <xf numFmtId="0" fontId="3" fillId="5" borderId="92" xfId="0" applyFont="1" applyFill="1" applyBorder="1" applyAlignment="1">
      <alignment horizontal="justify" vertical="center" wrapText="1"/>
    </xf>
    <xf numFmtId="0" fontId="4" fillId="5" borderId="9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3" fillId="5" borderId="90" xfId="0" applyFont="1" applyFill="1" applyBorder="1" applyAlignment="1">
      <alignment horizontal="left" vertical="center" wrapText="1"/>
    </xf>
    <xf numFmtId="0" fontId="3" fillId="5" borderId="94" xfId="0" applyFont="1" applyFill="1" applyBorder="1" applyAlignment="1">
      <alignment horizontal="left" vertical="center" wrapText="1"/>
    </xf>
    <xf numFmtId="10" fontId="3" fillId="7" borderId="2" xfId="1" applyNumberFormat="1" applyFont="1" applyFill="1" applyBorder="1" applyAlignment="1">
      <alignment horizontal="center" vertical="center" wrapText="1"/>
    </xf>
    <xf numFmtId="10" fontId="3" fillId="7" borderId="29" xfId="1" applyNumberFormat="1" applyFont="1" applyFill="1" applyBorder="1" applyAlignment="1">
      <alignment horizontal="center" vertical="center" wrapText="1"/>
    </xf>
    <xf numFmtId="10" fontId="3" fillId="7" borderId="20" xfId="1" applyNumberFormat="1" applyFont="1" applyFill="1" applyBorder="1" applyAlignment="1">
      <alignment horizontal="center" vertical="center" wrapText="1"/>
    </xf>
    <xf numFmtId="3" fontId="3" fillId="0" borderId="41" xfId="0" applyNumberFormat="1" applyFont="1" applyBorder="1" applyAlignment="1">
      <alignment horizontal="center" vertical="center" wrapText="1"/>
    </xf>
    <xf numFmtId="3" fontId="3" fillId="0" borderId="42" xfId="0" applyNumberFormat="1" applyFont="1" applyBorder="1" applyAlignment="1">
      <alignment horizontal="center" vertical="center" wrapText="1"/>
    </xf>
    <xf numFmtId="3" fontId="3" fillId="0" borderId="49" xfId="0" applyNumberFormat="1" applyFont="1" applyBorder="1" applyAlignment="1">
      <alignment horizontal="center" vertical="center" wrapText="1"/>
    </xf>
    <xf numFmtId="3" fontId="3" fillId="0" borderId="46" xfId="0" applyNumberFormat="1" applyFont="1" applyBorder="1" applyAlignment="1">
      <alignment horizontal="center" vertical="center" wrapText="1"/>
    </xf>
    <xf numFmtId="3" fontId="3" fillId="0" borderId="47" xfId="0" applyNumberFormat="1" applyFont="1" applyBorder="1" applyAlignment="1">
      <alignment horizontal="center" vertical="center" wrapText="1"/>
    </xf>
    <xf numFmtId="3" fontId="3" fillId="0" borderId="50" xfId="0" applyNumberFormat="1" applyFont="1" applyBorder="1" applyAlignment="1">
      <alignment horizontal="center" vertical="center" wrapText="1"/>
    </xf>
    <xf numFmtId="44" fontId="3" fillId="4" borderId="95" xfId="2" applyFont="1" applyFill="1" applyBorder="1" applyAlignment="1">
      <alignment horizontal="center" vertical="center" wrapText="1"/>
    </xf>
    <xf numFmtId="44" fontId="3" fillId="4" borderId="96" xfId="2" applyFont="1" applyFill="1" applyBorder="1" applyAlignment="1">
      <alignment horizontal="center" vertical="center" wrapText="1"/>
    </xf>
    <xf numFmtId="44" fontId="3" fillId="4" borderId="97" xfId="2"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0" borderId="3" xfId="0" applyBorder="1"/>
    <xf numFmtId="164" fontId="4" fillId="5" borderId="15" xfId="0" applyNumberFormat="1" applyFont="1" applyFill="1" applyBorder="1" applyAlignment="1">
      <alignment horizontal="center" vertical="center" wrapText="1"/>
    </xf>
    <xf numFmtId="44" fontId="3" fillId="4" borderId="98" xfId="2" applyFont="1" applyFill="1" applyBorder="1" applyAlignment="1">
      <alignment horizontal="center" vertical="center" wrapText="1"/>
    </xf>
    <xf numFmtId="44" fontId="3" fillId="4" borderId="99" xfId="2" applyFont="1" applyFill="1" applyBorder="1" applyAlignment="1">
      <alignment horizontal="center" vertical="center" wrapText="1"/>
    </xf>
    <xf numFmtId="3" fontId="3" fillId="7" borderId="18" xfId="0" applyNumberFormat="1" applyFont="1" applyFill="1" applyBorder="1" applyAlignment="1">
      <alignment horizontal="center" vertical="center" wrapText="1"/>
    </xf>
    <xf numFmtId="3" fontId="3" fillId="7" borderId="79" xfId="0" applyNumberFormat="1" applyFont="1" applyFill="1" applyBorder="1" applyAlignment="1">
      <alignment horizontal="center" vertical="center" wrapText="1"/>
    </xf>
    <xf numFmtId="10" fontId="0" fillId="6" borderId="100" xfId="0" applyNumberFormat="1" applyFill="1" applyBorder="1" applyAlignment="1">
      <alignment horizontal="center" vertical="center" wrapText="1"/>
    </xf>
    <xf numFmtId="10" fontId="0" fillId="6" borderId="101" xfId="0" applyNumberFormat="1" applyFill="1" applyBorder="1" applyAlignment="1">
      <alignment horizontal="center" vertical="center" wrapText="1"/>
    </xf>
    <xf numFmtId="10" fontId="0" fillId="6" borderId="102" xfId="0" applyNumberFormat="1" applyFill="1" applyBorder="1" applyAlignment="1">
      <alignment horizontal="center" vertical="center" wrapText="1"/>
    </xf>
    <xf numFmtId="10" fontId="0" fillId="6" borderId="56" xfId="0" applyNumberFormat="1" applyFill="1" applyBorder="1" applyAlignment="1">
      <alignment horizontal="center" vertical="center" wrapText="1"/>
    </xf>
    <xf numFmtId="10" fontId="0" fillId="6" borderId="103" xfId="0" applyNumberFormat="1" applyFill="1" applyBorder="1" applyAlignment="1">
      <alignment horizontal="center" vertical="center" wrapText="1"/>
    </xf>
    <xf numFmtId="3" fontId="3" fillId="4" borderId="31" xfId="0" applyNumberFormat="1" applyFont="1" applyFill="1" applyBorder="1" applyAlignment="1">
      <alignment horizontal="center" vertical="center" wrapText="1"/>
    </xf>
    <xf numFmtId="3" fontId="3" fillId="4" borderId="32" xfId="0" applyNumberFormat="1" applyFont="1" applyFill="1" applyBorder="1" applyAlignment="1">
      <alignment horizontal="center" vertical="center" wrapText="1"/>
    </xf>
    <xf numFmtId="10" fontId="0" fillId="6" borderId="30" xfId="0" applyNumberFormat="1" applyFill="1" applyBorder="1" applyAlignment="1">
      <alignment horizontal="center" vertical="center" wrapText="1"/>
    </xf>
    <xf numFmtId="0" fontId="3" fillId="0" borderId="33" xfId="0" applyFont="1" applyBorder="1" applyAlignment="1">
      <alignment horizontal="left" vertical="center" wrapText="1"/>
    </xf>
    <xf numFmtId="0" fontId="0" fillId="0" borderId="27" xfId="0" applyBorder="1"/>
    <xf numFmtId="3" fontId="5" fillId="9" borderId="68" xfId="0" applyNumberFormat="1" applyFont="1" applyFill="1" applyBorder="1" applyAlignment="1">
      <alignment horizontal="center" vertical="center" wrapText="1"/>
    </xf>
    <xf numFmtId="0" fontId="5" fillId="9" borderId="28" xfId="0" applyFont="1" applyFill="1" applyBorder="1" applyAlignment="1">
      <alignment horizontal="left" vertical="center" wrapText="1"/>
    </xf>
    <xf numFmtId="0" fontId="5" fillId="9" borderId="18" xfId="0" applyFont="1" applyFill="1" applyBorder="1" applyAlignment="1">
      <alignment horizontal="left" vertical="center" wrapText="1"/>
    </xf>
    <xf numFmtId="10" fontId="3" fillId="4" borderId="38" xfId="1" applyNumberFormat="1" applyFont="1" applyFill="1" applyBorder="1" applyAlignment="1">
      <alignment horizontal="center" vertical="center" wrapText="1"/>
    </xf>
    <xf numFmtId="10" fontId="3" fillId="4" borderId="2" xfId="1" applyNumberFormat="1" applyFont="1" applyFill="1" applyBorder="1" applyAlignment="1">
      <alignment horizontal="center" vertical="center" wrapText="1"/>
    </xf>
    <xf numFmtId="10" fontId="5" fillId="9" borderId="68" xfId="1" applyNumberFormat="1" applyFont="1" applyFill="1" applyBorder="1" applyAlignment="1">
      <alignment horizontal="center" vertical="center" wrapText="1"/>
    </xf>
    <xf numFmtId="3" fontId="4" fillId="10" borderId="67" xfId="0" applyNumberFormat="1" applyFont="1" applyFill="1" applyBorder="1" applyAlignment="1">
      <alignment horizontal="center" vertical="center" wrapText="1"/>
    </xf>
    <xf numFmtId="3" fontId="6" fillId="5" borderId="69" xfId="0" applyNumberFormat="1" applyFont="1" applyFill="1" applyBorder="1" applyAlignment="1">
      <alignment horizontal="center" vertical="center" wrapText="1"/>
    </xf>
    <xf numFmtId="3" fontId="6" fillId="5" borderId="104" xfId="0" applyNumberFormat="1" applyFont="1" applyFill="1" applyBorder="1" applyAlignment="1">
      <alignment horizontal="center" vertical="center" wrapText="1"/>
    </xf>
    <xf numFmtId="0" fontId="2" fillId="5" borderId="26" xfId="0" applyFont="1" applyFill="1" applyBorder="1" applyAlignment="1">
      <alignment horizontal="center" vertical="center" wrapText="1"/>
    </xf>
    <xf numFmtId="0" fontId="3" fillId="5" borderId="71" xfId="0" applyFont="1" applyFill="1" applyBorder="1" applyAlignment="1">
      <alignment horizontal="justify" vertical="center" wrapText="1"/>
    </xf>
    <xf numFmtId="0" fontId="3" fillId="5" borderId="105" xfId="3" applyFont="1" applyFill="1" applyBorder="1" applyAlignment="1">
      <alignment horizontal="left" vertical="center" wrapText="1"/>
    </xf>
    <xf numFmtId="10" fontId="0" fillId="13" borderId="49" xfId="0" applyNumberFormat="1" applyFill="1" applyBorder="1" applyAlignment="1">
      <alignment horizontal="center" vertical="center" wrapText="1"/>
    </xf>
    <xf numFmtId="10" fontId="0" fillId="6" borderId="106" xfId="0" applyNumberFormat="1" applyFill="1" applyBorder="1" applyAlignment="1">
      <alignment horizontal="center" vertical="center" wrapText="1"/>
    </xf>
    <xf numFmtId="0" fontId="1" fillId="3" borderId="6" xfId="0" applyFont="1" applyFill="1" applyBorder="1" applyAlignment="1">
      <alignment horizontal="center" vertical="center" wrapText="1"/>
    </xf>
    <xf numFmtId="10" fontId="0" fillId="13" borderId="107" xfId="0" applyNumberFormat="1" applyFill="1" applyBorder="1" applyAlignment="1">
      <alignment horizontal="center" vertical="center" wrapText="1"/>
    </xf>
    <xf numFmtId="10" fontId="16" fillId="6" borderId="108" xfId="0" applyNumberFormat="1" applyFont="1" applyFill="1" applyBorder="1" applyAlignment="1">
      <alignment horizontal="center" vertical="center" wrapText="1"/>
    </xf>
    <xf numFmtId="1" fontId="3" fillId="10" borderId="21" xfId="1" applyNumberFormat="1" applyFont="1" applyFill="1" applyBorder="1" applyAlignment="1">
      <alignment horizontal="center" vertical="center" wrapText="1"/>
    </xf>
    <xf numFmtId="1" fontId="3" fillId="5" borderId="21" xfId="1" applyNumberFormat="1" applyFont="1" applyFill="1" applyBorder="1" applyAlignment="1">
      <alignment horizontal="center" vertical="center" wrapText="1"/>
    </xf>
    <xf numFmtId="1" fontId="3" fillId="10" borderId="22" xfId="1" applyNumberFormat="1" applyFont="1" applyFill="1" applyBorder="1" applyAlignment="1">
      <alignment horizontal="center" vertical="center" wrapText="1"/>
    </xf>
    <xf numFmtId="0" fontId="6" fillId="10" borderId="51" xfId="0" applyFont="1" applyFill="1" applyBorder="1" applyAlignment="1">
      <alignment horizontal="justify" vertical="center" wrapText="1"/>
    </xf>
    <xf numFmtId="10" fontId="0" fillId="13" borderId="60" xfId="0" applyNumberFormat="1" applyFill="1" applyBorder="1" applyAlignment="1">
      <alignment horizontal="center" vertical="center" wrapText="1"/>
    </xf>
    <xf numFmtId="1" fontId="6" fillId="5" borderId="65" xfId="1" applyNumberFormat="1" applyFont="1" applyFill="1" applyBorder="1" applyAlignment="1">
      <alignment horizontal="center" vertical="center" wrapText="1"/>
    </xf>
    <xf numFmtId="0" fontId="3" fillId="10" borderId="66" xfId="0" applyFont="1" applyFill="1" applyBorder="1" applyAlignment="1">
      <alignment horizontal="center" vertical="center" wrapText="1"/>
    </xf>
    <xf numFmtId="1" fontId="6" fillId="0" borderId="23" xfId="0" applyNumberFormat="1" applyFont="1" applyBorder="1" applyAlignment="1">
      <alignment horizontal="center" vertical="center" wrapText="1"/>
    </xf>
    <xf numFmtId="0" fontId="5" fillId="9" borderId="15"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61"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34" xfId="0" applyFont="1" applyFill="1" applyBorder="1" applyAlignment="1">
      <alignment horizontal="center" vertical="center" wrapText="1"/>
    </xf>
    <xf numFmtId="0" fontId="8" fillId="9" borderId="35"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9" fillId="8" borderId="0" xfId="0" applyFont="1" applyFill="1" applyAlignment="1">
      <alignment horizontal="center" vertical="center"/>
    </xf>
    <xf numFmtId="0" fontId="9" fillId="8" borderId="62"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4" xfId="0" applyFont="1" applyFill="1" applyBorder="1" applyAlignment="1">
      <alignment horizontal="center" vertical="center" wrapText="1"/>
    </xf>
    <xf numFmtId="0" fontId="10" fillId="8" borderId="35"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7" xfId="0" applyFont="1" applyBorder="1" applyAlignment="1">
      <alignment horizontal="center" vertical="center"/>
    </xf>
    <xf numFmtId="0" fontId="12" fillId="0" borderId="37" xfId="0" applyFont="1" applyBorder="1" applyAlignment="1">
      <alignment horizontal="center" vertical="top" wrapText="1"/>
    </xf>
    <xf numFmtId="0" fontId="12" fillId="0" borderId="37" xfId="0" applyFont="1" applyBorder="1" applyAlignment="1">
      <alignment horizontal="center" vertical="top"/>
    </xf>
    <xf numFmtId="0" fontId="1" fillId="7" borderId="58" xfId="0" applyFont="1" applyFill="1" applyBorder="1" applyAlignment="1">
      <alignment horizontal="center" vertical="center" wrapText="1"/>
    </xf>
    <xf numFmtId="0" fontId="1" fillId="7" borderId="59" xfId="0" applyFont="1" applyFill="1" applyBorder="1" applyAlignment="1">
      <alignment horizontal="center" vertical="center" wrapText="1"/>
    </xf>
    <xf numFmtId="0" fontId="5" fillId="9" borderId="74"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75" xfId="0" applyFont="1" applyFill="1" applyBorder="1" applyAlignment="1">
      <alignment horizontal="justify" vertical="center" wrapText="1"/>
    </xf>
    <xf numFmtId="0" fontId="5" fillId="9" borderId="76" xfId="0" applyFont="1" applyFill="1" applyBorder="1" applyAlignment="1">
      <alignment horizontal="justify" vertical="center" wrapText="1"/>
    </xf>
    <xf numFmtId="0" fontId="0" fillId="0" borderId="0" xfId="0" applyAlignment="1">
      <alignment horizontal="justify" vertical="center" wrapText="1"/>
    </xf>
  </cellXfs>
  <cellStyles count="5">
    <cellStyle name="Moneda" xfId="2" builtinId="4"/>
    <cellStyle name="Moneda 2" xfId="4" xr:uid="{F80D2057-BB56-4EDF-AF38-279136012A2B}"/>
    <cellStyle name="Normal" xfId="0" builtinId="0"/>
    <cellStyle name="Normal 2" xfId="3" xr:uid="{5952364E-8B6A-42D4-849A-7BF40B81862E}"/>
    <cellStyle name="Porcentaje" xfId="1" builtinId="5"/>
  </cellStyles>
  <dxfs count="50">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xdr:col>
      <xdr:colOff>2047875</xdr:colOff>
      <xdr:row>1</xdr:row>
      <xdr:rowOff>396875</xdr:rowOff>
    </xdr:from>
    <xdr:to>
      <xdr:col>3</xdr:col>
      <xdr:colOff>805657</xdr:colOff>
      <xdr:row>5</xdr:row>
      <xdr:rowOff>312038</xdr:rowOff>
    </xdr:to>
    <xdr:pic>
      <xdr:nvPicPr>
        <xdr:cNvPr id="2" name="Imagen 1">
          <a:extLst>
            <a:ext uri="{FF2B5EF4-FFF2-40B4-BE49-F238E27FC236}">
              <a16:creationId xmlns:a16="http://schemas.microsoft.com/office/drawing/2014/main" id="{136C1133-8C51-4DAC-9898-B8AF6397D7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9250" y="603250"/>
          <a:ext cx="1809750" cy="1804288"/>
        </a:xfrm>
        <a:prstGeom prst="rect">
          <a:avLst/>
        </a:prstGeom>
      </xdr:spPr>
    </xdr:pic>
    <xdr:clientData/>
  </xdr:twoCellAnchor>
  <xdr:twoCellAnchor>
    <xdr:from>
      <xdr:col>21</xdr:col>
      <xdr:colOff>301626</xdr:colOff>
      <xdr:row>1</xdr:row>
      <xdr:rowOff>571500</xdr:rowOff>
    </xdr:from>
    <xdr:to>
      <xdr:col>22</xdr:col>
      <xdr:colOff>3550369</xdr:colOff>
      <xdr:row>4</xdr:row>
      <xdr:rowOff>238125</xdr:rowOff>
    </xdr:to>
    <xdr:grpSp>
      <xdr:nvGrpSpPr>
        <xdr:cNvPr id="3" name="Grupo 2">
          <a:extLst>
            <a:ext uri="{FF2B5EF4-FFF2-40B4-BE49-F238E27FC236}">
              <a16:creationId xmlns:a16="http://schemas.microsoft.com/office/drawing/2014/main" id="{76E12E2C-3312-49C1-B4E1-D5B9CB67E135}"/>
            </a:ext>
          </a:extLst>
        </xdr:cNvPr>
        <xdr:cNvGrpSpPr/>
      </xdr:nvGrpSpPr>
      <xdr:grpSpPr>
        <a:xfrm>
          <a:off x="29257626" y="775607"/>
          <a:ext cx="4473386" cy="1190625"/>
          <a:chOff x="24896117" y="646906"/>
          <a:chExt cx="3783584" cy="1008063"/>
        </a:xfrm>
      </xdr:grpSpPr>
      <xdr:pic>
        <xdr:nvPicPr>
          <xdr:cNvPr id="4" name="Imagen 3">
            <a:extLst>
              <a:ext uri="{FF2B5EF4-FFF2-40B4-BE49-F238E27FC236}">
                <a16:creationId xmlns:a16="http://schemas.microsoft.com/office/drawing/2014/main" id="{757443FA-E053-4974-1C64-358E4D23E9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5" name="Imagen 4">
            <a:extLst>
              <a:ext uri="{FF2B5EF4-FFF2-40B4-BE49-F238E27FC236}">
                <a16:creationId xmlns:a16="http://schemas.microsoft.com/office/drawing/2014/main" id="{357AC742-4360-DBBC-38D9-233D508A61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
  <sheetViews>
    <sheetView tabSelected="1" topLeftCell="K1" zoomScale="70" zoomScaleNormal="70" workbookViewId="0">
      <selection activeCell="W18" sqref="W18"/>
    </sheetView>
  </sheetViews>
  <sheetFormatPr baseColWidth="10" defaultRowHeight="15" x14ac:dyDescent="0.25"/>
  <cols>
    <col min="2" max="2" width="20.140625" customWidth="1"/>
    <col min="3" max="3" width="45.7109375" customWidth="1"/>
    <col min="4" max="4" width="33.85546875" customWidth="1"/>
    <col min="5" max="6" width="31.42578125" customWidth="1"/>
    <col min="7" max="11" width="17" customWidth="1"/>
    <col min="12" max="14" width="16.85546875" customWidth="1"/>
    <col min="15" max="15" width="20.28515625" customWidth="1"/>
    <col min="16" max="19" width="16.85546875" customWidth="1"/>
    <col min="20" max="22" width="18.42578125" customWidth="1"/>
    <col min="23" max="23" width="59.5703125" customWidth="1"/>
  </cols>
  <sheetData>
    <row r="1" spans="1:24" ht="15.75" thickBot="1" x14ac:dyDescent="0.3"/>
    <row r="2" spans="1:24" ht="63" customHeight="1" x14ac:dyDescent="0.25">
      <c r="A2" s="5"/>
      <c r="B2" s="5"/>
      <c r="C2" s="5"/>
      <c r="D2" s="5"/>
      <c r="E2" s="174" t="s">
        <v>63</v>
      </c>
      <c r="F2" s="175"/>
      <c r="G2" s="175"/>
      <c r="H2" s="175"/>
      <c r="I2" s="175"/>
      <c r="J2" s="175"/>
      <c r="K2" s="175"/>
      <c r="L2" s="175"/>
      <c r="M2" s="175"/>
      <c r="N2" s="175"/>
      <c r="O2" s="175"/>
      <c r="P2" s="175"/>
      <c r="Q2" s="175"/>
      <c r="R2" s="175"/>
      <c r="S2" s="175"/>
      <c r="T2" s="175"/>
      <c r="U2" s="176"/>
    </row>
    <row r="3" spans="1:24" ht="30" customHeight="1" x14ac:dyDescent="0.25">
      <c r="A3" s="5"/>
      <c r="B3" s="5"/>
      <c r="C3" s="5"/>
      <c r="D3" s="5"/>
      <c r="E3" s="177" t="s">
        <v>62</v>
      </c>
      <c r="F3" s="178"/>
      <c r="G3" s="178"/>
      <c r="H3" s="178"/>
      <c r="I3" s="178"/>
      <c r="J3" s="178"/>
      <c r="K3" s="178"/>
      <c r="L3" s="178"/>
      <c r="M3" s="178"/>
      <c r="N3" s="178"/>
      <c r="O3" s="178"/>
      <c r="P3" s="178"/>
      <c r="Q3" s="178"/>
      <c r="R3" s="178"/>
      <c r="S3" s="178"/>
      <c r="T3" s="178"/>
      <c r="U3" s="179"/>
    </row>
    <row r="4" spans="1:24" ht="26.25" customHeight="1" x14ac:dyDescent="0.25">
      <c r="A4" s="5"/>
      <c r="B4" s="5"/>
      <c r="C4" s="5"/>
      <c r="D4" s="5"/>
      <c r="E4" s="177" t="s">
        <v>64</v>
      </c>
      <c r="F4" s="178"/>
      <c r="G4" s="178"/>
      <c r="H4" s="178"/>
      <c r="I4" s="178"/>
      <c r="J4" s="178"/>
      <c r="K4" s="178"/>
      <c r="L4" s="178"/>
      <c r="M4" s="178"/>
      <c r="N4" s="178"/>
      <c r="O4" s="178"/>
      <c r="P4" s="178"/>
      <c r="Q4" s="178"/>
      <c r="R4" s="178"/>
      <c r="S4" s="178"/>
      <c r="T4" s="178"/>
      <c r="U4" s="179"/>
    </row>
    <row r="5" spans="1:24" ht="30" customHeight="1" x14ac:dyDescent="0.25">
      <c r="A5" s="5"/>
      <c r="B5" s="5"/>
      <c r="C5" s="5"/>
      <c r="D5" s="5"/>
      <c r="E5" s="177" t="s">
        <v>65</v>
      </c>
      <c r="F5" s="178"/>
      <c r="G5" s="178"/>
      <c r="H5" s="178"/>
      <c r="I5" s="178"/>
      <c r="J5" s="178"/>
      <c r="K5" s="178"/>
      <c r="L5" s="178"/>
      <c r="M5" s="178"/>
      <c r="N5" s="178"/>
      <c r="O5" s="178"/>
      <c r="P5" s="178"/>
      <c r="Q5" s="178"/>
      <c r="R5" s="178"/>
      <c r="S5" s="178"/>
      <c r="T5" s="178"/>
      <c r="U5" s="179"/>
    </row>
    <row r="6" spans="1:24" ht="30.75" thickBot="1" x14ac:dyDescent="0.3">
      <c r="A6" s="5"/>
      <c r="B6" s="5"/>
      <c r="C6" s="5"/>
      <c r="D6" s="5"/>
      <c r="E6" s="180"/>
      <c r="F6" s="181"/>
      <c r="G6" s="181"/>
      <c r="H6" s="181"/>
      <c r="I6" s="181"/>
      <c r="J6" s="181"/>
      <c r="K6" s="181"/>
      <c r="L6" s="181"/>
      <c r="M6" s="181"/>
      <c r="N6" s="181"/>
      <c r="O6" s="181"/>
      <c r="P6" s="181"/>
      <c r="Q6" s="181"/>
      <c r="R6" s="181"/>
      <c r="S6" s="181"/>
      <c r="T6" s="181"/>
      <c r="U6" s="182"/>
    </row>
    <row r="7" spans="1:24" ht="28.9" customHeight="1" thickBot="1" x14ac:dyDescent="0.3"/>
    <row r="8" spans="1:24" ht="33.75" customHeight="1" thickBot="1" x14ac:dyDescent="0.3">
      <c r="G8" s="171" t="s">
        <v>80</v>
      </c>
      <c r="H8" s="172"/>
      <c r="I8" s="172"/>
      <c r="J8" s="172"/>
      <c r="K8" s="172"/>
      <c r="L8" s="172"/>
      <c r="M8" s="172"/>
      <c r="N8" s="172"/>
      <c r="O8" s="172"/>
      <c r="P8" s="172"/>
      <c r="Q8" s="172"/>
      <c r="R8" s="172"/>
      <c r="S8" s="172"/>
      <c r="T8" s="172"/>
      <c r="U8" s="172"/>
      <c r="V8" s="173"/>
      <c r="W8" s="156" t="s">
        <v>81</v>
      </c>
    </row>
    <row r="9" spans="1:24" ht="47.25" customHeight="1" thickBot="1" x14ac:dyDescent="0.3">
      <c r="B9" s="159" t="s">
        <v>0</v>
      </c>
      <c r="C9" s="159" t="s">
        <v>1</v>
      </c>
      <c r="D9" s="161" t="s">
        <v>2</v>
      </c>
      <c r="E9" s="161"/>
      <c r="F9" s="162"/>
      <c r="G9" s="169" t="s">
        <v>77</v>
      </c>
      <c r="H9" s="169"/>
      <c r="I9" s="169"/>
      <c r="J9" s="169"/>
      <c r="K9" s="170"/>
      <c r="L9" s="163" t="s">
        <v>78</v>
      </c>
      <c r="M9" s="164"/>
      <c r="N9" s="164"/>
      <c r="O9" s="165"/>
      <c r="P9" s="166" t="s">
        <v>79</v>
      </c>
      <c r="Q9" s="167"/>
      <c r="R9" s="167"/>
      <c r="S9" s="168"/>
      <c r="T9" s="167" t="s">
        <v>85</v>
      </c>
      <c r="U9" s="167"/>
      <c r="V9" s="167"/>
      <c r="W9" s="157"/>
    </row>
    <row r="10" spans="1:24" ht="143.25" customHeight="1" thickBot="1" x14ac:dyDescent="0.3">
      <c r="B10" s="160"/>
      <c r="C10" s="160"/>
      <c r="D10" s="61" t="s">
        <v>3</v>
      </c>
      <c r="E10" s="61" t="s">
        <v>4</v>
      </c>
      <c r="F10" s="61" t="s">
        <v>5</v>
      </c>
      <c r="G10" s="58" t="s">
        <v>31</v>
      </c>
      <c r="H10" s="55" t="s">
        <v>6</v>
      </c>
      <c r="I10" s="13" t="s">
        <v>7</v>
      </c>
      <c r="J10" s="2" t="s">
        <v>8</v>
      </c>
      <c r="K10" s="14" t="s">
        <v>9</v>
      </c>
      <c r="L10" s="9" t="s">
        <v>6</v>
      </c>
      <c r="M10" s="13" t="s">
        <v>7</v>
      </c>
      <c r="N10" s="2" t="s">
        <v>8</v>
      </c>
      <c r="O10" s="14" t="s">
        <v>9</v>
      </c>
      <c r="P10" s="1" t="s">
        <v>6</v>
      </c>
      <c r="Q10" s="2" t="s">
        <v>7</v>
      </c>
      <c r="R10" s="3" t="s">
        <v>8</v>
      </c>
      <c r="S10" s="4" t="s">
        <v>9</v>
      </c>
      <c r="T10" s="40" t="s">
        <v>7</v>
      </c>
      <c r="U10" s="137" t="s">
        <v>8</v>
      </c>
      <c r="V10" s="41" t="s">
        <v>9</v>
      </c>
      <c r="W10" s="158"/>
    </row>
    <row r="11" spans="1:24" ht="161.1" customHeight="1" thickBot="1" x14ac:dyDescent="0.3">
      <c r="B11" s="132" t="s">
        <v>15</v>
      </c>
      <c r="C11" s="133" t="s">
        <v>82</v>
      </c>
      <c r="D11" s="59" t="s">
        <v>83</v>
      </c>
      <c r="E11" s="60" t="s">
        <v>46</v>
      </c>
      <c r="F11" s="134" t="s">
        <v>84</v>
      </c>
      <c r="G11" s="146">
        <v>4</v>
      </c>
      <c r="H11" s="145">
        <v>4</v>
      </c>
      <c r="I11" s="140">
        <v>4</v>
      </c>
      <c r="J11" s="141">
        <v>4</v>
      </c>
      <c r="K11" s="142">
        <v>4</v>
      </c>
      <c r="L11" s="147">
        <v>5</v>
      </c>
      <c r="M11" s="44">
        <v>5</v>
      </c>
      <c r="N11" s="44">
        <v>5</v>
      </c>
      <c r="O11" s="44" t="s">
        <v>95</v>
      </c>
      <c r="P11" s="47">
        <v>0.25</v>
      </c>
      <c r="Q11" s="49">
        <v>0.25</v>
      </c>
      <c r="R11" s="49">
        <v>0.25</v>
      </c>
      <c r="S11" s="27" t="s">
        <v>95</v>
      </c>
      <c r="T11" s="144">
        <v>0.25</v>
      </c>
      <c r="U11" s="49">
        <v>0.25</v>
      </c>
      <c r="V11" s="35" t="s">
        <v>95</v>
      </c>
      <c r="W11" s="143" t="s">
        <v>96</v>
      </c>
    </row>
    <row r="12" spans="1:24" ht="55.5" hidden="1" customHeight="1" x14ac:dyDescent="0.25">
      <c r="B12" s="187" t="s">
        <v>30</v>
      </c>
      <c r="C12" s="188"/>
      <c r="D12" s="188"/>
      <c r="E12" s="188"/>
      <c r="F12" s="188"/>
      <c r="G12" s="57"/>
      <c r="H12" s="56"/>
      <c r="I12" s="44"/>
      <c r="J12" s="44"/>
      <c r="K12" s="45"/>
      <c r="L12" s="43"/>
      <c r="M12" s="44"/>
      <c r="N12" s="44"/>
      <c r="O12" s="46"/>
      <c r="P12" s="47" t="str">
        <f t="shared" ref="P12:S24" si="0">IFERROR((L12/H12),"100%")</f>
        <v>100%</v>
      </c>
      <c r="Q12" s="35" t="str">
        <f t="shared" si="0"/>
        <v>100%</v>
      </c>
      <c r="R12" s="114" t="str">
        <f t="shared" ref="R12:R24" si="1">IFERROR(N12/J12,"NO APLICA")</f>
        <v>NO APLICA</v>
      </c>
      <c r="S12" s="27" t="str">
        <f t="shared" si="0"/>
        <v>100%</v>
      </c>
      <c r="T12" s="50" t="str">
        <f t="shared" ref="T12:U12" si="2">IFERROR((M12/I12),"100%")</f>
        <v>100%</v>
      </c>
      <c r="U12" s="49" t="str">
        <f t="shared" si="2"/>
        <v>100%</v>
      </c>
      <c r="V12" s="27" t="str">
        <f>IFERROR(((L12+M12+N12+O12)/(H12+I12+J12+K12)),"100%")</f>
        <v>100%</v>
      </c>
      <c r="W12" s="42"/>
      <c r="X12" s="122"/>
    </row>
    <row r="13" spans="1:24" ht="116.25" customHeight="1" x14ac:dyDescent="0.25">
      <c r="B13" s="189" t="s">
        <v>16</v>
      </c>
      <c r="C13" s="191" t="s">
        <v>66</v>
      </c>
      <c r="D13" s="125" t="s">
        <v>39</v>
      </c>
      <c r="E13" s="17" t="s">
        <v>32</v>
      </c>
      <c r="F13" s="124" t="s">
        <v>33</v>
      </c>
      <c r="G13" s="123">
        <f>SUM(H13:K13)</f>
        <v>6255000</v>
      </c>
      <c r="H13" s="56">
        <v>1955000</v>
      </c>
      <c r="I13" s="44">
        <v>1500000</v>
      </c>
      <c r="J13" s="44">
        <v>1900000</v>
      </c>
      <c r="K13" s="45">
        <v>900000</v>
      </c>
      <c r="L13" s="24">
        <v>2034260</v>
      </c>
      <c r="M13" s="25">
        <v>698060</v>
      </c>
      <c r="N13" s="25">
        <v>1907178</v>
      </c>
      <c r="O13" s="46"/>
      <c r="P13" s="47">
        <f>IFERROR((L13/H13),"100%")</f>
        <v>1.0405421994884911</v>
      </c>
      <c r="Q13" s="35">
        <f>IFERROR((M13/I13),"100%")</f>
        <v>0.46537333333333336</v>
      </c>
      <c r="R13" s="35">
        <f t="shared" si="1"/>
        <v>1.0037778947368421</v>
      </c>
      <c r="S13" s="138"/>
      <c r="T13" s="139">
        <f>IFERROR(((L13+M13)/(H13+I13)),"100%")</f>
        <v>0.79083068017366132</v>
      </c>
      <c r="U13" s="139">
        <f>IFERROR(((M13+N13+L13)/(H13+I13+J13)),"100%")</f>
        <v>0.86638618113912236</v>
      </c>
      <c r="V13" s="50"/>
      <c r="W13" s="36" t="s">
        <v>91</v>
      </c>
    </row>
    <row r="14" spans="1:24" ht="120.75" customHeight="1" x14ac:dyDescent="0.25">
      <c r="B14" s="190"/>
      <c r="C14" s="192"/>
      <c r="D14" s="125" t="s">
        <v>40</v>
      </c>
      <c r="E14" s="17" t="s">
        <v>32</v>
      </c>
      <c r="F14" s="124" t="s">
        <v>34</v>
      </c>
      <c r="G14" s="128">
        <v>0.8155</v>
      </c>
      <c r="H14" s="96">
        <v>0.85</v>
      </c>
      <c r="I14" s="94">
        <v>0.75</v>
      </c>
      <c r="J14" s="94">
        <v>0.87</v>
      </c>
      <c r="K14" s="95">
        <v>0.81</v>
      </c>
      <c r="L14" s="126">
        <v>0.85</v>
      </c>
      <c r="M14" s="127">
        <v>0.8</v>
      </c>
      <c r="N14" s="127">
        <v>0.72</v>
      </c>
      <c r="O14" s="46"/>
      <c r="P14" s="47">
        <f>IFERROR((L14/H14),"100%")</f>
        <v>1</v>
      </c>
      <c r="Q14" s="35">
        <f t="shared" ref="Q14:Q24" si="3">IFERROR((M14/I14),"100%")</f>
        <v>1.0666666666666667</v>
      </c>
      <c r="R14" s="136">
        <f t="shared" si="1"/>
        <v>0.82758620689655171</v>
      </c>
      <c r="S14" s="135"/>
      <c r="T14" s="139">
        <f t="shared" ref="T14:T24" si="4">IFERROR(((L14+M14)/(H14+I14)),"100%")</f>
        <v>1.0312499999999998</v>
      </c>
      <c r="U14" s="139">
        <f t="shared" ref="U14:U24" si="5">IFERROR(((M14+N14+L14)/(H14+I14+J14)),"100%")</f>
        <v>0.95951417004048578</v>
      </c>
      <c r="V14" s="50"/>
      <c r="W14" s="62" t="s">
        <v>97</v>
      </c>
    </row>
    <row r="15" spans="1:24" ht="117" customHeight="1" x14ac:dyDescent="0.25">
      <c r="B15" s="10" t="s">
        <v>35</v>
      </c>
      <c r="C15" s="11" t="s">
        <v>67</v>
      </c>
      <c r="D15" s="12" t="s">
        <v>41</v>
      </c>
      <c r="E15" s="65" t="s">
        <v>32</v>
      </c>
      <c r="F15" s="18" t="s">
        <v>36</v>
      </c>
      <c r="G15" s="129">
        <f>SUM(H15:K15)</f>
        <v>12</v>
      </c>
      <c r="H15" s="97">
        <v>2</v>
      </c>
      <c r="I15" s="98">
        <v>3</v>
      </c>
      <c r="J15" s="98">
        <v>3</v>
      </c>
      <c r="K15" s="99">
        <v>4</v>
      </c>
      <c r="L15" s="24">
        <v>1</v>
      </c>
      <c r="M15" s="25"/>
      <c r="N15" s="25">
        <v>3</v>
      </c>
      <c r="O15" s="26"/>
      <c r="P15" s="47">
        <f t="shared" si="0"/>
        <v>0.5</v>
      </c>
      <c r="Q15" s="35">
        <f>IFERROR((M15/I15),"100%")</f>
        <v>0</v>
      </c>
      <c r="R15" s="35">
        <f t="shared" si="1"/>
        <v>1</v>
      </c>
      <c r="S15" s="135"/>
      <c r="T15" s="139">
        <f t="shared" si="4"/>
        <v>0.2</v>
      </c>
      <c r="U15" s="139">
        <f t="shared" si="5"/>
        <v>0.5</v>
      </c>
      <c r="V15" s="50"/>
      <c r="W15" s="37" t="s">
        <v>98</v>
      </c>
    </row>
    <row r="16" spans="1:24" ht="112.5" customHeight="1" x14ac:dyDescent="0.25">
      <c r="B16" s="63" t="s">
        <v>17</v>
      </c>
      <c r="C16" s="7" t="s">
        <v>68</v>
      </c>
      <c r="D16" s="7" t="s">
        <v>37</v>
      </c>
      <c r="E16" s="8" t="s">
        <v>32</v>
      </c>
      <c r="F16" s="64" t="s">
        <v>38</v>
      </c>
      <c r="G16" s="130">
        <f>SUM(H16:K16)</f>
        <v>7</v>
      </c>
      <c r="H16" s="97">
        <v>1</v>
      </c>
      <c r="I16" s="98">
        <v>2</v>
      </c>
      <c r="J16" s="98">
        <v>1</v>
      </c>
      <c r="K16" s="99">
        <v>3</v>
      </c>
      <c r="L16" s="24">
        <v>1</v>
      </c>
      <c r="M16" s="25"/>
      <c r="N16" s="25">
        <v>1</v>
      </c>
      <c r="O16" s="26"/>
      <c r="P16" s="47">
        <f t="shared" si="0"/>
        <v>1</v>
      </c>
      <c r="Q16" s="35">
        <f t="shared" si="3"/>
        <v>0</v>
      </c>
      <c r="R16" s="35">
        <f t="shared" si="1"/>
        <v>1</v>
      </c>
      <c r="S16" s="135"/>
      <c r="T16" s="139">
        <f t="shared" si="4"/>
        <v>0.33333333333333331</v>
      </c>
      <c r="U16" s="139">
        <f t="shared" si="5"/>
        <v>0.5</v>
      </c>
      <c r="V16" s="50"/>
      <c r="W16" s="38" t="s">
        <v>86</v>
      </c>
    </row>
    <row r="17" spans="2:23" ht="112.5" customHeight="1" x14ac:dyDescent="0.25">
      <c r="B17" s="90" t="s">
        <v>17</v>
      </c>
      <c r="C17" s="76" t="s">
        <v>69</v>
      </c>
      <c r="D17" s="77" t="s">
        <v>42</v>
      </c>
      <c r="E17" s="78" t="s">
        <v>32</v>
      </c>
      <c r="F17" s="93" t="s">
        <v>43</v>
      </c>
      <c r="G17" s="130">
        <f t="shared" ref="G17:G24" si="6">SUM(H17:K17)</f>
        <v>5</v>
      </c>
      <c r="H17" s="97">
        <v>3</v>
      </c>
      <c r="I17" s="98">
        <v>1</v>
      </c>
      <c r="J17" s="98"/>
      <c r="K17" s="99">
        <v>1</v>
      </c>
      <c r="L17" s="70">
        <v>1</v>
      </c>
      <c r="M17" s="69">
        <v>1</v>
      </c>
      <c r="N17" s="69"/>
      <c r="O17" s="71"/>
      <c r="P17" s="47">
        <f t="shared" si="0"/>
        <v>0.33333333333333331</v>
      </c>
      <c r="Q17" s="35">
        <f t="shared" si="3"/>
        <v>1</v>
      </c>
      <c r="R17" s="35" t="str">
        <f t="shared" si="1"/>
        <v>NO APLICA</v>
      </c>
      <c r="S17" s="135"/>
      <c r="T17" s="139">
        <f t="shared" si="4"/>
        <v>0.5</v>
      </c>
      <c r="U17" s="139">
        <f t="shared" si="5"/>
        <v>0.5</v>
      </c>
      <c r="V17" s="50"/>
      <c r="W17" s="72" t="s">
        <v>94</v>
      </c>
    </row>
    <row r="18" spans="2:23" ht="112.5" customHeight="1" x14ac:dyDescent="0.25">
      <c r="B18" s="67" t="s">
        <v>17</v>
      </c>
      <c r="C18" s="88" t="s">
        <v>70</v>
      </c>
      <c r="D18" s="89" t="s">
        <v>45</v>
      </c>
      <c r="E18" s="78" t="s">
        <v>32</v>
      </c>
      <c r="F18" s="75" t="s">
        <v>44</v>
      </c>
      <c r="G18" s="130">
        <f t="shared" si="6"/>
        <v>200000</v>
      </c>
      <c r="H18" s="97">
        <v>50000</v>
      </c>
      <c r="I18" s="98">
        <v>50000</v>
      </c>
      <c r="J18" s="98">
        <v>50000</v>
      </c>
      <c r="K18" s="99">
        <v>50000</v>
      </c>
      <c r="L18" s="70">
        <v>89359</v>
      </c>
      <c r="M18" s="69">
        <v>17336</v>
      </c>
      <c r="N18" s="69">
        <v>34800</v>
      </c>
      <c r="O18" s="71"/>
      <c r="P18" s="47">
        <f t="shared" si="0"/>
        <v>1.78718</v>
      </c>
      <c r="Q18" s="35">
        <f t="shared" si="3"/>
        <v>0.34671999999999997</v>
      </c>
      <c r="R18" s="35">
        <f t="shared" si="1"/>
        <v>0.69599999999999995</v>
      </c>
      <c r="S18" s="135"/>
      <c r="T18" s="139">
        <f t="shared" si="4"/>
        <v>1.0669500000000001</v>
      </c>
      <c r="U18" s="139">
        <f t="shared" si="5"/>
        <v>0.94330000000000003</v>
      </c>
      <c r="V18" s="50"/>
      <c r="W18" s="72" t="s">
        <v>99</v>
      </c>
    </row>
    <row r="19" spans="2:23" ht="112.5" customHeight="1" x14ac:dyDescent="0.25">
      <c r="B19" s="91" t="s">
        <v>17</v>
      </c>
      <c r="C19" s="88" t="s">
        <v>71</v>
      </c>
      <c r="D19" s="89" t="s">
        <v>47</v>
      </c>
      <c r="E19" s="78" t="s">
        <v>32</v>
      </c>
      <c r="F19" s="92" t="s">
        <v>38</v>
      </c>
      <c r="G19" s="130">
        <f t="shared" si="6"/>
        <v>4</v>
      </c>
      <c r="H19" s="97"/>
      <c r="I19" s="98">
        <v>1</v>
      </c>
      <c r="J19" s="98">
        <v>1</v>
      </c>
      <c r="K19" s="99">
        <v>2</v>
      </c>
      <c r="L19" s="70">
        <v>1</v>
      </c>
      <c r="M19" s="69"/>
      <c r="N19" s="69">
        <v>1</v>
      </c>
      <c r="O19" s="71"/>
      <c r="P19" s="47" t="str">
        <f t="shared" si="0"/>
        <v>100%</v>
      </c>
      <c r="Q19" s="35">
        <f t="shared" si="3"/>
        <v>0</v>
      </c>
      <c r="R19" s="35">
        <f t="shared" si="1"/>
        <v>1</v>
      </c>
      <c r="S19" s="135"/>
      <c r="T19" s="139">
        <f t="shared" si="4"/>
        <v>1</v>
      </c>
      <c r="U19" s="139">
        <f t="shared" si="5"/>
        <v>1</v>
      </c>
      <c r="V19" s="50"/>
      <c r="W19" s="72" t="s">
        <v>87</v>
      </c>
    </row>
    <row r="20" spans="2:23" ht="112.5" customHeight="1" x14ac:dyDescent="0.25">
      <c r="B20" s="6" t="s">
        <v>17</v>
      </c>
      <c r="C20" s="87" t="s">
        <v>72</v>
      </c>
      <c r="D20" s="66" t="s">
        <v>48</v>
      </c>
      <c r="E20" s="16" t="s">
        <v>32</v>
      </c>
      <c r="F20" s="68" t="s">
        <v>50</v>
      </c>
      <c r="G20" s="130">
        <f t="shared" si="6"/>
        <v>2</v>
      </c>
      <c r="H20" s="97">
        <v>1</v>
      </c>
      <c r="I20" s="98"/>
      <c r="J20" s="98">
        <v>1</v>
      </c>
      <c r="K20" s="99"/>
      <c r="L20" s="70"/>
      <c r="M20" s="69">
        <v>2</v>
      </c>
      <c r="N20" s="69">
        <v>2</v>
      </c>
      <c r="O20" s="71"/>
      <c r="P20" s="47">
        <f t="shared" si="0"/>
        <v>0</v>
      </c>
      <c r="Q20" s="35" t="str">
        <f t="shared" si="3"/>
        <v>100%</v>
      </c>
      <c r="R20" s="35">
        <f t="shared" si="1"/>
        <v>2</v>
      </c>
      <c r="S20" s="135"/>
      <c r="T20" s="139">
        <f t="shared" si="4"/>
        <v>2</v>
      </c>
      <c r="U20" s="139">
        <f t="shared" si="5"/>
        <v>2</v>
      </c>
      <c r="V20" s="50"/>
      <c r="W20" s="72" t="s">
        <v>88</v>
      </c>
    </row>
    <row r="21" spans="2:23" ht="112.5" customHeight="1" x14ac:dyDescent="0.25">
      <c r="B21" s="74" t="s">
        <v>17</v>
      </c>
      <c r="C21" s="76" t="s">
        <v>73</v>
      </c>
      <c r="D21" s="77" t="s">
        <v>49</v>
      </c>
      <c r="E21" s="78" t="s">
        <v>46</v>
      </c>
      <c r="F21" s="85" t="s">
        <v>51</v>
      </c>
      <c r="G21" s="130">
        <f t="shared" si="6"/>
        <v>1</v>
      </c>
      <c r="H21" s="97"/>
      <c r="I21" s="98"/>
      <c r="J21" s="98">
        <v>1</v>
      </c>
      <c r="K21" s="99"/>
      <c r="L21" s="70"/>
      <c r="M21" s="69"/>
      <c r="N21" s="69"/>
      <c r="O21" s="71"/>
      <c r="P21" s="47" t="str">
        <f t="shared" si="0"/>
        <v>100%</v>
      </c>
      <c r="Q21" s="35" t="str">
        <f t="shared" si="3"/>
        <v>100%</v>
      </c>
      <c r="R21" s="35">
        <f t="shared" si="1"/>
        <v>0</v>
      </c>
      <c r="S21" s="135"/>
      <c r="T21" s="139" t="str">
        <f t="shared" si="4"/>
        <v>100%</v>
      </c>
      <c r="U21" s="139">
        <f t="shared" si="5"/>
        <v>0</v>
      </c>
      <c r="V21" s="50"/>
      <c r="W21" s="72" t="s">
        <v>90</v>
      </c>
    </row>
    <row r="22" spans="2:23" ht="112.5" customHeight="1" x14ac:dyDescent="0.25">
      <c r="B22" s="73" t="s">
        <v>52</v>
      </c>
      <c r="C22" s="79" t="s">
        <v>74</v>
      </c>
      <c r="D22" s="80" t="s">
        <v>53</v>
      </c>
      <c r="E22" s="81" t="s">
        <v>32</v>
      </c>
      <c r="F22" s="86" t="s">
        <v>56</v>
      </c>
      <c r="G22" s="129">
        <f>SUM(H22:K22)</f>
        <v>240</v>
      </c>
      <c r="H22" s="97">
        <v>60</v>
      </c>
      <c r="I22" s="98">
        <v>60</v>
      </c>
      <c r="J22" s="98">
        <v>60</v>
      </c>
      <c r="K22" s="99">
        <v>60</v>
      </c>
      <c r="L22" s="70">
        <v>105</v>
      </c>
      <c r="M22" s="69">
        <v>74</v>
      </c>
      <c r="N22" s="69">
        <v>63</v>
      </c>
      <c r="O22" s="71"/>
      <c r="P22" s="47">
        <f t="shared" si="0"/>
        <v>1.75</v>
      </c>
      <c r="Q22" s="35">
        <f t="shared" si="3"/>
        <v>1.2333333333333334</v>
      </c>
      <c r="R22" s="35">
        <f t="shared" si="1"/>
        <v>1.05</v>
      </c>
      <c r="S22" s="135"/>
      <c r="T22" s="139">
        <f t="shared" si="4"/>
        <v>1.4916666666666667</v>
      </c>
      <c r="U22" s="139">
        <f t="shared" si="5"/>
        <v>1.3444444444444446</v>
      </c>
      <c r="V22" s="50"/>
      <c r="W22" s="72" t="s">
        <v>92</v>
      </c>
    </row>
    <row r="23" spans="2:23" ht="112.5" customHeight="1" x14ac:dyDescent="0.25">
      <c r="B23" s="6" t="s">
        <v>17</v>
      </c>
      <c r="C23" s="76" t="s">
        <v>75</v>
      </c>
      <c r="D23" s="77" t="s">
        <v>54</v>
      </c>
      <c r="E23" s="78" t="s">
        <v>32</v>
      </c>
      <c r="F23" s="75" t="s">
        <v>57</v>
      </c>
      <c r="G23" s="130">
        <f t="shared" si="6"/>
        <v>200</v>
      </c>
      <c r="H23" s="97">
        <v>50</v>
      </c>
      <c r="I23" s="98">
        <v>50</v>
      </c>
      <c r="J23" s="98">
        <v>50</v>
      </c>
      <c r="K23" s="99">
        <v>50</v>
      </c>
      <c r="L23" s="70">
        <v>150</v>
      </c>
      <c r="M23" s="69">
        <v>143</v>
      </c>
      <c r="N23" s="69">
        <v>455</v>
      </c>
      <c r="O23" s="71"/>
      <c r="P23" s="47">
        <f t="shared" si="0"/>
        <v>3</v>
      </c>
      <c r="Q23" s="35">
        <f t="shared" si="3"/>
        <v>2.86</v>
      </c>
      <c r="R23" s="35">
        <f t="shared" si="1"/>
        <v>9.1</v>
      </c>
      <c r="S23" s="135"/>
      <c r="T23" s="139">
        <f t="shared" si="4"/>
        <v>2.93</v>
      </c>
      <c r="U23" s="139">
        <f>IFERROR(((M23+N23+L23)/(H23+I23+J23)),"100%")</f>
        <v>4.9866666666666664</v>
      </c>
      <c r="V23" s="50"/>
      <c r="W23" s="72" t="s">
        <v>93</v>
      </c>
    </row>
    <row r="24" spans="2:23" ht="112.5" customHeight="1" thickBot="1" x14ac:dyDescent="0.3">
      <c r="B24" s="15" t="s">
        <v>17</v>
      </c>
      <c r="C24" s="82" t="s">
        <v>76</v>
      </c>
      <c r="D24" s="83" t="s">
        <v>55</v>
      </c>
      <c r="E24" s="84" t="s">
        <v>46</v>
      </c>
      <c r="F24" s="19" t="s">
        <v>58</v>
      </c>
      <c r="G24" s="131">
        <f t="shared" si="6"/>
        <v>1</v>
      </c>
      <c r="H24" s="100"/>
      <c r="I24" s="101"/>
      <c r="J24" s="101">
        <v>1</v>
      </c>
      <c r="K24" s="102"/>
      <c r="L24" s="28"/>
      <c r="M24" s="29"/>
      <c r="N24" s="29">
        <v>1</v>
      </c>
      <c r="O24" s="30"/>
      <c r="P24" s="47" t="str">
        <f t="shared" si="0"/>
        <v>100%</v>
      </c>
      <c r="Q24" s="35" t="str">
        <f t="shared" si="3"/>
        <v>100%</v>
      </c>
      <c r="R24" s="35">
        <f t="shared" si="1"/>
        <v>1</v>
      </c>
      <c r="S24" s="135"/>
      <c r="T24" s="139" t="str">
        <f t="shared" si="4"/>
        <v>100%</v>
      </c>
      <c r="U24" s="139">
        <f t="shared" si="5"/>
        <v>1</v>
      </c>
      <c r="V24" s="50"/>
      <c r="W24" s="39" t="s">
        <v>89</v>
      </c>
    </row>
    <row r="25" spans="2:23" ht="18.75" x14ac:dyDescent="0.25">
      <c r="P25" s="48">
        <f t="shared" ref="P25:V25" si="7">AVERAGE(P16:P24)</f>
        <v>1.3117522222222222</v>
      </c>
      <c r="Q25" s="48">
        <f t="shared" si="7"/>
        <v>0.90667555555555557</v>
      </c>
      <c r="R25" s="48">
        <f t="shared" si="7"/>
        <v>1.98075</v>
      </c>
      <c r="S25" s="48" t="e">
        <f t="shared" si="7"/>
        <v>#DIV/0!</v>
      </c>
      <c r="T25" s="48">
        <f t="shared" si="7"/>
        <v>1.3317071428571428</v>
      </c>
      <c r="U25" s="48">
        <f t="shared" si="7"/>
        <v>1.3638234567901233</v>
      </c>
      <c r="V25" s="48" t="e">
        <f t="shared" si="7"/>
        <v>#DIV/0!</v>
      </c>
    </row>
    <row r="28" spans="2:23" ht="48.75" customHeight="1" x14ac:dyDescent="0.25">
      <c r="C28" s="183" t="s">
        <v>59</v>
      </c>
      <c r="D28" s="184"/>
      <c r="E28" s="184"/>
      <c r="F28" s="184"/>
      <c r="G28" s="54"/>
      <c r="L28" s="185" t="s">
        <v>25</v>
      </c>
      <c r="M28" s="186"/>
      <c r="N28" s="186"/>
      <c r="O28" s="186"/>
      <c r="P28" s="186"/>
      <c r="Q28" s="186"/>
      <c r="U28" s="183" t="s">
        <v>60</v>
      </c>
      <c r="V28" s="184"/>
      <c r="W28" s="184"/>
    </row>
    <row r="29" spans="2:23" ht="31.5" customHeight="1" x14ac:dyDescent="0.25"/>
    <row r="30" spans="2:23" ht="25.15" customHeight="1" x14ac:dyDescent="0.25"/>
    <row r="31" spans="2:23" ht="25.15" customHeight="1" thickBot="1" x14ac:dyDescent="0.3"/>
    <row r="32" spans="2:23" ht="32.450000000000003" customHeight="1" thickBot="1" x14ac:dyDescent="0.3">
      <c r="E32" s="150" t="s">
        <v>19</v>
      </c>
      <c r="F32" s="151"/>
      <c r="G32" s="151"/>
      <c r="H32" s="151"/>
      <c r="I32" s="151"/>
      <c r="J32" s="151"/>
      <c r="K32" s="151"/>
      <c r="L32" s="151"/>
      <c r="M32" s="151"/>
      <c r="N32" s="151"/>
      <c r="O32" s="151"/>
      <c r="P32" s="151"/>
      <c r="Q32" s="151"/>
      <c r="R32" s="151"/>
      <c r="S32" s="151"/>
      <c r="T32" s="151"/>
      <c r="U32" s="151"/>
      <c r="V32" s="151"/>
      <c r="W32" s="152"/>
    </row>
    <row r="33" spans="5:23" ht="28.9" customHeight="1" thickBot="1" x14ac:dyDescent="0.3">
      <c r="E33" s="148" t="s">
        <v>20</v>
      </c>
      <c r="F33" s="148" t="s">
        <v>10</v>
      </c>
      <c r="G33" s="153" t="s">
        <v>11</v>
      </c>
      <c r="H33" s="154"/>
      <c r="I33" s="154"/>
      <c r="J33" s="155"/>
      <c r="K33" s="153" t="s">
        <v>12</v>
      </c>
      <c r="L33" s="154"/>
      <c r="M33" s="154"/>
      <c r="N33" s="155"/>
      <c r="O33" s="153" t="s">
        <v>13</v>
      </c>
      <c r="P33" s="154"/>
      <c r="Q33" s="154"/>
      <c r="R33" s="155"/>
      <c r="S33" s="153" t="s">
        <v>14</v>
      </c>
      <c r="T33" s="154"/>
      <c r="U33" s="154"/>
      <c r="V33" s="155"/>
      <c r="W33" s="148" t="s">
        <v>18</v>
      </c>
    </row>
    <row r="34" spans="5:23" ht="33" customHeight="1" thickBot="1" x14ac:dyDescent="0.3">
      <c r="E34" s="149"/>
      <c r="F34" s="149"/>
      <c r="G34" s="20" t="s">
        <v>21</v>
      </c>
      <c r="H34" s="21" t="s">
        <v>22</v>
      </c>
      <c r="I34" s="22" t="s">
        <v>23</v>
      </c>
      <c r="J34" s="23" t="s">
        <v>24</v>
      </c>
      <c r="K34" s="20" t="s">
        <v>21</v>
      </c>
      <c r="L34" s="21" t="s">
        <v>22</v>
      </c>
      <c r="M34" s="22" t="s">
        <v>23</v>
      </c>
      <c r="N34" s="23" t="s">
        <v>24</v>
      </c>
      <c r="O34" s="20" t="s">
        <v>6</v>
      </c>
      <c r="P34" s="21" t="s">
        <v>7</v>
      </c>
      <c r="Q34" s="22" t="s">
        <v>8</v>
      </c>
      <c r="R34" s="23" t="s">
        <v>9</v>
      </c>
      <c r="S34" s="20" t="s">
        <v>6</v>
      </c>
      <c r="T34" s="21" t="s">
        <v>7</v>
      </c>
      <c r="U34" s="22" t="s">
        <v>8</v>
      </c>
      <c r="V34" s="23" t="s">
        <v>9</v>
      </c>
      <c r="W34" s="149"/>
    </row>
    <row r="35" spans="5:23" ht="15.75" customHeight="1" thickBot="1" x14ac:dyDescent="0.3">
      <c r="E35" s="52"/>
      <c r="F35" s="53"/>
      <c r="G35" s="43"/>
      <c r="H35" s="44"/>
      <c r="I35" s="44"/>
      <c r="J35" s="45"/>
      <c r="K35" s="43"/>
      <c r="L35" s="44"/>
      <c r="M35" s="111"/>
      <c r="N35" s="112"/>
      <c r="O35" s="113" t="str">
        <f t="shared" ref="O35" si="8">IFERROR((K35/G35),"100%")</f>
        <v>100%</v>
      </c>
      <c r="P35" s="114" t="str">
        <f t="shared" ref="P35" si="9">IFERROR((L35/H35),"100%")</f>
        <v>100%</v>
      </c>
      <c r="Q35" s="114" t="str">
        <f t="shared" ref="Q35" si="10">IFERROR((M35/I35),"100%")</f>
        <v>100%</v>
      </c>
      <c r="R35" s="115" t="str">
        <f t="shared" ref="R35" si="11">IFERROR((N35/J35),"100%")</f>
        <v>100%</v>
      </c>
      <c r="S35" s="113" t="str">
        <f>IFERROR(((K35)/(G35)),"100%")</f>
        <v>100%</v>
      </c>
      <c r="T35" s="116" t="str">
        <f>IFERROR(((L35+M35)/(H35+I35)),"100%")</f>
        <v>100%</v>
      </c>
      <c r="U35" s="114" t="str">
        <f>IFERROR(((L35+M35+N35)/(H35+I35+J35)),"100%")</f>
        <v>100%</v>
      </c>
      <c r="V35" s="115" t="str">
        <f>IFERROR(((L35+M35+N35+O35)/(H35+I35+J35+K35)),"100%")</f>
        <v>100%</v>
      </c>
      <c r="W35" s="51"/>
    </row>
    <row r="36" spans="5:23" ht="30.75" thickBot="1" x14ac:dyDescent="0.3">
      <c r="E36" s="106" t="s">
        <v>61</v>
      </c>
      <c r="F36" s="108"/>
      <c r="G36" s="103"/>
      <c r="H36" s="104"/>
      <c r="I36" s="104"/>
      <c r="J36" s="105"/>
      <c r="K36" s="109"/>
      <c r="L36" s="110"/>
      <c r="M36" s="103"/>
      <c r="N36" s="105"/>
      <c r="O36" s="117">
        <f t="shared" ref="O36:P36" si="12">IFERROR(K36/G36,"100"%)</f>
        <v>1</v>
      </c>
      <c r="P36" s="117">
        <f t="shared" si="12"/>
        <v>1</v>
      </c>
      <c r="Q36" s="118"/>
      <c r="R36" s="119"/>
      <c r="S36" s="120" t="str">
        <f>IFERROR(K36/F36,"100%")</f>
        <v>100%</v>
      </c>
      <c r="T36" s="120" t="str">
        <f>IFERROR(L36/G36,"100%")</f>
        <v>100%</v>
      </c>
      <c r="U36" s="118"/>
      <c r="V36" s="119"/>
      <c r="W36" s="121"/>
    </row>
    <row r="37" spans="5:23" x14ac:dyDescent="0.25">
      <c r="E37" s="107"/>
      <c r="F37" s="107"/>
      <c r="K37" s="107"/>
      <c r="L37" s="107"/>
      <c r="W37" s="107"/>
    </row>
  </sheetData>
  <mergeCells count="28">
    <mergeCell ref="C28:F28"/>
    <mergeCell ref="L28:Q28"/>
    <mergeCell ref="U28:W28"/>
    <mergeCell ref="B12:F12"/>
    <mergeCell ref="B13:B14"/>
    <mergeCell ref="C13:C14"/>
    <mergeCell ref="E2:U2"/>
    <mergeCell ref="E3:U3"/>
    <mergeCell ref="E4:U4"/>
    <mergeCell ref="E5:U5"/>
    <mergeCell ref="E6:U6"/>
    <mergeCell ref="W8:W10"/>
    <mergeCell ref="B9:B10"/>
    <mergeCell ref="C9:C10"/>
    <mergeCell ref="D9:F9"/>
    <mergeCell ref="L9:O9"/>
    <mergeCell ref="P9:S9"/>
    <mergeCell ref="T9:V9"/>
    <mergeCell ref="G9:K9"/>
    <mergeCell ref="G8:V8"/>
    <mergeCell ref="W33:W34"/>
    <mergeCell ref="E32:W32"/>
    <mergeCell ref="F33:F34"/>
    <mergeCell ref="G33:J33"/>
    <mergeCell ref="K33:N33"/>
    <mergeCell ref="O33:R33"/>
    <mergeCell ref="S33:V33"/>
    <mergeCell ref="E33:E34"/>
  </mergeCells>
  <phoneticPr fontId="11" type="noConversion"/>
  <conditionalFormatting sqref="G35:J36">
    <cfRule type="containsBlanks" dxfId="49" priority="15">
      <formula>LEN(TRIM(G35))=0</formula>
    </cfRule>
  </conditionalFormatting>
  <conditionalFormatting sqref="H12:K24">
    <cfRule type="containsBlanks" dxfId="48" priority="16">
      <formula>LEN(TRIM(H12))=0</formula>
    </cfRule>
  </conditionalFormatting>
  <conditionalFormatting sqref="K35:N36">
    <cfRule type="containsBlanks" dxfId="47" priority="37">
      <formula>LEN(TRIM(K35))=0</formula>
    </cfRule>
  </conditionalFormatting>
  <conditionalFormatting sqref="L12:O24">
    <cfRule type="containsBlanks" dxfId="46" priority="19">
      <formula>LEN(TRIM(L12))=0</formula>
    </cfRule>
  </conditionalFormatting>
  <conditionalFormatting sqref="M11:R11 R12:R24">
    <cfRule type="containsBlanks" dxfId="45" priority="58">
      <formula>LEN(TRIM(M11))=0</formula>
    </cfRule>
  </conditionalFormatting>
  <conditionalFormatting sqref="O36:P36">
    <cfRule type="cellIs" dxfId="44" priority="132" stopIfTrue="1" operator="greaterThanOrEqual">
      <formula>1.2</formula>
    </cfRule>
    <cfRule type="cellIs" dxfId="43" priority="131" stopIfTrue="1" operator="between">
      <formula>0.7</formula>
      <formula>1.2</formula>
    </cfRule>
    <cfRule type="cellIs" dxfId="42" priority="130" stopIfTrue="1" operator="between">
      <formula>0.5</formula>
      <formula>0.7</formula>
    </cfRule>
    <cfRule type="cellIs" dxfId="41" priority="129" stopIfTrue="1" operator="lessThan">
      <formula>0.5</formula>
    </cfRule>
    <cfRule type="cellIs" dxfId="40" priority="128" stopIfTrue="1" operator="equal">
      <formula>"100%"</formula>
    </cfRule>
    <cfRule type="containsBlanks" dxfId="39" priority="133" stopIfTrue="1">
      <formula>LEN(TRIM(O36))=0</formula>
    </cfRule>
  </conditionalFormatting>
  <conditionalFormatting sqref="O35:V35">
    <cfRule type="cellIs" dxfId="38" priority="24" stopIfTrue="1" operator="equal">
      <formula>"100%"</formula>
    </cfRule>
    <cfRule type="cellIs" dxfId="37" priority="25" stopIfTrue="1" operator="lessThan">
      <formula>0.5</formula>
    </cfRule>
    <cfRule type="cellIs" dxfId="36" priority="26" stopIfTrue="1" operator="between">
      <formula>0.5</formula>
      <formula>0.7</formula>
    </cfRule>
    <cfRule type="cellIs" dxfId="35" priority="27" stopIfTrue="1" operator="between">
      <formula>0.7</formula>
      <formula>1.2</formula>
    </cfRule>
    <cfRule type="cellIs" dxfId="34" priority="28" stopIfTrue="1" operator="greaterThanOrEqual">
      <formula>1.2</formula>
    </cfRule>
    <cfRule type="containsBlanks" dxfId="33" priority="29" stopIfTrue="1">
      <formula>LEN(TRIM(O35))=0</formula>
    </cfRule>
  </conditionalFormatting>
  <conditionalFormatting sqref="P11:R11 R12:R24">
    <cfRule type="cellIs" dxfId="32" priority="61" stopIfTrue="1" operator="between">
      <formula>0.5</formula>
      <formula>0.7</formula>
    </cfRule>
    <cfRule type="cellIs" dxfId="31" priority="60" stopIfTrue="1" operator="lessThan">
      <formula>0.5</formula>
    </cfRule>
    <cfRule type="cellIs" dxfId="30" priority="59" stopIfTrue="1" operator="equal">
      <formula>"100%"</formula>
    </cfRule>
    <cfRule type="cellIs" dxfId="29" priority="63" stopIfTrue="1" operator="greaterThanOrEqual">
      <formula>1.2</formula>
    </cfRule>
    <cfRule type="containsBlanks" dxfId="28" priority="64" stopIfTrue="1">
      <formula>LEN(TRIM(P11))=0</formula>
    </cfRule>
    <cfRule type="cellIs" dxfId="27" priority="62" stopIfTrue="1" operator="between">
      <formula>0.7</formula>
      <formula>1.2</formula>
    </cfRule>
  </conditionalFormatting>
  <conditionalFormatting sqref="Q36:R36 U36:V36">
    <cfRule type="containsBlanks" dxfId="26" priority="121">
      <formula>LEN(TRIM(Q36))=0</formula>
    </cfRule>
  </conditionalFormatting>
  <conditionalFormatting sqref="S12 P12:Q24">
    <cfRule type="cellIs" dxfId="25" priority="45" stopIfTrue="1" operator="equal">
      <formula>"100%"</formula>
    </cfRule>
    <cfRule type="cellIs" dxfId="24" priority="46" stopIfTrue="1" operator="lessThan">
      <formula>0.5</formula>
    </cfRule>
    <cfRule type="cellIs" dxfId="23" priority="47" stopIfTrue="1" operator="between">
      <formula>0.5</formula>
      <formula>0.7</formula>
    </cfRule>
    <cfRule type="cellIs" dxfId="22" priority="48" stopIfTrue="1" operator="between">
      <formula>0.7</formula>
      <formula>1.2</formula>
    </cfRule>
    <cfRule type="containsBlanks" dxfId="21" priority="50" stopIfTrue="1">
      <formula>LEN(TRIM(P12))=0</formula>
    </cfRule>
    <cfRule type="cellIs" dxfId="20" priority="49" stopIfTrue="1" operator="greaterThanOrEqual">
      <formula>1.2</formula>
    </cfRule>
  </conditionalFormatting>
  <conditionalFormatting sqref="S36:T36">
    <cfRule type="cellIs" dxfId="19" priority="122" stopIfTrue="1" operator="equal">
      <formula>"100%"</formula>
    </cfRule>
    <cfRule type="cellIs" dxfId="18" priority="123" stopIfTrue="1" operator="lessThan">
      <formula>0.5</formula>
    </cfRule>
    <cfRule type="cellIs" dxfId="17" priority="124" stopIfTrue="1" operator="between">
      <formula>0.5</formula>
      <formula>0.7</formula>
    </cfRule>
    <cfRule type="cellIs" dxfId="16" priority="125" stopIfTrue="1" operator="between">
      <formula>0.7</formula>
      <formula>1.2</formula>
    </cfRule>
    <cfRule type="containsBlanks" dxfId="15" priority="127" stopIfTrue="1">
      <formula>LEN(TRIM(S36))=0</formula>
    </cfRule>
    <cfRule type="cellIs" dxfId="14" priority="126" stopIfTrue="1" operator="greaterThanOrEqual">
      <formula>1.2</formula>
    </cfRule>
  </conditionalFormatting>
  <conditionalFormatting sqref="S35:V35">
    <cfRule type="containsBlanks" dxfId="13" priority="23">
      <formula>LEN(TRIM(S35))=0</formula>
    </cfRule>
  </conditionalFormatting>
  <conditionalFormatting sqref="T13:U24">
    <cfRule type="cellIs" dxfId="12" priority="2" stopIfTrue="1" operator="equal">
      <formula>"100%"</formula>
    </cfRule>
    <cfRule type="cellIs" dxfId="11" priority="3" stopIfTrue="1" operator="lessThan">
      <formula>0.5</formula>
    </cfRule>
    <cfRule type="cellIs" dxfId="10" priority="4" stopIfTrue="1" operator="between">
      <formula>0.5</formula>
      <formula>0.7</formula>
    </cfRule>
    <cfRule type="cellIs" dxfId="9" priority="5" stopIfTrue="1" operator="between">
      <formula>0.7</formula>
      <formula>1.2</formula>
    </cfRule>
    <cfRule type="cellIs" dxfId="8" priority="6" stopIfTrue="1" operator="greaterThanOrEqual">
      <formula>1.2</formula>
    </cfRule>
    <cfRule type="containsBlanks" dxfId="7" priority="7" stopIfTrue="1">
      <formula>LEN(TRIM(T13))=0</formula>
    </cfRule>
  </conditionalFormatting>
  <conditionalFormatting sqref="T11:V12 V13:V24">
    <cfRule type="containsBlanks" dxfId="6" priority="44" stopIfTrue="1">
      <formula>LEN(TRIM(T11))=0</formula>
    </cfRule>
    <cfRule type="cellIs" dxfId="5" priority="42" stopIfTrue="1" operator="between">
      <formula>0.7</formula>
      <formula>1.2</formula>
    </cfRule>
    <cfRule type="cellIs" dxfId="4" priority="43" stopIfTrue="1" operator="greaterThanOrEqual">
      <formula>1.2</formula>
    </cfRule>
    <cfRule type="cellIs" dxfId="3" priority="41" stopIfTrue="1" operator="between">
      <formula>0.5</formula>
      <formula>0.7</formula>
    </cfRule>
    <cfRule type="cellIs" dxfId="2" priority="40" stopIfTrue="1" operator="lessThan">
      <formula>0.5</formula>
    </cfRule>
    <cfRule type="cellIs" dxfId="1" priority="39" stopIfTrue="1" operator="equal">
      <formula>"100%"</formula>
    </cfRule>
  </conditionalFormatting>
  <conditionalFormatting sqref="T11:V24">
    <cfRule type="containsBlanks" dxfId="0" priority="1">
      <formula>LEN(TRIM(T11))=0</formula>
    </cfRule>
  </conditionalFormatting>
  <pageMargins left="0.82677165354330717" right="0.23622047244094491" top="0.74803149606299213" bottom="0.74803149606299213" header="0.31496062992125984" footer="0.31496062992125984"/>
  <pageSetup paperSize="5" scale="3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31" t="s">
        <v>26</v>
      </c>
    </row>
    <row r="3" spans="1:2" ht="120" customHeight="1" x14ac:dyDescent="0.25">
      <c r="A3" s="193" t="s">
        <v>27</v>
      </c>
      <c r="B3" s="193"/>
    </row>
    <row r="5" spans="1:2" ht="45" x14ac:dyDescent="0.25">
      <c r="A5" s="32"/>
      <c r="B5" s="33" t="s">
        <v>28</v>
      </c>
    </row>
    <row r="6" spans="1:2" ht="60" x14ac:dyDescent="0.25">
      <c r="A6" s="34"/>
      <c r="B6" s="33" t="s">
        <v>29</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2024</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DPM</dc:creator>
  <cp:lastModifiedBy>Jessica Chable Llanes</cp:lastModifiedBy>
  <cp:lastPrinted>2024-07-08T19:57:34Z</cp:lastPrinted>
  <dcterms:created xsi:type="dcterms:W3CDTF">2021-02-22T21:43:21Z</dcterms:created>
  <dcterms:modified xsi:type="dcterms:W3CDTF">2024-10-04T18:07:50Z</dcterms:modified>
</cp:coreProperties>
</file>