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6"/>
  <workbookPr/>
  <mc:AlternateContent xmlns:mc="http://schemas.openxmlformats.org/markup-compatibility/2006">
    <mc:Choice Requires="x15">
      <x15ac:absPath xmlns:x15ac="http://schemas.microsoft.com/office/spreadsheetml/2010/11/ac" url="/Users/romius/Downloads/"/>
    </mc:Choice>
  </mc:AlternateContent>
  <xr:revisionPtr revIDLastSave="1" documentId="8_{2ACF02C4-F180-7B46-A11A-F62E98EEA913}" xr6:coauthVersionLast="47" xr6:coauthVersionMax="47" xr10:uidLastSave="{C708EF58-7F55-445B-BBAF-C0D84BA9B40B}"/>
  <bookViews>
    <workbookView xWindow="0" yWindow="760" windowWidth="29400" windowHeight="17160" xr2:uid="{00000000-000D-0000-FFFF-FFFF00000000}"/>
  </bookViews>
  <sheets>
    <sheet name="SEGUIMIENTO EJE 2" sheetId="1" r:id="rId1"/>
  </sheets>
  <definedNames>
    <definedName name="ADFASDF">#REF!</definedName>
    <definedName name="_xlnm.Print_Area" localSheetId="0">'SEGUIMIENTO EJE 2'!$A$1:$W$73</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5" i="1" l="1"/>
  <c r="Q16" i="1"/>
  <c r="P15" i="1"/>
  <c r="P16" i="1"/>
  <c r="Q18" i="1"/>
  <c r="Q19" i="1"/>
  <c r="Q20" i="1"/>
  <c r="Q21" i="1"/>
  <c r="Q22" i="1"/>
  <c r="Q23"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17" i="1"/>
  <c r="U87" i="1" l="1"/>
  <c r="T90" i="1"/>
  <c r="T89" i="1"/>
  <c r="T88" i="1"/>
  <c r="T87" i="1"/>
  <c r="T86" i="1"/>
  <c r="T91" i="1"/>
  <c r="U88" i="1"/>
  <c r="O87" i="1"/>
  <c r="N87" i="1"/>
  <c r="Q17" i="1" l="1"/>
  <c r="Q25" i="1"/>
  <c r="Q26" i="1"/>
  <c r="Q29" i="1"/>
  <c r="Q30" i="1"/>
  <c r="Q31" i="1"/>
  <c r="Q32" i="1"/>
  <c r="Q33" i="1"/>
  <c r="Q34" i="1"/>
  <c r="Q35" i="1"/>
  <c r="Q36" i="1"/>
  <c r="Q37" i="1"/>
  <c r="Q38" i="1"/>
  <c r="Q39" i="1"/>
  <c r="Q40" i="1"/>
  <c r="Q41" i="1"/>
  <c r="Q42" i="1"/>
  <c r="Q43" i="1"/>
  <c r="Q44" i="1"/>
  <c r="Q45" i="1"/>
  <c r="Q46" i="1"/>
  <c r="Q47" i="1"/>
  <c r="Q48" i="1"/>
  <c r="Q49" i="1"/>
  <c r="Q50" i="1"/>
  <c r="Q51" i="1"/>
  <c r="Q52" i="1"/>
  <c r="Q53" i="1"/>
  <c r="Q54" i="1"/>
  <c r="Q61" i="1"/>
  <c r="Q60" i="1"/>
  <c r="Q59" i="1"/>
  <c r="Q58" i="1"/>
  <c r="Q57" i="1"/>
  <c r="Q62" i="1"/>
  <c r="Q63" i="1"/>
  <c r="Q64" i="1"/>
  <c r="Q56" i="1" l="1"/>
  <c r="Q55" i="1"/>
  <c r="P17" i="1"/>
  <c r="P18" i="1"/>
  <c r="P19" i="1"/>
  <c r="P20" i="1"/>
  <c r="P21" i="1"/>
  <c r="P22" i="1"/>
  <c r="P23"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17" i="1"/>
  <c r="S87" i="1" l="1"/>
  <c r="S88" i="1"/>
  <c r="S89" i="1"/>
  <c r="S90" i="1"/>
  <c r="S91" i="1"/>
  <c r="U91" i="1" l="1"/>
  <c r="U90" i="1"/>
  <c r="U89" i="1"/>
  <c r="U86" i="1"/>
  <c r="U85" i="1"/>
  <c r="U84" i="1"/>
  <c r="U83" i="1"/>
  <c r="U82" i="1"/>
  <c r="U81" i="1"/>
  <c r="U80" i="1"/>
  <c r="U79" i="1"/>
  <c r="T79" i="1"/>
  <c r="T80" i="1"/>
  <c r="T81" i="1"/>
  <c r="T82" i="1"/>
  <c r="T83" i="1"/>
  <c r="T84" i="1"/>
  <c r="T85" i="1"/>
  <c r="R90" i="1"/>
  <c r="R91" i="1"/>
  <c r="S82" i="1"/>
  <c r="S83" i="1"/>
  <c r="S84" i="1"/>
  <c r="S85" i="1"/>
  <c r="S86" i="1"/>
  <c r="S78" i="1"/>
  <c r="S79" i="1"/>
  <c r="S80" i="1"/>
  <c r="S81" i="1"/>
  <c r="R78" i="1"/>
  <c r="R79" i="1"/>
  <c r="R80" i="1"/>
  <c r="R81" i="1"/>
  <c r="R82" i="1"/>
  <c r="R83" i="1"/>
  <c r="R84" i="1"/>
  <c r="R85" i="1"/>
  <c r="R86" i="1"/>
  <c r="R87" i="1"/>
  <c r="R88" i="1"/>
  <c r="R89" i="1"/>
  <c r="P91" i="1"/>
  <c r="Q91" i="1"/>
  <c r="Q90" i="1"/>
  <c r="Q89" i="1"/>
  <c r="Q88" i="1"/>
  <c r="Q87" i="1"/>
  <c r="Q86" i="1"/>
  <c r="Q85" i="1"/>
  <c r="Q84" i="1"/>
  <c r="Q83" i="1"/>
  <c r="Q82" i="1"/>
  <c r="Q81" i="1"/>
  <c r="Q80" i="1"/>
  <c r="Q79" i="1"/>
  <c r="Q78" i="1"/>
  <c r="P79" i="1"/>
  <c r="P80" i="1"/>
  <c r="P81" i="1"/>
  <c r="P82" i="1"/>
  <c r="P83" i="1"/>
  <c r="P84" i="1"/>
  <c r="P85" i="1"/>
  <c r="P86" i="1"/>
  <c r="P87" i="1"/>
  <c r="P88" i="1"/>
  <c r="P89" i="1"/>
  <c r="P90" i="1"/>
  <c r="P78" i="1"/>
  <c r="O91" i="1"/>
  <c r="O79" i="1"/>
  <c r="O80" i="1"/>
  <c r="O81" i="1"/>
  <c r="O82" i="1"/>
  <c r="O83" i="1"/>
  <c r="O84" i="1"/>
  <c r="O85" i="1"/>
  <c r="O86" i="1"/>
  <c r="O88" i="1"/>
  <c r="O89" i="1"/>
  <c r="O90" i="1"/>
  <c r="N78" i="1"/>
  <c r="N79" i="1"/>
  <c r="N80" i="1"/>
  <c r="N81" i="1"/>
  <c r="N82" i="1"/>
  <c r="N83" i="1"/>
  <c r="N84" i="1"/>
  <c r="N85" i="1"/>
  <c r="N86" i="1"/>
  <c r="N88" i="1"/>
  <c r="N89" i="1"/>
  <c r="N90" i="1"/>
  <c r="N91" i="1"/>
</calcChain>
</file>

<file path=xl/sharedStrings.xml><?xml version="1.0" encoding="utf-8"?>
<sst xmlns="http://schemas.openxmlformats.org/spreadsheetml/2006/main" count="376" uniqueCount="262">
  <si>
    <t>FORMATO PARA LA PROGRAMACIÓN, SEGUIMIENTO Y EVALUACIÓN DEL AVANCE EN CUMPLIMIENTO DE METAS Y OBJETIVOS DEL PROGRAMA PRESUPUESTARIO ANUAL 2025</t>
  </si>
  <si>
    <t>EJE 2: MEDIO AMBIENTE Y DESARROLLO SOSTENIBLE</t>
  </si>
  <si>
    <t xml:space="preserve">CLAVE Y NOMBRE DEL PPA: 2.1 PROGRAMA DE DESARROLLO URBANO Y MEDIO AMBIENTE SUSTENTABLE </t>
  </si>
  <si>
    <t>NOMBRE DE LA DEPENDENCIA QUE ATIENDE AL PROGRAMA : SECRETARÍA MUNICIPAL DE ECOLOGÍA Y DESARROLLO URBANO</t>
  </si>
  <si>
    <t>AVANCE EN CUMPLIMIENTO DE METAS TRIMESTRAL Y ANUAL ACUMULADO 2025</t>
  </si>
  <si>
    <t>JUSTIFICACION TRIMESTRAL Y ANUAL DE AVANCE DE RESULTADOS 2025</t>
  </si>
  <si>
    <t>Nivel.
(unidad administrativa responsable)</t>
  </si>
  <si>
    <t>Resumen narrativo u objetivos.
Clave: Número del Eje, Número del Programa, 1 para el Fin, 1 para el Propósito, Número del Componente, Número de las Actividades.</t>
  </si>
  <si>
    <t>INDICADOR</t>
  </si>
  <si>
    <t>META PROGRAMADA 2025</t>
  </si>
  <si>
    <t>META REALIZADA 2025</t>
  </si>
  <si>
    <t>PORCENTAJE DE AVANCE TRIMESTRAL 2025</t>
  </si>
  <si>
    <t>PORCENTAJE DE AVANCE TRIMESTRAL ACUMULADO 2025</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</si>
  <si>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</si>
  <si>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</si>
  <si>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</si>
  <si>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</si>
  <si>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</si>
  <si>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</si>
  <si>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</si>
  <si>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</si>
  <si>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 DGPM )</t>
  </si>
  <si>
    <r>
      <rPr>
        <b/>
        <sz val="11"/>
        <color theme="1"/>
        <rFont val="Arial"/>
        <family val="2"/>
      </rPr>
      <t xml:space="preserve"> 2.1.1 </t>
    </r>
    <r>
      <rPr>
        <sz val="11"/>
        <color theme="1"/>
        <rFont val="Arial"/>
        <family val="2"/>
      </rPr>
      <t>Contribuir a promover un desarrollo urbano ordenado y sostenible, garantizando la conservación de los recursos naturales y el bienestar de sus habitantes presentes y futuros mediante la implementación de políticas integrales de planificación, gestión ambiental y mejoramiento de la infraestructura urbana.</t>
    </r>
  </si>
  <si>
    <r>
      <rPr>
        <b/>
        <sz val="11"/>
        <color theme="1"/>
        <rFont val="Arial"/>
        <family val="2"/>
      </rPr>
      <t>I_MED_AM_DES_SOS: Í</t>
    </r>
    <r>
      <rPr>
        <sz val="11"/>
        <color theme="1"/>
        <rFont val="Arial"/>
        <family val="2"/>
      </rPr>
      <t>ndice de Medio Ambiente y Desarrollo Sostenible.</t>
    </r>
  </si>
  <si>
    <t>Trianual</t>
  </si>
  <si>
    <r>
      <rPr>
        <b/>
        <sz val="11"/>
        <color theme="1"/>
        <rFont val="Arial"/>
        <family val="2"/>
      </rPr>
      <t xml:space="preserve">UNIDAD DE MEDIDA DEL INDICADOR: </t>
    </r>
    <r>
      <rPr>
        <sz val="11"/>
        <color theme="1"/>
        <rFont val="Arial"/>
        <family val="2"/>
      </rPr>
      <t xml:space="preserve">
Porcentaje</t>
    </r>
  </si>
  <si>
    <t>No Aplica</t>
  </si>
  <si>
    <r>
      <rPr>
        <b/>
        <sz val="11"/>
        <color theme="1"/>
        <rFont val="Arial"/>
        <family val="2"/>
      </rPr>
      <t xml:space="preserve">Justificación Trimestral:  </t>
    </r>
    <r>
      <rPr>
        <sz val="11"/>
        <color theme="1"/>
        <rFont val="Arial"/>
        <family val="2"/>
      </rPr>
      <t xml:space="preserve">
El índice de Medio Ambiente y Desarrollo Sostenible se integra con 3 Dimenciones y 9 subdimensiones que miden aspectos de Preservación Ambiental, Gestión de Residuos y Dimensión Económica con indicadores de diferentes instituciones externas e internas al Municipio. En el segundo trimestre la meta realizada se consideró igual a la programada debido a que los indicadores no han tenido actualizaciones.</t>
    </r>
  </si>
  <si>
    <t>Propósito
(Secretaría Municipal de Ecología y Desarrollo Urbano)</t>
  </si>
  <si>
    <t>2.1.1.1 Procurar y preservar la protección y la riquezas del medio ambiente y biodiversidad de las diferentes especies para conllevar un equilibrio ecológico de acuerdo con el crecimiento de la ciudad</t>
  </si>
  <si>
    <t>PPAA: Porcentaje de Acciones de Protección y Mitigación del Deterioro Ambiental Realizadas</t>
  </si>
  <si>
    <t>Unidad de medida del indicador: 
percentaje
Unidad de medida: 
Puntaje. Acciones</t>
  </si>
  <si>
    <t>Justificación Trimestral: El pequeño desfase en la ejecución (1.23%) se debio principalmente a factores externos como condiciones climáticas adversas que impidieron la realización de ciertas actividades en campo.</t>
  </si>
  <si>
    <t>Componente
(Direccion de Manejo de Recursos Naturales)</t>
  </si>
  <si>
    <t>2.1.1.1.1. Acciones de protección del medio ambiente, biodiversidad de la flora, fauna y de especies protegidas realizados.</t>
  </si>
  <si>
    <t>PAPRN:
Porcentaje de acciones de protección de los recursos naturales realizadas.</t>
  </si>
  <si>
    <t>Trimestral</t>
  </si>
  <si>
    <t>UNIDAD DE MEDIDA DEL INDICADOR
Porcentaje 
UNIDAD DE MEDIDA DE LA VARIABLE:
acciones</t>
  </si>
  <si>
    <t>Justificacion Trimestral: Derivado de las actividades que se desarrollaron durante este trimestre, se logró superar la meta proyectada.</t>
  </si>
  <si>
    <t>Actividad</t>
  </si>
  <si>
    <t xml:space="preserve">2.1.1.1.1.1. Emisión de Dictamen de afectación de arbolado.
</t>
  </si>
  <si>
    <r>
      <t xml:space="preserve">PDAAR:
</t>
    </r>
    <r>
      <rPr>
        <sz val="11"/>
        <color theme="1"/>
        <rFont val="Arial"/>
        <family val="2"/>
      </rPr>
      <t>Porcentaje de Dictamen de afectación de arbolado realizados.</t>
    </r>
    <r>
      <rPr>
        <b/>
        <sz val="11"/>
        <color theme="1"/>
        <rFont val="Arial"/>
        <family val="2"/>
      </rPr>
      <t xml:space="preserve">
</t>
    </r>
  </si>
  <si>
    <t>UNIDAD DE MEDIDA DEL INDICADOR:
Porcentaje.
UNIDAD DE MEDIDA DE LA VARIABLE:
 (Dictamenes de Afectación de Arbolado)</t>
  </si>
  <si>
    <t>Justificacion Trimestral: Durante este trimestre se logro llegar a la meta programada, derivado de la afluencia de solicitudes.</t>
  </si>
  <si>
    <t>2.1.1.1.1.2. Emisión Permiso de Poda para dar cumplimiento a la normatividad en materia de arbolado urbano realizados.</t>
  </si>
  <si>
    <r>
      <t xml:space="preserve">PPPE:
</t>
    </r>
    <r>
      <rPr>
        <sz val="11"/>
        <color theme="1"/>
        <rFont val="Arial"/>
        <family val="2"/>
      </rPr>
      <t>Porcentaje de Permiso de Poda Emitidos.</t>
    </r>
  </si>
  <si>
    <t>UNIDAD DE MEDIDA DEL INDICADOR:
Porcentaje 
UNIDAD DE MEDIDA DE LA VARIABLE:
 (Permisos de poda)</t>
  </si>
  <si>
    <t>Justificacion Trimestral: Durante este trimestre se logro llegar a la meta programada, ya que el ingreso de este trámite aumento a comparación ocn el trimestre anterior.</t>
  </si>
  <si>
    <t>2.1.1.1.1.3. Emisión Permiso de  Derribo de arbolado para dar cumplimiento a la normatividad en materia de arbolado urbano realizados.</t>
  </si>
  <si>
    <r>
      <t xml:space="preserve">PPDAE:
</t>
    </r>
    <r>
      <rPr>
        <sz val="11"/>
        <color theme="1"/>
        <rFont val="Arial"/>
        <family val="2"/>
      </rPr>
      <t>Porcentaje de Permiso de Derribo de Arbolado Emitidos.</t>
    </r>
  </si>
  <si>
    <t xml:space="preserve">Trimestral </t>
  </si>
  <si>
    <t>UNIDAD DE MEDIDA DEL INDICADOR:
Porcentaje 
UNIDAD DE MEDIDA DE LA VARIABLE:
 (Permisos de Derribo de Arbolado)</t>
  </si>
  <si>
    <t>Justificacion Trimestral: Durante este trimestre se logro llegar a la meta programada, derivado que incrementaron las solicitudes de este trámite.</t>
  </si>
  <si>
    <t>2.1.1.1.1.4. Emisión de Permiso de Trasplante de Arbolado para dar cumplimiento a la normatividad en materia de arbolado urbano realizados.</t>
  </si>
  <si>
    <r>
      <t xml:space="preserve">PPTE:
</t>
    </r>
    <r>
      <rPr>
        <sz val="11"/>
        <color theme="1"/>
        <rFont val="Arial"/>
        <family val="2"/>
      </rPr>
      <t>Porcentaje de Permiso de Traspante emitidos.</t>
    </r>
  </si>
  <si>
    <t>UNIDAD DE MEDIDA DEL INDICADOR:
Porcentaje 
UNIDAD DE MEDIDA DE LA VARIABLE:
 (Permisos de Trasplante de Arbolado)</t>
  </si>
  <si>
    <t>Justificacion Trimestral: Durante este trimestre se siguieron realizando actividades adicionales debido al interés de la ciudadanía y hoteleros por implementar acciones para la protección de los organismos que anidan en las costas del municipio, por ello se logro superar la meta planeada más que el trimestre pasado.</t>
  </si>
  <si>
    <t>2.1.1.1.1.5. Actividades de protección y cuidado de la Tortuga Marina realizadas durante su etapa reproductiva en la costa del municipio.</t>
  </si>
  <si>
    <r>
      <t xml:space="preserve">PAPTM:
</t>
    </r>
    <r>
      <rPr>
        <sz val="11"/>
        <color theme="1"/>
        <rFont val="Arial"/>
        <family val="2"/>
      </rPr>
      <t>Porcentaje de actividades de proteccion de la turtuga marina realizadas.</t>
    </r>
  </si>
  <si>
    <t>UNIDAD DE MEDIDA DEL INDICADOR:
Porcentaje
UNIDAD DE MEDIDA DE LA VARIABLE:
(Actividades realizadas.)</t>
  </si>
  <si>
    <t>Justificacion Trimestral: Durante este trimestre no se llego a la meta proyectada, ya que no se realizaron todas las actividades programadas.</t>
  </si>
  <si>
    <t>2.1.1.1.1.6. Realización de acciones para la Protección del cangrejo azul  en la zona costera del territorio municipal.</t>
  </si>
  <si>
    <r>
      <t xml:space="preserve">PAPCA:
</t>
    </r>
    <r>
      <rPr>
        <sz val="11"/>
        <color theme="1"/>
        <rFont val="Arial"/>
        <family val="2"/>
      </rPr>
      <t>Porcentaje de actividades de protección del  cangrejo azul realizados.</t>
    </r>
  </si>
  <si>
    <t>UNIDAD DE MEDIDA DEL INDICADOR:
Porcentaje
UNIDAD DE MEDIDA DE LA VARIABLE:
(Jornadas realizadas.)</t>
  </si>
  <si>
    <t>Justificacion Trimestral: Durante este trimestre no se programo actividad.</t>
  </si>
  <si>
    <t>2.1.1.1.1.7. Realización de jornadas de Reforestación y/o restauración de la zona urbana del municipio con plantas nativas.</t>
  </si>
  <si>
    <r>
      <t xml:space="preserve">PJRR:
</t>
    </r>
    <r>
      <rPr>
        <sz val="11"/>
        <color theme="1"/>
        <rFont val="Arial"/>
        <family val="2"/>
      </rPr>
      <t>Porcentaje de Jornadas de reforestaciones realizadas.</t>
    </r>
  </si>
  <si>
    <t xml:space="preserve">Justificacion Trimestral: Durante este trimestre se llego a la Meta Proyectada, ya que se otorgaron los permisos ecologícos programados.
</t>
  </si>
  <si>
    <t>Componente
( Direccion de Normatividad y Evaluacion Ambiental)</t>
  </si>
  <si>
    <t>2.1.1.1.2. Permisos Ecológicos con base en la normatividad ambiental establecida en los instrumentos legales vigentes emitidos.</t>
  </si>
  <si>
    <t xml:space="preserve">PPEE:
Porcentaje de Permisos ecológicos emitidos.
</t>
  </si>
  <si>
    <t>UNIDAD DE MEDIDA DEL INDICADOR:
Porcentaje 
UNIDAD DE MEDIDA DE LA VARIABLE:
(permisos ambientales)</t>
  </si>
  <si>
    <t>Justificacion Trimestral: Se informa que no se llego a la Meta proyectada, ya que no se emitieron el mismo número de permisos ecológicos que los que se ingresaron.</t>
  </si>
  <si>
    <t xml:space="preserve">2.1.1.1.2.1. Emisión de Constancia potencial de desarrollo de predios. </t>
  </si>
  <si>
    <r>
      <t xml:space="preserve">PCDE:
</t>
    </r>
    <r>
      <rPr>
        <sz val="11"/>
        <color theme="1"/>
        <rFont val="Arial"/>
        <family val="2"/>
      </rPr>
      <t xml:space="preserve">Porcentaje de Constancias potencial de desarrollo de predios emitidas. </t>
    </r>
  </si>
  <si>
    <t>UNIDAD DE MEDIDA DEL INDICADOR:
Porcentaje  
UNIDAD DE MEDIDA DE LA VARIABLE:
(Constancia potencial de desarrollo)</t>
  </si>
  <si>
    <t>Justificacion Trimestral: Durante este trimestre no se realizaron las actividades programadas ya que no ingresaron tramites sobre actividad.</t>
  </si>
  <si>
    <t>2.1.1.1.2.2. Elaboración de constancias deFactibilidad Ecológicas  a predios o proyectos de obras y/o actividades para que cumplan con los instrumentos de planeación en materia ambiental.</t>
  </si>
  <si>
    <r>
      <t xml:space="preserve">PFEE:
</t>
    </r>
    <r>
      <rPr>
        <sz val="11"/>
        <color theme="1"/>
        <rFont val="Arial"/>
        <family val="2"/>
      </rPr>
      <t>Porcentaje de  Factibilidades Ecológicas elaboradas.</t>
    </r>
  </si>
  <si>
    <t>UNIDAD DE MEDIDA DEL INDICADOR:
Porcentaje 
UNIDAD DE MEDIDA DE LA VARIABLE:
(factibilidad ecológica)</t>
  </si>
  <si>
    <t xml:space="preserve">Justificacion Trimestral: Durante este trimestre se logro la meta proyectada, ya que no se otorgaron permisos sobre este trámite.  </t>
  </si>
  <si>
    <t>2.1.1.1.2.3. Emisión de anuencia ambiental de obra civil y actividades.</t>
  </si>
  <si>
    <r>
      <t xml:space="preserve">PAAE:
</t>
    </r>
    <r>
      <rPr>
        <sz val="11"/>
        <color theme="1"/>
        <rFont val="Arial"/>
        <family val="2"/>
      </rPr>
      <t>Porcentaje de Anuencias ambiental de obra civil y actividades elaboradas.</t>
    </r>
  </si>
  <si>
    <t>UNIDAD DE MEDIDA DEL INDICADOR:
Porcentaje  
UNIDAD DE MEDIDA DE LA VARIABLE:
(Anuencia ambiental)</t>
  </si>
  <si>
    <t xml:space="preserve">Justificacion Trimestral: No se logro alcanzar la meta programada ya que se ingresaron menos instrumentos legales de los que se programaron.
</t>
  </si>
  <si>
    <t>Componente</t>
  </si>
  <si>
    <t xml:space="preserve">2.1.1.1.3. Permisos de Operación  en establecimientos comerciales  dentro de territorio municipal de Benito Juárez verificados.            </t>
  </si>
  <si>
    <t>PEV: 
Porcentaje de establecimientos verificados</t>
  </si>
  <si>
    <t xml:space="preserve">
UNIDAD DE MEDIDA DEL INDICADOR:
Porcentaje
UNIDAD DE MEDIDA DE LA VARIABLE:
 (Acciones realizadas)</t>
  </si>
  <si>
    <t>Justificacion Trimestral: No se logro superar la meta ya que se emitieron menos trámites de los que se programaron.</t>
  </si>
  <si>
    <t>2.1.1.1.3.1. Elaboración de Permisos de Operación a los contribuyentes de MBJ.</t>
  </si>
  <si>
    <r>
      <t xml:space="preserve">PPOE:
</t>
    </r>
    <r>
      <rPr>
        <sz val="11"/>
        <color theme="1"/>
        <rFont val="Arial"/>
        <family val="2"/>
      </rPr>
      <t>Porcentaje de Permisos de Operación emitidos.</t>
    </r>
  </si>
  <si>
    <t xml:space="preserve">UNIDAD DE MEDIDA DEL INDICADOR:
Porcentaje  
UNIDAD DE MEDIDA DE LA VARIABLE:
(permisos de operación emitidos) </t>
  </si>
  <si>
    <t>Justificacion Trimestral: Durante este trimestre, no se logro superar la meta proyectada.</t>
  </si>
  <si>
    <t>2.1.1.1.3.2. Verificacion de establecimientos comerciales que esten dando cumplimiento a la normatividad ambiental.</t>
  </si>
  <si>
    <r>
      <t xml:space="preserve">PVVR:
</t>
    </r>
    <r>
      <rPr>
        <sz val="11"/>
        <color theme="1"/>
        <rFont val="Arial"/>
        <family val="2"/>
      </rPr>
      <t>Porcentaje de Visitas de verificación realizadas.</t>
    </r>
  </si>
  <si>
    <t>UNIDAD DE MEDIDA DEL INDICADOR:
Porcentaje 
UNIDAD DE MEDIDA DE LA VARIABLE:
(Visitas de verificación realizadas)</t>
  </si>
  <si>
    <t xml:space="preserve">Justificacion Trimestral: Durante este trimestre, no se logro realizar todas las visitas programadas. </t>
  </si>
  <si>
    <t>2.1.1.1.3.3. Atención a  las denuncias ciudadanas.</t>
  </si>
  <si>
    <r>
      <t xml:space="preserve">PDCA:
</t>
    </r>
    <r>
      <rPr>
        <sz val="11"/>
        <color theme="1"/>
        <rFont val="Arial"/>
        <family val="2"/>
      </rPr>
      <t>Porcentaje de Denuncias Ciudadanas atendidas.</t>
    </r>
  </si>
  <si>
    <t>UNIDAD DE MEDIDA DEL INDICADOR:
Porcentaje 
UNIDAD DE MEDIDA DE LA VARIABLE:
(Denuncias ciudadanas realizadas)</t>
  </si>
  <si>
    <t>Justificacion Trimestral: Durante este trimestre se trabajo arduamente para cumplir la meta proyectada pero no se logro superar.</t>
  </si>
  <si>
    <t>2.1.1.1.3.4. Atención, seguimiento y  conclusión a las denuncias y procedemientos juridicos.</t>
  </si>
  <si>
    <r>
      <t xml:space="preserve">PPF:
</t>
    </r>
    <r>
      <rPr>
        <sz val="11"/>
        <color theme="1"/>
        <rFont val="Arial"/>
        <family val="2"/>
      </rPr>
      <t>Porcentaje de procedimientos juridicos finalizados.</t>
    </r>
  </si>
  <si>
    <t>UNIDAD DE MEDIDA DEL INDICADOR:
Porcentaje 
UNIDAD DE MEDIDA DE LA VARIABLE:
(Resolutivos finalizados)</t>
  </si>
  <si>
    <t>Justificacion Trimestral: Durante este trimestre no se logro superar la meta proyectada, ya que falto finalizar algunos procedimientos juridicos que llevan mas tiempo para cerrar.</t>
  </si>
  <si>
    <t>Componente
(Dirección de Divulgación y Educación Ambiental)</t>
  </si>
  <si>
    <t>2.1.1.1.4. Acciones para dfunfir informacion sobre el cuidado del medio ambiente relizadas</t>
  </si>
  <si>
    <t>PADR:
Porcentaje de acciones de difusion realizadas.</t>
  </si>
  <si>
    <t>UNIDAD DE MEDIDA DEL INDICADOR:
Porcentaje
UNIDAD DE MEDIDA DE LA VARIABLE:
Acciones realizadas</t>
  </si>
  <si>
    <t>Justificacion Trimestral: Durante este trimestre se llego a la meta proyectada, ya que se realizaron todas las jornadas del reciclatón programadas en tiempo y forma.</t>
  </si>
  <si>
    <t>2.1.1.1.4.1. Implementación de  jornadas de entrega-recepción (entre ciudadanos y acopiadores), de residuos sólidos urbanos separados.</t>
  </si>
  <si>
    <r>
      <t xml:space="preserve">PJRR:
</t>
    </r>
    <r>
      <rPr>
        <sz val="11"/>
        <color theme="1"/>
        <rFont val="Arial"/>
        <family val="2"/>
      </rPr>
      <t>Porcentaje de Jornadas Reciclatón realizadas.</t>
    </r>
  </si>
  <si>
    <t>UNIDAD DE MEDIDA DEL INDICADOR:
Porcentaje
UNIDAD DE MEDIDA DE LA VARIABLE:
(Jornadas realizas.)</t>
  </si>
  <si>
    <t>Justificacion Trimestral: Durante este trimestre se logro cubrir la visita a las diferentes oficinas de las dependencias municipales, por lo tanto se pudo lograr superar la meta proyectada.</t>
  </si>
  <si>
    <t xml:space="preserve">2.1.1.1.4.2. Promoción de  las buenas prácticas ambientales entre los servidores públicos municipales. </t>
  </si>
  <si>
    <r>
      <t xml:space="preserve">PVSMAR:
</t>
    </r>
    <r>
      <rPr>
        <sz val="11"/>
        <color theme="1"/>
        <rFont val="Arial"/>
        <family val="2"/>
      </rPr>
      <t>Porcentaje de Visitas del Sistema de Manejo Ambiental realizadas.</t>
    </r>
  </si>
  <si>
    <t>UNIDAD DE MEDIDA DEL INDICADOR:
Porcentaje 
UNIDAD DE MEDIDA DE LA VARIABLE:
(visitas realizadas).</t>
  </si>
  <si>
    <t>Justificacion Trimestral: Durante este trimestre no se logro cumplir con el numero de talleres que se programaron, debido a el apoyo en otras actividades programadas.</t>
  </si>
  <si>
    <t>2.1.1.1.4.3. Aplicación del Programa de Educación Ambiental.</t>
  </si>
  <si>
    <r>
      <t xml:space="preserve">PTR:
</t>
    </r>
    <r>
      <rPr>
        <sz val="11"/>
        <color theme="1"/>
        <rFont val="Arial"/>
        <family val="2"/>
      </rPr>
      <t>Porcentaje de Pláticas y Talleres realizadas.</t>
    </r>
  </si>
  <si>
    <t xml:space="preserve">UNIDAD DE MEDIDA DEL INDICADOR:
Porcentaje 
UNIDAD DE MEDIDA DE LA VARIABLE:
(pláticas y talleres realizadas). </t>
  </si>
  <si>
    <t>Justificacion Trimestral: Durante este trimestre se logro llegar a la meta proyectada, derivado de que se realizaron todos los talleres y platicas de educación ambiental programadas y un poco más de lo programado.</t>
  </si>
  <si>
    <t>Componente
( Dirección de Planeación y Política Ambiental )</t>
  </si>
  <si>
    <t>2.1.1.1.5. Planeación y regulación de instrumentos normartivos en materia ambiental realizados.</t>
  </si>
  <si>
    <t>PAAINR:
Porcentaje de acciones para la actualizaciónes de los Instrumentos Normativos realizado.</t>
  </si>
  <si>
    <t>UNIDAD DE MEDIDA DEL INDICADOR:
Porcentaje
UNIDAD DE MEDIDA DE LA VARIABLE:
Porcentaje de avance de actualización.</t>
  </si>
  <si>
    <t>Justificacion Trimestral: Durante este trimestre no se supero la meta proyectada, ya que no se logro cubrir todos las actividades programadas para la actualización de los instrumentos normativos.</t>
  </si>
  <si>
    <t>2.1.1.1.5.1. cursos de capacitación, actualización y profesionalización al personal operativo y administrativo en materia normativa ambiental.</t>
  </si>
  <si>
    <r>
      <t xml:space="preserve">PCCR:
</t>
    </r>
    <r>
      <rPr>
        <sz val="11"/>
        <color theme="1"/>
        <rFont val="Arial"/>
        <family val="2"/>
      </rPr>
      <t>Porcentaje de cursos de capacitación en materia normativa ambiental realizados</t>
    </r>
    <r>
      <rPr>
        <b/>
        <sz val="11"/>
        <color theme="1"/>
        <rFont val="Arial"/>
        <family val="2"/>
      </rPr>
      <t xml:space="preserve">.
</t>
    </r>
  </si>
  <si>
    <t>UNIDAD DE MEDIDA DEL INDICADOR:
Porcentaje
UNIDAD DE MEDIDA DE LA VARIABLE:
Cursos de capacitación.</t>
  </si>
  <si>
    <t>Justificacion Trimestral: Durante este trimestre se llego a la meta proyectada, ya que se realizaron todos los cursos programados.</t>
  </si>
  <si>
    <t>2.1.1.1.5.2. Actualización del Programa de Ordenamiento Ecológico Local del Municipio de Benito Juárez</t>
  </si>
  <si>
    <r>
      <t xml:space="preserve">PAAPOELR :
</t>
    </r>
    <r>
      <rPr>
        <sz val="11"/>
        <color theme="1"/>
        <rFont val="Arial"/>
        <family val="2"/>
      </rPr>
      <t>Porcentaje de acciones de actualización del Programa de Ordenamiento Ecológico Local realizadas.</t>
    </r>
  </si>
  <si>
    <t>UNIDAD DE MEDIDA DEL INDICADOR:
Porcentaje
UNIDAD DE MEDIDA DE LA VARIABLE:
Acciones de actualización.</t>
  </si>
  <si>
    <t>Justificacion Trimestral: Durante este trimestre se realizaron todas las actualizacones de ordenamiento ecologico programadas.</t>
  </si>
  <si>
    <t xml:space="preserve">2.1.1.1.5.3. Realización de  sesiones de la Comisión Municipal de Ecología. </t>
  </si>
  <si>
    <r>
      <t xml:space="preserve">PSCMER:
</t>
    </r>
    <r>
      <rPr>
        <sz val="11"/>
        <color theme="1"/>
        <rFont val="Arial"/>
        <family val="2"/>
      </rPr>
      <t>Porcentaje de Sesiones de la Comisión Municipal de Ecología realizadas .</t>
    </r>
  </si>
  <si>
    <t>UNIDAD DE MEDIDA DEL INDICADOR:
Porcentaje
UNIDAD DE MEDIDA DE LA VARIABLE:
Seciones de trabajo.</t>
  </si>
  <si>
    <t>Justificacion Trimestral: Durante este trimestre no se pudo llevar a cabo la actividad programada por motivos de agenda.</t>
  </si>
  <si>
    <t>2.1.1.1.5.4. Realización de jornadas de contribución y recuperación ambiental de humedales de agua dulce,  en la zona urbana  de Cancún.</t>
  </si>
  <si>
    <r>
      <t xml:space="preserve">PJSCUR:
</t>
    </r>
    <r>
      <rPr>
        <sz val="11"/>
        <color theme="1"/>
        <rFont val="Arial"/>
        <family val="2"/>
      </rPr>
      <t>Porcentaje de Jornadas de Saneamiento de Cenotes Urbanos realizadas.</t>
    </r>
  </si>
  <si>
    <t>UNIDAD DE MEDIDA DEL INDICADOR:
Porcentaje
UNIDAD DE MEDIDA DE LA VARIABLE:
Jornadas de saneamiento.</t>
  </si>
  <si>
    <t>Justificacion Trimestral: Durante este trimestre no se logro llegar a la meta proyectada, nos falto un pequeño porcentaje para lograr la meta programada.</t>
  </si>
  <si>
    <t>2.1.1.1.5.5. Expedición de Opiniones Tecnicas en cumplimiento a al normatividad ambiental.</t>
  </si>
  <si>
    <r>
      <t xml:space="preserve">POTE:
</t>
    </r>
    <r>
      <rPr>
        <sz val="11"/>
        <color theme="1"/>
        <rFont val="Arial"/>
        <family val="2"/>
      </rPr>
      <t>Porcentaje de Opiniones Tecnicas emitidas.</t>
    </r>
  </si>
  <si>
    <t>UNIDAD DE MEDIDA DEL INDICADOR:
Porcentaje
UNIDAD DE MEDIDA DE LA VARIABLE:
Jopiniones Técnicas.</t>
  </si>
  <si>
    <t>Justificacion Trimestral: Durante este trimestre, no se logro llegar a la meta proyectada, ya que no se realizaron todas las acciones proyectadas.</t>
  </si>
  <si>
    <t>Componente
(Dirección de Áreas Naturales Protegidas)</t>
  </si>
  <si>
    <t>2.1.1.1.6. Acciones para  el ciudado de las Areas Naturales Protegidas (ANP) realizadas</t>
  </si>
  <si>
    <t>PACR:
Porcentaje de acciones para el ciudado de las ANP realizadas</t>
  </si>
  <si>
    <t>UNIDAD DE MEDIDA DEL INDICADOR:
Porcentaje 
UNIDAD DE MEDIDA DE LA VARIABLE:
(Acciones ejecutadas)</t>
  </si>
  <si>
    <t>Justificacion Trimestral: Durante este trimestre no se supero la meta programado ya que realizaron menos acciones de las programadas.</t>
  </si>
  <si>
    <t>2.1.1.1.6.1. Impartición de cursos de capacitación para el personal que labora en las ANP´S</t>
  </si>
  <si>
    <r>
      <t xml:space="preserve">PCCI: </t>
    </r>
    <r>
      <rPr>
        <sz val="11"/>
        <color theme="1"/>
        <rFont val="Arial"/>
        <family val="2"/>
      </rPr>
      <t>Porcentaje de cursos de capacitación impartidos.</t>
    </r>
  </si>
  <si>
    <t>UNIDAD DE MEDIDA DEL INDICADOR:
Porcentaje 
UNIDAD DE MEDIDA DE LA VARIABLE:
(Cursos)</t>
  </si>
  <si>
    <t>Justificacion Trimestral: Durante este trimestre no se llego a la meta proyectada porque por motivos de agenda no se logro realizar todos los cursos programados.</t>
  </si>
  <si>
    <t>2.1.1.1.6.2. Realización de Recorridos guiados en las ANP´S.</t>
  </si>
  <si>
    <r>
      <t xml:space="preserve">PRGR:
</t>
    </r>
    <r>
      <rPr>
        <sz val="11"/>
        <color theme="1"/>
        <rFont val="Arial"/>
        <family val="2"/>
      </rPr>
      <t>Porcentaje de Recorridos guiado en las ANP´S, realizados.</t>
    </r>
  </si>
  <si>
    <t>UNIDAD DE MEDIDA DEL INDICADOR:
 Porcentaje 
UNIDAD DE MEDIDA DE LA VARIABLE:
(Recorridos)</t>
  </si>
  <si>
    <t xml:space="preserve">Justificacion Trimestral: Durante este trimestre se logro llegar a la meta proyectada, ya que se pudo cumplir con todos los recorridos programados.
</t>
  </si>
  <si>
    <t>2.1.1.1.6.3. Realizacion de platicas de Educación y cultura en las ANP´S,  enfocados a la comunidad en general con temas sobre el cuidado del medio ambiente y de las ANP.</t>
  </si>
  <si>
    <r>
      <t xml:space="preserve">PPECR:
</t>
    </r>
    <r>
      <rPr>
        <sz val="11"/>
        <color theme="1"/>
        <rFont val="Arial"/>
        <family val="2"/>
      </rPr>
      <t>Porcentaje  de platicas de educación y cultura en las ANP´S realizados.</t>
    </r>
  </si>
  <si>
    <t>UNIDAD DE MEDIDA DEL INDICADOR:
Porcentaje 
UNIDAD DE MEDIDA DE LA VARIABLE:
(Platicas)</t>
  </si>
  <si>
    <t>Justificacion Trimestral: Durante este trimestre no se llego a la meta programada, ya que no se realizaron todas las actividades programadas por motivos de agenda.</t>
  </si>
  <si>
    <t>Componente
(Dirección de Protección y Bienestar Animal)</t>
  </si>
  <si>
    <t>2.1.1.1.7. Acciones para  la protección y el bienestar animal en el territorio municipal realizadas.</t>
  </si>
  <si>
    <t>PACR:
Porcentaje de acciones para la protección y bienestar animal realizadas.</t>
  </si>
  <si>
    <t>Justificacion Trimestral: Durante este trimestre se llego a la meta proyectada, ya que se realizaron todas las actividades establecidas para el bienestar de los animales y un poco más en las jornadas que se realizan cada semana.</t>
  </si>
  <si>
    <t>2.1.1.1.7.1. Implementación de acciones para la protección animal dentro del territorio municipal.</t>
  </si>
  <si>
    <r>
      <t xml:space="preserve">PAPR:
</t>
    </r>
    <r>
      <rPr>
        <sz val="11"/>
        <color theme="1"/>
        <rFont val="Arial"/>
        <family val="2"/>
      </rPr>
      <t>Porcentaje de acciones para la protección animal realizadas.</t>
    </r>
  </si>
  <si>
    <t>UNIDAD DE MEDIDA DEL INDICADOR:
Porcentaje 
UNIDAD DE MEDIDA DE LA VARIABLE:
(Acciones realizadas)</t>
  </si>
  <si>
    <t>Justificacion Trimestral: Durante este trimestre se llego a la meta programada, ya que se recibieron más denuncias de maltrato animal de las que se programaron.</t>
  </si>
  <si>
    <t>2.1.1.1.7.2. Atención, seguimiento y  conclusión a las denuncias en materia de protección y el bienestar animal.</t>
  </si>
  <si>
    <r>
      <t xml:space="preserve">PDCA: </t>
    </r>
    <r>
      <rPr>
        <sz val="11"/>
        <color theme="1"/>
        <rFont val="Arial"/>
        <family val="2"/>
      </rPr>
      <t>Porcentaje de denuncias ciudadanas atendidas  en materia de protección y bienestar animal.</t>
    </r>
  </si>
  <si>
    <t>UNIDAD DE MEDIDA DEL INDICADOR:
Porcentaje 
UNIDAD DE MEDIDA DE LA VARIABLE:
(Denuncias atendidas)</t>
  </si>
  <si>
    <t>Justificacion Trimestral: Durante este trimestre se llego a la meta programada, ya que se realizo un buen seguimiento a las denuncias recibidas.</t>
  </si>
  <si>
    <t>2.1.1.1.7.3. Establece la aplicación de acciones para mantener la salud y bienestar de los animales que lo requieran dentro del territorio municipal.</t>
  </si>
  <si>
    <r>
      <t xml:space="preserve">PAVR: </t>
    </r>
    <r>
      <rPr>
        <sz val="11"/>
        <color theme="1"/>
        <rFont val="Arial"/>
        <family val="2"/>
      </rPr>
      <t>Porcentaje de Atenciones  Veterinarias realizadas</t>
    </r>
  </si>
  <si>
    <t>UNIDAD DE MEDIDA DEL INDICADOR:
Porcentaje
UNIDAD DE MEDIDA DE LA VARIABLE:
 (Atenciones veterinarias realizadas)</t>
  </si>
  <si>
    <t>Justificacion Trimestral: Durante este trimestre se supero la meta proyectada, ya que se realizaron mas atenciones veterinarias de las programadas.</t>
  </si>
  <si>
    <t>Componente
(Dirección General de Desarrollo Urbano)</t>
  </si>
  <si>
    <t>2.1.1.1.8 Solicitudes ciudadanas en materia de Desarrollo Urbano vinculadas con programas de ordenamiento territorial atendidas.</t>
  </si>
  <si>
    <r>
      <rPr>
        <b/>
        <sz val="11"/>
        <color theme="1"/>
        <rFont val="Arial"/>
        <family val="2"/>
      </rPr>
      <t>PSDU</t>
    </r>
    <r>
      <rPr>
        <sz val="11"/>
        <color theme="1"/>
        <rFont val="Arial"/>
        <family val="2"/>
      </rPr>
      <t>: Porcentaje de solicitudes ciudadanas de desarrollo urbano atendidas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</si>
  <si>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Solicitudes ciudadanas de desarrollo urbano</t>
    </r>
  </si>
  <si>
    <t>Justificacion Trimestral: Durante este segundo trimestre del año, se programaron un total de 130 atenciones ciudadanas, con el objetivo de mantener un canal directo de comunicación con la ciudadanía y atender sus necesidades de manera oportuna y eficiente. Al cierre del periodo, se realizaron 120 atenciones, lo que representa un cumplimiento del 92,31% respecto a lo planeado.</t>
  </si>
  <si>
    <t>2.1.1.1.8.1 Verificación de las actividades de las Direcciones de área.</t>
  </si>
  <si>
    <r>
      <t xml:space="preserve">PADV: </t>
    </r>
    <r>
      <rPr>
        <sz val="11"/>
        <color theme="1"/>
        <rFont val="Arial"/>
        <family val="2"/>
      </rPr>
      <t>Porcentaje de Actividades Directivas Verificadas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</si>
  <si>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Actividades directivas</t>
    </r>
  </si>
  <si>
    <t xml:space="preserve">Justificacion Trimestral: Durante este segundo trimestre del año, se programaron 9,600 verificaciones de actividades directivas como parte del seguimiento y control institucional. Al finalizar el periodo, se realizaron 8,011 verificaciones, lo que representa un avance del 83.45% con respecto a lo planeado.
</t>
  </si>
  <si>
    <t>Componente
(Dirección de Imagen Urbana y Vialidad)</t>
  </si>
  <si>
    <t xml:space="preserve">2.1.1.1.9 Permisos de Utilización de Uso de Suelo para Operación Autorizados. </t>
  </si>
  <si>
    <r>
      <t>PPUS:</t>
    </r>
    <r>
      <rPr>
        <sz val="11"/>
        <color theme="1"/>
        <rFont val="Arial"/>
        <family val="2"/>
      </rPr>
      <t xml:space="preserve"> Porcentaje de Permisos de Uso de Suelo Autorizados</t>
    </r>
    <r>
      <rPr>
        <b/>
        <sz val="11"/>
        <color theme="1"/>
        <rFont val="Arial"/>
        <family val="2"/>
      </rPr>
      <t>.</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</si>
  <si>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Permisos de uso de suelo para operación autorizados.</t>
    </r>
  </si>
  <si>
    <t xml:space="preserve">Justificacion Trimestral: Durante este segundo trimestre del año en curso, se programó la autorización de 1,500 permisos de utilización de uso de suelo para operación. Al cierre del periodo, se autorizaron un total de 1,426 permisos, lo que representa un avance del 95.07 % con respecto a la meta proyectada.
</t>
  </si>
  <si>
    <t xml:space="preserve">2.1.1.1.9.1 Recepción de solicitudes de Permisos de Uso de Suelo para Operación </t>
  </si>
  <si>
    <r>
      <t xml:space="preserve">PSPS: </t>
    </r>
    <r>
      <rPr>
        <sz val="11"/>
        <color rgb="FFFF0000"/>
        <rFont val="Arial"/>
        <family val="2"/>
      </rPr>
      <t>Porcentaje de Solicitudes de Permisos de Uso de Suelo Recibidas.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</si>
  <si>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Solicitudes de permisos de uso de suelo para operación.</t>
    </r>
  </si>
  <si>
    <t>Justificacion Trimestral: Durante este trimestre se programó la recepción de 3,000 Permisos de Uso de Suelo para Operación. Al cierre del periodo, no se superó la meta establecida, alcanzando un total de 2,526 permisos recepcionados, lo que representa un avance solo del 84.20%. Este resultado no es el esperado ya que se programaron mas de lo que se recibieron.</t>
  </si>
  <si>
    <t>2.1.1.1.9.2 Recepción de Solicitudes de Permisos para Publicidad y Anuncios.</t>
  </si>
  <si>
    <r>
      <t xml:space="preserve">PSPA: </t>
    </r>
    <r>
      <rPr>
        <sz val="11"/>
        <color theme="1"/>
        <rFont val="Arial"/>
        <family val="2"/>
      </rPr>
      <t>Porcentaje de solicitudes de Permisos para Publicidad y Anuncios recibidas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</si>
  <si>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Solicitudes de Permisos para Publicidad y Anuncios</t>
    </r>
  </si>
  <si>
    <t>Justificacion Trimestral: Durante el presente trimestre se programó la recepción de 1,250 solicitudes de Permisos para Publicidad y Anuncios. Al término del periodo, se registró la recepción de 1,943 solicitudes, lo que representa un cumplimiento del 155.44% respecto a la meta establecida. Este resultado refleja una adecuada planificación, así como una mayor demanda por parte de los solicitantes, contribuyendo al cumplimiento e incluso superación del objetivo propuesto.</t>
  </si>
  <si>
    <t>Componente
(Dirección de Planeación Urbana )</t>
  </si>
  <si>
    <t>2.1.1.1.10  Constancias de uso de suelo apegadas a la reglamentación vigente en el Estado y Municipio.</t>
  </si>
  <si>
    <r>
      <t xml:space="preserve">PCUA: </t>
    </r>
    <r>
      <rPr>
        <sz val="11"/>
        <color theme="1"/>
        <rFont val="Arial"/>
        <family val="2"/>
      </rPr>
      <t>Porcentaje de constancias de uso de suelo autorizadas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</si>
  <si>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Constancias de Uso de suelo</t>
    </r>
  </si>
  <si>
    <t>Justificacion Trimestral: Durante este trimestre se programó la autorización de 300 Constancias de Uso de Suelo. Al finalizar el periodo, se autorizaron 402 constancias, lo que representa un cumplimiento del 134.00% de la meta establecida. Este resultado se atribuye a la eficiencia en los procesos de evaluación y dictamen, así como a la oportuna atención a las solicitudes presentadas por los usuarios.</t>
  </si>
  <si>
    <t xml:space="preserve">2.1.1.1.10.1 Revisión de solicitudes de Constancias de Uso de Suelo apegadas a la reglamentación vigente en el Estado y Municipio </t>
  </si>
  <si>
    <r>
      <t xml:space="preserve">PSUS: </t>
    </r>
    <r>
      <rPr>
        <sz val="11"/>
        <color theme="1"/>
        <rFont val="Arial"/>
        <family val="2"/>
      </rPr>
      <t>Porcentaje de solicitudes de Constancias de Usos de Suelo revisadas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</si>
  <si>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Solicitudes de constancias de uso de suelo</t>
    </r>
  </si>
  <si>
    <t>Justificacion Trimestral: Durante el presente trimestre se programó la revisión de 350 solicitudes de Constancias de Uso de Suelo, conforme a la reglamentación vigente en el estado y el municipio. Al cierre del trimestre se revisaron 402 solicitudes, lo que representa un cumplimiento del 114.86%. Priorizando siempre la calidad y el apego normativo en el proceso.</t>
  </si>
  <si>
    <t>Componente
(Dirección de Normatividad de Obras Arquitectónicas y Civiles)</t>
  </si>
  <si>
    <t>2.1.1.1.11 Licencias de construcción autorizadas.</t>
  </si>
  <si>
    <r>
      <rPr>
        <b/>
        <sz val="11"/>
        <color theme="1"/>
        <rFont val="Arial"/>
        <family val="2"/>
      </rPr>
      <t xml:space="preserve">PLCA: </t>
    </r>
    <r>
      <rPr>
        <sz val="11"/>
        <color theme="1"/>
        <rFont val="Arial"/>
        <family val="2"/>
      </rPr>
      <t>Porcentaje de licencias de construcción autorizadas.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</si>
  <si>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Licencias de construcción</t>
    </r>
  </si>
  <si>
    <t>Justificacion Trimestral: Durante este trimestre se programó la autorización de 400 Licencias de Construcción. Al finalizar el periodo, se autorizaron 422 licencias, lo que representa un cumplimiento del 105.50% respecto a la meta establecida. Este resultado positivo se debe a una mayor eficiencia en los procesos de dictaminación, así como a la demanda sostenida de proyectos de construcción durante el trimestre.</t>
  </si>
  <si>
    <t>2.1.1.1.11.1 Recepción de solicitudes de licencias de construcción.</t>
  </si>
  <si>
    <r>
      <rPr>
        <b/>
        <sz val="11"/>
        <color theme="1"/>
        <rFont val="Arial"/>
        <family val="2"/>
      </rPr>
      <t>PLCR</t>
    </r>
    <r>
      <rPr>
        <sz val="11"/>
        <color theme="1"/>
        <rFont val="Arial"/>
        <family val="2"/>
      </rPr>
      <t>: Porcentaje de solicitudes de licencias de construcción recibidas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</si>
  <si>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Solicitudes de licencias de construcción</t>
    </r>
  </si>
  <si>
    <t xml:space="preserve">Justificacion Trimestral: Durante este trimestre se programó la recepción de 400 solicitudes de Licencias de Construcción. Al finalizar el periodo, se recibieron 372 solicitudes, lo que representa un cumplimiento del 93.00%. </t>
  </si>
  <si>
    <t>Componente
(Coordinación de Inspección y Vigilancia)</t>
  </si>
  <si>
    <t>2.1.1.1.12 Verificación de anuncios y obras arquitectónicas realizadas.</t>
  </si>
  <si>
    <r>
      <rPr>
        <b/>
        <sz val="11"/>
        <color theme="1"/>
        <rFont val="Arial"/>
        <family val="2"/>
      </rPr>
      <t xml:space="preserve">PAOV: </t>
    </r>
    <r>
      <rPr>
        <sz val="11"/>
        <color theme="1"/>
        <rFont val="Arial"/>
        <family val="2"/>
      </rPr>
      <t>Porcentaje de anuncios y obras arquitectónicas verificadas.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</si>
  <si>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Anuncios y obras arquitectónicas verificadas.</t>
    </r>
  </si>
  <si>
    <t>Justificacion Trimestral: Durante este trimestre se programó la verificación de 600 anuncios y obras arquitectónicas realizadas. Al cierre del periodo, se verificaron 518 elementos, lo que representa un cumplimiento del 86.33%.</t>
  </si>
  <si>
    <t>2.1.1.1.12.1 Inspección y Regularización de  Obras Arquitectónicas y Civiles Realizadas.</t>
  </si>
  <si>
    <r>
      <rPr>
        <b/>
        <sz val="11"/>
        <color theme="1"/>
        <rFont val="Arial"/>
        <family val="2"/>
      </rPr>
      <t>PIOR</t>
    </r>
    <r>
      <rPr>
        <sz val="11"/>
        <color theme="1"/>
        <rFont val="Arial"/>
        <family val="2"/>
      </rPr>
      <t>: Porcentaje de inspecciones a obras arquitectónicas y civiles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</si>
  <si>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Inspecciones a obras Arquitectónicas y Civiles </t>
    </r>
  </si>
  <si>
    <t xml:space="preserve">Justificacion Trimestral: Durante este trimestre se programó la inspección de 300 Obras Arquitectónicas y Civiles realizadas. Al finalizar el periodo, se cumplió con la meta establecida, inspeccionándose 272 obras, lo que representa un cumplimiento del 90.67%. Este resultado evidencia una adecuada planificación y ejecución de las actividades de verificación con respecto a la Meta programada.
</t>
  </si>
  <si>
    <t>2.1.1.1.12.2 Inspección y Regularización  de Anuncios Realizados</t>
  </si>
  <si>
    <r>
      <rPr>
        <b/>
        <sz val="11"/>
        <color theme="1"/>
        <rFont val="Arial"/>
        <family val="2"/>
      </rPr>
      <t>PIAR:</t>
    </r>
    <r>
      <rPr>
        <sz val="11"/>
        <color theme="1"/>
        <rFont val="Arial"/>
        <family val="2"/>
      </rPr>
      <t xml:space="preserve"> Porcentaje de inspecciones a anuncios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</si>
  <si>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Inspecciones de anuncios</t>
    </r>
  </si>
  <si>
    <t xml:space="preserve">Justificacion Trimestral: Durante este trimestre se programó la inspección y regularización de 450 anuncios realizados. Al cierre del periodo, se inspeccionaron 246 anuncios, alcanzando un cumplimiento del 70.29%. Este resultado refleja que tendran que realizar una mejor planeción en cuanto a sus verificaciones que se realizan.
</t>
  </si>
  <si>
    <t>ELABORÓ
Lic. Ursula Patricia Correa Castillo
Programas Especiales de la Secretaría Municipal de Ecología y Desarrollo Urbano</t>
  </si>
  <si>
    <t>REVISÓ
Mtro. Enrique E. Encalada Sánchez
Dirección de Planeación de la DGPM</t>
  </si>
  <si>
    <t>AUTORIZÓ
Lic. Nahielli Margarita Orozco Lozano
Secretaría Municipal de Ecología y Desarrollo Urbano</t>
  </si>
  <si>
    <t>SEGUIMIENTO A LA EJECUCIÓN DEL PRESUPUESTO AUTORIZADO</t>
  </si>
  <si>
    <t>UNIDAD ADMINISTRATIVA</t>
  </si>
  <si>
    <t>PRESUPUESTO ANUAL AUTORIZADO 2025</t>
  </si>
  <si>
    <t>PRESUPUESTO A EJERCER POR TRIMESTRE</t>
  </si>
  <si>
    <t>EJECUCIÓN  DEL PRESUPUESTO AUTORIZADO</t>
  </si>
  <si>
    <t>AVANCE TRIMESTRAL EN LA EJECUCIÓN DEL PRESUPUESTO</t>
  </si>
  <si>
    <t>AVANCE ACUMULADO ANUAL DE LA  EJECUCIÓN DEL PRESUPUESTO</t>
  </si>
  <si>
    <t>JUSTIFICACION TRIMESTRAL Y ANUAL DE AVANCE DE RESULTADOS 2023</t>
  </si>
  <si>
    <t>TRIMESTRE 1 2025</t>
  </si>
  <si>
    <t>TRIMESTRE 2 2025</t>
  </si>
  <si>
    <t>TRIMESTRE 3 2025</t>
  </si>
  <si>
    <t>TRIMESTRE 4 2025</t>
  </si>
  <si>
    <t>OFICINA DE LA SECRETARIA MUNICIPAL DE ECOLOGÍA Y DESARROLLO URBANO</t>
  </si>
  <si>
    <t>NO APLICA</t>
  </si>
  <si>
    <t>OFICINA DEL DIRECTOR GENERAL DE ECOLOGÍA</t>
  </si>
  <si>
    <t>DIRECCIÓN DE NORMATIVIDAD Y EVALUACIÓN AMBIENTAL</t>
  </si>
  <si>
    <t>DIRECCIÓN DE MANEJO DE RECURSOS NATURALES</t>
  </si>
  <si>
    <t>DIRECCIÓN DE PLANEACIÓN Y POLÍTICA AMBIENTAL</t>
  </si>
  <si>
    <t>DIRECCIÓN DE ÁREAS NATURALES PROTEGIDAS</t>
  </si>
  <si>
    <t>DIRECCIÓN DE PROTECCIÓN Y BIENESTAR ANIMAL</t>
  </si>
  <si>
    <t>OFICINA DEL DIRECTOR GENERAL DE DESARROLLO URBANO</t>
  </si>
  <si>
    <t>Durante este trimestre se utilizo el 42.52 % del presupuesto en Renta de mobiliario para impresión, papeleria,combustible.</t>
  </si>
  <si>
    <t>DIRECCIÓN DE OBRAS ARQUITECTÓNICAS Y CIVILES</t>
  </si>
  <si>
    <t>DIRECCIÓN DE IMAGEN URBANA Y VÍA PÚBLICA</t>
  </si>
  <si>
    <t>DIRECCIÓN DE PLANEACIÓN URBANA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</si>
</sst>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Red]\-&quot;$&quot;#,##0.00"/>
    <numFmt numFmtId="165" formatCode="_-&quot;$&quot;* #,##0.00_-;\-&quot;$&quot;* #,##0.00_-;_-&quot;$&quot;* &quot;-&quot;??_-;_-@_-"/>
    <numFmt numFmtId="166" formatCode="&quot;$&quot;#,##0.00"/>
  </numFmts>
  <fonts count="2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4"/>
      <color theme="0"/>
      <name val="Calibri"/>
      <family val="2"/>
      <scheme val="minor"/>
    </font>
    <font>
      <b/>
      <sz val="24"/>
      <color rgb="FFFFFFFF"/>
      <name val="Arial"/>
      <family val="2"/>
    </font>
    <font>
      <b/>
      <sz val="14"/>
      <color rgb="FFFFFFFF"/>
      <name val="Arial"/>
      <family val="2"/>
    </font>
    <font>
      <sz val="14"/>
      <color theme="1"/>
      <name val="Arial"/>
      <family val="2"/>
    </font>
    <font>
      <sz val="16"/>
      <color theme="1"/>
      <name val="Arial"/>
      <family val="2"/>
    </font>
    <font>
      <sz val="16"/>
      <name val="Arial"/>
      <family val="2"/>
    </font>
    <font>
      <b/>
      <sz val="16"/>
      <color theme="0"/>
      <name val="Arial"/>
      <family val="2"/>
    </font>
    <font>
      <sz val="16"/>
      <color theme="1"/>
      <name val="Calibri"/>
      <family val="2"/>
      <scheme val="minor"/>
    </font>
    <font>
      <b/>
      <sz val="16"/>
      <color theme="1"/>
      <name val="Arial"/>
      <family val="2"/>
    </font>
    <font>
      <sz val="11"/>
      <color rgb="FFFF0000"/>
      <name val="Arial"/>
      <family val="2"/>
    </font>
    <font>
      <b/>
      <sz val="11"/>
      <color rgb="FFFF0000"/>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FFEB9C"/>
        <bgColor indexed="64"/>
      </patternFill>
    </fill>
    <fill>
      <patternFill patternType="solid">
        <fgColor rgb="FFFFEB9C"/>
        <bgColor rgb="FFF2F2F2"/>
      </patternFill>
    </fill>
    <fill>
      <patternFill patternType="solid">
        <fgColor rgb="FF009F7A"/>
        <bgColor rgb="FF000000"/>
      </patternFill>
    </fill>
    <fill>
      <patternFill patternType="solid">
        <fgColor rgb="FF009F7A"/>
        <bgColor indexed="64"/>
      </patternFill>
    </fill>
    <fill>
      <patternFill patternType="solid">
        <fgColor rgb="FF7FCFBC"/>
        <bgColor rgb="FF000000"/>
      </patternFill>
    </fill>
    <fill>
      <patternFill patternType="solid">
        <fgColor rgb="FF7FCFBC"/>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bgColor rgb="FFF2F2F2"/>
      </patternFill>
    </fill>
  </fills>
  <borders count="93">
    <border>
      <left/>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thin">
        <color indexed="64"/>
      </left>
      <right style="thin">
        <color indexed="64"/>
      </right>
      <top style="thin">
        <color indexed="64"/>
      </top>
      <bottom style="medium">
        <color indexed="64"/>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medium">
        <color indexed="64"/>
      </left>
      <right style="dashed">
        <color theme="1"/>
      </right>
      <top style="dashed">
        <color theme="1"/>
      </top>
      <bottom/>
      <diagonal/>
    </border>
    <border>
      <left style="dashed">
        <color theme="1"/>
      </left>
      <right style="dashed">
        <color theme="1"/>
      </right>
      <top style="dashed">
        <color theme="1"/>
      </top>
      <bottom/>
      <diagonal/>
    </border>
    <border>
      <left style="medium">
        <color indexed="64"/>
      </left>
      <right style="medium">
        <color indexed="64"/>
      </right>
      <top style="dotted">
        <color indexed="64"/>
      </top>
      <bottom/>
      <diagonal/>
    </border>
    <border>
      <left/>
      <right style="medium">
        <color indexed="64"/>
      </right>
      <top/>
      <bottom/>
      <diagonal/>
    </border>
    <border>
      <left style="medium">
        <color indexed="64"/>
      </left>
      <right/>
      <top style="dotted">
        <color indexed="64"/>
      </top>
      <bottom/>
      <diagonal/>
    </border>
    <border>
      <left style="dashed">
        <color theme="1"/>
      </left>
      <right style="dashed">
        <color theme="1"/>
      </right>
      <top style="dotted">
        <color theme="1"/>
      </top>
      <bottom/>
      <diagonal/>
    </border>
    <border>
      <left/>
      <right style="dashed">
        <color theme="1"/>
      </right>
      <top style="dashed">
        <color theme="1"/>
      </top>
      <bottom style="dashed">
        <color theme="1"/>
      </bottom>
      <diagonal/>
    </border>
    <border>
      <left style="medium">
        <color theme="1"/>
      </left>
      <right style="dashed">
        <color theme="1"/>
      </right>
      <top/>
      <bottom style="dashed">
        <color theme="1"/>
      </bottom>
      <diagonal/>
    </border>
    <border>
      <left/>
      <right style="dashed">
        <color theme="1"/>
      </right>
      <top style="dashed">
        <color theme="1"/>
      </top>
      <bottom/>
      <diagonal/>
    </border>
    <border>
      <left/>
      <right style="dashed">
        <color theme="1"/>
      </right>
      <top style="dashed">
        <color theme="1"/>
      </top>
      <bottom style="medium">
        <color indexed="64"/>
      </bottom>
      <diagonal/>
    </border>
    <border>
      <left style="medium">
        <color indexed="64"/>
      </left>
      <right style="dotted">
        <color indexed="64"/>
      </right>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right style="thin">
        <color rgb="FF000000"/>
      </right>
      <top/>
      <bottom/>
      <diagonal/>
    </border>
    <border>
      <left style="thin">
        <color rgb="FF000000"/>
      </left>
      <right/>
      <top/>
      <bottom/>
      <diagonal/>
    </border>
    <border>
      <left/>
      <right style="medium">
        <color rgb="FF000000"/>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dotted">
        <color indexed="64"/>
      </right>
      <top/>
      <bottom/>
      <diagonal/>
    </border>
    <border>
      <left style="dotted">
        <color indexed="64"/>
      </left>
      <right style="dashed">
        <color theme="1"/>
      </right>
      <top/>
      <bottom/>
      <diagonal/>
    </border>
    <border>
      <left style="dashed">
        <color theme="1"/>
      </left>
      <right style="dashed">
        <color theme="1"/>
      </right>
      <top/>
      <bottom style="dashed">
        <color theme="1"/>
      </bottom>
      <diagonal/>
    </border>
    <border>
      <left style="dotted">
        <color indexed="64"/>
      </left>
      <right/>
      <top style="dotted">
        <color indexed="64"/>
      </top>
      <bottom style="dotted">
        <color indexed="64"/>
      </bottom>
      <diagonal/>
    </border>
    <border>
      <left style="dashed">
        <color theme="1"/>
      </left>
      <right/>
      <top/>
      <bottom style="dashed">
        <color theme="1"/>
      </bottom>
      <diagonal/>
    </border>
    <border>
      <left style="dotted">
        <color indexed="64"/>
      </left>
      <right/>
      <top style="medium">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ashed">
        <color theme="1"/>
      </right>
      <top style="dotted">
        <color indexed="64"/>
      </top>
      <bottom/>
      <diagonal/>
    </border>
    <border>
      <left style="medium">
        <color indexed="64"/>
      </left>
      <right style="medium">
        <color indexed="64"/>
      </right>
      <top style="dashed">
        <color theme="1"/>
      </top>
      <bottom/>
      <diagonal/>
    </border>
    <border>
      <left style="medium">
        <color indexed="64"/>
      </left>
      <right style="medium">
        <color indexed="64"/>
      </right>
      <top style="dashed">
        <color theme="1"/>
      </top>
      <bottom style="dashed">
        <color theme="1"/>
      </bottom>
      <diagonal/>
    </border>
    <border>
      <left/>
      <right style="dashed">
        <color theme="1"/>
      </right>
      <top style="dashed">
        <color theme="1"/>
      </top>
      <bottom style="dashed">
        <color indexed="64"/>
      </bottom>
      <diagonal/>
    </border>
    <border>
      <left style="medium">
        <color indexed="64"/>
      </left>
      <right style="medium">
        <color indexed="64"/>
      </right>
      <top style="dashed">
        <color theme="1"/>
      </top>
      <bottom style="dotted">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tted">
        <color theme="1"/>
      </top>
      <bottom style="medium">
        <color indexed="64"/>
      </bottom>
      <diagonal/>
    </border>
    <border>
      <left style="medium">
        <color indexed="64"/>
      </left>
      <right style="medium">
        <color indexed="64"/>
      </right>
      <top style="dashed">
        <color theme="1"/>
      </top>
      <bottom style="medium">
        <color indexed="64"/>
      </bottom>
      <diagonal/>
    </border>
    <border>
      <left/>
      <right style="medium">
        <color indexed="64"/>
      </right>
      <top style="dotted">
        <color theme="1"/>
      </top>
      <bottom style="dotted">
        <color theme="1"/>
      </bottom>
      <diagonal/>
    </border>
    <border>
      <left/>
      <right style="medium">
        <color indexed="64"/>
      </right>
      <top style="thin">
        <color indexed="64"/>
      </top>
      <bottom style="thin">
        <color indexed="64"/>
      </bottom>
      <diagonal/>
    </border>
    <border>
      <left style="medium">
        <color indexed="64"/>
      </left>
      <right style="dashed">
        <color theme="1"/>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ashed">
        <color theme="1"/>
      </top>
      <bottom style="dotted">
        <color indexed="64"/>
      </bottom>
      <diagonal/>
    </border>
    <border>
      <left style="dashed">
        <color theme="1"/>
      </left>
      <right style="dashed">
        <color theme="1"/>
      </right>
      <top style="dotted">
        <color indexed="64"/>
      </top>
      <bottom style="dashed">
        <color theme="1"/>
      </bottom>
      <diagonal/>
    </border>
    <border>
      <left style="dashed">
        <color theme="1"/>
      </left>
      <right style="medium">
        <color indexed="64"/>
      </right>
      <top style="dotted">
        <color indexed="64"/>
      </top>
      <bottom style="dashed">
        <color theme="1"/>
      </bottom>
      <diagonal/>
    </border>
  </borders>
  <cellStyleXfs count="3">
    <xf numFmtId="0" fontId="0" fillId="0" borderId="0"/>
    <xf numFmtId="165" fontId="7" fillId="0" borderId="0" applyFont="0" applyFill="0" applyBorder="0" applyAlignment="0" applyProtection="0"/>
    <xf numFmtId="165" fontId="7" fillId="0" borderId="0" applyFont="0" applyFill="0" applyBorder="0" applyAlignment="0" applyProtection="0"/>
  </cellStyleXfs>
  <cellXfs count="198">
    <xf numFmtId="0" fontId="0" fillId="0" borderId="0" xfId="0"/>
    <xf numFmtId="10" fontId="0" fillId="0" borderId="0" xfId="0" applyNumberFormat="1" applyAlignment="1">
      <alignment horizontal="center" vertical="center" wrapText="1"/>
    </xf>
    <xf numFmtId="10" fontId="0" fillId="4" borderId="8" xfId="0" applyNumberFormat="1" applyFill="1" applyBorder="1" applyAlignment="1">
      <alignment horizontal="center" vertical="center" wrapText="1"/>
    </xf>
    <xf numFmtId="10" fontId="0" fillId="4" borderId="7" xfId="0" applyNumberFormat="1" applyFill="1" applyBorder="1" applyAlignment="1">
      <alignment horizontal="center" vertical="center" wrapText="1"/>
    </xf>
    <xf numFmtId="10" fontId="0" fillId="4" borderId="14" xfId="0" applyNumberFormat="1" applyFill="1" applyBorder="1" applyAlignment="1">
      <alignment horizontal="center" vertical="center" wrapText="1"/>
    </xf>
    <xf numFmtId="10" fontId="0" fillId="4" borderId="15" xfId="0" applyNumberFormat="1" applyFill="1" applyBorder="1" applyAlignment="1">
      <alignment horizontal="center" vertical="center" wrapText="1"/>
    </xf>
    <xf numFmtId="166" fontId="6" fillId="3" borderId="26" xfId="1" applyNumberFormat="1" applyFont="1" applyFill="1" applyBorder="1" applyAlignment="1">
      <alignment horizontal="center" vertical="center" wrapText="1"/>
    </xf>
    <xf numFmtId="166" fontId="4" fillId="3" borderId="27" xfId="0" applyNumberFormat="1" applyFont="1" applyFill="1" applyBorder="1" applyAlignment="1">
      <alignment horizontal="center" vertical="center" wrapText="1"/>
    </xf>
    <xf numFmtId="165" fontId="3" fillId="2" borderId="36" xfId="1" applyFont="1" applyFill="1" applyBorder="1" applyAlignment="1">
      <alignment horizontal="center" vertical="center" wrapText="1"/>
    </xf>
    <xf numFmtId="165" fontId="3" fillId="2" borderId="16" xfId="1" applyFont="1" applyFill="1" applyBorder="1" applyAlignment="1">
      <alignment horizontal="center" vertical="center" wrapText="1"/>
    </xf>
    <xf numFmtId="165" fontId="3" fillId="2" borderId="17" xfId="1" applyFont="1" applyFill="1" applyBorder="1" applyAlignment="1">
      <alignment horizontal="center" vertical="center" wrapText="1"/>
    </xf>
    <xf numFmtId="165" fontId="3" fillId="2" borderId="37" xfId="1" applyFont="1" applyFill="1" applyBorder="1" applyAlignment="1">
      <alignment horizontal="center" vertical="center" wrapText="1"/>
    </xf>
    <xf numFmtId="3" fontId="3" fillId="5" borderId="29" xfId="0" applyNumberFormat="1" applyFont="1" applyFill="1" applyBorder="1" applyAlignment="1">
      <alignment horizontal="center" vertical="center" wrapText="1"/>
    </xf>
    <xf numFmtId="0" fontId="3" fillId="3" borderId="42" xfId="0" applyFont="1" applyFill="1" applyBorder="1" applyAlignment="1">
      <alignment horizontal="justify" vertical="center" wrapText="1"/>
    </xf>
    <xf numFmtId="0" fontId="4" fillId="3" borderId="42" xfId="0" applyFont="1" applyFill="1" applyBorder="1" applyAlignment="1">
      <alignment horizontal="center" vertical="center" wrapText="1"/>
    </xf>
    <xf numFmtId="166" fontId="4" fillId="3" borderId="43" xfId="0" applyNumberFormat="1" applyFont="1" applyFill="1" applyBorder="1" applyAlignment="1">
      <alignment horizontal="center" vertical="center" wrapText="1"/>
    </xf>
    <xf numFmtId="165" fontId="3" fillId="2" borderId="41" xfId="1" applyFont="1" applyFill="1" applyBorder="1" applyAlignment="1">
      <alignment horizontal="center" vertical="center" wrapText="1"/>
    </xf>
    <xf numFmtId="165" fontId="3" fillId="2" borderId="42" xfId="1" applyFont="1" applyFill="1" applyBorder="1" applyAlignment="1">
      <alignment horizontal="center" vertical="center" wrapText="1"/>
    </xf>
    <xf numFmtId="165" fontId="3" fillId="2" borderId="46" xfId="1" applyFont="1" applyFill="1" applyBorder="1" applyAlignment="1">
      <alignment horizontal="center" vertical="center" wrapText="1"/>
    </xf>
    <xf numFmtId="164" fontId="3" fillId="2" borderId="41" xfId="1" applyNumberFormat="1" applyFont="1" applyFill="1" applyBorder="1" applyAlignment="1">
      <alignment horizontal="right" vertical="center" wrapText="1"/>
    </xf>
    <xf numFmtId="0" fontId="4" fillId="3" borderId="45" xfId="0" applyFont="1" applyFill="1" applyBorder="1" applyAlignment="1">
      <alignment horizontal="left" vertical="center" wrapText="1"/>
    </xf>
    <xf numFmtId="164" fontId="3" fillId="2" borderId="49" xfId="1" applyNumberFormat="1" applyFont="1" applyFill="1" applyBorder="1" applyAlignment="1">
      <alignment horizontal="right" vertical="center" wrapText="1"/>
    </xf>
    <xf numFmtId="165" fontId="3" fillId="2" borderId="49" xfId="1" applyFont="1" applyFill="1" applyBorder="1" applyAlignment="1">
      <alignment horizontal="center" vertical="center" wrapText="1"/>
    </xf>
    <xf numFmtId="165" fontId="3" fillId="2" borderId="50" xfId="1" applyFont="1" applyFill="1" applyBorder="1" applyAlignment="1">
      <alignment horizontal="center" vertical="center" wrapText="1"/>
    </xf>
    <xf numFmtId="0" fontId="3" fillId="3" borderId="42" xfId="0" applyFont="1" applyFill="1" applyBorder="1" applyAlignment="1">
      <alignment horizontal="left" vertical="center" wrapText="1"/>
    </xf>
    <xf numFmtId="0" fontId="12" fillId="8" borderId="22"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1" fillId="3" borderId="58" xfId="0" applyFont="1" applyFill="1" applyBorder="1" applyAlignment="1">
      <alignment horizontal="center" vertical="center" wrapText="1"/>
    </xf>
    <xf numFmtId="0" fontId="4" fillId="11" borderId="59" xfId="0" applyFont="1" applyFill="1" applyBorder="1" applyAlignment="1">
      <alignment horizontal="center" vertical="center" wrapText="1"/>
    </xf>
    <xf numFmtId="0" fontId="1" fillId="3" borderId="59" xfId="0" applyFont="1" applyFill="1" applyBorder="1" applyAlignment="1">
      <alignment horizontal="center" vertical="center" wrapText="1"/>
    </xf>
    <xf numFmtId="0" fontId="4" fillId="11" borderId="60" xfId="0" applyFont="1" applyFill="1" applyBorder="1" applyAlignment="1">
      <alignment horizontal="center" vertical="center" wrapText="1"/>
    </xf>
    <xf numFmtId="0" fontId="1" fillId="3" borderId="61" xfId="0" applyFont="1" applyFill="1" applyBorder="1" applyAlignment="1">
      <alignment horizontal="center" vertical="center" wrapText="1"/>
    </xf>
    <xf numFmtId="0" fontId="1" fillId="11" borderId="59" xfId="0" applyFont="1" applyFill="1" applyBorder="1" applyAlignment="1">
      <alignment horizontal="center" vertical="center" wrapText="1"/>
    </xf>
    <xf numFmtId="0" fontId="1" fillId="11" borderId="62" xfId="0" applyFont="1" applyFill="1" applyBorder="1" applyAlignment="1">
      <alignment horizontal="center" vertical="center" wrapText="1"/>
    </xf>
    <xf numFmtId="0" fontId="1" fillId="3" borderId="62" xfId="0" applyFont="1" applyFill="1" applyBorder="1" applyAlignment="1">
      <alignment horizontal="center" vertical="center" wrapText="1"/>
    </xf>
    <xf numFmtId="0" fontId="2" fillId="3" borderId="64" xfId="0" applyFont="1" applyFill="1" applyBorder="1" applyAlignment="1">
      <alignment vertical="center" wrapText="1"/>
    </xf>
    <xf numFmtId="0" fontId="3" fillId="3" borderId="65" xfId="0" applyFont="1" applyFill="1" applyBorder="1" applyAlignment="1">
      <alignment vertical="center" wrapText="1"/>
    </xf>
    <xf numFmtId="0" fontId="3" fillId="3" borderId="66" xfId="0" applyFont="1" applyFill="1" applyBorder="1" applyAlignment="1">
      <alignment horizontal="center" vertical="center" wrapText="1"/>
    </xf>
    <xf numFmtId="0" fontId="3" fillId="3" borderId="67" xfId="0" applyFont="1" applyFill="1" applyBorder="1" applyAlignment="1">
      <alignment horizontal="left" vertical="center" wrapText="1"/>
    </xf>
    <xf numFmtId="0" fontId="3" fillId="3" borderId="69" xfId="0" applyFont="1" applyFill="1" applyBorder="1" applyAlignment="1">
      <alignment horizontal="left" vertical="center" wrapText="1"/>
    </xf>
    <xf numFmtId="0" fontId="0" fillId="0" borderId="23" xfId="0" applyBorder="1"/>
    <xf numFmtId="10" fontId="10" fillId="0" borderId="0" xfId="0" applyNumberFormat="1" applyFont="1" applyAlignment="1">
      <alignment horizontal="center" vertical="center"/>
    </xf>
    <xf numFmtId="0" fontId="5" fillId="9" borderId="70" xfId="0" applyFont="1" applyFill="1" applyBorder="1" applyAlignment="1">
      <alignment horizontal="center" vertical="center" wrapText="1"/>
    </xf>
    <xf numFmtId="0" fontId="5" fillId="9" borderId="71" xfId="0" applyFont="1" applyFill="1" applyBorder="1" applyAlignment="1">
      <alignment horizontal="left" vertical="center" wrapText="1"/>
    </xf>
    <xf numFmtId="0" fontId="5" fillId="9" borderId="42"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3" fillId="11" borderId="47" xfId="0" applyFont="1" applyFill="1" applyBorder="1" applyAlignment="1">
      <alignment horizontal="justify" vertical="center" wrapText="1"/>
    </xf>
    <xf numFmtId="0" fontId="4" fillId="11" borderId="1" xfId="0" applyFont="1" applyFill="1" applyBorder="1" applyAlignment="1">
      <alignment horizontal="justify" vertical="center" wrapText="1"/>
    </xf>
    <xf numFmtId="0" fontId="4" fillId="11" borderId="1" xfId="0" applyFont="1" applyFill="1" applyBorder="1" applyAlignment="1">
      <alignment horizontal="center" vertical="center" wrapText="1"/>
    </xf>
    <xf numFmtId="0" fontId="4" fillId="12" borderId="8" xfId="0" applyFont="1" applyFill="1" applyBorder="1" applyAlignment="1">
      <alignment horizontal="center" vertical="center" wrapText="1"/>
    </xf>
    <xf numFmtId="0" fontId="3" fillId="12" borderId="74" xfId="0" applyFont="1" applyFill="1" applyBorder="1" applyAlignment="1">
      <alignment horizontal="justify" vertical="center" wrapText="1"/>
    </xf>
    <xf numFmtId="0" fontId="4" fillId="12" borderId="42" xfId="0" applyFont="1" applyFill="1" applyBorder="1" applyAlignment="1">
      <alignment horizontal="center" vertical="center" wrapText="1"/>
    </xf>
    <xf numFmtId="0" fontId="4" fillId="12" borderId="82" xfId="0" applyFont="1" applyFill="1" applyBorder="1" applyAlignment="1">
      <alignment horizontal="center" vertical="center" wrapText="1"/>
    </xf>
    <xf numFmtId="0" fontId="6" fillId="3" borderId="61" xfId="0" applyFont="1" applyFill="1" applyBorder="1" applyAlignment="1">
      <alignment horizontal="center" vertical="center" wrapText="1"/>
    </xf>
    <xf numFmtId="3" fontId="3" fillId="11" borderId="59" xfId="0" applyNumberFormat="1" applyFont="1" applyFill="1" applyBorder="1" applyAlignment="1">
      <alignment horizontal="center" vertical="center" wrapText="1"/>
    </xf>
    <xf numFmtId="0" fontId="3" fillId="3" borderId="59" xfId="0" applyFont="1" applyFill="1" applyBorder="1" applyAlignment="1">
      <alignment horizontal="center" vertical="center" wrapText="1"/>
    </xf>
    <xf numFmtId="3" fontId="3" fillId="11" borderId="60" xfId="0" applyNumberFormat="1" applyFont="1" applyFill="1" applyBorder="1" applyAlignment="1">
      <alignment horizontal="center" vertical="center" wrapText="1"/>
    </xf>
    <xf numFmtId="3" fontId="3" fillId="5" borderId="33" xfId="0" applyNumberFormat="1" applyFont="1" applyFill="1" applyBorder="1" applyAlignment="1">
      <alignment horizontal="center" vertical="center" wrapText="1"/>
    </xf>
    <xf numFmtId="10" fontId="0" fillId="4" borderId="83" xfId="0" applyNumberFormat="1" applyFill="1" applyBorder="1" applyAlignment="1">
      <alignment horizontal="center" vertical="center" wrapText="1"/>
    </xf>
    <xf numFmtId="10" fontId="0" fillId="4" borderId="84" xfId="0" applyNumberFormat="1" applyFill="1" applyBorder="1" applyAlignment="1">
      <alignment horizontal="center" vertical="center" wrapText="1"/>
    </xf>
    <xf numFmtId="3" fontId="3" fillId="11" borderId="62" xfId="0" applyNumberFormat="1" applyFont="1" applyFill="1" applyBorder="1" applyAlignment="1">
      <alignment horizontal="center" vertical="center" wrapText="1"/>
    </xf>
    <xf numFmtId="0" fontId="3" fillId="12" borderId="42" xfId="0" applyFont="1" applyFill="1" applyBorder="1" applyAlignment="1">
      <alignment horizontal="left" vertical="center" wrapText="1"/>
    </xf>
    <xf numFmtId="0" fontId="4" fillId="11" borderId="47" xfId="0" applyFont="1" applyFill="1" applyBorder="1" applyAlignment="1">
      <alignment horizontal="justify" vertical="center" wrapText="1"/>
    </xf>
    <xf numFmtId="0" fontId="3" fillId="3" borderId="17" xfId="0" applyFont="1" applyFill="1" applyBorder="1" applyAlignment="1">
      <alignment horizontal="left" vertical="center" wrapText="1"/>
    </xf>
    <xf numFmtId="0" fontId="4" fillId="3" borderId="1" xfId="0" applyFont="1" applyFill="1" applyBorder="1" applyAlignment="1">
      <alignment horizontal="justify" vertical="center" wrapText="1"/>
    </xf>
    <xf numFmtId="0" fontId="4" fillId="3" borderId="42" xfId="0" applyFont="1" applyFill="1" applyBorder="1" applyAlignment="1">
      <alignment horizontal="justify" vertical="center" wrapText="1"/>
    </xf>
    <xf numFmtId="0" fontId="3" fillId="11"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11"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5" fillId="9"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5" fillId="9" borderId="1" xfId="0" applyFont="1" applyFill="1" applyBorder="1" applyAlignment="1">
      <alignment horizontal="left" vertical="center" wrapText="1"/>
    </xf>
    <xf numFmtId="0" fontId="4" fillId="11" borderId="1" xfId="0" applyFont="1" applyFill="1" applyBorder="1" applyAlignment="1">
      <alignment vertical="center" wrapText="1"/>
    </xf>
    <xf numFmtId="0" fontId="4" fillId="3" borderId="1" xfId="0" applyFont="1" applyFill="1" applyBorder="1" applyAlignment="1">
      <alignment vertical="center" wrapText="1"/>
    </xf>
    <xf numFmtId="0" fontId="4" fillId="3" borderId="42" xfId="0" applyFont="1" applyFill="1" applyBorder="1" applyAlignment="1">
      <alignment vertical="center" wrapText="1"/>
    </xf>
    <xf numFmtId="0" fontId="3" fillId="11" borderId="1" xfId="0" applyFont="1" applyFill="1" applyBorder="1" applyAlignment="1">
      <alignment vertical="center" wrapText="1"/>
    </xf>
    <xf numFmtId="0" fontId="3" fillId="0" borderId="1" xfId="0" applyFont="1" applyBorder="1" applyAlignment="1">
      <alignment vertical="center" wrapText="1"/>
    </xf>
    <xf numFmtId="0" fontId="3" fillId="3" borderId="1" xfId="0" applyFont="1" applyFill="1" applyBorder="1" applyAlignment="1">
      <alignment vertical="center" wrapText="1"/>
    </xf>
    <xf numFmtId="0" fontId="3" fillId="3" borderId="17" xfId="0" applyFont="1" applyFill="1" applyBorder="1" applyAlignment="1">
      <alignment vertical="center" wrapText="1"/>
    </xf>
    <xf numFmtId="0" fontId="4" fillId="12" borderId="42" xfId="0" applyFont="1" applyFill="1" applyBorder="1" applyAlignment="1">
      <alignment horizontal="justify" vertical="center" wrapText="1"/>
    </xf>
    <xf numFmtId="0" fontId="4" fillId="12" borderId="42" xfId="0" applyFont="1" applyFill="1" applyBorder="1" applyAlignment="1">
      <alignment vertical="center" wrapText="1"/>
    </xf>
    <xf numFmtId="0" fontId="3" fillId="11" borderId="66" xfId="0" applyFont="1" applyFill="1" applyBorder="1" applyAlignment="1">
      <alignment horizontal="left" vertical="center" wrapText="1"/>
    </xf>
    <xf numFmtId="0" fontId="4" fillId="12" borderId="90" xfId="0" applyFont="1" applyFill="1" applyBorder="1" applyAlignment="1">
      <alignment horizontal="justify" vertical="center" wrapText="1"/>
    </xf>
    <xf numFmtId="0" fontId="3" fillId="11" borderId="91" xfId="0" applyFont="1" applyFill="1" applyBorder="1" applyAlignment="1">
      <alignment horizontal="center" vertical="center" wrapText="1"/>
    </xf>
    <xf numFmtId="0" fontId="3" fillId="11" borderId="92" xfId="0" applyFont="1" applyFill="1" applyBorder="1" applyAlignment="1">
      <alignment vertical="center" wrapText="1"/>
    </xf>
    <xf numFmtId="0" fontId="3" fillId="12" borderId="19" xfId="0" applyFont="1" applyFill="1" applyBorder="1" applyAlignment="1">
      <alignment horizontal="left" vertical="center" wrapText="1"/>
    </xf>
    <xf numFmtId="0" fontId="3" fillId="12" borderId="27" xfId="0" applyFont="1" applyFill="1" applyBorder="1" applyAlignment="1">
      <alignment horizontal="left" vertical="center" wrapText="1"/>
    </xf>
    <xf numFmtId="0" fontId="3" fillId="9" borderId="19" xfId="0" applyFont="1" applyFill="1" applyBorder="1" applyAlignment="1">
      <alignment horizontal="left" vertical="center" wrapText="1"/>
    </xf>
    <xf numFmtId="0" fontId="3" fillId="11" borderId="19" xfId="0" applyFont="1" applyFill="1" applyBorder="1" applyAlignment="1">
      <alignment horizontal="left" vertical="center" wrapText="1"/>
    </xf>
    <xf numFmtId="0" fontId="6" fillId="3" borderId="80" xfId="0" applyFont="1" applyFill="1" applyBorder="1" applyAlignment="1">
      <alignment horizontal="left" vertical="center" wrapText="1"/>
    </xf>
    <xf numFmtId="0" fontId="3" fillId="11" borderId="80" xfId="0" applyFont="1" applyFill="1" applyBorder="1" applyAlignment="1">
      <alignment horizontal="left" vertical="center" wrapText="1"/>
    </xf>
    <xf numFmtId="0" fontId="6" fillId="3" borderId="78" xfId="0" applyFont="1" applyFill="1" applyBorder="1" applyAlignment="1">
      <alignment horizontal="left" vertical="center" wrapText="1"/>
    </xf>
    <xf numFmtId="0" fontId="4" fillId="12" borderId="1" xfId="0" applyFont="1" applyFill="1" applyBorder="1" applyAlignment="1">
      <alignment horizontal="justify" vertical="center" wrapText="1"/>
    </xf>
    <xf numFmtId="0" fontId="4" fillId="12" borderId="1" xfId="0" applyFont="1" applyFill="1" applyBorder="1" applyAlignment="1">
      <alignment horizontal="center" vertical="center" wrapText="1"/>
    </xf>
    <xf numFmtId="0" fontId="4" fillId="12" borderId="1" xfId="0" applyFont="1" applyFill="1" applyBorder="1" applyAlignment="1">
      <alignment vertical="center" wrapText="1"/>
    </xf>
    <xf numFmtId="10" fontId="14" fillId="0" borderId="24" xfId="0" applyNumberFormat="1" applyFont="1" applyBorder="1" applyAlignment="1">
      <alignment horizontal="center" vertical="center" wrapText="1"/>
    </xf>
    <xf numFmtId="10" fontId="15" fillId="0" borderId="51" xfId="0" applyNumberFormat="1" applyFont="1" applyBorder="1" applyAlignment="1">
      <alignment horizontal="center" vertical="center" wrapText="1"/>
    </xf>
    <xf numFmtId="10" fontId="14" fillId="5" borderId="66" xfId="0" applyNumberFormat="1" applyFont="1" applyFill="1" applyBorder="1" applyAlignment="1">
      <alignment horizontal="center" vertical="center" wrapText="1"/>
    </xf>
    <xf numFmtId="10" fontId="14" fillId="5" borderId="68" xfId="0" applyNumberFormat="1" applyFont="1" applyFill="1" applyBorder="1" applyAlignment="1">
      <alignment horizontal="center" vertical="center" wrapText="1"/>
    </xf>
    <xf numFmtId="3" fontId="14" fillId="5" borderId="66" xfId="0" applyNumberFormat="1" applyFont="1" applyFill="1" applyBorder="1" applyAlignment="1">
      <alignment horizontal="center" vertical="center" wrapText="1"/>
    </xf>
    <xf numFmtId="3" fontId="14" fillId="5" borderId="68" xfId="0" applyNumberFormat="1" applyFont="1" applyFill="1" applyBorder="1" applyAlignment="1">
      <alignment horizontal="center" vertical="center" wrapText="1"/>
    </xf>
    <xf numFmtId="0" fontId="16" fillId="5" borderId="39" xfId="0" applyFont="1" applyFill="1" applyBorder="1" applyAlignment="1">
      <alignment horizontal="center" vertical="center" wrapText="1"/>
    </xf>
    <xf numFmtId="3" fontId="14" fillId="5" borderId="48" xfId="0" applyNumberFormat="1" applyFont="1" applyFill="1" applyBorder="1" applyAlignment="1">
      <alignment horizontal="center" vertical="center" wrapText="1"/>
    </xf>
    <xf numFmtId="3" fontId="14" fillId="5" borderId="1" xfId="0" applyNumberFormat="1" applyFont="1" applyFill="1" applyBorder="1" applyAlignment="1">
      <alignment horizontal="center" vertical="center" wrapText="1"/>
    </xf>
    <xf numFmtId="3" fontId="14" fillId="5" borderId="6" xfId="0" applyNumberFormat="1" applyFont="1" applyFill="1" applyBorder="1" applyAlignment="1">
      <alignment horizontal="center" vertical="center" wrapText="1"/>
    </xf>
    <xf numFmtId="3" fontId="14" fillId="5" borderId="29" xfId="0" applyNumberFormat="1" applyFont="1" applyFill="1" applyBorder="1" applyAlignment="1">
      <alignment horizontal="center" vertical="center" wrapText="1"/>
    </xf>
    <xf numFmtId="3" fontId="14" fillId="5" borderId="30" xfId="0" applyNumberFormat="1" applyFont="1" applyFill="1" applyBorder="1" applyAlignment="1">
      <alignment horizontal="center" vertical="center" wrapText="1"/>
    </xf>
    <xf numFmtId="10" fontId="17" fillId="4" borderId="40" xfId="0" applyNumberFormat="1" applyFont="1" applyFill="1" applyBorder="1" applyAlignment="1">
      <alignment horizontal="center" vertical="center" wrapText="1"/>
    </xf>
    <xf numFmtId="10" fontId="17" fillId="7" borderId="32" xfId="0" applyNumberFormat="1" applyFont="1" applyFill="1" applyBorder="1" applyAlignment="1">
      <alignment horizontal="center" vertical="center" wrapText="1"/>
    </xf>
    <xf numFmtId="0" fontId="14" fillId="6" borderId="25" xfId="0" applyFont="1" applyFill="1" applyBorder="1" applyAlignment="1">
      <alignment horizontal="justify" vertical="center" wrapText="1"/>
    </xf>
    <xf numFmtId="3" fontId="16" fillId="9" borderId="72" xfId="0" applyNumberFormat="1" applyFont="1" applyFill="1" applyBorder="1" applyAlignment="1">
      <alignment horizontal="center" vertical="center" wrapText="1"/>
    </xf>
    <xf numFmtId="3" fontId="14" fillId="13" borderId="47" xfId="0" applyNumberFormat="1" applyFont="1" applyFill="1" applyBorder="1" applyAlignment="1">
      <alignment horizontal="center" vertical="center" wrapText="1"/>
    </xf>
    <xf numFmtId="3" fontId="14" fillId="13" borderId="1" xfId="0" applyNumberFormat="1" applyFont="1" applyFill="1" applyBorder="1" applyAlignment="1">
      <alignment horizontal="center" vertical="center" wrapText="1"/>
    </xf>
    <xf numFmtId="3" fontId="14" fillId="13" borderId="6" xfId="0" applyNumberFormat="1" applyFont="1" applyFill="1" applyBorder="1" applyAlignment="1">
      <alignment horizontal="center" vertical="center" wrapText="1"/>
    </xf>
    <xf numFmtId="3" fontId="14" fillId="2" borderId="89" xfId="0" applyNumberFormat="1" applyFont="1" applyFill="1" applyBorder="1" applyAlignment="1">
      <alignment horizontal="center" vertical="center" wrapText="1"/>
    </xf>
    <xf numFmtId="3" fontId="14" fillId="2" borderId="1" xfId="0" applyNumberFormat="1" applyFont="1" applyFill="1" applyBorder="1" applyAlignment="1">
      <alignment horizontal="center" vertical="center" wrapText="1"/>
    </xf>
    <xf numFmtId="3" fontId="14" fillId="2" borderId="30" xfId="0" applyNumberFormat="1" applyFont="1" applyFill="1" applyBorder="1" applyAlignment="1">
      <alignment horizontal="center" vertical="center" wrapText="1"/>
    </xf>
    <xf numFmtId="10" fontId="17" fillId="7" borderId="31" xfId="0" applyNumberFormat="1" applyFont="1" applyFill="1" applyBorder="1" applyAlignment="1">
      <alignment horizontal="center" vertical="center" wrapText="1"/>
    </xf>
    <xf numFmtId="10" fontId="17" fillId="14" borderId="40" xfId="0" applyNumberFormat="1" applyFont="1" applyFill="1" applyBorder="1" applyAlignment="1">
      <alignment horizontal="center" vertical="center" wrapText="1"/>
    </xf>
    <xf numFmtId="10" fontId="17" fillId="14" borderId="32" xfId="0" applyNumberFormat="1" applyFont="1" applyFill="1" applyBorder="1" applyAlignment="1">
      <alignment horizontal="center" vertical="center" wrapText="1"/>
    </xf>
    <xf numFmtId="10" fontId="17" fillId="14" borderId="81" xfId="0" applyNumberFormat="1" applyFont="1" applyFill="1" applyBorder="1" applyAlignment="1">
      <alignment horizontal="center" vertical="center" wrapText="1"/>
    </xf>
    <xf numFmtId="0" fontId="18" fillId="11" borderId="73" xfId="0" applyFont="1" applyFill="1" applyBorder="1" applyAlignment="1">
      <alignment horizontal="center" vertical="center" wrapText="1"/>
    </xf>
    <xf numFmtId="3" fontId="14" fillId="2" borderId="47" xfId="0" applyNumberFormat="1" applyFont="1" applyFill="1" applyBorder="1" applyAlignment="1">
      <alignment horizontal="center" vertical="center" wrapText="1"/>
    </xf>
    <xf numFmtId="3" fontId="14" fillId="2" borderId="6" xfId="0" applyNumberFormat="1" applyFont="1" applyFill="1" applyBorder="1" applyAlignment="1">
      <alignment horizontal="center" vertical="center" wrapText="1"/>
    </xf>
    <xf numFmtId="3" fontId="14" fillId="2" borderId="29" xfId="0" applyNumberFormat="1" applyFont="1" applyFill="1" applyBorder="1" applyAlignment="1">
      <alignment horizontal="center" vertical="center" wrapText="1"/>
    </xf>
    <xf numFmtId="0" fontId="15" fillId="12" borderId="75" xfId="0" applyFont="1" applyFill="1" applyBorder="1" applyAlignment="1">
      <alignment horizontal="center" vertical="center" wrapText="1"/>
    </xf>
    <xf numFmtId="0" fontId="15" fillId="12" borderId="79" xfId="0" applyFont="1" applyFill="1" applyBorder="1" applyAlignment="1">
      <alignment horizontal="center" vertical="center" wrapText="1"/>
    </xf>
    <xf numFmtId="3" fontId="14" fillId="2" borderId="50" xfId="0" applyNumberFormat="1" applyFont="1" applyFill="1" applyBorder="1" applyAlignment="1">
      <alignment horizontal="center" vertical="center" wrapText="1"/>
    </xf>
    <xf numFmtId="3" fontId="14" fillId="2" borderId="17" xfId="0" applyNumberFormat="1" applyFont="1" applyFill="1" applyBorder="1" applyAlignment="1">
      <alignment horizontal="center" vertical="center" wrapText="1"/>
    </xf>
    <xf numFmtId="3" fontId="14" fillId="2" borderId="18" xfId="0" applyNumberFormat="1" applyFont="1" applyFill="1" applyBorder="1" applyAlignment="1">
      <alignment horizontal="center" vertical="center" wrapText="1"/>
    </xf>
    <xf numFmtId="3" fontId="14" fillId="2" borderId="33" xfId="0" applyNumberFormat="1" applyFont="1" applyFill="1" applyBorder="1" applyAlignment="1">
      <alignment horizontal="center" vertical="center" wrapText="1"/>
    </xf>
    <xf numFmtId="3" fontId="14" fillId="2" borderId="34" xfId="0" applyNumberFormat="1" applyFont="1" applyFill="1" applyBorder="1" applyAlignment="1">
      <alignment horizontal="center" vertical="center" wrapText="1"/>
    </xf>
    <xf numFmtId="10" fontId="17" fillId="7" borderId="35" xfId="0" applyNumberFormat="1" applyFont="1" applyFill="1" applyBorder="1" applyAlignment="1">
      <alignment horizontal="center" vertical="center" wrapText="1"/>
    </xf>
    <xf numFmtId="10" fontId="17" fillId="7" borderId="76" xfId="0" applyNumberFormat="1" applyFont="1" applyFill="1" applyBorder="1" applyAlignment="1">
      <alignment horizontal="center" vertical="center" wrapText="1"/>
    </xf>
    <xf numFmtId="10" fontId="17" fillId="14" borderId="35" xfId="0" applyNumberFormat="1" applyFont="1" applyFill="1" applyBorder="1" applyAlignment="1">
      <alignment horizontal="center" vertical="center" wrapText="1"/>
    </xf>
    <xf numFmtId="10" fontId="17" fillId="14" borderId="77" xfId="0" applyNumberFormat="1" applyFont="1" applyFill="1" applyBorder="1" applyAlignment="1">
      <alignment horizontal="center" vertical="center" wrapText="1"/>
    </xf>
    <xf numFmtId="10" fontId="13" fillId="0" borderId="32" xfId="0" applyNumberFormat="1" applyFont="1" applyBorder="1" applyAlignment="1">
      <alignment horizontal="center" vertical="center" wrapText="1"/>
    </xf>
    <xf numFmtId="0" fontId="3" fillId="0" borderId="87"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21" xfId="0" applyFont="1" applyBorder="1" applyAlignment="1">
      <alignment horizontal="left" vertical="center" wrapText="1"/>
    </xf>
    <xf numFmtId="0" fontId="3" fillId="0" borderId="86" xfId="0" applyFont="1" applyBorder="1" applyAlignment="1">
      <alignment horizontal="left" vertical="center" wrapText="1"/>
    </xf>
    <xf numFmtId="0" fontId="3" fillId="0" borderId="20" xfId="0" applyFont="1" applyBorder="1" applyAlignment="1">
      <alignment horizontal="center" vertical="center" wrapText="1"/>
    </xf>
    <xf numFmtId="0" fontId="3" fillId="0" borderId="85" xfId="0" applyFont="1" applyBorder="1" applyAlignment="1">
      <alignment horizontal="center" vertical="center" wrapText="1"/>
    </xf>
    <xf numFmtId="3" fontId="4" fillId="11" borderId="3" xfId="0" applyNumberFormat="1" applyFont="1" applyFill="1" applyBorder="1" applyAlignment="1">
      <alignment horizontal="center" vertical="center" wrapText="1"/>
    </xf>
    <xf numFmtId="3" fontId="4" fillId="11" borderId="4" xfId="0" applyNumberFormat="1" applyFont="1" applyFill="1" applyBorder="1" applyAlignment="1">
      <alignment horizontal="center" vertical="center" wrapText="1"/>
    </xf>
    <xf numFmtId="3" fontId="4" fillId="11" borderId="5" xfId="0" applyNumberFormat="1" applyFont="1" applyFill="1" applyBorder="1" applyAlignment="1">
      <alignment horizontal="center" vertical="center" wrapText="1"/>
    </xf>
    <xf numFmtId="0" fontId="9" fillId="9" borderId="52" xfId="0" applyFont="1" applyFill="1" applyBorder="1" applyAlignment="1">
      <alignment horizontal="center" vertical="center" wrapText="1"/>
    </xf>
    <xf numFmtId="0" fontId="9" fillId="9" borderId="44" xfId="0" applyFont="1" applyFill="1" applyBorder="1" applyAlignment="1">
      <alignment horizontal="center" vertical="center" wrapText="1"/>
    </xf>
    <xf numFmtId="0" fontId="9" fillId="9" borderId="63" xfId="0" applyFont="1" applyFill="1" applyBorder="1" applyAlignment="1">
      <alignment horizontal="center" vertical="center" wrapText="1"/>
    </xf>
    <xf numFmtId="0" fontId="12" fillId="8" borderId="0" xfId="0" applyFont="1" applyFill="1" applyAlignment="1">
      <alignment horizontal="center" vertical="center"/>
    </xf>
    <xf numFmtId="0" fontId="12" fillId="8" borderId="55" xfId="0" applyFont="1" applyFill="1" applyBorder="1" applyAlignment="1">
      <alignment horizontal="center" vertical="center"/>
    </xf>
    <xf numFmtId="0" fontId="9" fillId="9" borderId="13" xfId="0" applyFont="1" applyFill="1" applyBorder="1" applyAlignment="1">
      <alignment horizontal="center" vertical="center" wrapText="1"/>
    </xf>
    <xf numFmtId="0" fontId="9" fillId="9" borderId="57"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52"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9" borderId="53"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39"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8" fillId="0" borderId="28" xfId="0" applyFont="1" applyBorder="1" applyAlignment="1">
      <alignment horizontal="center" vertical="center" wrapText="1"/>
    </xf>
    <xf numFmtId="0" fontId="8" fillId="0" borderId="28" xfId="0" applyFont="1" applyBorder="1" applyAlignment="1">
      <alignment horizontal="center" vertical="center"/>
    </xf>
    <xf numFmtId="0" fontId="8" fillId="0" borderId="28" xfId="0" applyFont="1" applyBorder="1" applyAlignment="1">
      <alignment horizontal="center" vertical="top" wrapText="1"/>
    </xf>
    <xf numFmtId="0" fontId="12" fillId="8" borderId="4"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8" borderId="56" xfId="0" applyFont="1" applyFill="1" applyBorder="1" applyAlignment="1">
      <alignment horizontal="center" vertical="center" wrapText="1"/>
    </xf>
    <xf numFmtId="0" fontId="12" fillId="8" borderId="0" xfId="0" applyFont="1" applyFill="1" applyAlignment="1">
      <alignment horizontal="center" vertical="center" wrapText="1"/>
    </xf>
    <xf numFmtId="0" fontId="12" fillId="8" borderId="44"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8" borderId="53"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54"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9" fillId="9" borderId="53"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8" borderId="52"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1" fillId="8" borderId="0" xfId="0" applyFont="1" applyFill="1" applyAlignment="1">
      <alignment horizontal="center" vertical="center" wrapText="1"/>
    </xf>
    <xf numFmtId="0" fontId="11" fillId="8" borderId="44" xfId="0" applyFont="1" applyFill="1" applyBorder="1" applyAlignment="1">
      <alignment horizontal="center" vertical="center" wrapText="1"/>
    </xf>
    <xf numFmtId="0" fontId="19" fillId="3" borderId="42" xfId="0" applyFont="1" applyFill="1" applyBorder="1" applyAlignment="1">
      <alignment horizontal="left" vertical="center" wrapText="1"/>
    </xf>
    <xf numFmtId="0" fontId="20" fillId="3" borderId="1" xfId="0" applyFont="1" applyFill="1" applyBorder="1" applyAlignment="1">
      <alignment horizontal="left" vertical="center" wrapText="1"/>
    </xf>
  </cellXfs>
  <cellStyles count="3">
    <cellStyle name="Moneda" xfId="1" builtinId="4"/>
    <cellStyle name="Moneda 2" xfId="2" xr:uid="{00000000-0005-0000-0000-000001000000}"/>
    <cellStyle name="Normal" xfId="0" builtinId="0"/>
  </cellStyles>
  <dxfs count="21">
    <dxf>
      <fill>
        <patternFill patternType="none">
          <bgColor auto="1"/>
        </patternFill>
      </fill>
    </dxf>
    <dxf>
      <fill>
        <patternFill patternType="none">
          <bgColor auto="1"/>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patternType="none">
          <bgColor auto="1"/>
        </patternFill>
      </fill>
    </dxf>
    <dxf>
      <font>
        <color rgb="FF9C5700"/>
      </font>
      <fill>
        <patternFill>
          <bgColor rgb="FFFFEB9C"/>
        </patternFill>
      </fill>
    </dxf>
    <dxf>
      <fill>
        <patternFill patternType="none">
          <bgColor auto="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F2F2"/>
      <color rgb="FF7FCFBC"/>
      <color rgb="FF009F7A"/>
      <color rgb="FF009F16"/>
      <color rgb="FF006600"/>
      <color rgb="FFEAB91F"/>
      <color rgb="FFFFEB9C"/>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142875</xdr:colOff>
      <xdr:row>2</xdr:row>
      <xdr:rowOff>15875</xdr:rowOff>
    </xdr:from>
    <xdr:to>
      <xdr:col>2</xdr:col>
      <xdr:colOff>2234320</xdr:colOff>
      <xdr:row>6</xdr:row>
      <xdr:rowOff>322035</xdr:rowOff>
    </xdr:to>
    <xdr:pic>
      <xdr:nvPicPr>
        <xdr:cNvPr id="9" name="Imagen 8">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6375" y="396875"/>
          <a:ext cx="2091445" cy="2020660"/>
        </a:xfrm>
        <a:prstGeom prst="rect">
          <a:avLst/>
        </a:prstGeom>
      </xdr:spPr>
    </xdr:pic>
    <xdr:clientData/>
  </xdr:twoCellAnchor>
  <xdr:twoCellAnchor editAs="oneCell">
    <xdr:from>
      <xdr:col>1</xdr:col>
      <xdr:colOff>95250</xdr:colOff>
      <xdr:row>1</xdr:row>
      <xdr:rowOff>174624</xdr:rowOff>
    </xdr:from>
    <xdr:to>
      <xdr:col>1</xdr:col>
      <xdr:colOff>1639320</xdr:colOff>
      <xdr:row>8</xdr:row>
      <xdr:rowOff>64075</xdr:rowOff>
    </xdr:to>
    <xdr:pic>
      <xdr:nvPicPr>
        <xdr:cNvPr id="10" name="Imagen 9">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857250" y="365124"/>
          <a:ext cx="1544070" cy="2334201"/>
        </a:xfrm>
        <a:prstGeom prst="rect">
          <a:avLst/>
        </a:prstGeom>
      </xdr:spPr>
    </xdr:pic>
    <xdr:clientData/>
  </xdr:twoCellAnchor>
  <xdr:twoCellAnchor editAs="oneCell">
    <xdr:from>
      <xdr:col>22</xdr:col>
      <xdr:colOff>176893</xdr:colOff>
      <xdr:row>3</xdr:row>
      <xdr:rowOff>394608</xdr:rowOff>
    </xdr:from>
    <xdr:to>
      <xdr:col>23</xdr:col>
      <xdr:colOff>2898321</xdr:colOff>
      <xdr:row>6</xdr:row>
      <xdr:rowOff>75310</xdr:rowOff>
    </xdr:to>
    <xdr:pic>
      <xdr:nvPicPr>
        <xdr:cNvPr id="11" name="Imagen 10">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139822" y="979715"/>
          <a:ext cx="3946070" cy="120470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Y91"/>
  <sheetViews>
    <sheetView tabSelected="1" topLeftCell="A59" zoomScale="61" zoomScaleNormal="40" zoomScaleSheetLayoutView="30" workbookViewId="0">
      <selection activeCell="D56" sqref="D56"/>
    </sheetView>
  </sheetViews>
  <sheetFormatPr defaultColWidth="11.42578125" defaultRowHeight="15"/>
  <cols>
    <col min="2" max="2" width="27.7109375" customWidth="1"/>
    <col min="3" max="3" width="36.42578125" customWidth="1"/>
    <col min="4" max="5" width="31.42578125" customWidth="1"/>
    <col min="6" max="6" width="30.7109375" customWidth="1"/>
    <col min="7" max="7" width="16.7109375" customWidth="1"/>
    <col min="8" max="15" width="16.85546875" customWidth="1"/>
    <col min="16" max="22" width="18.140625" customWidth="1"/>
    <col min="23" max="23" width="18.28515625" customWidth="1"/>
    <col min="24" max="24" width="45" customWidth="1"/>
  </cols>
  <sheetData>
    <row r="3" spans="2:25" ht="15.95" thickBot="1"/>
    <row r="4" spans="2:25" ht="63" customHeight="1">
      <c r="E4" s="190" t="s">
        <v>0</v>
      </c>
      <c r="F4" s="191"/>
      <c r="G4" s="191"/>
      <c r="H4" s="191"/>
      <c r="I4" s="191"/>
      <c r="J4" s="191"/>
      <c r="K4" s="191"/>
      <c r="L4" s="191"/>
      <c r="M4" s="191"/>
      <c r="N4" s="191"/>
      <c r="O4" s="191"/>
      <c r="P4" s="191"/>
      <c r="Q4" s="191"/>
      <c r="R4" s="191"/>
      <c r="S4" s="191"/>
      <c r="T4" s="191"/>
      <c r="U4" s="191"/>
      <c r="V4" s="192"/>
    </row>
    <row r="5" spans="2:25" ht="30" customHeight="1">
      <c r="E5" s="193" t="s">
        <v>1</v>
      </c>
      <c r="F5" s="194"/>
      <c r="G5" s="194"/>
      <c r="H5" s="194"/>
      <c r="I5" s="194"/>
      <c r="J5" s="194"/>
      <c r="K5" s="194"/>
      <c r="L5" s="194"/>
      <c r="M5" s="194"/>
      <c r="N5" s="194"/>
      <c r="O5" s="194"/>
      <c r="P5" s="194"/>
      <c r="Q5" s="194"/>
      <c r="R5" s="194"/>
      <c r="S5" s="194"/>
      <c r="T5" s="194"/>
      <c r="U5" s="194"/>
      <c r="V5" s="195"/>
    </row>
    <row r="6" spans="2:25" ht="26.25" customHeight="1">
      <c r="E6" s="193" t="s">
        <v>2</v>
      </c>
      <c r="F6" s="194"/>
      <c r="G6" s="194"/>
      <c r="H6" s="194"/>
      <c r="I6" s="194"/>
      <c r="J6" s="194"/>
      <c r="K6" s="194"/>
      <c r="L6" s="194"/>
      <c r="M6" s="194"/>
      <c r="N6" s="194"/>
      <c r="O6" s="194"/>
      <c r="P6" s="194"/>
      <c r="Q6" s="194"/>
      <c r="R6" s="194"/>
      <c r="S6" s="194"/>
      <c r="T6" s="194"/>
      <c r="U6" s="194"/>
      <c r="V6" s="195"/>
    </row>
    <row r="7" spans="2:25" ht="26.25" customHeight="1">
      <c r="E7" s="193" t="s">
        <v>3</v>
      </c>
      <c r="F7" s="194"/>
      <c r="G7" s="194"/>
      <c r="H7" s="194"/>
      <c r="I7" s="194"/>
      <c r="J7" s="194"/>
      <c r="K7" s="194"/>
      <c r="L7" s="194"/>
      <c r="M7" s="194"/>
      <c r="N7" s="194"/>
      <c r="O7" s="194"/>
      <c r="P7" s="194"/>
      <c r="Q7" s="194"/>
      <c r="R7" s="194"/>
      <c r="S7" s="194"/>
      <c r="T7" s="194"/>
      <c r="U7" s="194"/>
      <c r="V7" s="195"/>
    </row>
    <row r="8" spans="2:25" ht="15.75" customHeight="1" thickBot="1">
      <c r="E8" s="182"/>
      <c r="F8" s="183"/>
      <c r="G8" s="183"/>
      <c r="H8" s="183"/>
      <c r="I8" s="183"/>
      <c r="J8" s="183"/>
      <c r="K8" s="183"/>
      <c r="L8" s="183"/>
      <c r="M8" s="183"/>
      <c r="N8" s="183"/>
      <c r="O8" s="183"/>
      <c r="P8" s="183"/>
      <c r="Q8" s="183"/>
      <c r="R8" s="183"/>
      <c r="S8" s="183"/>
      <c r="T8" s="183"/>
      <c r="U8" s="183"/>
      <c r="V8" s="184"/>
    </row>
    <row r="11" spans="2:25" ht="9" customHeight="1" thickBot="1"/>
    <row r="12" spans="2:25" ht="26.25" customHeight="1" thickBot="1">
      <c r="G12" s="185" t="s">
        <v>4</v>
      </c>
      <c r="H12" s="186"/>
      <c r="I12" s="186"/>
      <c r="J12" s="186"/>
      <c r="K12" s="186"/>
      <c r="L12" s="186"/>
      <c r="M12" s="186"/>
      <c r="N12" s="186"/>
      <c r="O12" s="186"/>
      <c r="P12" s="186"/>
      <c r="Q12" s="186"/>
      <c r="R12" s="186"/>
      <c r="S12" s="186"/>
      <c r="T12" s="186"/>
      <c r="U12" s="186"/>
      <c r="V12" s="186"/>
      <c r="W12" s="187"/>
      <c r="X12" s="154" t="s">
        <v>5</v>
      </c>
    </row>
    <row r="13" spans="2:25" ht="57" customHeight="1" thickBot="1">
      <c r="B13" s="172" t="s">
        <v>6</v>
      </c>
      <c r="C13" s="172" t="s">
        <v>7</v>
      </c>
      <c r="D13" s="177" t="s">
        <v>8</v>
      </c>
      <c r="E13" s="177"/>
      <c r="F13" s="178"/>
      <c r="G13" s="157" t="s">
        <v>9</v>
      </c>
      <c r="H13" s="157"/>
      <c r="I13" s="157"/>
      <c r="J13" s="157"/>
      <c r="K13" s="158"/>
      <c r="L13" s="179" t="s">
        <v>10</v>
      </c>
      <c r="M13" s="180"/>
      <c r="N13" s="180"/>
      <c r="O13" s="181"/>
      <c r="P13" s="188" t="s">
        <v>11</v>
      </c>
      <c r="Q13" s="159"/>
      <c r="R13" s="159"/>
      <c r="S13" s="189"/>
      <c r="T13" s="159" t="s">
        <v>12</v>
      </c>
      <c r="U13" s="159"/>
      <c r="V13" s="159"/>
      <c r="W13" s="160"/>
      <c r="X13" s="155"/>
    </row>
    <row r="14" spans="2:25" ht="144" customHeight="1" thickBot="1">
      <c r="B14" s="173"/>
      <c r="C14" s="173"/>
      <c r="D14" s="25" t="s">
        <v>13</v>
      </c>
      <c r="E14" s="25" t="s">
        <v>14</v>
      </c>
      <c r="F14" s="25" t="s">
        <v>15</v>
      </c>
      <c r="G14" s="26" t="s">
        <v>16</v>
      </c>
      <c r="H14" s="27" t="s">
        <v>17</v>
      </c>
      <c r="I14" s="28" t="s">
        <v>18</v>
      </c>
      <c r="J14" s="29" t="s">
        <v>19</v>
      </c>
      <c r="K14" s="30" t="s">
        <v>20</v>
      </c>
      <c r="L14" s="31" t="s">
        <v>17</v>
      </c>
      <c r="M14" s="28" t="s">
        <v>18</v>
      </c>
      <c r="N14" s="29" t="s">
        <v>19</v>
      </c>
      <c r="O14" s="30" t="s">
        <v>20</v>
      </c>
      <c r="P14" s="31" t="s">
        <v>17</v>
      </c>
      <c r="Q14" s="32" t="s">
        <v>18</v>
      </c>
      <c r="R14" s="29" t="s">
        <v>19</v>
      </c>
      <c r="S14" s="33" t="s">
        <v>20</v>
      </c>
      <c r="T14" s="31" t="s">
        <v>17</v>
      </c>
      <c r="U14" s="32" t="s">
        <v>18</v>
      </c>
      <c r="V14" s="34" t="s">
        <v>19</v>
      </c>
      <c r="W14" s="33" t="s">
        <v>20</v>
      </c>
      <c r="X14" s="156"/>
    </row>
    <row r="15" spans="2:25" ht="201.6" customHeight="1">
      <c r="B15" s="35" t="s">
        <v>21</v>
      </c>
      <c r="C15" s="36" t="s">
        <v>22</v>
      </c>
      <c r="D15" s="13" t="s">
        <v>23</v>
      </c>
      <c r="E15" s="37" t="s">
        <v>24</v>
      </c>
      <c r="F15" s="38" t="s">
        <v>25</v>
      </c>
      <c r="G15" s="101">
        <v>0.84119999999999995</v>
      </c>
      <c r="H15" s="102">
        <v>0.21029999999999999</v>
      </c>
      <c r="I15" s="103">
        <v>0.21029999999999999</v>
      </c>
      <c r="J15" s="103">
        <v>0.21029999999999999</v>
      </c>
      <c r="K15" s="104">
        <v>0.21029999999999999</v>
      </c>
      <c r="L15" s="102">
        <v>0.21029999999999999</v>
      </c>
      <c r="M15" s="102">
        <v>0.21029999999999999</v>
      </c>
      <c r="N15" s="105" t="s">
        <v>26</v>
      </c>
      <c r="O15" s="106" t="s">
        <v>26</v>
      </c>
      <c r="P15" s="113">
        <f t="shared" ref="P15:Q64" si="0">IFERROR((L15/H15),"100%")</f>
        <v>1</v>
      </c>
      <c r="Q15" s="113">
        <f t="shared" si="0"/>
        <v>1</v>
      </c>
      <c r="R15" s="105" t="s">
        <v>26</v>
      </c>
      <c r="S15" s="106" t="s">
        <v>26</v>
      </c>
      <c r="T15" s="102">
        <v>0.25</v>
      </c>
      <c r="U15" s="102">
        <v>0.5</v>
      </c>
      <c r="V15" s="105" t="s">
        <v>26</v>
      </c>
      <c r="W15" s="105" t="s">
        <v>26</v>
      </c>
      <c r="X15" s="39" t="s">
        <v>27</v>
      </c>
      <c r="Y15" s="40"/>
    </row>
    <row r="16" spans="2:25" ht="201.6" hidden="1" customHeight="1">
      <c r="B16" s="170"/>
      <c r="C16" s="171"/>
      <c r="D16" s="171"/>
      <c r="E16" s="171"/>
      <c r="F16" s="171"/>
      <c r="G16" s="107"/>
      <c r="H16" s="108"/>
      <c r="I16" s="109"/>
      <c r="J16" s="109"/>
      <c r="K16" s="110"/>
      <c r="L16" s="111"/>
      <c r="M16" s="109"/>
      <c r="N16" s="109"/>
      <c r="O16" s="112"/>
      <c r="P16" s="113" t="str">
        <f t="shared" si="0"/>
        <v>100%</v>
      </c>
      <c r="Q16" s="113" t="str">
        <f t="shared" si="0"/>
        <v>100%</v>
      </c>
      <c r="R16" s="114"/>
      <c r="S16" s="114"/>
      <c r="T16" s="114"/>
      <c r="U16" s="114"/>
      <c r="V16" s="114"/>
      <c r="W16" s="115"/>
    </row>
    <row r="17" spans="2:25" ht="201.6" customHeight="1">
      <c r="B17" s="42" t="s">
        <v>28</v>
      </c>
      <c r="C17" s="43" t="s">
        <v>29</v>
      </c>
      <c r="D17" s="44" t="s">
        <v>30</v>
      </c>
      <c r="E17" s="71" t="s">
        <v>16</v>
      </c>
      <c r="F17" s="77" t="s">
        <v>31</v>
      </c>
      <c r="G17" s="116">
        <v>90000</v>
      </c>
      <c r="H17" s="117">
        <v>25000</v>
      </c>
      <c r="I17" s="118">
        <v>15000</v>
      </c>
      <c r="J17" s="118">
        <v>25000</v>
      </c>
      <c r="K17" s="119">
        <v>25000</v>
      </c>
      <c r="L17" s="120">
        <v>25054</v>
      </c>
      <c r="M17" s="121">
        <v>14816</v>
      </c>
      <c r="N17" s="121"/>
      <c r="O17" s="122"/>
      <c r="P17" s="113">
        <f t="shared" si="0"/>
        <v>1.0021599999999999</v>
      </c>
      <c r="Q17" s="113">
        <f t="shared" si="0"/>
        <v>0.98773333333333335</v>
      </c>
      <c r="R17" s="114"/>
      <c r="S17" s="123"/>
      <c r="T17" s="124">
        <f>IFERROR(( L17)/(G17),"ND")</f>
        <v>0.27837777777777778</v>
      </c>
      <c r="U17" s="142">
        <f>IFERROR(((L17+M17)/G17),"No programado")</f>
        <v>0.443</v>
      </c>
      <c r="V17" s="125"/>
      <c r="W17" s="126"/>
      <c r="X17" s="93" t="s">
        <v>32</v>
      </c>
    </row>
    <row r="18" spans="2:25" ht="201.6" customHeight="1">
      <c r="B18" s="45" t="s">
        <v>33</v>
      </c>
      <c r="C18" s="46" t="s">
        <v>34</v>
      </c>
      <c r="D18" s="47" t="s">
        <v>35</v>
      </c>
      <c r="E18" s="48" t="s">
        <v>36</v>
      </c>
      <c r="F18" s="78" t="s">
        <v>37</v>
      </c>
      <c r="G18" s="127">
        <v>1711</v>
      </c>
      <c r="H18" s="128">
        <v>287</v>
      </c>
      <c r="I18" s="121">
        <v>485</v>
      </c>
      <c r="J18" s="121">
        <v>446</v>
      </c>
      <c r="K18" s="129">
        <v>310</v>
      </c>
      <c r="L18" s="130">
        <v>291</v>
      </c>
      <c r="M18" s="121">
        <v>524</v>
      </c>
      <c r="N18" s="121"/>
      <c r="O18" s="122"/>
      <c r="P18" s="113">
        <f t="shared" si="0"/>
        <v>1.0139372822299653</v>
      </c>
      <c r="Q18" s="113">
        <f t="shared" si="0"/>
        <v>1.0804123711340206</v>
      </c>
      <c r="R18" s="114"/>
      <c r="S18" s="123"/>
      <c r="T18" s="124">
        <f t="shared" ref="T18:T64" si="1">IFERROR(( L18)/(G18),"ND")</f>
        <v>0.17007597895967272</v>
      </c>
      <c r="U18" s="142">
        <f t="shared" ref="U18:U64" si="2">IFERROR(((L18+M18)/G18),"No programado")</f>
        <v>0.47632963179427235</v>
      </c>
      <c r="V18" s="125"/>
      <c r="W18" s="126"/>
      <c r="X18" s="94" t="s">
        <v>38</v>
      </c>
      <c r="Y18" s="40"/>
    </row>
    <row r="19" spans="2:25" ht="201.6" customHeight="1">
      <c r="B19" s="49" t="s">
        <v>39</v>
      </c>
      <c r="C19" s="50" t="s">
        <v>40</v>
      </c>
      <c r="D19" s="64" t="s">
        <v>41</v>
      </c>
      <c r="E19" s="72" t="s">
        <v>36</v>
      </c>
      <c r="F19" s="79" t="s">
        <v>42</v>
      </c>
      <c r="G19" s="131">
        <v>300</v>
      </c>
      <c r="H19" s="128">
        <v>75</v>
      </c>
      <c r="I19" s="128">
        <v>80</v>
      </c>
      <c r="J19" s="128">
        <v>80</v>
      </c>
      <c r="K19" s="128">
        <v>65</v>
      </c>
      <c r="L19" s="130">
        <v>80</v>
      </c>
      <c r="M19" s="121">
        <v>113</v>
      </c>
      <c r="N19" s="121"/>
      <c r="O19" s="122"/>
      <c r="P19" s="113">
        <f t="shared" si="0"/>
        <v>1.0666666666666667</v>
      </c>
      <c r="Q19" s="113">
        <f t="shared" si="0"/>
        <v>1.4125000000000001</v>
      </c>
      <c r="R19" s="114"/>
      <c r="S19" s="123"/>
      <c r="T19" s="124">
        <f t="shared" si="1"/>
        <v>0.26666666666666666</v>
      </c>
      <c r="U19" s="142">
        <f t="shared" si="2"/>
        <v>0.64333333333333331</v>
      </c>
      <c r="V19" s="125"/>
      <c r="W19" s="126"/>
      <c r="X19" s="91" t="s">
        <v>43</v>
      </c>
      <c r="Y19" s="40"/>
    </row>
    <row r="20" spans="2:25" ht="201.6" customHeight="1">
      <c r="B20" s="49" t="s">
        <v>39</v>
      </c>
      <c r="C20" s="50" t="s">
        <v>44</v>
      </c>
      <c r="D20" s="85" t="s">
        <v>45</v>
      </c>
      <c r="E20" s="51" t="s">
        <v>36</v>
      </c>
      <c r="F20" s="86" t="s">
        <v>46</v>
      </c>
      <c r="G20" s="131">
        <v>140</v>
      </c>
      <c r="H20" s="128">
        <v>35</v>
      </c>
      <c r="I20" s="128">
        <v>40</v>
      </c>
      <c r="J20" s="128">
        <v>40</v>
      </c>
      <c r="K20" s="128">
        <v>25</v>
      </c>
      <c r="L20" s="130">
        <v>32</v>
      </c>
      <c r="M20" s="121">
        <v>46</v>
      </c>
      <c r="N20" s="121"/>
      <c r="O20" s="122"/>
      <c r="P20" s="113">
        <f t="shared" si="0"/>
        <v>0.91428571428571426</v>
      </c>
      <c r="Q20" s="113">
        <f t="shared" si="0"/>
        <v>1.1499999999999999</v>
      </c>
      <c r="R20" s="114"/>
      <c r="S20" s="123"/>
      <c r="T20" s="124">
        <f t="shared" si="1"/>
        <v>0.22857142857142856</v>
      </c>
      <c r="U20" s="142">
        <f t="shared" si="2"/>
        <v>0.55714285714285716</v>
      </c>
      <c r="V20" s="125"/>
      <c r="W20" s="126"/>
      <c r="X20" s="91" t="s">
        <v>47</v>
      </c>
      <c r="Y20" s="40"/>
    </row>
    <row r="21" spans="2:25" ht="201.6" customHeight="1">
      <c r="B21" s="49" t="s">
        <v>39</v>
      </c>
      <c r="C21" s="50" t="s">
        <v>48</v>
      </c>
      <c r="D21" s="65" t="s">
        <v>49</v>
      </c>
      <c r="E21" s="14" t="s">
        <v>50</v>
      </c>
      <c r="F21" s="80" t="s">
        <v>51</v>
      </c>
      <c r="G21" s="131">
        <v>180</v>
      </c>
      <c r="H21" s="128">
        <v>45</v>
      </c>
      <c r="I21" s="128">
        <v>50</v>
      </c>
      <c r="J21" s="128">
        <v>50</v>
      </c>
      <c r="K21" s="128">
        <v>35</v>
      </c>
      <c r="L21" s="130">
        <v>44</v>
      </c>
      <c r="M21" s="121">
        <v>68</v>
      </c>
      <c r="N21" s="121"/>
      <c r="O21" s="122"/>
      <c r="P21" s="113">
        <f t="shared" si="0"/>
        <v>0.97777777777777775</v>
      </c>
      <c r="Q21" s="113">
        <f t="shared" si="0"/>
        <v>1.36</v>
      </c>
      <c r="R21" s="114"/>
      <c r="S21" s="123"/>
      <c r="T21" s="124">
        <f t="shared" si="1"/>
        <v>0.24444444444444444</v>
      </c>
      <c r="U21" s="142">
        <f t="shared" si="2"/>
        <v>0.62222222222222223</v>
      </c>
      <c r="V21" s="125"/>
      <c r="W21" s="126"/>
      <c r="X21" s="91" t="s">
        <v>52</v>
      </c>
    </row>
    <row r="22" spans="2:25" ht="201.6" customHeight="1">
      <c r="B22" s="49" t="s">
        <v>39</v>
      </c>
      <c r="C22" s="61" t="s">
        <v>53</v>
      </c>
      <c r="D22" s="85" t="s">
        <v>54</v>
      </c>
      <c r="E22" s="51" t="s">
        <v>50</v>
      </c>
      <c r="F22" s="86" t="s">
        <v>55</v>
      </c>
      <c r="G22" s="131">
        <v>40</v>
      </c>
      <c r="H22" s="128">
        <v>10</v>
      </c>
      <c r="I22" s="128">
        <v>10</v>
      </c>
      <c r="J22" s="128">
        <v>15</v>
      </c>
      <c r="K22" s="128">
        <v>5</v>
      </c>
      <c r="L22" s="130">
        <v>13</v>
      </c>
      <c r="M22" s="121">
        <v>10</v>
      </c>
      <c r="N22" s="121"/>
      <c r="O22" s="122"/>
      <c r="P22" s="113">
        <f t="shared" si="0"/>
        <v>1.3</v>
      </c>
      <c r="Q22" s="113">
        <f t="shared" si="0"/>
        <v>1</v>
      </c>
      <c r="R22" s="114"/>
      <c r="S22" s="123"/>
      <c r="T22" s="124">
        <f t="shared" si="1"/>
        <v>0.32500000000000001</v>
      </c>
      <c r="U22" s="142">
        <f t="shared" si="2"/>
        <v>0.57499999999999996</v>
      </c>
      <c r="V22" s="125"/>
      <c r="W22" s="126"/>
      <c r="X22" s="91" t="s">
        <v>56</v>
      </c>
    </row>
    <row r="23" spans="2:25" ht="201.6" customHeight="1">
      <c r="B23" s="49" t="s">
        <v>39</v>
      </c>
      <c r="C23" s="61" t="s">
        <v>57</v>
      </c>
      <c r="D23" s="85" t="s">
        <v>58</v>
      </c>
      <c r="E23" s="51" t="s">
        <v>50</v>
      </c>
      <c r="F23" s="86" t="s">
        <v>59</v>
      </c>
      <c r="G23" s="131">
        <v>841</v>
      </c>
      <c r="H23" s="128">
        <v>121</v>
      </c>
      <c r="I23" s="128">
        <v>300</v>
      </c>
      <c r="J23" s="128">
        <v>250</v>
      </c>
      <c r="K23" s="128">
        <v>170</v>
      </c>
      <c r="L23" s="130">
        <v>121</v>
      </c>
      <c r="M23" s="121">
        <v>282</v>
      </c>
      <c r="N23" s="121"/>
      <c r="O23" s="122"/>
      <c r="P23" s="113">
        <f t="shared" si="0"/>
        <v>1</v>
      </c>
      <c r="Q23" s="113">
        <f t="shared" si="0"/>
        <v>0.94</v>
      </c>
      <c r="R23" s="114"/>
      <c r="S23" s="123"/>
      <c r="T23" s="124">
        <f t="shared" si="1"/>
        <v>0.14387633769322236</v>
      </c>
      <c r="U23" s="142">
        <f t="shared" si="2"/>
        <v>0.47919143876337694</v>
      </c>
      <c r="V23" s="125"/>
      <c r="W23" s="126"/>
      <c r="X23" s="91" t="s">
        <v>60</v>
      </c>
      <c r="Y23" s="40"/>
    </row>
    <row r="24" spans="2:25" ht="201.6" customHeight="1">
      <c r="B24" s="49" t="s">
        <v>39</v>
      </c>
      <c r="C24" s="61" t="s">
        <v>61</v>
      </c>
      <c r="D24" s="65" t="s">
        <v>62</v>
      </c>
      <c r="E24" s="14" t="s">
        <v>50</v>
      </c>
      <c r="F24" s="80" t="s">
        <v>63</v>
      </c>
      <c r="G24" s="131">
        <v>11</v>
      </c>
      <c r="H24" s="128"/>
      <c r="I24" s="128"/>
      <c r="J24" s="128">
        <v>6</v>
      </c>
      <c r="K24" s="128">
        <v>5</v>
      </c>
      <c r="L24" s="130"/>
      <c r="M24" s="121"/>
      <c r="N24" s="121"/>
      <c r="O24" s="122"/>
      <c r="P24" s="113"/>
      <c r="Q24" s="113"/>
      <c r="R24" s="114"/>
      <c r="S24" s="123"/>
      <c r="T24" s="124">
        <f t="shared" si="1"/>
        <v>0</v>
      </c>
      <c r="U24" s="142">
        <f t="shared" si="2"/>
        <v>0</v>
      </c>
      <c r="V24" s="125"/>
      <c r="W24" s="126"/>
      <c r="X24" s="91" t="s">
        <v>64</v>
      </c>
      <c r="Y24" s="40"/>
    </row>
    <row r="25" spans="2:25" ht="201.6" customHeight="1">
      <c r="B25" s="49" t="s">
        <v>39</v>
      </c>
      <c r="C25" s="61" t="s">
        <v>65</v>
      </c>
      <c r="D25" s="85" t="s">
        <v>66</v>
      </c>
      <c r="E25" s="51" t="s">
        <v>50</v>
      </c>
      <c r="F25" s="86" t="s">
        <v>63</v>
      </c>
      <c r="G25" s="131">
        <v>16</v>
      </c>
      <c r="H25" s="128">
        <v>1</v>
      </c>
      <c r="I25" s="128">
        <v>5</v>
      </c>
      <c r="J25" s="128">
        <v>5</v>
      </c>
      <c r="K25" s="128">
        <v>5</v>
      </c>
      <c r="L25" s="130">
        <v>1</v>
      </c>
      <c r="M25" s="121">
        <v>5</v>
      </c>
      <c r="N25" s="121"/>
      <c r="O25" s="122"/>
      <c r="P25" s="113">
        <f t="shared" si="0"/>
        <v>1</v>
      </c>
      <c r="Q25" s="113">
        <f t="shared" si="0"/>
        <v>1</v>
      </c>
      <c r="R25" s="114"/>
      <c r="S25" s="123"/>
      <c r="T25" s="124">
        <f t="shared" si="1"/>
        <v>6.25E-2</v>
      </c>
      <c r="U25" s="142">
        <f t="shared" si="2"/>
        <v>0.375</v>
      </c>
      <c r="V25" s="125"/>
      <c r="W25" s="126"/>
      <c r="X25" s="91" t="s">
        <v>67</v>
      </c>
      <c r="Y25" s="40"/>
    </row>
    <row r="26" spans="2:25" ht="201.6" customHeight="1">
      <c r="B26" s="45" t="s">
        <v>68</v>
      </c>
      <c r="C26" s="62" t="s">
        <v>69</v>
      </c>
      <c r="D26" s="47" t="s">
        <v>70</v>
      </c>
      <c r="E26" s="48" t="s">
        <v>50</v>
      </c>
      <c r="F26" s="78" t="s">
        <v>71</v>
      </c>
      <c r="G26" s="127">
        <v>218</v>
      </c>
      <c r="H26" s="128">
        <v>60</v>
      </c>
      <c r="I26" s="128">
        <v>91</v>
      </c>
      <c r="J26" s="128">
        <v>90</v>
      </c>
      <c r="K26" s="128">
        <v>47</v>
      </c>
      <c r="L26" s="130">
        <v>60</v>
      </c>
      <c r="M26" s="121">
        <v>72</v>
      </c>
      <c r="N26" s="121"/>
      <c r="O26" s="122"/>
      <c r="P26" s="113">
        <f t="shared" si="0"/>
        <v>1</v>
      </c>
      <c r="Q26" s="113">
        <f t="shared" si="0"/>
        <v>0.79120879120879117</v>
      </c>
      <c r="R26" s="114"/>
      <c r="S26" s="123"/>
      <c r="T26" s="124">
        <f t="shared" si="1"/>
        <v>0.27522935779816515</v>
      </c>
      <c r="U26" s="142">
        <f t="shared" si="2"/>
        <v>0.60550458715596334</v>
      </c>
      <c r="V26" s="125"/>
      <c r="W26" s="126"/>
      <c r="X26" s="94" t="s">
        <v>72</v>
      </c>
      <c r="Y26" s="40"/>
    </row>
    <row r="27" spans="2:25" ht="201.6" customHeight="1">
      <c r="B27" s="49" t="s">
        <v>39</v>
      </c>
      <c r="C27" s="24" t="s">
        <v>73</v>
      </c>
      <c r="D27" s="98" t="s">
        <v>74</v>
      </c>
      <c r="E27" s="99" t="s">
        <v>50</v>
      </c>
      <c r="F27" s="100" t="s">
        <v>75</v>
      </c>
      <c r="G27" s="131">
        <v>5</v>
      </c>
      <c r="H27" s="128">
        <v>1</v>
      </c>
      <c r="I27" s="128">
        <v>2</v>
      </c>
      <c r="J27" s="128">
        <v>1</v>
      </c>
      <c r="K27" s="128">
        <v>1</v>
      </c>
      <c r="L27" s="130">
        <v>1</v>
      </c>
      <c r="M27" s="121"/>
      <c r="N27" s="121"/>
      <c r="O27" s="122"/>
      <c r="P27" s="113">
        <f t="shared" si="0"/>
        <v>1</v>
      </c>
      <c r="Q27" s="113"/>
      <c r="R27" s="114"/>
      <c r="S27" s="123"/>
      <c r="T27" s="124">
        <f t="shared" si="1"/>
        <v>0.2</v>
      </c>
      <c r="U27" s="142">
        <f t="shared" si="2"/>
        <v>0.2</v>
      </c>
      <c r="V27" s="125"/>
      <c r="W27" s="126"/>
      <c r="X27" s="91" t="s">
        <v>76</v>
      </c>
    </row>
    <row r="28" spans="2:25" ht="201.6" customHeight="1">
      <c r="B28" s="49" t="s">
        <v>39</v>
      </c>
      <c r="C28" s="24" t="s">
        <v>77</v>
      </c>
      <c r="D28" s="65" t="s">
        <v>78</v>
      </c>
      <c r="E28" s="14" t="s">
        <v>50</v>
      </c>
      <c r="F28" s="80" t="s">
        <v>79</v>
      </c>
      <c r="G28" s="131">
        <v>41</v>
      </c>
      <c r="H28" s="128">
        <v>17</v>
      </c>
      <c r="I28" s="128">
        <v>9</v>
      </c>
      <c r="J28" s="128">
        <v>9</v>
      </c>
      <c r="K28" s="128">
        <v>6</v>
      </c>
      <c r="L28" s="130">
        <v>17</v>
      </c>
      <c r="M28" s="121"/>
      <c r="N28" s="121"/>
      <c r="O28" s="122"/>
      <c r="P28" s="113">
        <f t="shared" si="0"/>
        <v>1</v>
      </c>
      <c r="Q28" s="113"/>
      <c r="R28" s="114"/>
      <c r="S28" s="123"/>
      <c r="T28" s="124">
        <f t="shared" si="1"/>
        <v>0.41463414634146339</v>
      </c>
      <c r="U28" s="142">
        <f t="shared" si="2"/>
        <v>0.41463414634146339</v>
      </c>
      <c r="V28" s="125"/>
      <c r="W28" s="126"/>
      <c r="X28" s="91" t="s">
        <v>80</v>
      </c>
      <c r="Y28" s="40"/>
    </row>
    <row r="29" spans="2:25" ht="201.6" customHeight="1">
      <c r="B29" s="49" t="s">
        <v>39</v>
      </c>
      <c r="C29" s="24" t="s">
        <v>81</v>
      </c>
      <c r="D29" s="65" t="s">
        <v>82</v>
      </c>
      <c r="E29" s="14" t="s">
        <v>50</v>
      </c>
      <c r="F29" s="80" t="s">
        <v>83</v>
      </c>
      <c r="G29" s="131">
        <v>242</v>
      </c>
      <c r="H29" s="128">
        <v>42</v>
      </c>
      <c r="I29" s="128">
        <v>80</v>
      </c>
      <c r="J29" s="128">
        <v>80</v>
      </c>
      <c r="K29" s="128">
        <v>40</v>
      </c>
      <c r="L29" s="130">
        <v>42</v>
      </c>
      <c r="M29" s="121">
        <v>72</v>
      </c>
      <c r="N29" s="121"/>
      <c r="O29" s="122"/>
      <c r="P29" s="113">
        <f t="shared" si="0"/>
        <v>1</v>
      </c>
      <c r="Q29" s="113">
        <f t="shared" si="0"/>
        <v>0.9</v>
      </c>
      <c r="R29" s="114"/>
      <c r="S29" s="123"/>
      <c r="T29" s="124">
        <f t="shared" si="1"/>
        <v>0.17355371900826447</v>
      </c>
      <c r="U29" s="142">
        <f t="shared" si="2"/>
        <v>0.47107438016528924</v>
      </c>
      <c r="V29" s="125"/>
      <c r="W29" s="126"/>
      <c r="X29" s="91" t="s">
        <v>84</v>
      </c>
      <c r="Y29" s="40"/>
    </row>
    <row r="30" spans="2:25" ht="201.6" customHeight="1">
      <c r="B30" s="45" t="s">
        <v>85</v>
      </c>
      <c r="C30" s="62" t="s">
        <v>86</v>
      </c>
      <c r="D30" s="47" t="s">
        <v>87</v>
      </c>
      <c r="E30" s="48" t="s">
        <v>50</v>
      </c>
      <c r="F30" s="78" t="s">
        <v>88</v>
      </c>
      <c r="G30" s="127">
        <v>6171</v>
      </c>
      <c r="H30" s="128">
        <v>1870</v>
      </c>
      <c r="I30" s="128">
        <v>1770</v>
      </c>
      <c r="J30" s="128">
        <v>1770</v>
      </c>
      <c r="K30" s="128">
        <v>761</v>
      </c>
      <c r="L30" s="130">
        <v>1414</v>
      </c>
      <c r="M30" s="121">
        <v>1208</v>
      </c>
      <c r="N30" s="121"/>
      <c r="O30" s="122"/>
      <c r="P30" s="113">
        <f t="shared" si="0"/>
        <v>0.75614973262032081</v>
      </c>
      <c r="Q30" s="113">
        <f t="shared" si="0"/>
        <v>0.68248587570621466</v>
      </c>
      <c r="R30" s="114"/>
      <c r="S30" s="123"/>
      <c r="T30" s="124">
        <f t="shared" si="1"/>
        <v>0.22913628261221844</v>
      </c>
      <c r="U30" s="142">
        <f t="shared" si="2"/>
        <v>0.42489061740398637</v>
      </c>
      <c r="V30" s="125"/>
      <c r="W30" s="126"/>
      <c r="X30" s="94" t="s">
        <v>89</v>
      </c>
    </row>
    <row r="31" spans="2:25" ht="201.6" customHeight="1">
      <c r="B31" s="49" t="s">
        <v>39</v>
      </c>
      <c r="C31" s="24" t="s">
        <v>90</v>
      </c>
      <c r="D31" s="64" t="s">
        <v>91</v>
      </c>
      <c r="E31" s="72" t="s">
        <v>50</v>
      </c>
      <c r="F31" s="79" t="s">
        <v>92</v>
      </c>
      <c r="G31" s="131">
        <v>2903</v>
      </c>
      <c r="H31" s="128">
        <v>900</v>
      </c>
      <c r="I31" s="128">
        <v>800</v>
      </c>
      <c r="J31" s="128">
        <v>800</v>
      </c>
      <c r="K31" s="128">
        <v>403</v>
      </c>
      <c r="L31" s="130">
        <v>962</v>
      </c>
      <c r="M31" s="121">
        <v>650</v>
      </c>
      <c r="N31" s="121"/>
      <c r="O31" s="122"/>
      <c r="P31" s="113">
        <f t="shared" si="0"/>
        <v>1.068888888888889</v>
      </c>
      <c r="Q31" s="113">
        <f t="shared" si="0"/>
        <v>0.8125</v>
      </c>
      <c r="R31" s="114"/>
      <c r="S31" s="123"/>
      <c r="T31" s="124">
        <f t="shared" si="1"/>
        <v>0.33138132965897349</v>
      </c>
      <c r="U31" s="142">
        <f t="shared" si="2"/>
        <v>0.55528763348260424</v>
      </c>
      <c r="V31" s="125"/>
      <c r="W31" s="126"/>
      <c r="X31" s="91" t="s">
        <v>93</v>
      </c>
    </row>
    <row r="32" spans="2:25" ht="201.6" customHeight="1">
      <c r="B32" s="49" t="s">
        <v>39</v>
      </c>
      <c r="C32" s="24" t="s">
        <v>94</v>
      </c>
      <c r="D32" s="85" t="s">
        <v>95</v>
      </c>
      <c r="E32" s="51" t="s">
        <v>50</v>
      </c>
      <c r="F32" s="86" t="s">
        <v>96</v>
      </c>
      <c r="G32" s="131">
        <v>2596</v>
      </c>
      <c r="H32" s="128">
        <v>800</v>
      </c>
      <c r="I32" s="128">
        <v>800</v>
      </c>
      <c r="J32" s="128">
        <v>800</v>
      </c>
      <c r="K32" s="128">
        <v>196</v>
      </c>
      <c r="L32" s="130">
        <v>546</v>
      </c>
      <c r="M32" s="121">
        <v>400</v>
      </c>
      <c r="N32" s="121"/>
      <c r="O32" s="122"/>
      <c r="P32" s="113">
        <f t="shared" si="0"/>
        <v>0.6825</v>
      </c>
      <c r="Q32" s="113">
        <f t="shared" si="0"/>
        <v>0.5</v>
      </c>
      <c r="R32" s="114"/>
      <c r="S32" s="123"/>
      <c r="T32" s="124">
        <f t="shared" si="1"/>
        <v>0.2103235747303544</v>
      </c>
      <c r="U32" s="142">
        <f t="shared" si="2"/>
        <v>0.36440677966101692</v>
      </c>
      <c r="V32" s="125"/>
      <c r="W32" s="126"/>
      <c r="X32" s="91" t="s">
        <v>97</v>
      </c>
      <c r="Y32" s="40"/>
    </row>
    <row r="33" spans="2:25" ht="201.6" customHeight="1">
      <c r="B33" s="49" t="s">
        <v>39</v>
      </c>
      <c r="C33" s="24" t="s">
        <v>98</v>
      </c>
      <c r="D33" s="85" t="s">
        <v>99</v>
      </c>
      <c r="E33" s="51" t="s">
        <v>50</v>
      </c>
      <c r="F33" s="86" t="s">
        <v>100</v>
      </c>
      <c r="G33" s="131">
        <v>507</v>
      </c>
      <c r="H33" s="128">
        <v>125</v>
      </c>
      <c r="I33" s="128">
        <v>125</v>
      </c>
      <c r="J33" s="128">
        <v>125</v>
      </c>
      <c r="K33" s="128">
        <v>132</v>
      </c>
      <c r="L33" s="130">
        <v>141</v>
      </c>
      <c r="M33" s="121">
        <v>115</v>
      </c>
      <c r="N33" s="121"/>
      <c r="O33" s="122"/>
      <c r="P33" s="113">
        <f t="shared" si="0"/>
        <v>1.1279999999999999</v>
      </c>
      <c r="Q33" s="113">
        <f t="shared" si="0"/>
        <v>0.92</v>
      </c>
      <c r="R33" s="114"/>
      <c r="S33" s="123"/>
      <c r="T33" s="124">
        <f t="shared" si="1"/>
        <v>0.27810650887573962</v>
      </c>
      <c r="U33" s="142">
        <f t="shared" si="2"/>
        <v>0.50493096646942803</v>
      </c>
      <c r="V33" s="125"/>
      <c r="W33" s="126"/>
      <c r="X33" s="91" t="s">
        <v>101</v>
      </c>
      <c r="Y33" s="40"/>
    </row>
    <row r="34" spans="2:25" ht="201.6" customHeight="1">
      <c r="B34" s="49" t="s">
        <v>39</v>
      </c>
      <c r="C34" s="24" t="s">
        <v>102</v>
      </c>
      <c r="D34" s="85" t="s">
        <v>103</v>
      </c>
      <c r="E34" s="51" t="s">
        <v>50</v>
      </c>
      <c r="F34" s="86" t="s">
        <v>104</v>
      </c>
      <c r="G34" s="131">
        <v>165</v>
      </c>
      <c r="H34" s="128">
        <v>45</v>
      </c>
      <c r="I34" s="128">
        <v>45</v>
      </c>
      <c r="J34" s="128">
        <v>45</v>
      </c>
      <c r="K34" s="128">
        <v>30</v>
      </c>
      <c r="L34" s="130">
        <v>35</v>
      </c>
      <c r="M34" s="121">
        <v>43</v>
      </c>
      <c r="N34" s="121"/>
      <c r="O34" s="122"/>
      <c r="P34" s="113">
        <f t="shared" si="0"/>
        <v>0.77777777777777779</v>
      </c>
      <c r="Q34" s="113">
        <f t="shared" si="0"/>
        <v>0.9555555555555556</v>
      </c>
      <c r="R34" s="114"/>
      <c r="S34" s="123"/>
      <c r="T34" s="124">
        <f t="shared" si="1"/>
        <v>0.21212121212121213</v>
      </c>
      <c r="U34" s="142">
        <f t="shared" si="2"/>
        <v>0.47272727272727272</v>
      </c>
      <c r="V34" s="125"/>
      <c r="W34" s="126"/>
      <c r="X34" s="91" t="s">
        <v>105</v>
      </c>
      <c r="Y34" s="40"/>
    </row>
    <row r="35" spans="2:25" ht="201.6" customHeight="1">
      <c r="B35" s="45" t="s">
        <v>106</v>
      </c>
      <c r="C35" s="46" t="s">
        <v>107</v>
      </c>
      <c r="D35" s="47" t="s">
        <v>108</v>
      </c>
      <c r="E35" s="48" t="s">
        <v>50</v>
      </c>
      <c r="F35" s="78" t="s">
        <v>109</v>
      </c>
      <c r="G35" s="127">
        <v>410</v>
      </c>
      <c r="H35" s="128">
        <v>121</v>
      </c>
      <c r="I35" s="128">
        <v>111</v>
      </c>
      <c r="J35" s="128">
        <v>111</v>
      </c>
      <c r="K35" s="128">
        <v>83</v>
      </c>
      <c r="L35" s="130">
        <v>114</v>
      </c>
      <c r="M35" s="121">
        <v>130</v>
      </c>
      <c r="N35" s="121"/>
      <c r="O35" s="122"/>
      <c r="P35" s="113">
        <f t="shared" si="0"/>
        <v>0.94214876033057848</v>
      </c>
      <c r="Q35" s="113">
        <f t="shared" si="0"/>
        <v>1.1711711711711712</v>
      </c>
      <c r="R35" s="114"/>
      <c r="S35" s="123"/>
      <c r="T35" s="124">
        <f t="shared" si="1"/>
        <v>0.2780487804878049</v>
      </c>
      <c r="U35" s="142">
        <f t="shared" si="2"/>
        <v>0.59512195121951217</v>
      </c>
      <c r="V35" s="125"/>
      <c r="W35" s="126"/>
      <c r="X35" s="94" t="s">
        <v>110</v>
      </c>
    </row>
    <row r="36" spans="2:25" ht="201.6" customHeight="1">
      <c r="B36" s="49" t="s">
        <v>39</v>
      </c>
      <c r="C36" s="24" t="s">
        <v>111</v>
      </c>
      <c r="D36" s="98" t="s">
        <v>112</v>
      </c>
      <c r="E36" s="99" t="s">
        <v>50</v>
      </c>
      <c r="F36" s="100" t="s">
        <v>113</v>
      </c>
      <c r="G36" s="131">
        <v>23</v>
      </c>
      <c r="H36" s="128">
        <v>6</v>
      </c>
      <c r="I36" s="128">
        <v>6</v>
      </c>
      <c r="J36" s="128">
        <v>6</v>
      </c>
      <c r="K36" s="128">
        <v>6</v>
      </c>
      <c r="L36" s="130">
        <v>5</v>
      </c>
      <c r="M36" s="121">
        <v>7</v>
      </c>
      <c r="N36" s="121"/>
      <c r="O36" s="122"/>
      <c r="P36" s="113">
        <f t="shared" si="0"/>
        <v>0.83333333333333337</v>
      </c>
      <c r="Q36" s="113">
        <f t="shared" si="0"/>
        <v>1.1666666666666667</v>
      </c>
      <c r="R36" s="114"/>
      <c r="S36" s="123"/>
      <c r="T36" s="124">
        <f t="shared" si="1"/>
        <v>0.21739130434782608</v>
      </c>
      <c r="U36" s="142">
        <f t="shared" si="2"/>
        <v>0.52173913043478259</v>
      </c>
      <c r="V36" s="125"/>
      <c r="W36" s="126"/>
      <c r="X36" s="91" t="s">
        <v>114</v>
      </c>
    </row>
    <row r="37" spans="2:25" ht="201.6" customHeight="1">
      <c r="B37" s="49" t="s">
        <v>39</v>
      </c>
      <c r="C37" s="24" t="s">
        <v>115</v>
      </c>
      <c r="D37" s="85" t="s">
        <v>116</v>
      </c>
      <c r="E37" s="51" t="s">
        <v>50</v>
      </c>
      <c r="F37" s="86" t="s">
        <v>117</v>
      </c>
      <c r="G37" s="131">
        <v>307</v>
      </c>
      <c r="H37" s="128">
        <v>80</v>
      </c>
      <c r="I37" s="128">
        <v>80</v>
      </c>
      <c r="J37" s="128">
        <v>80</v>
      </c>
      <c r="K37" s="128">
        <v>67</v>
      </c>
      <c r="L37" s="130">
        <v>72</v>
      </c>
      <c r="M37" s="121">
        <v>72</v>
      </c>
      <c r="N37" s="121"/>
      <c r="O37" s="122"/>
      <c r="P37" s="113">
        <f t="shared" si="0"/>
        <v>0.9</v>
      </c>
      <c r="Q37" s="113">
        <f t="shared" si="0"/>
        <v>0.9</v>
      </c>
      <c r="R37" s="114"/>
      <c r="S37" s="123"/>
      <c r="T37" s="124">
        <f t="shared" si="1"/>
        <v>0.23452768729641693</v>
      </c>
      <c r="U37" s="142">
        <f t="shared" si="2"/>
        <v>0.46905537459283386</v>
      </c>
      <c r="V37" s="125"/>
      <c r="W37" s="126"/>
      <c r="X37" s="91" t="s">
        <v>118</v>
      </c>
      <c r="Y37" s="40"/>
    </row>
    <row r="38" spans="2:25" ht="201.6" customHeight="1">
      <c r="B38" s="49" t="s">
        <v>39</v>
      </c>
      <c r="C38" s="24" t="s">
        <v>119</v>
      </c>
      <c r="D38" s="85" t="s">
        <v>120</v>
      </c>
      <c r="E38" s="51" t="s">
        <v>50</v>
      </c>
      <c r="F38" s="86" t="s">
        <v>121</v>
      </c>
      <c r="G38" s="131">
        <v>95</v>
      </c>
      <c r="H38" s="128">
        <v>35</v>
      </c>
      <c r="I38" s="128">
        <v>50</v>
      </c>
      <c r="J38" s="128">
        <v>25</v>
      </c>
      <c r="K38" s="128">
        <v>10</v>
      </c>
      <c r="L38" s="130">
        <v>37</v>
      </c>
      <c r="M38" s="121">
        <v>51</v>
      </c>
      <c r="N38" s="121"/>
      <c r="O38" s="122"/>
      <c r="P38" s="113">
        <f t="shared" si="0"/>
        <v>1.0571428571428572</v>
      </c>
      <c r="Q38" s="113">
        <f t="shared" si="0"/>
        <v>1.02</v>
      </c>
      <c r="R38" s="114"/>
      <c r="S38" s="123"/>
      <c r="T38" s="124">
        <f t="shared" si="1"/>
        <v>0.38947368421052631</v>
      </c>
      <c r="U38" s="142">
        <f t="shared" si="2"/>
        <v>0.9263157894736842</v>
      </c>
      <c r="V38" s="125"/>
      <c r="W38" s="126"/>
      <c r="X38" s="91" t="s">
        <v>122</v>
      </c>
      <c r="Y38" s="40"/>
    </row>
    <row r="39" spans="2:25" ht="201.6" customHeight="1">
      <c r="B39" s="45" t="s">
        <v>123</v>
      </c>
      <c r="C39" s="62" t="s">
        <v>124</v>
      </c>
      <c r="D39" s="47" t="s">
        <v>125</v>
      </c>
      <c r="E39" s="48" t="s">
        <v>50</v>
      </c>
      <c r="F39" s="78" t="s">
        <v>126</v>
      </c>
      <c r="G39" s="127">
        <v>102</v>
      </c>
      <c r="H39" s="128">
        <v>32</v>
      </c>
      <c r="I39" s="128">
        <v>26</v>
      </c>
      <c r="J39" s="128">
        <v>24</v>
      </c>
      <c r="K39" s="128">
        <v>20</v>
      </c>
      <c r="L39" s="130">
        <v>28</v>
      </c>
      <c r="M39" s="121">
        <v>16</v>
      </c>
      <c r="N39" s="121"/>
      <c r="O39" s="122"/>
      <c r="P39" s="113">
        <f t="shared" si="0"/>
        <v>0.875</v>
      </c>
      <c r="Q39" s="113">
        <f t="shared" si="0"/>
        <v>0.61538461538461542</v>
      </c>
      <c r="R39" s="114"/>
      <c r="S39" s="123"/>
      <c r="T39" s="124">
        <f t="shared" si="1"/>
        <v>0.27450980392156865</v>
      </c>
      <c r="U39" s="142">
        <f t="shared" si="2"/>
        <v>0.43137254901960786</v>
      </c>
      <c r="V39" s="125"/>
      <c r="W39" s="126"/>
      <c r="X39" s="94" t="s">
        <v>127</v>
      </c>
    </row>
    <row r="40" spans="2:25" ht="201.6" customHeight="1">
      <c r="B40" s="49" t="s">
        <v>39</v>
      </c>
      <c r="C40" s="24" t="s">
        <v>128</v>
      </c>
      <c r="D40" s="98" t="s">
        <v>129</v>
      </c>
      <c r="E40" s="99" t="s">
        <v>50</v>
      </c>
      <c r="F40" s="100" t="s">
        <v>130</v>
      </c>
      <c r="G40" s="131">
        <v>6</v>
      </c>
      <c r="H40" s="128">
        <v>2</v>
      </c>
      <c r="I40" s="128">
        <v>2</v>
      </c>
      <c r="J40" s="128">
        <v>1</v>
      </c>
      <c r="K40" s="128">
        <v>1</v>
      </c>
      <c r="L40" s="130">
        <v>2</v>
      </c>
      <c r="M40" s="121">
        <v>2</v>
      </c>
      <c r="N40" s="121"/>
      <c r="O40" s="122"/>
      <c r="P40" s="113">
        <f t="shared" si="0"/>
        <v>1</v>
      </c>
      <c r="Q40" s="113">
        <f t="shared" si="0"/>
        <v>1</v>
      </c>
      <c r="R40" s="114"/>
      <c r="S40" s="123"/>
      <c r="T40" s="124">
        <f t="shared" si="1"/>
        <v>0.33333333333333331</v>
      </c>
      <c r="U40" s="142">
        <f t="shared" si="2"/>
        <v>0.66666666666666663</v>
      </c>
      <c r="V40" s="125"/>
      <c r="W40" s="126"/>
      <c r="X40" s="91" t="s">
        <v>131</v>
      </c>
      <c r="Y40" s="40"/>
    </row>
    <row r="41" spans="2:25" ht="201.6" customHeight="1">
      <c r="B41" s="49" t="s">
        <v>39</v>
      </c>
      <c r="C41" s="24" t="s">
        <v>132</v>
      </c>
      <c r="D41" s="85" t="s">
        <v>133</v>
      </c>
      <c r="E41" s="51" t="s">
        <v>50</v>
      </c>
      <c r="F41" s="86" t="s">
        <v>134</v>
      </c>
      <c r="G41" s="131">
        <v>5</v>
      </c>
      <c r="H41" s="128">
        <v>1</v>
      </c>
      <c r="I41" s="128">
        <v>2</v>
      </c>
      <c r="J41" s="128">
        <v>1</v>
      </c>
      <c r="K41" s="128">
        <v>1</v>
      </c>
      <c r="L41" s="130"/>
      <c r="M41" s="121">
        <v>2</v>
      </c>
      <c r="N41" s="121"/>
      <c r="O41" s="122"/>
      <c r="P41" s="113">
        <f t="shared" si="0"/>
        <v>0</v>
      </c>
      <c r="Q41" s="113">
        <f t="shared" si="0"/>
        <v>1</v>
      </c>
      <c r="R41" s="114"/>
      <c r="S41" s="123"/>
      <c r="T41" s="124">
        <f t="shared" si="1"/>
        <v>0</v>
      </c>
      <c r="U41" s="142">
        <f t="shared" si="2"/>
        <v>0.4</v>
      </c>
      <c r="V41" s="125"/>
      <c r="W41" s="126"/>
      <c r="X41" s="91" t="s">
        <v>135</v>
      </c>
      <c r="Y41" s="40"/>
    </row>
    <row r="42" spans="2:25" ht="201.6" customHeight="1">
      <c r="B42" s="49" t="s">
        <v>39</v>
      </c>
      <c r="C42" s="24" t="s">
        <v>136</v>
      </c>
      <c r="D42" s="85" t="s">
        <v>137</v>
      </c>
      <c r="E42" s="51" t="s">
        <v>50</v>
      </c>
      <c r="F42" s="86" t="s">
        <v>138</v>
      </c>
      <c r="G42" s="131">
        <v>3</v>
      </c>
      <c r="H42" s="128">
        <v>1</v>
      </c>
      <c r="I42" s="128">
        <v>1</v>
      </c>
      <c r="J42" s="128">
        <v>1</v>
      </c>
      <c r="K42" s="128"/>
      <c r="L42" s="130"/>
      <c r="M42" s="121"/>
      <c r="N42" s="121"/>
      <c r="O42" s="122"/>
      <c r="P42" s="113">
        <f t="shared" si="0"/>
        <v>0</v>
      </c>
      <c r="Q42" s="113">
        <f t="shared" si="0"/>
        <v>0</v>
      </c>
      <c r="R42" s="114"/>
      <c r="S42" s="123"/>
      <c r="T42" s="124">
        <f t="shared" si="1"/>
        <v>0</v>
      </c>
      <c r="U42" s="142">
        <f t="shared" si="2"/>
        <v>0</v>
      </c>
      <c r="V42" s="125"/>
      <c r="W42" s="126"/>
      <c r="X42" s="91" t="s">
        <v>139</v>
      </c>
    </row>
    <row r="43" spans="2:25" ht="201.6" customHeight="1">
      <c r="B43" s="49" t="s">
        <v>39</v>
      </c>
      <c r="C43" s="24" t="s">
        <v>140</v>
      </c>
      <c r="D43" s="85" t="s">
        <v>141</v>
      </c>
      <c r="E43" s="51" t="s">
        <v>50</v>
      </c>
      <c r="F43" s="86" t="s">
        <v>142</v>
      </c>
      <c r="G43" s="131">
        <v>30</v>
      </c>
      <c r="H43" s="128">
        <v>8</v>
      </c>
      <c r="I43" s="128">
        <v>8</v>
      </c>
      <c r="J43" s="128">
        <v>8</v>
      </c>
      <c r="K43" s="128">
        <v>6</v>
      </c>
      <c r="L43" s="130">
        <v>6</v>
      </c>
      <c r="M43" s="121">
        <v>7</v>
      </c>
      <c r="N43" s="121"/>
      <c r="O43" s="122"/>
      <c r="P43" s="113">
        <f t="shared" si="0"/>
        <v>0.75</v>
      </c>
      <c r="Q43" s="113">
        <f t="shared" si="0"/>
        <v>0.875</v>
      </c>
      <c r="R43" s="114"/>
      <c r="S43" s="123"/>
      <c r="T43" s="124">
        <f t="shared" si="1"/>
        <v>0.2</v>
      </c>
      <c r="U43" s="142">
        <f t="shared" si="2"/>
        <v>0.43333333333333335</v>
      </c>
      <c r="V43" s="125"/>
      <c r="W43" s="126"/>
      <c r="X43" s="91" t="s">
        <v>143</v>
      </c>
    </row>
    <row r="44" spans="2:25" ht="201.6" customHeight="1">
      <c r="B44" s="49" t="s">
        <v>39</v>
      </c>
      <c r="C44" s="24" t="s">
        <v>144</v>
      </c>
      <c r="D44" s="85" t="s">
        <v>145</v>
      </c>
      <c r="E44" s="51" t="s">
        <v>50</v>
      </c>
      <c r="F44" s="86" t="s">
        <v>146</v>
      </c>
      <c r="G44" s="131">
        <v>58</v>
      </c>
      <c r="H44" s="128">
        <v>20</v>
      </c>
      <c r="I44" s="128">
        <v>13</v>
      </c>
      <c r="J44" s="128">
        <v>13</v>
      </c>
      <c r="K44" s="128">
        <v>12</v>
      </c>
      <c r="L44" s="130">
        <v>20</v>
      </c>
      <c r="M44" s="121">
        <v>7</v>
      </c>
      <c r="N44" s="121"/>
      <c r="O44" s="122"/>
      <c r="P44" s="113">
        <f t="shared" si="0"/>
        <v>1</v>
      </c>
      <c r="Q44" s="113">
        <f t="shared" si="0"/>
        <v>0.53846153846153844</v>
      </c>
      <c r="R44" s="114"/>
      <c r="S44" s="123"/>
      <c r="T44" s="124">
        <f t="shared" si="1"/>
        <v>0.34482758620689657</v>
      </c>
      <c r="U44" s="142">
        <f t="shared" si="2"/>
        <v>0.46551724137931033</v>
      </c>
      <c r="V44" s="125"/>
      <c r="W44" s="126"/>
      <c r="X44" s="91" t="s">
        <v>147</v>
      </c>
    </row>
    <row r="45" spans="2:25" ht="201.6" customHeight="1">
      <c r="B45" s="45" t="s">
        <v>148</v>
      </c>
      <c r="C45" s="62" t="s">
        <v>149</v>
      </c>
      <c r="D45" s="47" t="s">
        <v>150</v>
      </c>
      <c r="E45" s="48" t="s">
        <v>50</v>
      </c>
      <c r="F45" s="78" t="s">
        <v>151</v>
      </c>
      <c r="G45" s="127">
        <v>277</v>
      </c>
      <c r="H45" s="128">
        <v>76</v>
      </c>
      <c r="I45" s="128">
        <v>68</v>
      </c>
      <c r="J45" s="128">
        <v>72</v>
      </c>
      <c r="K45" s="128">
        <v>57</v>
      </c>
      <c r="L45" s="130">
        <v>81</v>
      </c>
      <c r="M45" s="121">
        <v>61</v>
      </c>
      <c r="N45" s="121"/>
      <c r="O45" s="122"/>
      <c r="P45" s="113">
        <f t="shared" si="0"/>
        <v>1.0657894736842106</v>
      </c>
      <c r="Q45" s="113">
        <f t="shared" si="0"/>
        <v>0.8970588235294118</v>
      </c>
      <c r="R45" s="114"/>
      <c r="S45" s="123"/>
      <c r="T45" s="124">
        <f t="shared" si="1"/>
        <v>0.29241877256317689</v>
      </c>
      <c r="U45" s="142">
        <f t="shared" si="2"/>
        <v>0.5126353790613718</v>
      </c>
      <c r="V45" s="125"/>
      <c r="W45" s="126"/>
      <c r="X45" s="94" t="s">
        <v>152</v>
      </c>
    </row>
    <row r="46" spans="2:25" ht="201.6" customHeight="1">
      <c r="B46" s="49" t="s">
        <v>39</v>
      </c>
      <c r="C46" s="24" t="s">
        <v>153</v>
      </c>
      <c r="D46" s="98" t="s">
        <v>154</v>
      </c>
      <c r="E46" s="99" t="s">
        <v>50</v>
      </c>
      <c r="F46" s="100" t="s">
        <v>155</v>
      </c>
      <c r="G46" s="131">
        <v>12</v>
      </c>
      <c r="H46" s="128">
        <v>3</v>
      </c>
      <c r="I46" s="128">
        <v>3</v>
      </c>
      <c r="J46" s="128">
        <v>3</v>
      </c>
      <c r="K46" s="128">
        <v>3</v>
      </c>
      <c r="L46" s="130">
        <v>3</v>
      </c>
      <c r="M46" s="121">
        <v>2</v>
      </c>
      <c r="N46" s="121"/>
      <c r="O46" s="122"/>
      <c r="P46" s="113">
        <f t="shared" si="0"/>
        <v>1</v>
      </c>
      <c r="Q46" s="113">
        <f t="shared" si="0"/>
        <v>0.66666666666666663</v>
      </c>
      <c r="R46" s="114"/>
      <c r="S46" s="123"/>
      <c r="T46" s="124">
        <f t="shared" si="1"/>
        <v>0.25</v>
      </c>
      <c r="U46" s="142">
        <f t="shared" si="2"/>
        <v>0.41666666666666669</v>
      </c>
      <c r="V46" s="125"/>
      <c r="W46" s="126"/>
      <c r="X46" s="91" t="s">
        <v>156</v>
      </c>
      <c r="Y46" s="40"/>
    </row>
    <row r="47" spans="2:25" ht="201.6" customHeight="1">
      <c r="B47" s="49" t="s">
        <v>39</v>
      </c>
      <c r="C47" s="24" t="s">
        <v>157</v>
      </c>
      <c r="D47" s="85" t="s">
        <v>158</v>
      </c>
      <c r="E47" s="51" t="s">
        <v>50</v>
      </c>
      <c r="F47" s="86" t="s">
        <v>159</v>
      </c>
      <c r="G47" s="131">
        <v>123</v>
      </c>
      <c r="H47" s="128">
        <v>38</v>
      </c>
      <c r="I47" s="128">
        <v>30</v>
      </c>
      <c r="J47" s="128">
        <v>29</v>
      </c>
      <c r="K47" s="128">
        <v>26</v>
      </c>
      <c r="L47" s="130">
        <v>38</v>
      </c>
      <c r="M47" s="121">
        <v>30</v>
      </c>
      <c r="N47" s="121"/>
      <c r="O47" s="122"/>
      <c r="P47" s="113">
        <f t="shared" si="0"/>
        <v>1</v>
      </c>
      <c r="Q47" s="113">
        <f t="shared" si="0"/>
        <v>1</v>
      </c>
      <c r="R47" s="114"/>
      <c r="S47" s="123"/>
      <c r="T47" s="124">
        <f t="shared" si="1"/>
        <v>0.30894308943089432</v>
      </c>
      <c r="U47" s="142">
        <f t="shared" si="2"/>
        <v>0.55284552845528456</v>
      </c>
      <c r="V47" s="125"/>
      <c r="W47" s="126"/>
      <c r="X47" s="91" t="s">
        <v>160</v>
      </c>
      <c r="Y47" s="40"/>
    </row>
    <row r="48" spans="2:25" ht="201.6" customHeight="1">
      <c r="B48" s="49" t="s">
        <v>39</v>
      </c>
      <c r="C48" s="24" t="s">
        <v>161</v>
      </c>
      <c r="D48" s="85" t="s">
        <v>162</v>
      </c>
      <c r="E48" s="51" t="s">
        <v>50</v>
      </c>
      <c r="F48" s="86" t="s">
        <v>163</v>
      </c>
      <c r="G48" s="131">
        <v>138</v>
      </c>
      <c r="H48" s="128">
        <v>35</v>
      </c>
      <c r="I48" s="128">
        <v>35</v>
      </c>
      <c r="J48" s="128">
        <v>40</v>
      </c>
      <c r="K48" s="128">
        <v>28</v>
      </c>
      <c r="L48" s="130">
        <v>40</v>
      </c>
      <c r="M48" s="121">
        <v>29</v>
      </c>
      <c r="N48" s="121"/>
      <c r="O48" s="122"/>
      <c r="P48" s="113">
        <f t="shared" si="0"/>
        <v>1.1428571428571428</v>
      </c>
      <c r="Q48" s="113">
        <f t="shared" si="0"/>
        <v>0.82857142857142863</v>
      </c>
      <c r="R48" s="114"/>
      <c r="S48" s="123"/>
      <c r="T48" s="124">
        <f t="shared" si="1"/>
        <v>0.28985507246376813</v>
      </c>
      <c r="U48" s="142">
        <f t="shared" si="2"/>
        <v>0.5</v>
      </c>
      <c r="V48" s="125"/>
      <c r="W48" s="126"/>
      <c r="X48" s="91" t="s">
        <v>164</v>
      </c>
    </row>
    <row r="49" spans="2:25" ht="201.6" customHeight="1">
      <c r="B49" s="45" t="s">
        <v>165</v>
      </c>
      <c r="C49" s="62" t="s">
        <v>166</v>
      </c>
      <c r="D49" s="47" t="s">
        <v>167</v>
      </c>
      <c r="E49" s="48" t="s">
        <v>50</v>
      </c>
      <c r="F49" s="78" t="s">
        <v>151</v>
      </c>
      <c r="G49" s="127">
        <v>12257</v>
      </c>
      <c r="H49" s="128">
        <v>3482</v>
      </c>
      <c r="I49" s="128">
        <v>2945</v>
      </c>
      <c r="J49" s="128">
        <v>2945</v>
      </c>
      <c r="K49" s="128">
        <v>2885</v>
      </c>
      <c r="L49" s="130">
        <v>3494</v>
      </c>
      <c r="M49" s="121">
        <v>4674</v>
      </c>
      <c r="N49" s="121"/>
      <c r="O49" s="122"/>
      <c r="P49" s="113">
        <f t="shared" si="0"/>
        <v>1.0034462952326249</v>
      </c>
      <c r="Q49" s="113">
        <f t="shared" si="0"/>
        <v>1.5870967741935484</v>
      </c>
      <c r="R49" s="114"/>
      <c r="S49" s="123"/>
      <c r="T49" s="124">
        <f t="shared" si="1"/>
        <v>0.28506159745451581</v>
      </c>
      <c r="U49" s="142">
        <f t="shared" si="2"/>
        <v>0.66639471322509591</v>
      </c>
      <c r="V49" s="125"/>
      <c r="W49" s="126"/>
      <c r="X49" s="94" t="s">
        <v>168</v>
      </c>
      <c r="Y49" s="40"/>
    </row>
    <row r="50" spans="2:25" ht="201.6" customHeight="1">
      <c r="B50" s="49" t="s">
        <v>39</v>
      </c>
      <c r="C50" s="24" t="s">
        <v>169</v>
      </c>
      <c r="D50" s="85" t="s">
        <v>170</v>
      </c>
      <c r="E50" s="51" t="s">
        <v>50</v>
      </c>
      <c r="F50" s="86" t="s">
        <v>171</v>
      </c>
      <c r="G50" s="131">
        <v>232</v>
      </c>
      <c r="H50" s="128">
        <v>82</v>
      </c>
      <c r="I50" s="128">
        <v>55</v>
      </c>
      <c r="J50" s="128">
        <v>55</v>
      </c>
      <c r="K50" s="128">
        <v>40</v>
      </c>
      <c r="L50" s="130">
        <v>82</v>
      </c>
      <c r="M50" s="121">
        <v>70</v>
      </c>
      <c r="N50" s="121"/>
      <c r="O50" s="122"/>
      <c r="P50" s="113">
        <f t="shared" si="0"/>
        <v>1</v>
      </c>
      <c r="Q50" s="113">
        <f t="shared" si="0"/>
        <v>1.2727272727272727</v>
      </c>
      <c r="R50" s="114"/>
      <c r="S50" s="123"/>
      <c r="T50" s="124">
        <f t="shared" si="1"/>
        <v>0.35344827586206895</v>
      </c>
      <c r="U50" s="142">
        <f t="shared" si="2"/>
        <v>0.65517241379310343</v>
      </c>
      <c r="V50" s="125"/>
      <c r="W50" s="126"/>
      <c r="X50" s="91" t="s">
        <v>172</v>
      </c>
    </row>
    <row r="51" spans="2:25" ht="201.6" customHeight="1" thickBot="1">
      <c r="B51" s="49" t="s">
        <v>39</v>
      </c>
      <c r="C51" s="24" t="s">
        <v>173</v>
      </c>
      <c r="D51" s="85" t="s">
        <v>174</v>
      </c>
      <c r="E51" s="51" t="s">
        <v>50</v>
      </c>
      <c r="F51" s="86" t="s">
        <v>175</v>
      </c>
      <c r="G51" s="131">
        <v>1510</v>
      </c>
      <c r="H51" s="128">
        <v>400</v>
      </c>
      <c r="I51" s="128">
        <v>380</v>
      </c>
      <c r="J51" s="128">
        <v>380</v>
      </c>
      <c r="K51" s="128">
        <v>350</v>
      </c>
      <c r="L51" s="130">
        <v>410</v>
      </c>
      <c r="M51" s="121">
        <v>536</v>
      </c>
      <c r="N51" s="121"/>
      <c r="O51" s="122"/>
      <c r="P51" s="113">
        <f t="shared" si="0"/>
        <v>1.0249999999999999</v>
      </c>
      <c r="Q51" s="113">
        <f t="shared" si="0"/>
        <v>1.4105263157894736</v>
      </c>
      <c r="R51" s="114"/>
      <c r="S51" s="123"/>
      <c r="T51" s="124">
        <f t="shared" si="1"/>
        <v>0.27152317880794702</v>
      </c>
      <c r="U51" s="142">
        <f t="shared" si="2"/>
        <v>0.62649006622516556</v>
      </c>
      <c r="V51" s="125"/>
      <c r="W51" s="126"/>
      <c r="X51" s="92" t="s">
        <v>176</v>
      </c>
      <c r="Y51" s="40"/>
    </row>
    <row r="52" spans="2:25" ht="201.6" customHeight="1">
      <c r="B52" s="49" t="s">
        <v>39</v>
      </c>
      <c r="C52" s="24" t="s">
        <v>177</v>
      </c>
      <c r="D52" s="88" t="s">
        <v>178</v>
      </c>
      <c r="E52" s="51" t="s">
        <v>50</v>
      </c>
      <c r="F52" s="86" t="s">
        <v>179</v>
      </c>
      <c r="G52" s="131">
        <v>10515</v>
      </c>
      <c r="H52" s="128">
        <v>3000</v>
      </c>
      <c r="I52" s="128">
        <v>2510</v>
      </c>
      <c r="J52" s="128">
        <v>2510</v>
      </c>
      <c r="K52" s="128">
        <v>2495</v>
      </c>
      <c r="L52" s="130">
        <v>3002</v>
      </c>
      <c r="M52" s="121">
        <v>4068</v>
      </c>
      <c r="N52" s="121"/>
      <c r="O52" s="122"/>
      <c r="P52" s="113">
        <f t="shared" si="0"/>
        <v>1.0006666666666666</v>
      </c>
      <c r="Q52" s="113">
        <f t="shared" si="0"/>
        <v>1.6207171314741036</v>
      </c>
      <c r="R52" s="114"/>
      <c r="S52" s="123"/>
      <c r="T52" s="124">
        <f t="shared" si="1"/>
        <v>0.28549690917736564</v>
      </c>
      <c r="U52" s="142">
        <f t="shared" si="2"/>
        <v>0.67237280076081785</v>
      </c>
      <c r="V52" s="125"/>
      <c r="W52" s="126"/>
      <c r="X52" s="95" t="s">
        <v>180</v>
      </c>
      <c r="Y52" s="40"/>
    </row>
    <row r="53" spans="2:25" ht="201.6" customHeight="1">
      <c r="B53" s="45" t="s">
        <v>181</v>
      </c>
      <c r="C53" s="62" t="s">
        <v>182</v>
      </c>
      <c r="D53" s="87" t="s">
        <v>183</v>
      </c>
      <c r="E53" s="89" t="s">
        <v>36</v>
      </c>
      <c r="F53" s="90" t="s">
        <v>184</v>
      </c>
      <c r="G53" s="127">
        <v>655</v>
      </c>
      <c r="H53" s="128">
        <v>175</v>
      </c>
      <c r="I53" s="128">
        <v>130</v>
      </c>
      <c r="J53" s="128">
        <v>175</v>
      </c>
      <c r="K53" s="128">
        <v>175</v>
      </c>
      <c r="L53" s="130">
        <v>174</v>
      </c>
      <c r="M53" s="121">
        <v>120</v>
      </c>
      <c r="N53" s="121"/>
      <c r="O53" s="122"/>
      <c r="P53" s="113">
        <f t="shared" si="0"/>
        <v>0.99428571428571433</v>
      </c>
      <c r="Q53" s="113">
        <f t="shared" si="0"/>
        <v>0.92307692307692313</v>
      </c>
      <c r="R53" s="114"/>
      <c r="S53" s="123"/>
      <c r="T53" s="124">
        <f t="shared" si="1"/>
        <v>0.26564885496183205</v>
      </c>
      <c r="U53" s="142">
        <f t="shared" si="2"/>
        <v>0.44885496183206108</v>
      </c>
      <c r="V53" s="125"/>
      <c r="W53" s="126"/>
      <c r="X53" s="96" t="s">
        <v>185</v>
      </c>
      <c r="Y53" s="40"/>
    </row>
    <row r="54" spans="2:25" ht="201.6" customHeight="1">
      <c r="B54" s="49" t="s">
        <v>39</v>
      </c>
      <c r="C54" s="24" t="s">
        <v>186</v>
      </c>
      <c r="D54" s="67" t="s">
        <v>187</v>
      </c>
      <c r="E54" s="74" t="s">
        <v>36</v>
      </c>
      <c r="F54" s="82" t="s">
        <v>188</v>
      </c>
      <c r="G54" s="131">
        <v>38400</v>
      </c>
      <c r="H54" s="128">
        <v>9600</v>
      </c>
      <c r="I54" s="128">
        <v>9600</v>
      </c>
      <c r="J54" s="128">
        <v>9600</v>
      </c>
      <c r="K54" s="128">
        <v>9600</v>
      </c>
      <c r="L54" s="130">
        <v>9699</v>
      </c>
      <c r="M54" s="121">
        <v>8011</v>
      </c>
      <c r="N54" s="121"/>
      <c r="O54" s="122"/>
      <c r="P54" s="113">
        <f t="shared" si="0"/>
        <v>1.0103124999999999</v>
      </c>
      <c r="Q54" s="113">
        <f t="shared" si="0"/>
        <v>0.83447916666666666</v>
      </c>
      <c r="R54" s="114"/>
      <c r="S54" s="123"/>
      <c r="T54" s="124">
        <f t="shared" si="1"/>
        <v>0.25257812499999999</v>
      </c>
      <c r="U54" s="142">
        <f t="shared" si="2"/>
        <v>0.46119791666666665</v>
      </c>
      <c r="V54" s="125"/>
      <c r="W54" s="126"/>
      <c r="X54" s="95" t="s">
        <v>189</v>
      </c>
      <c r="Y54" s="40"/>
    </row>
    <row r="55" spans="2:25" ht="201.6" customHeight="1">
      <c r="B55" s="45" t="s">
        <v>190</v>
      </c>
      <c r="C55" s="62" t="s">
        <v>191</v>
      </c>
      <c r="D55" s="68" t="s">
        <v>192</v>
      </c>
      <c r="E55" s="73" t="s">
        <v>36</v>
      </c>
      <c r="F55" s="81" t="s">
        <v>193</v>
      </c>
      <c r="G55" s="127">
        <v>9000</v>
      </c>
      <c r="H55" s="128">
        <v>2500</v>
      </c>
      <c r="I55" s="128">
        <v>1500</v>
      </c>
      <c r="J55" s="128">
        <v>2500</v>
      </c>
      <c r="K55" s="128">
        <v>2500</v>
      </c>
      <c r="L55" s="130">
        <v>2550</v>
      </c>
      <c r="M55" s="121">
        <v>1426</v>
      </c>
      <c r="N55" s="121"/>
      <c r="O55" s="122"/>
      <c r="P55" s="113">
        <f t="shared" si="0"/>
        <v>1.02</v>
      </c>
      <c r="Q55" s="113">
        <f t="shared" si="0"/>
        <v>0.95066666666666666</v>
      </c>
      <c r="R55" s="114"/>
      <c r="S55" s="123"/>
      <c r="T55" s="124">
        <f t="shared" si="1"/>
        <v>0.28333333333333333</v>
      </c>
      <c r="U55" s="142">
        <f t="shared" si="2"/>
        <v>0.44177777777777777</v>
      </c>
      <c r="V55" s="125"/>
      <c r="W55" s="126"/>
      <c r="X55" s="96" t="s">
        <v>194</v>
      </c>
      <c r="Y55" s="40"/>
    </row>
    <row r="56" spans="2:25" ht="201.6" customHeight="1">
      <c r="B56" s="49" t="s">
        <v>39</v>
      </c>
      <c r="C56" s="196" t="s">
        <v>195</v>
      </c>
      <c r="D56" s="197" t="s">
        <v>196</v>
      </c>
      <c r="E56" s="75" t="s">
        <v>36</v>
      </c>
      <c r="F56" s="83" t="s">
        <v>197</v>
      </c>
      <c r="G56" s="131">
        <v>12000</v>
      </c>
      <c r="H56" s="128">
        <v>3000</v>
      </c>
      <c r="I56" s="128">
        <v>3000</v>
      </c>
      <c r="J56" s="128">
        <v>3000</v>
      </c>
      <c r="K56" s="128">
        <v>3000</v>
      </c>
      <c r="L56" s="130">
        <v>3005</v>
      </c>
      <c r="M56" s="121">
        <v>2526</v>
      </c>
      <c r="N56" s="121"/>
      <c r="O56" s="122"/>
      <c r="P56" s="113">
        <f t="shared" si="0"/>
        <v>1.0016666666666667</v>
      </c>
      <c r="Q56" s="113">
        <f t="shared" si="0"/>
        <v>0.84199999999999997</v>
      </c>
      <c r="R56" s="114"/>
      <c r="S56" s="123"/>
      <c r="T56" s="124">
        <f t="shared" si="1"/>
        <v>0.25041666666666668</v>
      </c>
      <c r="U56" s="142">
        <f t="shared" si="2"/>
        <v>0.46091666666666664</v>
      </c>
      <c r="V56" s="125"/>
      <c r="W56" s="126"/>
      <c r="X56" s="95" t="s">
        <v>198</v>
      </c>
      <c r="Y56" s="40"/>
    </row>
    <row r="57" spans="2:25" ht="201.6" customHeight="1">
      <c r="B57" s="49" t="s">
        <v>39</v>
      </c>
      <c r="C57" s="24" t="s">
        <v>199</v>
      </c>
      <c r="D57" s="69" t="s">
        <v>200</v>
      </c>
      <c r="E57" s="75" t="s">
        <v>36</v>
      </c>
      <c r="F57" s="83" t="s">
        <v>201</v>
      </c>
      <c r="G57" s="131">
        <v>5000</v>
      </c>
      <c r="H57" s="128">
        <v>1250</v>
      </c>
      <c r="I57" s="128">
        <v>1250</v>
      </c>
      <c r="J57" s="128">
        <v>1250</v>
      </c>
      <c r="K57" s="128">
        <v>1250</v>
      </c>
      <c r="L57" s="130">
        <v>1255</v>
      </c>
      <c r="M57" s="121">
        <v>1943</v>
      </c>
      <c r="N57" s="121"/>
      <c r="O57" s="122"/>
      <c r="P57" s="113">
        <f t="shared" si="0"/>
        <v>1.004</v>
      </c>
      <c r="Q57" s="113">
        <f t="shared" si="0"/>
        <v>1.5544</v>
      </c>
      <c r="R57" s="114"/>
      <c r="S57" s="123"/>
      <c r="T57" s="124">
        <f t="shared" si="1"/>
        <v>0.251</v>
      </c>
      <c r="U57" s="142">
        <f t="shared" si="2"/>
        <v>0.63959999999999995</v>
      </c>
      <c r="V57" s="125"/>
      <c r="W57" s="126"/>
      <c r="X57" s="95" t="s">
        <v>202</v>
      </c>
      <c r="Y57" s="40"/>
    </row>
    <row r="58" spans="2:25" ht="201.6" customHeight="1">
      <c r="B58" s="45" t="s">
        <v>203</v>
      </c>
      <c r="C58" s="62" t="s">
        <v>204</v>
      </c>
      <c r="D58" s="68" t="s">
        <v>205</v>
      </c>
      <c r="E58" s="73" t="s">
        <v>36</v>
      </c>
      <c r="F58" s="81" t="s">
        <v>206</v>
      </c>
      <c r="G58" s="127">
        <v>1200</v>
      </c>
      <c r="H58" s="128">
        <v>300</v>
      </c>
      <c r="I58" s="128">
        <v>300</v>
      </c>
      <c r="J58" s="128">
        <v>300</v>
      </c>
      <c r="K58" s="128">
        <v>300</v>
      </c>
      <c r="L58" s="130">
        <v>302</v>
      </c>
      <c r="M58" s="121">
        <v>402</v>
      </c>
      <c r="N58" s="121"/>
      <c r="O58" s="122"/>
      <c r="P58" s="113">
        <f t="shared" si="0"/>
        <v>1.0066666666666666</v>
      </c>
      <c r="Q58" s="113">
        <f t="shared" si="0"/>
        <v>1.34</v>
      </c>
      <c r="R58" s="114"/>
      <c r="S58" s="123"/>
      <c r="T58" s="124">
        <f t="shared" si="1"/>
        <v>0.25166666666666665</v>
      </c>
      <c r="U58" s="142">
        <f t="shared" si="2"/>
        <v>0.58666666666666667</v>
      </c>
      <c r="V58" s="125"/>
      <c r="W58" s="126"/>
      <c r="X58" s="96" t="s">
        <v>207</v>
      </c>
      <c r="Y58" s="40"/>
    </row>
    <row r="59" spans="2:25" ht="201.6" customHeight="1">
      <c r="B59" s="49" t="s">
        <v>39</v>
      </c>
      <c r="C59" s="24" t="s">
        <v>208</v>
      </c>
      <c r="D59" s="69" t="s">
        <v>209</v>
      </c>
      <c r="E59" s="75" t="s">
        <v>36</v>
      </c>
      <c r="F59" s="79" t="s">
        <v>210</v>
      </c>
      <c r="G59" s="131">
        <v>1400</v>
      </c>
      <c r="H59" s="128">
        <v>350</v>
      </c>
      <c r="I59" s="128">
        <v>350</v>
      </c>
      <c r="J59" s="128">
        <v>350</v>
      </c>
      <c r="K59" s="128">
        <v>350</v>
      </c>
      <c r="L59" s="130">
        <v>348</v>
      </c>
      <c r="M59" s="121">
        <v>402</v>
      </c>
      <c r="N59" s="121"/>
      <c r="O59" s="122"/>
      <c r="P59" s="113">
        <f t="shared" si="0"/>
        <v>0.99428571428571433</v>
      </c>
      <c r="Q59" s="113">
        <f t="shared" si="0"/>
        <v>1.1485714285714286</v>
      </c>
      <c r="R59" s="114"/>
      <c r="S59" s="123"/>
      <c r="T59" s="124">
        <f t="shared" si="1"/>
        <v>0.24857142857142858</v>
      </c>
      <c r="U59" s="142">
        <f t="shared" si="2"/>
        <v>0.5357142857142857</v>
      </c>
      <c r="V59" s="125"/>
      <c r="W59" s="126"/>
      <c r="X59" s="95" t="s">
        <v>211</v>
      </c>
      <c r="Y59" s="40"/>
    </row>
    <row r="60" spans="2:25" ht="201.6" customHeight="1">
      <c r="B60" s="45" t="s">
        <v>212</v>
      </c>
      <c r="C60" s="62" t="s">
        <v>213</v>
      </c>
      <c r="D60" s="66" t="s">
        <v>214</v>
      </c>
      <c r="E60" s="73" t="s">
        <v>36</v>
      </c>
      <c r="F60" s="81" t="s">
        <v>215</v>
      </c>
      <c r="G60" s="127">
        <v>2050</v>
      </c>
      <c r="H60" s="128">
        <v>550</v>
      </c>
      <c r="I60" s="128">
        <v>400</v>
      </c>
      <c r="J60" s="128">
        <v>550</v>
      </c>
      <c r="K60" s="128">
        <v>550</v>
      </c>
      <c r="L60" s="130">
        <v>556</v>
      </c>
      <c r="M60" s="121">
        <v>422</v>
      </c>
      <c r="N60" s="121"/>
      <c r="O60" s="122"/>
      <c r="P60" s="113">
        <f t="shared" si="0"/>
        <v>1.010909090909091</v>
      </c>
      <c r="Q60" s="113">
        <f t="shared" si="0"/>
        <v>1.0549999999999999</v>
      </c>
      <c r="R60" s="114"/>
      <c r="S60" s="123"/>
      <c r="T60" s="124">
        <f t="shared" si="1"/>
        <v>0.27121951219512197</v>
      </c>
      <c r="U60" s="142">
        <f t="shared" si="2"/>
        <v>0.4770731707317073</v>
      </c>
      <c r="V60" s="125"/>
      <c r="W60" s="126"/>
      <c r="X60" s="96" t="s">
        <v>216</v>
      </c>
      <c r="Y60" s="40"/>
    </row>
    <row r="61" spans="2:25" ht="201.6" customHeight="1">
      <c r="B61" s="49" t="s">
        <v>39</v>
      </c>
      <c r="C61" s="24" t="s">
        <v>217</v>
      </c>
      <c r="D61" s="70" t="s">
        <v>218</v>
      </c>
      <c r="E61" s="75" t="s">
        <v>36</v>
      </c>
      <c r="F61" s="83" t="s">
        <v>219</v>
      </c>
      <c r="G61" s="131">
        <v>2275</v>
      </c>
      <c r="H61" s="128">
        <v>625</v>
      </c>
      <c r="I61" s="128">
        <v>400</v>
      </c>
      <c r="J61" s="128">
        <v>625</v>
      </c>
      <c r="K61" s="128">
        <v>625</v>
      </c>
      <c r="L61" s="130">
        <v>628</v>
      </c>
      <c r="M61" s="121">
        <v>372</v>
      </c>
      <c r="N61" s="121"/>
      <c r="O61" s="122"/>
      <c r="P61" s="113">
        <f t="shared" si="0"/>
        <v>1.0047999999999999</v>
      </c>
      <c r="Q61" s="113">
        <f t="shared" si="0"/>
        <v>0.93</v>
      </c>
      <c r="R61" s="114"/>
      <c r="S61" s="123"/>
      <c r="T61" s="124">
        <f t="shared" si="1"/>
        <v>0.27604395604395604</v>
      </c>
      <c r="U61" s="142">
        <f t="shared" si="2"/>
        <v>0.43956043956043955</v>
      </c>
      <c r="V61" s="125"/>
      <c r="W61" s="126"/>
      <c r="X61" s="95" t="s">
        <v>220</v>
      </c>
      <c r="Y61" s="40"/>
    </row>
    <row r="62" spans="2:25" ht="201.6" customHeight="1">
      <c r="B62" s="45" t="s">
        <v>221</v>
      </c>
      <c r="C62" s="62" t="s">
        <v>222</v>
      </c>
      <c r="D62" s="66" t="s">
        <v>223</v>
      </c>
      <c r="E62" s="73" t="s">
        <v>36</v>
      </c>
      <c r="F62" s="81" t="s">
        <v>224</v>
      </c>
      <c r="G62" s="127">
        <v>3750</v>
      </c>
      <c r="H62" s="128">
        <v>1050</v>
      </c>
      <c r="I62" s="128">
        <v>600</v>
      </c>
      <c r="J62" s="128">
        <v>1050</v>
      </c>
      <c r="K62" s="128">
        <v>1050</v>
      </c>
      <c r="L62" s="130">
        <v>1055</v>
      </c>
      <c r="M62" s="121">
        <v>518</v>
      </c>
      <c r="N62" s="121"/>
      <c r="O62" s="122"/>
      <c r="P62" s="113">
        <f t="shared" si="0"/>
        <v>1.0047619047619047</v>
      </c>
      <c r="Q62" s="113">
        <f t="shared" si="0"/>
        <v>0.86333333333333329</v>
      </c>
      <c r="R62" s="114"/>
      <c r="S62" s="123"/>
      <c r="T62" s="124">
        <f t="shared" si="1"/>
        <v>0.28133333333333332</v>
      </c>
      <c r="U62" s="142">
        <f t="shared" si="2"/>
        <v>0.41946666666666665</v>
      </c>
      <c r="V62" s="125"/>
      <c r="W62" s="126"/>
      <c r="X62" s="96" t="s">
        <v>225</v>
      </c>
      <c r="Y62" s="40"/>
    </row>
    <row r="63" spans="2:25" ht="201.6" customHeight="1">
      <c r="B63" s="49" t="s">
        <v>39</v>
      </c>
      <c r="C63" s="24" t="s">
        <v>226</v>
      </c>
      <c r="D63" s="70" t="s">
        <v>227</v>
      </c>
      <c r="E63" s="75" t="s">
        <v>36</v>
      </c>
      <c r="F63" s="83" t="s">
        <v>228</v>
      </c>
      <c r="G63" s="131">
        <v>2100</v>
      </c>
      <c r="H63" s="128">
        <v>600</v>
      </c>
      <c r="I63" s="128">
        <v>300</v>
      </c>
      <c r="J63" s="128">
        <v>600</v>
      </c>
      <c r="K63" s="128">
        <v>600</v>
      </c>
      <c r="L63" s="130">
        <v>600</v>
      </c>
      <c r="M63" s="121">
        <v>272</v>
      </c>
      <c r="N63" s="121"/>
      <c r="O63" s="122"/>
      <c r="P63" s="113">
        <f t="shared" si="0"/>
        <v>1</v>
      </c>
      <c r="Q63" s="113">
        <f t="shared" si="0"/>
        <v>0.90666666666666662</v>
      </c>
      <c r="R63" s="114"/>
      <c r="S63" s="123"/>
      <c r="T63" s="124">
        <f t="shared" si="1"/>
        <v>0.2857142857142857</v>
      </c>
      <c r="U63" s="142">
        <f t="shared" si="2"/>
        <v>0.41523809523809524</v>
      </c>
      <c r="V63" s="125"/>
      <c r="W63" s="126"/>
      <c r="X63" s="95" t="s">
        <v>229</v>
      </c>
    </row>
    <row r="64" spans="2:25" ht="201.6" customHeight="1" thickBot="1">
      <c r="B64" s="52" t="s">
        <v>39</v>
      </c>
      <c r="C64" s="63" t="s">
        <v>230</v>
      </c>
      <c r="D64" s="63" t="s">
        <v>231</v>
      </c>
      <c r="E64" s="76" t="s">
        <v>36</v>
      </c>
      <c r="F64" s="84" t="s">
        <v>232</v>
      </c>
      <c r="G64" s="132">
        <v>1700</v>
      </c>
      <c r="H64" s="133">
        <v>450</v>
      </c>
      <c r="I64" s="134">
        <v>350</v>
      </c>
      <c r="J64" s="134">
        <v>450</v>
      </c>
      <c r="K64" s="135">
        <v>450</v>
      </c>
      <c r="L64" s="136">
        <v>455</v>
      </c>
      <c r="M64" s="134">
        <v>246</v>
      </c>
      <c r="N64" s="134"/>
      <c r="O64" s="137"/>
      <c r="P64" s="113">
        <f t="shared" si="0"/>
        <v>1.0111111111111111</v>
      </c>
      <c r="Q64" s="113">
        <f t="shared" si="0"/>
        <v>0.70285714285714285</v>
      </c>
      <c r="R64" s="138"/>
      <c r="S64" s="139"/>
      <c r="T64" s="140">
        <f t="shared" si="1"/>
        <v>0.2676470588235294</v>
      </c>
      <c r="U64" s="142">
        <f t="shared" si="2"/>
        <v>0.41235294117647059</v>
      </c>
      <c r="V64" s="140"/>
      <c r="W64" s="141"/>
      <c r="X64" s="97" t="s">
        <v>233</v>
      </c>
    </row>
    <row r="65" spans="3:23" ht="18.95">
      <c r="P65" s="41"/>
      <c r="Q65" s="41"/>
      <c r="R65" s="41"/>
      <c r="S65" s="41"/>
      <c r="T65" s="41"/>
      <c r="U65" s="41"/>
      <c r="V65" s="41"/>
    </row>
    <row r="69" spans="3:23" ht="99" customHeight="1">
      <c r="C69" s="174" t="s">
        <v>234</v>
      </c>
      <c r="D69" s="175"/>
      <c r="J69" s="176" t="s">
        <v>235</v>
      </c>
      <c r="K69" s="176"/>
      <c r="L69" s="176"/>
      <c r="M69" s="176"/>
      <c r="N69" s="176"/>
      <c r="O69" s="176"/>
      <c r="V69" s="174" t="s">
        <v>236</v>
      </c>
      <c r="W69" s="175"/>
    </row>
    <row r="74" spans="3:23" ht="15.95" thickBot="1">
      <c r="P74" s="1"/>
      <c r="Q74" s="1"/>
      <c r="R74" s="1"/>
      <c r="S74" s="1"/>
      <c r="T74" s="1"/>
      <c r="U74" s="1"/>
      <c r="V74" s="1"/>
    </row>
    <row r="75" spans="3:23" ht="15" customHeight="1" thickBot="1">
      <c r="D75" s="165" t="s">
        <v>237</v>
      </c>
      <c r="E75" s="166"/>
      <c r="F75" s="166"/>
      <c r="G75" s="166"/>
      <c r="H75" s="166"/>
      <c r="I75" s="166"/>
      <c r="J75" s="166"/>
      <c r="K75" s="166"/>
      <c r="L75" s="166"/>
      <c r="M75" s="166"/>
      <c r="N75" s="166"/>
      <c r="O75" s="166"/>
      <c r="P75" s="166"/>
      <c r="Q75" s="166"/>
      <c r="R75" s="166"/>
      <c r="S75" s="166"/>
      <c r="T75" s="166"/>
      <c r="U75" s="166"/>
      <c r="V75" s="166"/>
      <c r="W75" s="167"/>
    </row>
    <row r="76" spans="3:23" ht="15" customHeight="1" thickBot="1">
      <c r="D76" s="168" t="s">
        <v>238</v>
      </c>
      <c r="E76" s="168" t="s">
        <v>239</v>
      </c>
      <c r="F76" s="151" t="s">
        <v>240</v>
      </c>
      <c r="G76" s="152"/>
      <c r="H76" s="152"/>
      <c r="I76" s="153"/>
      <c r="J76" s="151" t="s">
        <v>241</v>
      </c>
      <c r="K76" s="152"/>
      <c r="L76" s="152"/>
      <c r="M76" s="153"/>
      <c r="N76" s="151" t="s">
        <v>242</v>
      </c>
      <c r="O76" s="152"/>
      <c r="P76" s="152"/>
      <c r="Q76" s="153"/>
      <c r="R76" s="151" t="s">
        <v>243</v>
      </c>
      <c r="S76" s="152"/>
      <c r="T76" s="152"/>
      <c r="U76" s="152"/>
      <c r="V76" s="161" t="s">
        <v>244</v>
      </c>
      <c r="W76" s="162"/>
    </row>
    <row r="77" spans="3:23" ht="30.95" thickBot="1">
      <c r="D77" s="169"/>
      <c r="E77" s="169"/>
      <c r="F77" s="53" t="s">
        <v>245</v>
      </c>
      <c r="G77" s="54" t="s">
        <v>246</v>
      </c>
      <c r="H77" s="55" t="s">
        <v>247</v>
      </c>
      <c r="I77" s="56" t="s">
        <v>248</v>
      </c>
      <c r="J77" s="53" t="s">
        <v>245</v>
      </c>
      <c r="K77" s="54" t="s">
        <v>246</v>
      </c>
      <c r="L77" s="55" t="s">
        <v>247</v>
      </c>
      <c r="M77" s="56" t="s">
        <v>248</v>
      </c>
      <c r="N77" s="53" t="s">
        <v>17</v>
      </c>
      <c r="O77" s="54" t="s">
        <v>18</v>
      </c>
      <c r="P77" s="55" t="s">
        <v>19</v>
      </c>
      <c r="Q77" s="56" t="s">
        <v>20</v>
      </c>
      <c r="R77" s="53" t="s">
        <v>17</v>
      </c>
      <c r="S77" s="54" t="s">
        <v>18</v>
      </c>
      <c r="T77" s="55" t="s">
        <v>19</v>
      </c>
      <c r="U77" s="60" t="s">
        <v>20</v>
      </c>
      <c r="V77" s="163"/>
      <c r="W77" s="164"/>
    </row>
    <row r="78" spans="3:23" ht="45">
      <c r="D78" s="20" t="s">
        <v>249</v>
      </c>
      <c r="E78" s="15">
        <v>110750</v>
      </c>
      <c r="F78" s="19"/>
      <c r="G78" s="21">
        <v>20133750</v>
      </c>
      <c r="H78" s="17"/>
      <c r="I78" s="17"/>
      <c r="J78" s="12"/>
      <c r="K78" s="8">
        <v>15000000</v>
      </c>
      <c r="L78" s="18"/>
      <c r="M78" s="18"/>
      <c r="N78" s="2" t="str">
        <f t="shared" ref="N78:N91" si="3">IFERROR((J78/F78),"NO APLICA")</f>
        <v>NO APLICA</v>
      </c>
      <c r="O78" s="3">
        <v>0.69535227194492255</v>
      </c>
      <c r="P78" s="3" t="str">
        <f t="shared" ref="O78:Q91" si="4">IFERROR((L78/H78),"NO APLICA")</f>
        <v>NO APLICA</v>
      </c>
      <c r="Q78" s="3" t="str">
        <f t="shared" si="4"/>
        <v>NO APLICA</v>
      </c>
      <c r="R78" s="2" t="str">
        <f t="shared" ref="R78:R91" si="5">IFERROR(((J78)/(F78)),"NO APLICA")</f>
        <v>NO APLICA</v>
      </c>
      <c r="S78" s="3">
        <f t="shared" ref="S78:T91" si="6">IFERROR(((J78+K78)/(F78+G78)),"NO APLICA")</f>
        <v>0.74501769417023656</v>
      </c>
      <c r="T78" s="3" t="s">
        <v>250</v>
      </c>
      <c r="U78" s="3" t="s">
        <v>250</v>
      </c>
      <c r="V78" s="149"/>
      <c r="W78" s="150"/>
    </row>
    <row r="79" spans="3:23" ht="30">
      <c r="D79" s="20" t="s">
        <v>251</v>
      </c>
      <c r="E79" s="15"/>
      <c r="F79" s="16"/>
      <c r="G79" s="22"/>
      <c r="H79" s="17"/>
      <c r="I79" s="17"/>
      <c r="J79" s="12"/>
      <c r="K79" s="8"/>
      <c r="L79" s="18"/>
      <c r="M79" s="18"/>
      <c r="N79" s="2" t="str">
        <f t="shared" si="3"/>
        <v>NO APLICA</v>
      </c>
      <c r="O79" s="3" t="str">
        <f t="shared" si="4"/>
        <v>NO APLICA</v>
      </c>
      <c r="P79" s="3" t="str">
        <f t="shared" si="4"/>
        <v>NO APLICA</v>
      </c>
      <c r="Q79" s="3" t="str">
        <f t="shared" si="4"/>
        <v>NO APLICA</v>
      </c>
      <c r="R79" s="2" t="str">
        <f t="shared" si="5"/>
        <v>NO APLICA</v>
      </c>
      <c r="S79" s="3" t="str">
        <f t="shared" si="6"/>
        <v>NO APLICA</v>
      </c>
      <c r="T79" s="3" t="str">
        <f t="shared" ref="T79:U91" si="7">IFERROR(((J79+K79+L79)/(F79+G79+H79)),"NO APLICA")</f>
        <v>NO APLICA</v>
      </c>
      <c r="U79" s="3" t="str">
        <f t="shared" si="7"/>
        <v>NO APLICA</v>
      </c>
      <c r="V79" s="145"/>
      <c r="W79" s="146"/>
    </row>
    <row r="80" spans="3:23" ht="30">
      <c r="D80" s="20" t="s">
        <v>251</v>
      </c>
      <c r="E80" s="15"/>
      <c r="F80" s="16"/>
      <c r="G80" s="22"/>
      <c r="H80" s="17"/>
      <c r="I80" s="17"/>
      <c r="J80" s="12"/>
      <c r="K80" s="8"/>
      <c r="L80" s="18"/>
      <c r="M80" s="18"/>
      <c r="N80" s="2" t="str">
        <f t="shared" si="3"/>
        <v>NO APLICA</v>
      </c>
      <c r="O80" s="3" t="str">
        <f t="shared" si="4"/>
        <v>NO APLICA</v>
      </c>
      <c r="P80" s="3" t="str">
        <f t="shared" si="4"/>
        <v>NO APLICA</v>
      </c>
      <c r="Q80" s="3" t="str">
        <f t="shared" si="4"/>
        <v>NO APLICA</v>
      </c>
      <c r="R80" s="2" t="str">
        <f t="shared" si="5"/>
        <v>NO APLICA</v>
      </c>
      <c r="S80" s="3" t="str">
        <f t="shared" si="6"/>
        <v>NO APLICA</v>
      </c>
      <c r="T80" s="3" t="str">
        <f t="shared" si="7"/>
        <v>NO APLICA</v>
      </c>
      <c r="U80" s="3" t="str">
        <f t="shared" si="7"/>
        <v>NO APLICA</v>
      </c>
      <c r="V80" s="145"/>
      <c r="W80" s="146"/>
    </row>
    <row r="81" spans="4:23" ht="30">
      <c r="D81" s="20" t="s">
        <v>252</v>
      </c>
      <c r="E81" s="15"/>
      <c r="F81" s="16"/>
      <c r="G81" s="22"/>
      <c r="H81" s="17"/>
      <c r="I81" s="17"/>
      <c r="J81" s="12"/>
      <c r="K81" s="8"/>
      <c r="L81" s="18"/>
      <c r="M81" s="18"/>
      <c r="N81" s="2" t="str">
        <f t="shared" si="3"/>
        <v>NO APLICA</v>
      </c>
      <c r="O81" s="3" t="str">
        <f t="shared" si="4"/>
        <v>NO APLICA</v>
      </c>
      <c r="P81" s="3" t="str">
        <f t="shared" si="4"/>
        <v>NO APLICA</v>
      </c>
      <c r="Q81" s="3" t="str">
        <f t="shared" si="4"/>
        <v>NO APLICA</v>
      </c>
      <c r="R81" s="2" t="str">
        <f t="shared" si="5"/>
        <v>NO APLICA</v>
      </c>
      <c r="S81" s="3" t="str">
        <f t="shared" si="6"/>
        <v>NO APLICA</v>
      </c>
      <c r="T81" s="3" t="str">
        <f t="shared" si="7"/>
        <v>NO APLICA</v>
      </c>
      <c r="U81" s="3" t="str">
        <f t="shared" si="7"/>
        <v>NO APLICA</v>
      </c>
      <c r="V81" s="145"/>
      <c r="W81" s="146"/>
    </row>
    <row r="82" spans="4:23" ht="30">
      <c r="D82" s="20" t="s">
        <v>253</v>
      </c>
      <c r="E82" s="15"/>
      <c r="F82" s="16"/>
      <c r="G82" s="22"/>
      <c r="H82" s="17"/>
      <c r="I82" s="17"/>
      <c r="J82" s="12"/>
      <c r="K82" s="8"/>
      <c r="L82" s="18"/>
      <c r="M82" s="18"/>
      <c r="N82" s="2" t="str">
        <f t="shared" si="3"/>
        <v>NO APLICA</v>
      </c>
      <c r="O82" s="3" t="str">
        <f t="shared" si="4"/>
        <v>NO APLICA</v>
      </c>
      <c r="P82" s="3" t="str">
        <f t="shared" si="4"/>
        <v>NO APLICA</v>
      </c>
      <c r="Q82" s="3" t="str">
        <f t="shared" si="4"/>
        <v>NO APLICA</v>
      </c>
      <c r="R82" s="2" t="str">
        <f t="shared" si="5"/>
        <v>NO APLICA</v>
      </c>
      <c r="S82" s="3" t="str">
        <f t="shared" si="6"/>
        <v>NO APLICA</v>
      </c>
      <c r="T82" s="3" t="str">
        <f t="shared" si="7"/>
        <v>NO APLICA</v>
      </c>
      <c r="U82" s="3" t="str">
        <f t="shared" si="7"/>
        <v>NO APLICA</v>
      </c>
      <c r="V82" s="145"/>
      <c r="W82" s="146"/>
    </row>
    <row r="83" spans="4:23" ht="30">
      <c r="D83" s="20" t="s">
        <v>253</v>
      </c>
      <c r="E83" s="15"/>
      <c r="F83" s="16"/>
      <c r="G83" s="22"/>
      <c r="H83" s="17"/>
      <c r="I83" s="17"/>
      <c r="J83" s="12"/>
      <c r="K83" s="8"/>
      <c r="L83" s="18"/>
      <c r="M83" s="18"/>
      <c r="N83" s="2" t="str">
        <f t="shared" si="3"/>
        <v>NO APLICA</v>
      </c>
      <c r="O83" s="3" t="str">
        <f t="shared" si="4"/>
        <v>NO APLICA</v>
      </c>
      <c r="P83" s="3" t="str">
        <f t="shared" si="4"/>
        <v>NO APLICA</v>
      </c>
      <c r="Q83" s="3" t="str">
        <f t="shared" si="4"/>
        <v>NO APLICA</v>
      </c>
      <c r="R83" s="2" t="str">
        <f t="shared" si="5"/>
        <v>NO APLICA</v>
      </c>
      <c r="S83" s="3" t="str">
        <f t="shared" si="6"/>
        <v>NO APLICA</v>
      </c>
      <c r="T83" s="3" t="str">
        <f t="shared" si="7"/>
        <v>NO APLICA</v>
      </c>
      <c r="U83" s="3" t="str">
        <f t="shared" si="7"/>
        <v>NO APLICA</v>
      </c>
      <c r="V83" s="145"/>
      <c r="W83" s="146"/>
    </row>
    <row r="84" spans="4:23" ht="30" customHeight="1">
      <c r="D84" s="20" t="s">
        <v>254</v>
      </c>
      <c r="E84" s="15"/>
      <c r="F84" s="16"/>
      <c r="G84" s="22"/>
      <c r="H84" s="17"/>
      <c r="I84" s="17"/>
      <c r="J84" s="12"/>
      <c r="K84" s="8"/>
      <c r="L84" s="18"/>
      <c r="M84" s="18"/>
      <c r="N84" s="2" t="str">
        <f t="shared" si="3"/>
        <v>NO APLICA</v>
      </c>
      <c r="O84" s="3" t="str">
        <f t="shared" si="4"/>
        <v>NO APLICA</v>
      </c>
      <c r="P84" s="3" t="str">
        <f t="shared" si="4"/>
        <v>NO APLICA</v>
      </c>
      <c r="Q84" s="3" t="str">
        <f t="shared" si="4"/>
        <v>NO APLICA</v>
      </c>
      <c r="R84" s="2" t="str">
        <f t="shared" si="5"/>
        <v>NO APLICA</v>
      </c>
      <c r="S84" s="3" t="str">
        <f t="shared" si="6"/>
        <v>NO APLICA</v>
      </c>
      <c r="T84" s="3" t="str">
        <f t="shared" si="7"/>
        <v>NO APLICA</v>
      </c>
      <c r="U84" s="3" t="str">
        <f t="shared" si="7"/>
        <v>NO APLICA</v>
      </c>
      <c r="V84" s="145"/>
      <c r="W84" s="146"/>
    </row>
    <row r="85" spans="4:23" ht="30">
      <c r="D85" s="20" t="s">
        <v>255</v>
      </c>
      <c r="E85" s="15"/>
      <c r="F85" s="16"/>
      <c r="G85" s="22"/>
      <c r="H85" s="17"/>
      <c r="I85" s="17"/>
      <c r="J85" s="12"/>
      <c r="K85" s="8"/>
      <c r="L85" s="18"/>
      <c r="M85" s="18"/>
      <c r="N85" s="2" t="str">
        <f t="shared" si="3"/>
        <v>NO APLICA</v>
      </c>
      <c r="O85" s="3" t="str">
        <f t="shared" si="4"/>
        <v>NO APLICA</v>
      </c>
      <c r="P85" s="3" t="str">
        <f t="shared" si="4"/>
        <v>NO APLICA</v>
      </c>
      <c r="Q85" s="3" t="str">
        <f t="shared" si="4"/>
        <v>NO APLICA</v>
      </c>
      <c r="R85" s="2" t="str">
        <f t="shared" si="5"/>
        <v>NO APLICA</v>
      </c>
      <c r="S85" s="3" t="str">
        <f t="shared" si="6"/>
        <v>NO APLICA</v>
      </c>
      <c r="T85" s="3" t="str">
        <f t="shared" si="7"/>
        <v>NO APLICA</v>
      </c>
      <c r="U85" s="3" t="str">
        <f t="shared" si="7"/>
        <v>NO APLICA</v>
      </c>
      <c r="V85" s="145"/>
      <c r="W85" s="146"/>
    </row>
    <row r="86" spans="4:23" ht="30">
      <c r="D86" s="20" t="s">
        <v>256</v>
      </c>
      <c r="E86" s="15"/>
      <c r="F86" s="16"/>
      <c r="G86" s="22"/>
      <c r="H86" s="17"/>
      <c r="I86" s="17"/>
      <c r="J86" s="12"/>
      <c r="K86" s="8"/>
      <c r="L86" s="18"/>
      <c r="M86" s="18"/>
      <c r="N86" s="2" t="str">
        <f t="shared" si="3"/>
        <v>NO APLICA</v>
      </c>
      <c r="O86" s="3" t="str">
        <f t="shared" si="4"/>
        <v>NO APLICA</v>
      </c>
      <c r="P86" s="3" t="str">
        <f t="shared" si="4"/>
        <v>NO APLICA</v>
      </c>
      <c r="Q86" s="3" t="str">
        <f t="shared" si="4"/>
        <v>NO APLICA</v>
      </c>
      <c r="R86" s="2" t="str">
        <f t="shared" si="5"/>
        <v>NO APLICA</v>
      </c>
      <c r="S86" s="3" t="str">
        <f t="shared" si="6"/>
        <v>NO APLICA</v>
      </c>
      <c r="T86" s="3" t="str">
        <f t="shared" si="7"/>
        <v>NO APLICA</v>
      </c>
      <c r="U86" s="3" t="str">
        <f t="shared" si="7"/>
        <v>NO APLICA</v>
      </c>
      <c r="V86" s="145"/>
      <c r="W86" s="146"/>
    </row>
    <row r="87" spans="4:23" ht="45">
      <c r="D87" s="20" t="s">
        <v>257</v>
      </c>
      <c r="E87" s="15">
        <v>581000</v>
      </c>
      <c r="F87" s="16">
        <v>581000</v>
      </c>
      <c r="G87" s="22">
        <v>891000</v>
      </c>
      <c r="H87" s="17"/>
      <c r="I87" s="17"/>
      <c r="J87" s="12">
        <v>403999.67</v>
      </c>
      <c r="K87" s="8">
        <v>378827.78</v>
      </c>
      <c r="L87" s="18"/>
      <c r="M87" s="18"/>
      <c r="N87" s="2">
        <f>IFERROR((J87/F87),"NO APLICA")</f>
        <v>0.69535227194492255</v>
      </c>
      <c r="O87" s="2">
        <f>IFERROR((K87/G87),"NO APLICA")</f>
        <v>0.42517147025813695</v>
      </c>
      <c r="P87" s="3" t="str">
        <f t="shared" si="4"/>
        <v>NO APLICA</v>
      </c>
      <c r="Q87" s="3" t="str">
        <f t="shared" si="4"/>
        <v>NO APLICA</v>
      </c>
      <c r="R87" s="2">
        <f t="shared" si="5"/>
        <v>0.69535227194492255</v>
      </c>
      <c r="S87" s="3">
        <f t="shared" si="6"/>
        <v>0.53181212635869557</v>
      </c>
      <c r="T87" s="3" t="str">
        <f t="shared" ref="T87:U90" si="8">IFERROR((P87/L87),"NO APLICA")</f>
        <v>NO APLICA</v>
      </c>
      <c r="U87" s="3" t="str">
        <f t="shared" si="8"/>
        <v>NO APLICA</v>
      </c>
      <c r="V87" s="147" t="s">
        <v>258</v>
      </c>
      <c r="W87" s="148"/>
    </row>
    <row r="88" spans="4:23" ht="30">
      <c r="D88" s="20" t="s">
        <v>259</v>
      </c>
      <c r="E88" s="15">
        <v>48000</v>
      </c>
      <c r="F88" s="16">
        <v>48000</v>
      </c>
      <c r="G88" s="22"/>
      <c r="H88" s="17"/>
      <c r="I88" s="17"/>
      <c r="J88" s="12"/>
      <c r="K88" s="8"/>
      <c r="L88" s="18"/>
      <c r="M88" s="18"/>
      <c r="N88" s="2">
        <f t="shared" si="3"/>
        <v>0</v>
      </c>
      <c r="O88" s="3" t="str">
        <f t="shared" si="4"/>
        <v>NO APLICA</v>
      </c>
      <c r="P88" s="3" t="str">
        <f t="shared" si="4"/>
        <v>NO APLICA</v>
      </c>
      <c r="Q88" s="3" t="str">
        <f t="shared" si="4"/>
        <v>NO APLICA</v>
      </c>
      <c r="R88" s="2">
        <f t="shared" si="5"/>
        <v>0</v>
      </c>
      <c r="S88" s="3">
        <f t="shared" si="6"/>
        <v>0</v>
      </c>
      <c r="T88" s="3" t="str">
        <f t="shared" si="8"/>
        <v>NO APLICA</v>
      </c>
      <c r="U88" s="3" t="str">
        <f t="shared" si="7"/>
        <v>NO APLICA</v>
      </c>
      <c r="V88" s="145"/>
      <c r="W88" s="146"/>
    </row>
    <row r="89" spans="4:23" ht="30">
      <c r="D89" s="20" t="s">
        <v>260</v>
      </c>
      <c r="E89" s="15">
        <v>20200</v>
      </c>
      <c r="F89" s="16">
        <v>20200</v>
      </c>
      <c r="G89" s="22"/>
      <c r="H89" s="17"/>
      <c r="I89" s="17"/>
      <c r="J89" s="12"/>
      <c r="K89" s="8"/>
      <c r="L89" s="18"/>
      <c r="M89" s="18"/>
      <c r="N89" s="2">
        <f t="shared" si="3"/>
        <v>0</v>
      </c>
      <c r="O89" s="3" t="str">
        <f t="shared" si="4"/>
        <v>NO APLICA</v>
      </c>
      <c r="P89" s="3" t="str">
        <f t="shared" si="4"/>
        <v>NO APLICA</v>
      </c>
      <c r="Q89" s="3" t="str">
        <f t="shared" si="4"/>
        <v>NO APLICA</v>
      </c>
      <c r="R89" s="2">
        <f t="shared" si="5"/>
        <v>0</v>
      </c>
      <c r="S89" s="3">
        <f t="shared" si="6"/>
        <v>0</v>
      </c>
      <c r="T89" s="3" t="str">
        <f t="shared" si="8"/>
        <v>NO APLICA</v>
      </c>
      <c r="U89" s="3" t="str">
        <f t="shared" si="7"/>
        <v>NO APLICA</v>
      </c>
      <c r="V89" s="145"/>
      <c r="W89" s="146"/>
    </row>
    <row r="90" spans="4:23" ht="30">
      <c r="D90" s="20" t="s">
        <v>261</v>
      </c>
      <c r="E90" s="15">
        <v>12000</v>
      </c>
      <c r="F90" s="16">
        <v>12000</v>
      </c>
      <c r="G90" s="22"/>
      <c r="H90" s="17"/>
      <c r="I90" s="17"/>
      <c r="J90" s="12"/>
      <c r="K90" s="8"/>
      <c r="L90" s="18"/>
      <c r="M90" s="18"/>
      <c r="N90" s="2">
        <f t="shared" si="3"/>
        <v>0</v>
      </c>
      <c r="O90" s="3" t="str">
        <f t="shared" si="4"/>
        <v>NO APLICA</v>
      </c>
      <c r="P90" s="3" t="str">
        <f t="shared" si="4"/>
        <v>NO APLICA</v>
      </c>
      <c r="Q90" s="3" t="str">
        <f t="shared" si="4"/>
        <v>NO APLICA</v>
      </c>
      <c r="R90" s="2">
        <f t="shared" si="5"/>
        <v>0</v>
      </c>
      <c r="S90" s="3">
        <f t="shared" si="6"/>
        <v>0</v>
      </c>
      <c r="T90" s="3" t="str">
        <f t="shared" si="8"/>
        <v>NO APLICA</v>
      </c>
      <c r="U90" s="3" t="str">
        <f t="shared" si="7"/>
        <v>NO APLICA</v>
      </c>
      <c r="V90" s="145"/>
      <c r="W90" s="146"/>
    </row>
    <row r="91" spans="4:23" ht="17.100000000000001" thickBot="1">
      <c r="D91" s="6"/>
      <c r="E91" s="7"/>
      <c r="F91" s="9"/>
      <c r="G91" s="23"/>
      <c r="H91" s="10"/>
      <c r="I91" s="10"/>
      <c r="J91" s="57"/>
      <c r="K91" s="11"/>
      <c r="L91" s="11"/>
      <c r="M91" s="11"/>
      <c r="N91" s="4" t="str">
        <f t="shared" si="3"/>
        <v>NO APLICA</v>
      </c>
      <c r="O91" s="58" t="str">
        <f t="shared" si="4"/>
        <v>NO APLICA</v>
      </c>
      <c r="P91" s="59" t="str">
        <f t="shared" ref="P91" si="9">IFERROR((L91/H91),"NO APLICA")</f>
        <v>NO APLICA</v>
      </c>
      <c r="Q91" s="58" t="str">
        <f t="shared" ref="Q91" si="10">IFERROR((M91/I91),"NO APLICA")</f>
        <v>NO APLICA</v>
      </c>
      <c r="R91" s="4" t="str">
        <f t="shared" si="5"/>
        <v>NO APLICA</v>
      </c>
      <c r="S91" s="5" t="str">
        <f t="shared" si="6"/>
        <v>NO APLICA</v>
      </c>
      <c r="T91" s="5" t="str">
        <f t="shared" si="6"/>
        <v>NO APLICA</v>
      </c>
      <c r="U91" s="58" t="str">
        <f t="shared" si="7"/>
        <v>NO APLICA</v>
      </c>
      <c r="V91" s="143"/>
      <c r="W91" s="144"/>
    </row>
  </sheetData>
  <mergeCells count="40">
    <mergeCell ref="B13:B14"/>
    <mergeCell ref="E8:V8"/>
    <mergeCell ref="G12:W12"/>
    <mergeCell ref="P13:S13"/>
    <mergeCell ref="E4:V4"/>
    <mergeCell ref="E5:V5"/>
    <mergeCell ref="E6:V6"/>
    <mergeCell ref="E7:V7"/>
    <mergeCell ref="X12:X14"/>
    <mergeCell ref="G13:K13"/>
    <mergeCell ref="T13:W13"/>
    <mergeCell ref="N76:Q76"/>
    <mergeCell ref="R76:U76"/>
    <mergeCell ref="V76:W77"/>
    <mergeCell ref="D75:W75"/>
    <mergeCell ref="D76:D77"/>
    <mergeCell ref="E76:E77"/>
    <mergeCell ref="B16:F16"/>
    <mergeCell ref="C13:C14"/>
    <mergeCell ref="C69:D69"/>
    <mergeCell ref="J69:O69"/>
    <mergeCell ref="V69:W69"/>
    <mergeCell ref="D13:F13"/>
    <mergeCell ref="L13:O13"/>
    <mergeCell ref="V78:W78"/>
    <mergeCell ref="F76:I76"/>
    <mergeCell ref="J76:M76"/>
    <mergeCell ref="V79:W79"/>
    <mergeCell ref="V80:W80"/>
    <mergeCell ref="V81:W81"/>
    <mergeCell ref="V82:W82"/>
    <mergeCell ref="V83:W83"/>
    <mergeCell ref="V89:W89"/>
    <mergeCell ref="V90:W90"/>
    <mergeCell ref="V91:W91"/>
    <mergeCell ref="V84:W84"/>
    <mergeCell ref="V85:W85"/>
    <mergeCell ref="V86:W86"/>
    <mergeCell ref="V87:W87"/>
    <mergeCell ref="V88:W88"/>
  </mergeCells>
  <conditionalFormatting sqref="D28">
    <cfRule type="duplicateValues" dxfId="20" priority="3"/>
  </conditionalFormatting>
  <conditionalFormatting sqref="E28">
    <cfRule type="duplicateValues" dxfId="19" priority="2"/>
  </conditionalFormatting>
  <conditionalFormatting sqref="F28">
    <cfRule type="duplicateValues" dxfId="18" priority="1"/>
  </conditionalFormatting>
  <conditionalFormatting sqref="F78:I91">
    <cfRule type="containsBlanks" dxfId="17" priority="192">
      <formula>LEN(TRIM(F78))=0</formula>
    </cfRule>
  </conditionalFormatting>
  <conditionalFormatting sqref="H15">
    <cfRule type="cellIs" priority="90" operator="equal">
      <formula>"NO DISPONIBLE"</formula>
    </cfRule>
  </conditionalFormatting>
  <conditionalFormatting sqref="H16:K64">
    <cfRule type="containsBlanks" dxfId="16" priority="177">
      <formula>LEN(TRIM(H16))=0</formula>
    </cfRule>
  </conditionalFormatting>
  <conditionalFormatting sqref="I15:K15 L17:O64">
    <cfRule type="cellIs" dxfId="15" priority="89" operator="equal">
      <formula>"NO DISPONIBLE"</formula>
    </cfRule>
  </conditionalFormatting>
  <conditionalFormatting sqref="L15:M15">
    <cfRule type="cellIs" priority="88" operator="equal">
      <formula>"NO DISPONIBLE"</formula>
    </cfRule>
  </conditionalFormatting>
  <conditionalFormatting sqref="L16:O16 J78:M91 P15:Q64">
    <cfRule type="containsBlanks" dxfId="14" priority="193">
      <formula>LEN(TRIM(J15))=0</formula>
    </cfRule>
  </conditionalFormatting>
  <conditionalFormatting sqref="N15:O15">
    <cfRule type="cellIs" dxfId="13" priority="87" operator="equal">
      <formula>"NO DISPONIBLE"</formula>
    </cfRule>
  </conditionalFormatting>
  <conditionalFormatting sqref="N78:U91">
    <cfRule type="cellIs" dxfId="12" priority="8" operator="greaterThan">
      <formula>1.2</formula>
    </cfRule>
    <cfRule type="cellIs" dxfId="11" priority="7" operator="lessThan">
      <formula>0.5</formula>
    </cfRule>
    <cfRule type="cellIs" dxfId="10" priority="6" operator="between">
      <formula>0.5</formula>
      <formula>0.7</formula>
    </cfRule>
    <cfRule type="cellIs" dxfId="9" priority="5" operator="between">
      <formula>0.7</formula>
      <formula>1.2</formula>
    </cfRule>
    <cfRule type="cellIs" dxfId="8" priority="4" operator="equal">
      <formula>"NO APLICA"</formula>
    </cfRule>
  </conditionalFormatting>
  <conditionalFormatting sqref="P15:Q64">
    <cfRule type="cellIs" dxfId="7" priority="215" stopIfTrue="1" operator="equal">
      <formula>"100%"</formula>
    </cfRule>
    <cfRule type="cellIs" dxfId="6" priority="216" stopIfTrue="1" operator="lessThan">
      <formula>0.5</formula>
    </cfRule>
    <cfRule type="cellIs" dxfId="5" priority="217" stopIfTrue="1" operator="between">
      <formula>0.5</formula>
      <formula>0.7</formula>
    </cfRule>
    <cfRule type="cellIs" dxfId="4" priority="218" stopIfTrue="1" operator="between">
      <formula>0.7</formula>
      <formula>1.2</formula>
    </cfRule>
    <cfRule type="cellIs" dxfId="3" priority="219" stopIfTrue="1" operator="greaterThanOrEqual">
      <formula>1.2</formula>
    </cfRule>
    <cfRule type="containsBlanks" dxfId="2" priority="220" stopIfTrue="1">
      <formula>LEN(TRIM(P15))=0</formula>
    </cfRule>
  </conditionalFormatting>
  <conditionalFormatting sqref="R15:S15">
    <cfRule type="cellIs" dxfId="1" priority="85" operator="equal">
      <formula>"NO DISPONIBLE"</formula>
    </cfRule>
  </conditionalFormatting>
  <conditionalFormatting sqref="T15:U15">
    <cfRule type="cellIs" priority="84" operator="equal">
      <formula>"NO DISPONIBLE"</formula>
    </cfRule>
  </conditionalFormatting>
  <conditionalFormatting sqref="V15:W15">
    <cfRule type="cellIs" dxfId="0" priority="83" operator="equal">
      <formula>"NO DISPONIBLE"</formula>
    </cfRule>
  </conditionalFormatting>
  <pageMargins left="0.7" right="0.7" top="0.75" bottom="0.75" header="0.3" footer="0.3"/>
  <pageSetup paperSize="5" scale="32" fitToHeight="0" orientation="landscape" r:id="rId1"/>
  <rowBreaks count="3" manualBreakCount="3">
    <brk id="25" max="21" man="1"/>
    <brk id="43" max="21" man="1"/>
    <brk id="54" max="21" man="1"/>
  </rowBreak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Susana Graciela Chan May</cp:lastModifiedBy>
  <cp:revision/>
  <dcterms:created xsi:type="dcterms:W3CDTF">2021-02-22T21:43:21Z</dcterms:created>
  <dcterms:modified xsi:type="dcterms:W3CDTF">2025-07-21T18:24:38Z</dcterms:modified>
  <cp:category/>
  <cp:contentStatus/>
</cp:coreProperties>
</file>