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defaultThemeVersion="166925"/>
  <mc:AlternateContent xmlns:mc="http://schemas.openxmlformats.org/markup-compatibility/2006">
    <mc:Choice Requires="x15">
      <x15ac:absPath xmlns:x15ac="http://schemas.microsoft.com/office/spreadsheetml/2010/11/ac" url="D:\PLANEACION 2022-2024\2025\MIR-PBR.2Tr2025.Oficialía Mayor\REV.+VO.BO. PLANEACIÓN\"/>
    </mc:Choice>
  </mc:AlternateContent>
  <xr:revisionPtr revIDLastSave="0" documentId="13_ncr:1_{0F0414A0-045E-4BBE-8D55-F91A3B84E9D7}" xr6:coauthVersionLast="47" xr6:coauthVersionMax="47" xr10:uidLastSave="{00000000-0000-0000-0000-000000000000}"/>
  <bookViews>
    <workbookView xWindow="11424" yWindow="0" windowWidth="11712" windowHeight="14496" xr2:uid="{00000000-000D-0000-FFFF-FFFF00000000}"/>
  </bookViews>
  <sheets>
    <sheet name="SEGUIMIENTO 2025 " sheetId="3" r:id="rId1"/>
    <sheet name="Instrucciones" sheetId="4" r:id="rId2"/>
  </sheets>
  <definedNames>
    <definedName name="ADFASDF">#REF!</definedName>
    <definedName name="_xlnm.Print_Area" localSheetId="0">'SEGUIMIENTO 2025 '!$A$1:$X$64</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 name="_xlnm.Print_Titles" localSheetId="0">'SEGUIMIENTO 2025 '!$11:$12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0" i="3" l="1"/>
  <c r="Q50" i="3"/>
  <c r="P51" i="3"/>
  <c r="Q51" i="3"/>
  <c r="P52" i="3"/>
  <c r="Q52" i="3"/>
  <c r="P53" i="3"/>
  <c r="Q53" i="3"/>
  <c r="Q19" i="3" l="1"/>
  <c r="Q42" i="3"/>
  <c r="Q46" i="3"/>
  <c r="U53" i="3"/>
  <c r="U52" i="3"/>
  <c r="U51" i="3"/>
  <c r="U50" i="3"/>
  <c r="U49" i="3"/>
  <c r="U48" i="3"/>
  <c r="U47" i="3"/>
  <c r="U45" i="3"/>
  <c r="U44" i="3"/>
  <c r="U43" i="3"/>
  <c r="U41" i="3"/>
  <c r="U40" i="3"/>
  <c r="U39" i="3"/>
  <c r="U38" i="3"/>
  <c r="U37" i="3"/>
  <c r="U36" i="3"/>
  <c r="U35" i="3"/>
  <c r="U34" i="3"/>
  <c r="U33" i="3"/>
  <c r="U32" i="3"/>
  <c r="U31" i="3"/>
  <c r="U30" i="3"/>
  <c r="U29" i="3"/>
  <c r="U28" i="3"/>
  <c r="U27" i="3"/>
  <c r="U26" i="3"/>
  <c r="U25" i="3"/>
  <c r="U24" i="3"/>
  <c r="U23" i="3"/>
  <c r="U22" i="3"/>
  <c r="U21" i="3"/>
  <c r="U20" i="3"/>
  <c r="U18" i="3"/>
  <c r="U17" i="3"/>
  <c r="U16" i="3"/>
  <c r="U15" i="3"/>
  <c r="U14" i="3"/>
  <c r="Q49" i="3"/>
  <c r="Q48" i="3"/>
  <c r="Q47" i="3"/>
  <c r="Q45" i="3"/>
  <c r="Q44" i="3"/>
  <c r="Q43" i="3"/>
  <c r="Q41" i="3"/>
  <c r="Q40" i="3"/>
  <c r="Q39" i="3"/>
  <c r="Q38" i="3"/>
  <c r="Q37" i="3"/>
  <c r="Q36" i="3"/>
  <c r="Q35" i="3"/>
  <c r="Q34" i="3"/>
  <c r="Q33" i="3"/>
  <c r="Q32" i="3"/>
  <c r="Q31" i="3"/>
  <c r="Q30" i="3"/>
  <c r="Q29" i="3"/>
  <c r="Q28" i="3"/>
  <c r="Q27" i="3"/>
  <c r="Q26" i="3"/>
  <c r="Q25" i="3"/>
  <c r="Q24" i="3"/>
  <c r="Q23" i="3"/>
  <c r="Q22" i="3"/>
  <c r="Q21" i="3"/>
  <c r="Q20" i="3"/>
  <c r="Q18" i="3"/>
  <c r="Q17" i="3"/>
  <c r="Q16" i="3"/>
  <c r="Q15" i="3"/>
  <c r="U19" i="3" l="1"/>
  <c r="U42" i="3"/>
  <c r="U46" i="3"/>
  <c r="T13" i="3"/>
  <c r="P13" i="3"/>
  <c r="P15" i="3"/>
  <c r="T15" i="3"/>
  <c r="P46" i="3"/>
  <c r="P27" i="3"/>
  <c r="V80" i="3"/>
  <c r="V81" i="3"/>
  <c r="V82" i="3"/>
  <c r="V83" i="3"/>
  <c r="V84" i="3"/>
  <c r="U81" i="3"/>
  <c r="U82" i="3"/>
  <c r="U83" i="3"/>
  <c r="U84" i="3"/>
  <c r="T80" i="3"/>
  <c r="T81" i="3"/>
  <c r="T82" i="3"/>
  <c r="T83" i="3"/>
  <c r="S80" i="3"/>
  <c r="S81" i="3"/>
  <c r="S82" i="3"/>
  <c r="S83" i="3"/>
  <c r="R81" i="3"/>
  <c r="R82" i="3"/>
  <c r="R83" i="3"/>
  <c r="Q80" i="3"/>
  <c r="Q81" i="3"/>
  <c r="Q82" i="3"/>
  <c r="Q83" i="3"/>
  <c r="Q84" i="3"/>
  <c r="P80" i="3"/>
  <c r="P81" i="3"/>
  <c r="P82" i="3"/>
  <c r="P83" i="3"/>
  <c r="O81" i="3"/>
  <c r="O82" i="3"/>
  <c r="O83" i="3"/>
  <c r="O84" i="3"/>
  <c r="F81" i="3"/>
  <c r="G86" i="3"/>
  <c r="H86" i="3"/>
  <c r="I86" i="3"/>
  <c r="J86" i="3"/>
  <c r="K86" i="3"/>
  <c r="L86" i="3"/>
  <c r="M86" i="3"/>
  <c r="N86" i="3"/>
  <c r="F79" i="3"/>
  <c r="F82" i="3"/>
  <c r="F83" i="3"/>
  <c r="F84" i="3"/>
  <c r="F85" i="3"/>
  <c r="F78" i="3"/>
  <c r="P84" i="3"/>
  <c r="R84" i="3"/>
  <c r="S84" i="3"/>
  <c r="T84" i="3"/>
  <c r="P16" i="3"/>
  <c r="P17" i="3"/>
  <c r="P18" i="3"/>
  <c r="P19" i="3"/>
  <c r="P20" i="3"/>
  <c r="P21" i="3"/>
  <c r="P22" i="3"/>
  <c r="P23" i="3"/>
  <c r="P24" i="3"/>
  <c r="P25" i="3"/>
  <c r="P26" i="3"/>
  <c r="P28" i="3"/>
  <c r="P29" i="3"/>
  <c r="P30" i="3"/>
  <c r="P31" i="3"/>
  <c r="P32" i="3"/>
  <c r="P33" i="3"/>
  <c r="P34" i="3"/>
  <c r="P35" i="3"/>
  <c r="P36" i="3"/>
  <c r="P38" i="3"/>
  <c r="P39" i="3"/>
  <c r="P40" i="3"/>
  <c r="P41" i="3"/>
  <c r="P42" i="3"/>
  <c r="P43" i="3"/>
  <c r="P44" i="3"/>
  <c r="P45" i="3"/>
  <c r="P47" i="3"/>
  <c r="P48" i="3"/>
  <c r="P49" i="3"/>
  <c r="F86" i="3" l="1"/>
  <c r="T16" i="3" l="1"/>
  <c r="T17" i="3"/>
  <c r="T18" i="3"/>
  <c r="T19" i="3"/>
  <c r="T20" i="3"/>
  <c r="T21" i="3"/>
  <c r="T22" i="3"/>
  <c r="T23" i="3"/>
  <c r="T24" i="3"/>
  <c r="T25" i="3"/>
  <c r="T26" i="3"/>
  <c r="T27" i="3"/>
  <c r="T28" i="3"/>
  <c r="T29" i="3"/>
  <c r="T30" i="3"/>
  <c r="T31" i="3"/>
  <c r="T32" i="3"/>
  <c r="T33" i="3"/>
  <c r="T34" i="3"/>
  <c r="T35" i="3"/>
  <c r="T36" i="3"/>
  <c r="T37" i="3"/>
  <c r="T38" i="3"/>
  <c r="T39" i="3"/>
  <c r="T40" i="3"/>
  <c r="T41" i="3"/>
  <c r="T42" i="3"/>
  <c r="T43" i="3"/>
  <c r="T44" i="3"/>
  <c r="T45" i="3"/>
  <c r="T46" i="3"/>
  <c r="T47" i="3"/>
  <c r="T48" i="3"/>
  <c r="T49" i="3"/>
  <c r="T50" i="3"/>
  <c r="T51" i="3"/>
  <c r="T52" i="3"/>
  <c r="T53" i="3"/>
  <c r="T14" i="3"/>
  <c r="V85" i="3" l="1"/>
  <c r="U85" i="3"/>
  <c r="T85" i="3"/>
  <c r="S85" i="3"/>
  <c r="R85" i="3"/>
  <c r="Q85" i="3"/>
  <c r="P85" i="3"/>
  <c r="O85" i="3"/>
  <c r="U80" i="3"/>
  <c r="R80" i="3"/>
  <c r="O80" i="3"/>
  <c r="V79" i="3"/>
  <c r="U79" i="3"/>
  <c r="T79" i="3"/>
  <c r="S79" i="3"/>
  <c r="R79" i="3"/>
  <c r="Q79" i="3"/>
  <c r="P79" i="3"/>
  <c r="O79" i="3"/>
  <c r="V78" i="3"/>
  <c r="U78" i="3"/>
  <c r="T78" i="3"/>
  <c r="S78" i="3"/>
  <c r="R78" i="3"/>
  <c r="Q78" i="3"/>
  <c r="P78" i="3"/>
  <c r="O78" i="3"/>
  <c r="Q14" i="3"/>
  <c r="P14" i="3"/>
  <c r="R103" i="3" l="1"/>
  <c r="R104" i="3"/>
  <c r="S103" i="3"/>
  <c r="U103" i="3"/>
  <c r="T103" i="3"/>
  <c r="V110" i="3"/>
  <c r="Q103" i="3" l="1"/>
  <c r="P103" i="3"/>
  <c r="V103" i="3"/>
  <c r="V109" i="3"/>
  <c r="V108" i="3"/>
  <c r="V107" i="3"/>
  <c r="V106" i="3"/>
  <c r="V105" i="3"/>
  <c r="V104" i="3"/>
  <c r="U110" i="3"/>
  <c r="U109" i="3"/>
  <c r="U108" i="3"/>
  <c r="U107" i="3"/>
  <c r="U106" i="3"/>
  <c r="U105" i="3"/>
  <c r="U104" i="3"/>
  <c r="T110" i="3"/>
  <c r="T109" i="3"/>
  <c r="T108" i="3"/>
  <c r="T107" i="3"/>
  <c r="T106" i="3"/>
  <c r="T105" i="3"/>
  <c r="T104" i="3"/>
  <c r="O103" i="3" l="1"/>
  <c r="R111" i="3" l="1"/>
  <c r="Q111" i="3"/>
  <c r="O107" i="3"/>
  <c r="O108" i="3"/>
  <c r="O109" i="3"/>
  <c r="F111" i="3"/>
  <c r="O104" i="3"/>
  <c r="P104" i="3"/>
  <c r="Q104" i="3"/>
  <c r="S104" i="3"/>
  <c r="O105" i="3"/>
  <c r="P105" i="3"/>
  <c r="Q105" i="3"/>
  <c r="R105" i="3"/>
  <c r="S105" i="3"/>
  <c r="O106" i="3"/>
  <c r="P106" i="3"/>
  <c r="Q106" i="3"/>
  <c r="R106" i="3"/>
  <c r="S106" i="3"/>
  <c r="P107" i="3"/>
  <c r="Q107" i="3"/>
  <c r="R107" i="3"/>
  <c r="S107" i="3"/>
  <c r="P108" i="3"/>
  <c r="Q108" i="3"/>
  <c r="R108" i="3"/>
  <c r="S108" i="3"/>
  <c r="P109" i="3"/>
  <c r="Q109" i="3"/>
  <c r="R109" i="3"/>
  <c r="S109" i="3"/>
  <c r="O110" i="3"/>
  <c r="P110" i="3"/>
  <c r="Q110" i="3"/>
  <c r="R110" i="3"/>
  <c r="S110" i="3"/>
  <c r="O111" i="3" l="1"/>
  <c r="P111" i="3"/>
  <c r="U111" i="3"/>
  <c r="T111" i="3"/>
  <c r="V111" i="3"/>
  <c r="S111" i="3"/>
</calcChain>
</file>

<file path=xl/sharedStrings.xml><?xml version="1.0" encoding="utf-8"?>
<sst xmlns="http://schemas.openxmlformats.org/spreadsheetml/2006/main" count="347" uniqueCount="238">
  <si>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</si>
  <si>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</si>
  <si>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</si>
  <si>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</si>
  <si>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</si>
  <si>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</si>
  <si>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</si>
  <si>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</si>
  <si>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</si>
  <si>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</si>
  <si>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Fin
(DGPM / DP)</t>
  </si>
  <si>
    <t>Actividad</t>
  </si>
  <si>
    <t>SEGUIMIENTO A LA EJECUCIÓN DEL PRESUPUESTO AUTORIZADO</t>
  </si>
  <si>
    <t>CONCENTRADO DE UNIDADES ADMINISTRATIVAS</t>
  </si>
  <si>
    <t>PRESUPUESTO ANUAL AUTORIZADO</t>
  </si>
  <si>
    <t>PLANEACIÓN TRIMESTRAL DE EJECUCIÓN DEL PRESUPUESTO</t>
  </si>
  <si>
    <t>EJECUCIÓN  DEL PRESUPUESTO AUTORIZADO</t>
  </si>
  <si>
    <t>AVANCE TRIMESTRAL EN LA EJECUCIÓN DEL PRESUPUESTO</t>
  </si>
  <si>
    <t>AVANCE ACUMULADO ANUAL DE LA  EJECUCIÓN DEL PRESUPUESTO</t>
  </si>
  <si>
    <t>EL COLOR DE LA CELDA REPRESENTA QUE NO SE PROGRAMÓ ACTIVIDAD EN ESE TRIMESTRE</t>
  </si>
  <si>
    <t>EL COLOR DE LA CELDA REPRESENTA QUE NO SE HA REPORTADO EL TRIMESTRE O QUE NO SE REALIZÓ POR NO ESTAR PROGRAMADO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</si>
  <si>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</si>
  <si>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INSTRUCTIVO</t>
  </si>
  <si>
    <t>EJEMPLO</t>
  </si>
  <si>
    <t>Componente
(ICCAL)</t>
  </si>
  <si>
    <t>Trimestral</t>
  </si>
  <si>
    <t>Propósito
(Oficialía Mayor)</t>
  </si>
  <si>
    <r>
      <t xml:space="preserve">UNIDAD DE MEDIDA DEL INDICADOR: 
</t>
    </r>
    <r>
      <rPr>
        <sz val="11"/>
        <color theme="0"/>
        <rFont val="Arial"/>
        <family val="2"/>
      </rPr>
      <t>Porcentaje</t>
    </r>
    <r>
      <rPr>
        <b/>
        <sz val="11"/>
        <color theme="0"/>
        <rFont val="Arial"/>
        <family val="2"/>
      </rPr>
      <t xml:space="preserve">
UNIDAD DE MEDIDA DE LAS VARIABLES:
</t>
    </r>
    <r>
      <rPr>
        <sz val="11"/>
        <color theme="0"/>
        <rFont val="Arial"/>
        <family val="2"/>
      </rPr>
      <t>Solicitudes Administrativas</t>
    </r>
    <r>
      <rPr>
        <b/>
        <sz val="11"/>
        <color theme="0"/>
        <rFont val="Arial"/>
        <family val="2"/>
      </rPr>
      <t xml:space="preserve">
</t>
    </r>
  </si>
  <si>
    <t>Componente (OFICIALÍA MAYOR)</t>
  </si>
  <si>
    <r>
      <t>PGER=</t>
    </r>
    <r>
      <rPr>
        <sz val="11"/>
        <color theme="1"/>
        <rFont val="Arial"/>
        <family val="2"/>
      </rPr>
      <t xml:space="preserve"> Porcentaje de gestiones realizadas.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</si>
  <si>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Gestiones de apoyos </t>
    </r>
  </si>
  <si>
    <r>
      <rPr>
        <b/>
        <sz val="11"/>
        <color theme="1"/>
        <rFont val="Arial"/>
        <family val="2"/>
      </rPr>
      <t>PEEOMA=</t>
    </r>
    <r>
      <rPr>
        <sz val="11"/>
        <color theme="1"/>
        <rFont val="Arial"/>
        <family val="2"/>
      </rPr>
      <t xml:space="preserve"> Porcentaje de eventos especiales oficiales municipales atendidos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</si>
  <si>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Eventos Especiales Oficiales</t>
    </r>
  </si>
  <si>
    <r>
      <rPr>
        <b/>
        <sz val="11"/>
        <color theme="1"/>
        <rFont val="Arial"/>
        <family val="2"/>
      </rPr>
      <t>PCAE=</t>
    </r>
    <r>
      <rPr>
        <sz val="11"/>
        <color theme="1"/>
        <rFont val="Arial"/>
        <family val="2"/>
      </rPr>
      <t xml:space="preserve"> Porcentaje de cumplimiento de los acuerdos establecidos. </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</si>
  <si>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Acuerdos Establecidos.</t>
    </r>
  </si>
  <si>
    <t>Componente
(DIRECCIÓN DE RECURSOS MATERIALES)</t>
  </si>
  <si>
    <r>
      <t xml:space="preserve">PRMS: </t>
    </r>
    <r>
      <rPr>
        <sz val="11"/>
        <color theme="1"/>
        <rFont val="Arial"/>
        <family val="2"/>
      </rPr>
      <t xml:space="preserve">Porcentaje de los recursos materiales y servicios suministrados. </t>
    </r>
  </si>
  <si>
    <r>
      <t xml:space="preserve">UNIDAD DE MEDIDA DEL INDICADOR:
</t>
    </r>
    <r>
      <rPr>
        <sz val="11"/>
        <color rgb="FF000000"/>
        <rFont val="Arial"/>
        <family val="2"/>
      </rPr>
      <t xml:space="preserve">Porcentaje
</t>
    </r>
    <r>
      <rPr>
        <b/>
        <sz val="11"/>
        <color rgb="FF000000"/>
        <rFont val="Arial"/>
        <family val="2"/>
      </rPr>
      <t xml:space="preserve">
UNIDAD DE MEDIDA DE LAS VARIABLES:
</t>
    </r>
    <r>
      <rPr>
        <sz val="11"/>
        <color rgb="FF000000"/>
        <rFont val="Arial"/>
        <family val="2"/>
      </rPr>
      <t>Solicitudes de recursos materiales y servicios</t>
    </r>
    <r>
      <rPr>
        <b/>
        <sz val="11"/>
        <color rgb="FF000000"/>
        <rFont val="Arial"/>
        <family val="2"/>
      </rPr>
      <t xml:space="preserve"> </t>
    </r>
  </si>
  <si>
    <r>
      <rPr>
        <b/>
        <sz val="11"/>
        <color theme="1"/>
        <rFont val="Arial"/>
        <family val="2"/>
      </rPr>
      <t xml:space="preserve">PSAL: </t>
    </r>
    <r>
      <rPr>
        <sz val="11"/>
        <color theme="1"/>
        <rFont val="Arial"/>
        <family val="2"/>
      </rPr>
      <t>Porcentaje de Solicitudes Administrativas y de Logística Atendidas</t>
    </r>
  </si>
  <si>
    <r>
      <rPr>
        <b/>
        <sz val="11"/>
        <color rgb="FF000000"/>
        <rFont val="Arial"/>
        <family val="2"/>
      </rPr>
      <t>UNIDAD DE MEDIDA DEL INDICADOR:</t>
    </r>
    <r>
      <rPr>
        <sz val="11"/>
        <color rgb="FF000000"/>
        <rFont val="Arial"/>
        <family val="2"/>
      </rPr>
      <t xml:space="preserve">
Porcentaje
</t>
    </r>
    <r>
      <rPr>
        <b/>
        <sz val="11"/>
        <color rgb="FF000000"/>
        <rFont val="Arial"/>
        <family val="2"/>
      </rPr>
      <t>UNIDAD DE MEDIDA DE LAS VARIABLES:</t>
    </r>
    <r>
      <rPr>
        <sz val="11"/>
        <color rgb="FF000000"/>
        <rFont val="Arial"/>
        <family val="2"/>
      </rPr>
      <t xml:space="preserve">
Solicitudes administrativas y de logística</t>
    </r>
  </si>
  <si>
    <r>
      <rPr>
        <b/>
        <sz val="11"/>
        <color theme="1"/>
        <rFont val="Arial"/>
        <family val="2"/>
      </rPr>
      <t xml:space="preserve">PIE: </t>
    </r>
    <r>
      <rPr>
        <sz val="11"/>
        <color theme="1"/>
        <rFont val="Arial"/>
        <family val="2"/>
      </rPr>
      <t>Porcentaje de Integración de Expedientes realizados</t>
    </r>
  </si>
  <si>
    <r>
      <rPr>
        <b/>
        <sz val="11"/>
        <color rgb="FF000000"/>
        <rFont val="Arial"/>
        <family val="2"/>
      </rPr>
      <t>UNIDAD DE MEDIDA DEL INDICADOR:</t>
    </r>
    <r>
      <rPr>
        <sz val="11"/>
        <color rgb="FF000000"/>
        <rFont val="Arial"/>
        <family val="2"/>
      </rPr>
      <t xml:space="preserve">
Porcentaje
</t>
    </r>
    <r>
      <rPr>
        <b/>
        <sz val="11"/>
        <color rgb="FF000000"/>
        <rFont val="Arial"/>
        <family val="2"/>
      </rPr>
      <t>UNIDAD DE MEDIDA DE LAS VARIABLES</t>
    </r>
    <r>
      <rPr>
        <sz val="11"/>
        <color rgb="FF000000"/>
        <rFont val="Arial"/>
        <family val="2"/>
      </rPr>
      <t xml:space="preserve">:
Expedientes
</t>
    </r>
  </si>
  <si>
    <r>
      <rPr>
        <b/>
        <sz val="11"/>
        <color theme="1"/>
        <rFont val="Arial"/>
        <family val="2"/>
      </rPr>
      <t xml:space="preserve">PRRE: </t>
    </r>
    <r>
      <rPr>
        <sz val="11"/>
        <color theme="1"/>
        <rFont val="Arial"/>
        <family val="2"/>
      </rPr>
      <t>Porcentaje de  Requisiciones para Eventos Atendidos</t>
    </r>
  </si>
  <si>
    <r>
      <rPr>
        <b/>
        <sz val="11"/>
        <color rgb="FF000000"/>
        <rFont val="Arial"/>
        <family val="2"/>
      </rPr>
      <t>UNIDAD DE MEDIDA DEL INDICADOR:</t>
    </r>
    <r>
      <rPr>
        <sz val="11"/>
        <color rgb="FF000000"/>
        <rFont val="Arial"/>
        <family val="2"/>
      </rPr>
      <t xml:space="preserve">
Porcentaje
</t>
    </r>
    <r>
      <rPr>
        <b/>
        <sz val="11"/>
        <color rgb="FF000000"/>
        <rFont val="Arial"/>
        <family val="2"/>
      </rPr>
      <t>UNIDAD DE MEDIDA DE LAS VARIABLES:</t>
    </r>
    <r>
      <rPr>
        <sz val="11"/>
        <color rgb="FF000000"/>
        <rFont val="Arial"/>
        <family val="2"/>
      </rPr>
      <t xml:space="preserve">
Requisiciones para eventos</t>
    </r>
  </si>
  <si>
    <r>
      <rPr>
        <b/>
        <sz val="11"/>
        <color theme="1"/>
        <rFont val="Arial"/>
        <family val="2"/>
      </rPr>
      <t xml:space="preserve">PSP: </t>
    </r>
    <r>
      <rPr>
        <sz val="11"/>
        <color theme="1"/>
        <rFont val="Arial"/>
        <family val="2"/>
      </rPr>
      <t xml:space="preserve">Porcentaje de las Solicitudes de Pago elaboradas. </t>
    </r>
  </si>
  <si>
    <r>
      <rPr>
        <b/>
        <sz val="11"/>
        <color rgb="FF000000"/>
        <rFont val="Arial"/>
        <family val="2"/>
      </rPr>
      <t>UNIDAD DE MEDIDA DEL INDICADOR:</t>
    </r>
    <r>
      <rPr>
        <sz val="11"/>
        <color rgb="FF000000"/>
        <rFont val="Arial"/>
        <family val="2"/>
      </rPr>
      <t xml:space="preserve">
Porcentaje
</t>
    </r>
    <r>
      <rPr>
        <b/>
        <sz val="11"/>
        <color rgb="FF000000"/>
        <rFont val="Arial"/>
        <family val="2"/>
      </rPr>
      <t xml:space="preserve">
UNIDAD DE MEDIDA DE LAS VARIABLES:</t>
    </r>
    <r>
      <rPr>
        <sz val="11"/>
        <color rgb="FF000000"/>
        <rFont val="Arial"/>
        <family val="2"/>
      </rPr>
      <t xml:space="preserve">
Solicitudes de pago </t>
    </r>
  </si>
  <si>
    <r>
      <rPr>
        <b/>
        <sz val="11"/>
        <color theme="1"/>
        <rFont val="Arial"/>
        <family val="2"/>
      </rPr>
      <t>PASA:</t>
    </r>
    <r>
      <rPr>
        <sz val="11"/>
        <color theme="1"/>
        <rFont val="Arial"/>
        <family val="2"/>
      </rPr>
      <t xml:space="preserve"> Porcentaje de Asistencia de los Siniestros Atendidos.</t>
    </r>
  </si>
  <si>
    <r>
      <rPr>
        <b/>
        <sz val="11"/>
        <color rgb="FF000000"/>
        <rFont val="Arial"/>
        <family val="2"/>
      </rPr>
      <t>UNIDAD DE MEDIDA DEL INDICADOR:</t>
    </r>
    <r>
      <rPr>
        <sz val="11"/>
        <color rgb="FF000000"/>
        <rFont val="Arial"/>
        <family val="2"/>
      </rPr>
      <t xml:space="preserve">
Porcentaje
</t>
    </r>
    <r>
      <rPr>
        <b/>
        <sz val="11"/>
        <color rgb="FF000000"/>
        <rFont val="Arial"/>
        <family val="2"/>
      </rPr>
      <t xml:space="preserve">
UNIDAD DE MEDIDA DE LAS VARIABLES</t>
    </r>
    <r>
      <rPr>
        <sz val="11"/>
        <color rgb="FF000000"/>
        <rFont val="Arial"/>
        <family val="2"/>
      </rPr>
      <t>:
Asistencias de Siniestros.</t>
    </r>
  </si>
  <si>
    <r>
      <rPr>
        <b/>
        <sz val="11"/>
        <color theme="1"/>
        <rFont val="Arial"/>
        <family val="2"/>
      </rPr>
      <t xml:space="preserve">PCS: </t>
    </r>
    <r>
      <rPr>
        <sz val="11"/>
        <color theme="1"/>
        <rFont val="Arial"/>
        <family val="2"/>
      </rPr>
      <t>Porcentaje de Combustible Suministrado</t>
    </r>
  </si>
  <si>
    <r>
      <rPr>
        <b/>
        <sz val="11"/>
        <color theme="1"/>
        <rFont val="Arial"/>
        <family val="2"/>
      </rPr>
      <t xml:space="preserve">PSVA: </t>
    </r>
    <r>
      <rPr>
        <sz val="11"/>
        <color theme="1"/>
        <rFont val="Arial"/>
        <family val="2"/>
      </rPr>
      <t xml:space="preserve">Porcentaje de solicitudes de vehículos atendidas
</t>
    </r>
  </si>
  <si>
    <r>
      <rPr>
        <b/>
        <sz val="11"/>
        <color rgb="FF000000"/>
        <rFont val="Arial"/>
        <family val="2"/>
      </rPr>
      <t>UNIDAD DE MEDIDA DEL INDICADOR:</t>
    </r>
    <r>
      <rPr>
        <sz val="11"/>
        <color rgb="FF000000"/>
        <rFont val="Arial"/>
        <family val="2"/>
      </rPr>
      <t xml:space="preserve">
Porcentaje
</t>
    </r>
    <r>
      <rPr>
        <b/>
        <sz val="11"/>
        <color rgb="FF000000"/>
        <rFont val="Arial"/>
        <family val="2"/>
      </rPr>
      <t>UNIDAD DE MEDIDA DE LAS VARIABLES:</t>
    </r>
    <r>
      <rPr>
        <sz val="11"/>
        <color rgb="FF000000"/>
        <rFont val="Arial"/>
        <family val="2"/>
      </rPr>
      <t xml:space="preserve">
Solicitudes de reparación de vehículos.</t>
    </r>
  </si>
  <si>
    <t>Componente
(PATRIMONIO MUNICIPAL)</t>
  </si>
  <si>
    <r>
      <t xml:space="preserve">PAORC= </t>
    </r>
    <r>
      <rPr>
        <sz val="11"/>
        <color theme="1"/>
        <rFont val="Arial"/>
        <family val="2"/>
      </rPr>
      <t>Porcentaje de Avance en las operaciones de resguardo y control.</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</si>
  <si>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 xml:space="preserve">Operaciones de Resguardo y Control </t>
    </r>
  </si>
  <si>
    <r>
      <rPr>
        <b/>
        <sz val="11"/>
        <color theme="1"/>
        <rFont val="Arial"/>
        <family val="2"/>
      </rPr>
      <t>PAMA=</t>
    </r>
    <r>
      <rPr>
        <sz val="11"/>
        <color theme="1"/>
        <rFont val="Arial"/>
        <family val="2"/>
      </rPr>
      <t xml:space="preserve"> Porcentaje de Avance en el Mantenimiento de las Áreas.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</si>
  <si>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 xml:space="preserve">Acciones de Mantenimiento </t>
    </r>
  </si>
  <si>
    <r>
      <rPr>
        <b/>
        <sz val="11"/>
        <color theme="1"/>
        <rFont val="Arial"/>
        <family val="2"/>
      </rPr>
      <t>PEABA=</t>
    </r>
    <r>
      <rPr>
        <sz val="11"/>
        <color theme="1"/>
        <rFont val="Arial"/>
        <family val="2"/>
      </rPr>
      <t xml:space="preserve"> Porcentaje de Avance en Expedientes Actualizados.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</si>
  <si>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Expedientes de Bienes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</si>
  <si>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Regulaciones </t>
    </r>
  </si>
  <si>
    <r>
      <rPr>
        <b/>
        <sz val="11"/>
        <color theme="1"/>
        <rFont val="Arial"/>
        <family val="2"/>
      </rPr>
      <t>PACB=</t>
    </r>
    <r>
      <rPr>
        <sz val="11"/>
        <color theme="1"/>
        <rFont val="Arial"/>
        <family val="2"/>
      </rPr>
      <t xml:space="preserve"> Porcentaje de Avance en Claves de Bienes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</si>
  <si>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Claves de bienes </t>
    </r>
  </si>
  <si>
    <r>
      <rPr>
        <b/>
        <sz val="11"/>
        <color theme="1"/>
        <rFont val="Arial"/>
        <family val="2"/>
      </rPr>
      <t>PARI=</t>
    </r>
    <r>
      <rPr>
        <sz val="11"/>
        <color theme="1"/>
        <rFont val="Arial"/>
        <family val="2"/>
      </rPr>
      <t xml:space="preserve"> Porcentaje de Avance en los Resguardos e Inventarios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</si>
  <si>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 xml:space="preserve">Resguardos e inventarios </t>
    </r>
  </si>
  <si>
    <r>
      <rPr>
        <b/>
        <sz val="11"/>
        <color theme="1"/>
        <rFont val="Arial"/>
        <family val="2"/>
      </rPr>
      <t>PAEBA=</t>
    </r>
    <r>
      <rPr>
        <sz val="11"/>
        <color theme="1"/>
        <rFont val="Arial"/>
        <family val="2"/>
      </rPr>
      <t xml:space="preserve"> Porcentaje de avance en evaluaciones basadas en las auditorias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</si>
  <si>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Evaluaciones basadas en  auditorias </t>
    </r>
  </si>
  <si>
    <r>
      <t xml:space="preserve">PPMP: </t>
    </r>
    <r>
      <rPr>
        <sz val="11"/>
        <color theme="1"/>
        <rFont val="Arial"/>
        <family val="2"/>
      </rPr>
      <t xml:space="preserve">Porcentaje de integrantes del personal municipal profesionalizado. </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</si>
  <si>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Integrantes del personal municipal</t>
    </r>
  </si>
  <si>
    <r>
      <rPr>
        <b/>
        <sz val="11"/>
        <color rgb="FF000000"/>
        <rFont val="Arial"/>
        <family val="2"/>
      </rPr>
      <t>PPCI:</t>
    </r>
    <r>
      <rPr>
        <sz val="11"/>
        <color rgb="FF000000"/>
        <rFont val="Arial"/>
        <family val="2"/>
      </rPr>
      <t xml:space="preserve"> Porcentaje de Cursos de Capacitación Integral Institucional impartidos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</si>
  <si>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Cursos de Capacitación Integral Institucional.</t>
    </r>
  </si>
  <si>
    <r>
      <rPr>
        <b/>
        <sz val="11"/>
        <color rgb="FF000000"/>
        <rFont val="Arial"/>
        <family val="2"/>
      </rPr>
      <t xml:space="preserve">PCC: </t>
    </r>
    <r>
      <rPr>
        <sz val="11"/>
        <color rgb="FF000000"/>
        <rFont val="Arial"/>
        <family val="2"/>
      </rPr>
      <t>Porcentaje de convenios de colaboración para la capacitación celebrados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</si>
  <si>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Convenios de colaboración</t>
    </r>
  </si>
  <si>
    <r>
      <rPr>
        <b/>
        <sz val="11"/>
        <color rgb="FF000000"/>
        <rFont val="Arial"/>
        <family val="2"/>
      </rPr>
      <t xml:space="preserve">PSPE: </t>
    </r>
    <r>
      <rPr>
        <sz val="11"/>
        <color rgb="FF000000"/>
        <rFont val="Arial"/>
        <family val="2"/>
      </rPr>
      <t>Porcentaje de servidores(as) públicos(as) evaluados(as)</t>
    </r>
  </si>
  <si>
    <r>
      <rPr>
        <b/>
        <sz val="11"/>
        <rFont val="Arial"/>
        <family val="2"/>
      </rPr>
      <t>UNIDAD DE MEDIDA DEL INDICADOR:</t>
    </r>
    <r>
      <rPr>
        <sz val="11"/>
        <rFont val="Arial"/>
        <family val="2"/>
      </rPr>
      <t xml:space="preserve">
Porcentaje
</t>
    </r>
    <r>
      <rPr>
        <b/>
        <sz val="11"/>
        <rFont val="Arial"/>
        <family val="2"/>
      </rPr>
      <t>UNIDAD DE MEDIDA DE LAS VARIABLES:</t>
    </r>
    <r>
      <rPr>
        <sz val="11"/>
        <rFont val="Arial"/>
        <family val="2"/>
      </rPr>
      <t xml:space="preserve">
Servidores(as) públicos(as) </t>
    </r>
  </si>
  <si>
    <t>Componente
( DTIC )</t>
  </si>
  <si>
    <r>
      <rPr>
        <b/>
        <sz val="11"/>
        <color theme="1"/>
        <rFont val="Arial"/>
        <family val="2"/>
      </rPr>
      <t xml:space="preserve">PSIB: </t>
    </r>
    <r>
      <rPr>
        <sz val="11"/>
        <color theme="1"/>
        <rFont val="Arial"/>
        <family val="2"/>
      </rPr>
      <t xml:space="preserve">Porcentaje de servicios de sistemas de información brindados.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</si>
  <si>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Servicios de sistemas de información </t>
    </r>
  </si>
  <si>
    <r>
      <rPr>
        <b/>
        <sz val="11"/>
        <color rgb="FF000000"/>
        <rFont val="Arial"/>
        <family val="2"/>
      </rPr>
      <t>PSI=</t>
    </r>
    <r>
      <rPr>
        <sz val="11"/>
        <color rgb="FF000000"/>
        <rFont val="Arial"/>
        <family val="2"/>
      </rPr>
      <t xml:space="preserve"> Porcentaje de sistemas informáticos.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</si>
  <si>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t>
    </r>
    <r>
      <rPr>
        <sz val="11"/>
        <color theme="1"/>
        <rFont val="Arial"/>
        <family val="2"/>
      </rPr>
      <t xml:space="preserve">
Sistemas Informáticos </t>
    </r>
  </si>
  <si>
    <r>
      <rPr>
        <b/>
        <sz val="11"/>
        <color rgb="FF000000"/>
        <rFont val="Arial"/>
        <family val="2"/>
      </rPr>
      <t>PSTC:</t>
    </r>
    <r>
      <rPr>
        <sz val="11"/>
        <color rgb="FF000000"/>
        <rFont val="Arial"/>
        <family val="2"/>
      </rPr>
      <t xml:space="preserve"> Porcentaje de servicios de telecomunicaciones atendidas.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</si>
  <si>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Servicios de Telecomunicaciones</t>
    </r>
  </si>
  <si>
    <r>
      <rPr>
        <b/>
        <sz val="11"/>
        <color rgb="FF000000"/>
        <rFont val="Arial"/>
        <family val="2"/>
      </rPr>
      <t>PSTA=</t>
    </r>
    <r>
      <rPr>
        <sz val="11"/>
        <color rgb="FF000000"/>
        <rFont val="Arial"/>
        <family val="2"/>
      </rPr>
      <t xml:space="preserve"> Porcentaje de servicios técnicos atendidos.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</si>
  <si>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Servicios Técnicos</t>
    </r>
  </si>
  <si>
    <t>Componente
(Dirección de Servicios Generales)</t>
  </si>
  <si>
    <r>
      <rPr>
        <b/>
        <sz val="11"/>
        <color rgb="FF000000"/>
        <rFont val="Arial"/>
        <family val="2"/>
      </rPr>
      <t>PSML=</t>
    </r>
    <r>
      <rPr>
        <sz val="11"/>
        <color rgb="FF000000"/>
        <rFont val="Arial"/>
        <family val="2"/>
      </rPr>
      <t xml:space="preserve">Porcentaje de Servicios de mantenimiento y logística realizados. </t>
    </r>
  </si>
  <si>
    <r>
      <rPr>
        <b/>
        <sz val="11"/>
        <color rgb="FF000000"/>
        <rFont val="Arial"/>
        <family val="2"/>
      </rPr>
      <t>UNIDAD DE MEDIDA DEL INDICADOR:</t>
    </r>
    <r>
      <rPr>
        <sz val="11"/>
        <color rgb="FF000000"/>
        <rFont val="Arial"/>
        <family val="2"/>
      </rPr>
      <t xml:space="preserve">
Porcentaje
</t>
    </r>
    <r>
      <rPr>
        <b/>
        <sz val="11"/>
        <color rgb="FF000000"/>
        <rFont val="Arial"/>
        <family val="2"/>
      </rPr>
      <t>UNIDAD DE MEDIDA DE LAS VARIABLES:</t>
    </r>
    <r>
      <rPr>
        <sz val="11"/>
        <color rgb="FF000000"/>
        <rFont val="Arial"/>
        <family val="2"/>
      </rPr>
      <t xml:space="preserve">
Servicios de Mantenimiento y Logística </t>
    </r>
  </si>
  <si>
    <r>
      <rPr>
        <b/>
        <sz val="11"/>
        <color rgb="FF000000"/>
        <rFont val="Arial"/>
        <family val="2"/>
      </rPr>
      <t>PSMR=</t>
    </r>
    <r>
      <rPr>
        <sz val="11"/>
        <color rgb="FF000000"/>
        <rFont val="Arial"/>
        <family val="2"/>
      </rPr>
      <t xml:space="preserve">Porcentaje de servicios de mantenimiento municipal realizados. </t>
    </r>
  </si>
  <si>
    <r>
      <t xml:space="preserve">UNIDAD DE MEDIDA DEL INDICADOR:
</t>
    </r>
    <r>
      <rPr>
        <sz val="11"/>
        <color rgb="FF000000"/>
        <rFont val="Arial"/>
        <family val="2"/>
      </rPr>
      <t>Porcentaje</t>
    </r>
    <r>
      <rPr>
        <b/>
        <sz val="11"/>
        <color rgb="FF000000"/>
        <rFont val="Arial"/>
        <family val="2"/>
      </rPr>
      <t xml:space="preserve">
UNIDAD DE MEDIDA DE LAS VARIABLES: 
</t>
    </r>
    <r>
      <rPr>
        <sz val="11"/>
        <color rgb="FF000000"/>
        <rFont val="Arial"/>
        <family val="2"/>
      </rPr>
      <t xml:space="preserve">Servicios de mantenimiento </t>
    </r>
  </si>
  <si>
    <r>
      <rPr>
        <b/>
        <sz val="11"/>
        <color rgb="FF000000"/>
        <rFont val="Arial"/>
        <family val="2"/>
      </rPr>
      <t>PLEO=</t>
    </r>
    <r>
      <rPr>
        <sz val="11"/>
        <color rgb="FF000000"/>
        <rFont val="Arial"/>
        <family val="2"/>
      </rPr>
      <t xml:space="preserve"> Porcentaje de servicios de logística de los eventos oficiales especiales brindados</t>
    </r>
  </si>
  <si>
    <r>
      <rPr>
        <b/>
        <sz val="11"/>
        <color rgb="FF000000"/>
        <rFont val="Arial"/>
        <family val="2"/>
      </rPr>
      <t>UNIDAD DE MEDIDA DEL INDICADOR:</t>
    </r>
    <r>
      <rPr>
        <sz val="11"/>
        <color rgb="FF000000"/>
        <rFont val="Arial"/>
        <family val="2"/>
      </rPr>
      <t xml:space="preserve">
Porcentaje
</t>
    </r>
    <r>
      <rPr>
        <b/>
        <sz val="11"/>
        <color rgb="FF000000"/>
        <rFont val="Arial"/>
        <family val="2"/>
      </rPr>
      <t xml:space="preserve">
UNIDAD DE MEDIDA DE LAS VARIABLES: 
</t>
    </r>
    <r>
      <rPr>
        <sz val="11"/>
        <color rgb="FF000000"/>
        <rFont val="Arial"/>
        <family val="2"/>
      </rPr>
      <t>Eventos oficiales especiales</t>
    </r>
  </si>
  <si>
    <r>
      <t xml:space="preserve">                          </t>
    </r>
    <r>
      <rPr>
        <b/>
        <sz val="11"/>
        <color rgb="FF000000"/>
        <rFont val="Arial"/>
        <family val="2"/>
      </rPr>
      <t xml:space="preserve">                                 PSLA=</t>
    </r>
    <r>
      <rPr>
        <sz val="11"/>
        <color rgb="FF000000"/>
        <rFont val="Arial"/>
        <family val="2"/>
      </rPr>
      <t xml:space="preserve"> Porcentaje de solicitudes de Logística de Eventos atendidas           </t>
    </r>
  </si>
  <si>
    <r>
      <rPr>
        <b/>
        <sz val="11"/>
        <color rgb="FF000000"/>
        <rFont val="Arial"/>
        <family val="2"/>
      </rPr>
      <t>UNIDAD DE MEDIDA DEL INDICADOR</t>
    </r>
    <r>
      <rPr>
        <sz val="11"/>
        <color rgb="FF000000"/>
        <rFont val="Arial"/>
        <family val="2"/>
      </rPr>
      <t xml:space="preserve">:
Porcentaje
</t>
    </r>
    <r>
      <rPr>
        <b/>
        <sz val="11"/>
        <color rgb="FF000000"/>
        <rFont val="Arial"/>
        <family val="2"/>
      </rPr>
      <t>UNIDAD DE MEDIDA DE LAS VARIABLES</t>
    </r>
    <r>
      <rPr>
        <sz val="11"/>
        <color rgb="FF000000"/>
        <rFont val="Arial"/>
        <family val="2"/>
      </rPr>
      <t>: Solicitudes de Logística para los Eventos</t>
    </r>
  </si>
  <si>
    <t>Componente (Eventos Civicos)</t>
  </si>
  <si>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Eventos Cívicos y Culturales realizados  </t>
    </r>
  </si>
  <si>
    <t xml:space="preserve">Actividad       </t>
  </si>
  <si>
    <r>
      <rPr>
        <b/>
        <sz val="11"/>
        <color rgb="FF000000"/>
        <rFont val="Arial"/>
        <family val="2"/>
      </rPr>
      <t xml:space="preserve">PCCR= </t>
    </r>
    <r>
      <rPr>
        <sz val="11"/>
        <color rgb="FF000000"/>
        <rFont val="Arial"/>
        <family val="2"/>
      </rPr>
      <t xml:space="preserve">  Porcentaje de Conmemoraciones y Celebraciones Cívicas realizadas    </t>
    </r>
  </si>
  <si>
    <r>
      <rPr>
        <b/>
        <sz val="11"/>
        <color rgb="FF000000"/>
        <rFont val="Arial"/>
        <family val="2"/>
      </rPr>
      <t xml:space="preserve">UNIDAD DE MEDIDA DEL INDICADOR:
</t>
    </r>
    <r>
      <rPr>
        <sz val="11"/>
        <color rgb="FF000000"/>
        <rFont val="Arial"/>
        <family val="2"/>
      </rPr>
      <t>Porcentaje</t>
    </r>
    <r>
      <rPr>
        <b/>
        <sz val="11"/>
        <color rgb="FF000000"/>
        <rFont val="Arial"/>
        <family val="2"/>
      </rPr>
      <t xml:space="preserve">
UNIDAD DE MEDIDA DE LAS VARIABLES:  
</t>
    </r>
    <r>
      <rPr>
        <sz val="11"/>
        <color rgb="FF000000"/>
        <rFont val="Arial"/>
        <family val="2"/>
      </rPr>
      <t>Conmemoraciones y Celebraciones Cívicas</t>
    </r>
  </si>
  <si>
    <r>
      <rPr>
        <b/>
        <sz val="11"/>
        <color rgb="FF000000"/>
        <rFont val="Arial"/>
        <family val="2"/>
      </rPr>
      <t>PMR</t>
    </r>
    <r>
      <rPr>
        <sz val="11"/>
        <color rgb="FF000000"/>
        <rFont val="Arial"/>
        <family val="2"/>
      </rPr>
      <t xml:space="preserve"> = Porcentaje de participaciones musicales realizadas.</t>
    </r>
  </si>
  <si>
    <r>
      <rPr>
        <b/>
        <sz val="11"/>
        <color rgb="FF000000"/>
        <rFont val="Arial"/>
        <family val="2"/>
      </rPr>
      <t xml:space="preserve">UNIDAD DE MEDIDA DEL INDICADOR:
</t>
    </r>
    <r>
      <rPr>
        <sz val="11"/>
        <color rgb="FF000000"/>
        <rFont val="Arial"/>
        <family val="2"/>
      </rPr>
      <t>Porcentaje</t>
    </r>
    <r>
      <rPr>
        <b/>
        <sz val="11"/>
        <color rgb="FF000000"/>
        <rFont val="Arial"/>
        <family val="2"/>
      </rPr>
      <t xml:space="preserve">
UNIDAD DE MEDIDA DE LAS VARIABLES:  </t>
    </r>
    <r>
      <rPr>
        <sz val="11"/>
        <color rgb="FF000000"/>
        <rFont val="Arial"/>
        <family val="2"/>
      </rPr>
      <t>Participaciones Musicales</t>
    </r>
  </si>
  <si>
    <r>
      <t xml:space="preserve">PSEA= </t>
    </r>
    <r>
      <rPr>
        <sz val="11"/>
        <color rgb="FF000000"/>
        <rFont val="Arial"/>
        <family val="2"/>
      </rPr>
      <t xml:space="preserve">Porcentaje de solicitudes en Eventos Especiales atendidos  </t>
    </r>
    <r>
      <rPr>
        <b/>
        <sz val="11"/>
        <color rgb="FF000000"/>
        <rFont val="Arial"/>
        <family val="2"/>
      </rPr>
      <t xml:space="preserve"> </t>
    </r>
  </si>
  <si>
    <r>
      <t xml:space="preserve">UNIDAD DE MEDIDA DEL INDICADOR:
</t>
    </r>
    <r>
      <rPr>
        <sz val="11"/>
        <color rgb="FF000000"/>
        <rFont val="Arial"/>
        <family val="2"/>
      </rPr>
      <t>Porcentaje</t>
    </r>
    <r>
      <rPr>
        <b/>
        <sz val="11"/>
        <color rgb="FF000000"/>
        <rFont val="Arial"/>
        <family val="2"/>
      </rPr>
      <t xml:space="preserve">
UNIDAD DE MEDIDA DE LAS VARIABLES:  
</t>
    </r>
    <r>
      <rPr>
        <sz val="11"/>
        <color rgb="FF000000"/>
        <rFont val="Arial"/>
        <family val="2"/>
      </rPr>
      <t>Solicitudes en Eventos Especiales</t>
    </r>
  </si>
  <si>
    <t>Componente
( Direccción de Recursos Humanos)</t>
  </si>
  <si>
    <r>
      <t xml:space="preserve">PPPME= </t>
    </r>
    <r>
      <rPr>
        <sz val="11"/>
        <color theme="1"/>
        <rFont val="Arial"/>
        <family val="2"/>
      </rPr>
      <t>Porcentaje de plantillas de personal municipal entregadas.</t>
    </r>
  </si>
  <si>
    <r>
      <rPr>
        <b/>
        <sz val="11"/>
        <color theme="1"/>
        <rFont val="Arial"/>
        <family val="2"/>
      </rPr>
      <t>PIA</t>
    </r>
    <r>
      <rPr>
        <sz val="11"/>
        <color theme="1"/>
        <rFont val="Arial"/>
        <family val="2"/>
      </rPr>
      <t>=  Porcentaje de incidencias (altas, bajas, modificaciones, cambios de puestos o salarios) atendidas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</si>
  <si>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Incidencias
</t>
    </r>
  </si>
  <si>
    <r>
      <t xml:space="preserve">PRFLE= </t>
    </r>
    <r>
      <rPr>
        <sz val="11"/>
        <color theme="1"/>
        <rFont val="Arial"/>
        <family val="2"/>
      </rPr>
      <t>Porcentaje de reportes de finiquito y/o liquidación entregados.</t>
    </r>
  </si>
  <si>
    <r>
      <rPr>
        <b/>
        <sz val="11"/>
        <color theme="1"/>
        <rFont val="Arial"/>
        <family val="2"/>
      </rPr>
      <t>PEPIA=</t>
    </r>
    <r>
      <rPr>
        <sz val="11"/>
        <color theme="1"/>
        <rFont val="Arial"/>
        <family val="2"/>
      </rPr>
      <t xml:space="preserve"> Porcentaje de expedientes de personal por incidencias actualizados</t>
    </r>
  </si>
  <si>
    <t>NOMBRE DE LA DEPENDENCIA QUE ATIENDE AL PROGRAMA: OFICIALÍA  MAYOR</t>
  </si>
  <si>
    <t>ANUAL</t>
  </si>
  <si>
    <t>OFICIALÍA MAYOR</t>
  </si>
  <si>
    <t>DIR. RECURSOS MATERIALES</t>
  </si>
  <si>
    <t>DIR. PATRIMONIO MPAL.</t>
  </si>
  <si>
    <t>INST. CAPACITACIÓN EN CALIDAD</t>
  </si>
  <si>
    <t>DIR. DE TECNOLOGÍAS</t>
  </si>
  <si>
    <t>DIR. SERVICIOS GENERALES</t>
  </si>
  <si>
    <t>UNIDAD DE EVENTOS CÍVICOS</t>
  </si>
  <si>
    <t>DIR. DE RECURSOS HUMANOS</t>
  </si>
  <si>
    <t xml:space="preserve">TOTAL </t>
  </si>
  <si>
    <r>
      <rPr>
        <b/>
        <sz val="11"/>
        <color theme="1"/>
        <rFont val="Arial"/>
        <family val="2"/>
      </rPr>
      <t>PARB=</t>
    </r>
    <r>
      <rPr>
        <sz val="11"/>
        <color theme="1"/>
        <rFont val="Arial"/>
        <family val="2"/>
      </rPr>
      <t xml:space="preserve"> Porcentaje de avance en regulacion de bienes</t>
    </r>
  </si>
  <si>
    <t>.</t>
  </si>
  <si>
    <r>
      <rPr>
        <b/>
        <sz val="11"/>
        <color theme="1"/>
        <rFont val="Arial"/>
        <family val="2"/>
      </rPr>
      <t>Unidad de medida del Indicador:</t>
    </r>
    <r>
      <rPr>
        <sz val="11"/>
        <color theme="1"/>
        <rFont val="Arial"/>
        <family val="2"/>
      </rPr>
      <t xml:space="preserve">
Porcentaje </t>
    </r>
  </si>
  <si>
    <t>CLAVE Y NOMBRE DEL PPA:M-PPA 1.4 PROGRAMA DE ADMINISTRACIÓN DE BIENES Y SERVICIOS DEL MUNICIPIO</t>
  </si>
  <si>
    <t>NO SE EJERCE LO PROGRAMADO DEBIDO A QUE EL SISTEMA DE ADMINISTRACIÓN ESTUVO INHABILITADO POR EL TEMA DE LA VEDA ELECTORAL</t>
  </si>
  <si>
    <t>TRIMESTRE 1 2024</t>
  </si>
  <si>
    <t>TRIMESTRE 2 2024</t>
  </si>
  <si>
    <t>TRIMESTRE 3 2024</t>
  </si>
  <si>
    <t>TRIMESTRE 4 2024</t>
  </si>
  <si>
    <t>JUSTIFICACION TRIMESTRAL Y ANUAL DE AVANCE DE RESULTADOS 2024</t>
  </si>
  <si>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Expedientes de personal
</t>
    </r>
  </si>
  <si>
    <r>
      <rPr>
        <b/>
        <sz val="11"/>
        <color theme="1"/>
        <rFont val="Arial"/>
        <family val="2"/>
      </rPr>
      <t>UNIDAD DE MEDIDA DEL INDICADOR:</t>
    </r>
    <r>
      <rPr>
        <sz val="11"/>
        <color theme="1"/>
        <rFont val="Arial"/>
        <family val="2"/>
      </rPr>
      <t xml:space="preserve">
Porcentaje</t>
    </r>
    <r>
      <rPr>
        <b/>
        <sz val="11"/>
        <color theme="1"/>
        <rFont val="Arial"/>
        <family val="2"/>
      </rPr>
      <t xml:space="preserve">
 UNIDAD DE MEDIDA DE LA VARIABLE:</t>
    </r>
    <r>
      <rPr>
        <sz val="11"/>
        <color theme="1"/>
        <rFont val="Arial"/>
        <family val="2"/>
      </rPr>
      <t xml:space="preserve">
Finiquitos y/o liquidaciones</t>
    </r>
  </si>
  <si>
    <r>
      <t xml:space="preserve">UNIDAD DE MEDIDA DEL INDICADOR
</t>
    </r>
    <r>
      <rPr>
        <sz val="11"/>
        <color theme="1"/>
        <rFont val="Arial"/>
        <family val="2"/>
      </rPr>
      <t xml:space="preserve">Porcentaje </t>
    </r>
    <r>
      <rPr>
        <b/>
        <sz val="11"/>
        <color theme="1"/>
        <rFont val="Arial"/>
        <family val="2"/>
      </rPr>
      <t xml:space="preserve">
 UNIDAD DE MEDIDA DE LA VARIABLE
</t>
    </r>
    <r>
      <rPr>
        <sz val="11"/>
        <color theme="1"/>
        <rFont val="Arial"/>
        <family val="2"/>
      </rPr>
      <t>Plantillas de personal municipal</t>
    </r>
  </si>
  <si>
    <r>
      <rPr>
        <b/>
        <sz val="11"/>
        <color rgb="FF000000"/>
        <rFont val="Arial"/>
        <family val="2"/>
      </rPr>
      <t>UNIDAD DE MEDIDA DEL INDICADOR:</t>
    </r>
    <r>
      <rPr>
        <sz val="11"/>
        <color rgb="FF000000"/>
        <rFont val="Arial"/>
        <family val="2"/>
      </rPr>
      <t xml:space="preserve">
Porcentaje
</t>
    </r>
    <r>
      <rPr>
        <b/>
        <sz val="11"/>
        <color rgb="FF000000"/>
        <rFont val="Arial"/>
        <family val="2"/>
      </rPr>
      <t xml:space="preserve">
UNIDAD DE MEDIDA DE LAS VARIABLES=  </t>
    </r>
    <r>
      <rPr>
        <sz val="11"/>
        <color rgb="FF000000"/>
        <rFont val="Arial"/>
        <family val="2"/>
      </rPr>
      <t xml:space="preserve">             
Litros de Combustible</t>
    </r>
  </si>
  <si>
    <r>
      <t xml:space="preserve">1.4.1.1 </t>
    </r>
    <r>
      <rPr>
        <sz val="11"/>
        <color theme="0"/>
        <rFont val="Arial"/>
        <family val="2"/>
      </rPr>
      <t xml:space="preserve">Las dependencias e instituciones municipales optimizan los recursos para una administración eficiente impactando en los tres ordenes de gobierno.  </t>
    </r>
  </si>
  <si>
    <r>
      <t xml:space="preserve">1.4.1.1.1 </t>
    </r>
    <r>
      <rPr>
        <sz val="11"/>
        <color theme="1"/>
        <rFont val="Arial"/>
        <family val="2"/>
      </rPr>
      <t>Gestiones de apoyos para las diversas dependencias de la administración pública realizados.</t>
    </r>
  </si>
  <si>
    <r>
      <t>PSAA=</t>
    </r>
    <r>
      <rPr>
        <sz val="11"/>
        <color theme="0"/>
        <rFont val="Arial"/>
        <family val="2"/>
      </rPr>
      <t xml:space="preserve"> Porcentaje de solicitudes administrativas atendidas.</t>
    </r>
  </si>
  <si>
    <t>FORMATO PARA LA PROGRAMACIÓN, SEGUIMIENTO Y EVALUACIÓN DEL AVANCE EN CUMPLIMIENTO DE METAS Y OBJETIVOS DEL PROGRAMA PRESUPUESTARIO ANUAL 2025</t>
  </si>
  <si>
    <t xml:space="preserve">EJE 1: GOBIERNO HUMANISTA Y DE RESULTADOS </t>
  </si>
  <si>
    <t>AVANCE EN CUMPLIMIENTO DE METAS TRIMESTRAL Y ANUAL ACUMULADO 2025</t>
  </si>
  <si>
    <t>META PROGRAMADA 2025</t>
  </si>
  <si>
    <t>META REALIZADA 2025</t>
  </si>
  <si>
    <t>PORCENTAJE DE AVANCE TRIMESTRAL 2025</t>
  </si>
  <si>
    <t>PORCENTAJE DE AVANCE TRIMESTRAL ACUMULADO 2025</t>
  </si>
  <si>
    <r>
      <t xml:space="preserve">1.1.1 </t>
    </r>
    <r>
      <rPr>
        <sz val="11"/>
        <color theme="1"/>
        <rFont val="Arial"/>
        <family val="2"/>
      </rPr>
      <t>Contribuir al logro del Objetivo Estrategico del Plan Municipal de Desarrollo combinando nuestro compromiso con el Bienestar de las personas mediante un enfoque pragmático y 
profesional de la gestión pública logrando que los beneficios sean palpables y sostenibles en el tiempo.</t>
    </r>
  </si>
  <si>
    <r>
      <rPr>
        <b/>
        <sz val="11"/>
        <color theme="1"/>
        <rFont val="Arial"/>
        <family val="2"/>
      </rPr>
      <t xml:space="preserve">IGOB_HUM_R: </t>
    </r>
    <r>
      <rPr>
        <sz val="11"/>
        <color theme="1"/>
        <rFont val="Arial"/>
        <family val="2"/>
      </rPr>
      <t>Índice de Gobierno Humanista y de Resultados</t>
    </r>
  </si>
  <si>
    <t>Trianual</t>
  </si>
  <si>
    <t>JUSTIFICACION TRIMESTRAL DE AVANCE DE RESULTADOS 2025</t>
  </si>
  <si>
    <t>NOMBRE DE LAS UNIDADES ADMINISTRATIVAS</t>
  </si>
  <si>
    <t>PRESUPUESTO A EJERCER POR TRIMESTRE</t>
  </si>
  <si>
    <t>ICCAL</t>
  </si>
  <si>
    <t>DIR. REC. MATERIALES</t>
  </si>
  <si>
    <t>DIR. SERV.  GENERALES</t>
  </si>
  <si>
    <t>DIR. DE REC. HUMANOS</t>
  </si>
  <si>
    <t>DIR. DE EV. CÍVICOS</t>
  </si>
  <si>
    <t>TRIMESTRE 1 2025</t>
  </si>
  <si>
    <t>TRIMESTRE 2 2025</t>
  </si>
  <si>
    <t>TRIMESTRE 3 2025</t>
  </si>
  <si>
    <t>TRIMESTRE 4 2025</t>
  </si>
  <si>
    <t>JUSTIFICACION TRIMESTRAL Y ANUAL DE AVANCE DE RESULTADOS 2025</t>
  </si>
  <si>
    <t>SEGUIMIENTO A LA EJECUCIÓN DEL PRESUPUESTO AUTORIZADO 2025</t>
  </si>
  <si>
    <r>
      <t>PECR=</t>
    </r>
    <r>
      <rPr>
        <sz val="11"/>
        <color theme="1"/>
        <rFont val="Arial"/>
        <family val="2"/>
      </rPr>
      <t xml:space="preserve"> Porcentaje de Eventos Cívicos y Culturales realizados</t>
    </r>
    <r>
      <rPr>
        <b/>
        <sz val="11"/>
        <color theme="1"/>
        <rFont val="Arial"/>
        <family val="2"/>
      </rPr>
      <t xml:space="preserve">   </t>
    </r>
  </si>
  <si>
    <r>
      <t>1.4.1.1.2</t>
    </r>
    <r>
      <rPr>
        <sz val="11"/>
        <color theme="1"/>
        <rFont val="Arial"/>
        <family val="2"/>
      </rPr>
      <t xml:space="preserve"> Recursos materiales y servicios solicitados por las dependencias municipales suministrados</t>
    </r>
  </si>
  <si>
    <r>
      <t>1.4.1.1.2.1</t>
    </r>
    <r>
      <rPr>
        <sz val="11"/>
        <color theme="1"/>
        <rFont val="Arial"/>
        <family val="2"/>
      </rPr>
      <t xml:space="preserve"> Atención a las solicitudes administrativas y de logística en los tiempos establecidos por la Dirección de Recursos Materiales.</t>
    </r>
  </si>
  <si>
    <r>
      <t>1.4.1.1.2.2</t>
    </r>
    <r>
      <rPr>
        <sz val="11"/>
        <color theme="1"/>
        <rFont val="Arial"/>
        <family val="2"/>
      </rPr>
      <t xml:space="preserve"> Integración de los expedientes.</t>
    </r>
  </si>
  <si>
    <r>
      <t xml:space="preserve">1.4.1.1.2.3 </t>
    </r>
    <r>
      <rPr>
        <sz val="11"/>
        <rFont val="Arial"/>
        <family val="2"/>
      </rPr>
      <t>Atención a las requisiciones de los diferentes eventos públicos y privados celebrados por el Municipio de Benito Juárez.</t>
    </r>
    <r>
      <rPr>
        <b/>
        <sz val="11"/>
        <rFont val="Arial"/>
        <family val="2"/>
      </rPr>
      <t xml:space="preserve">
</t>
    </r>
  </si>
  <si>
    <r>
      <t xml:space="preserve">1.4.1.1.2.4 </t>
    </r>
    <r>
      <rPr>
        <sz val="11"/>
        <color theme="1"/>
        <rFont val="Arial"/>
        <family val="2"/>
      </rPr>
      <t>Elaboración de Solicitudes de Pago de los materiales por el Almacén Municipal.</t>
    </r>
  </si>
  <si>
    <r>
      <t xml:space="preserve">1.4.1.1.2.5 </t>
    </r>
    <r>
      <rPr>
        <sz val="11"/>
        <color theme="1"/>
        <rFont val="Arial"/>
        <family val="2"/>
      </rPr>
      <t>Atención a los siniestros reportados por las diferentes dependencias del Municipio de Benito Juárez.</t>
    </r>
  </si>
  <si>
    <r>
      <t xml:space="preserve">1.4.1.1.2.7 </t>
    </r>
    <r>
      <rPr>
        <sz val="11"/>
        <color theme="1"/>
        <rFont val="Arial"/>
        <family val="2"/>
      </rPr>
      <t>Atención a las solicitudes de reparaciones de los vehículos del municipio de Benito Juárez.</t>
    </r>
  </si>
  <si>
    <r>
      <rPr>
        <b/>
        <sz val="11"/>
        <color theme="1"/>
        <rFont val="Arial"/>
        <family val="2"/>
      </rPr>
      <t>1.4.1.1.3</t>
    </r>
    <r>
      <rPr>
        <sz val="11"/>
        <color theme="1"/>
        <rFont val="Arial"/>
        <family val="2"/>
      </rPr>
      <t xml:space="preserve"> Operaciones de resguardo y control de los bienes municipales realizados</t>
    </r>
  </si>
  <si>
    <r>
      <rPr>
        <b/>
        <sz val="11"/>
        <color theme="1"/>
        <rFont val="Arial"/>
        <family val="2"/>
      </rPr>
      <t xml:space="preserve">1.4.1.1.3.1 </t>
    </r>
    <r>
      <rPr>
        <sz val="11"/>
        <color theme="1"/>
        <rFont val="Arial"/>
        <family val="2"/>
      </rPr>
      <t>Mantenimiento del área de trabajo y mercados de Patrimonio Municipal</t>
    </r>
  </si>
  <si>
    <r>
      <rPr>
        <b/>
        <sz val="11"/>
        <color theme="1"/>
        <rFont val="Arial"/>
        <family val="2"/>
      </rPr>
      <t xml:space="preserve">1.4.1.1.3.2 </t>
    </r>
    <r>
      <rPr>
        <sz val="11"/>
        <color theme="1"/>
        <rFont val="Arial"/>
        <family val="2"/>
      </rPr>
      <t>Verificación y actualización de expedientes de los Bienes Inmuebles, Arqueológicos, Históricos e Inealineables que son propiedad del H. Ayuntamiento.</t>
    </r>
  </si>
  <si>
    <r>
      <rPr>
        <b/>
        <sz val="11"/>
        <color theme="1"/>
        <rFont val="Arial"/>
        <family val="2"/>
      </rPr>
      <t xml:space="preserve">1.4.1.1.3.3 </t>
    </r>
    <r>
      <rPr>
        <sz val="11"/>
        <color theme="1"/>
        <rFont val="Arial"/>
        <family val="2"/>
      </rPr>
      <t xml:space="preserve"> Regulación de Bienes Inmuebles, recuperando la plusvalía alineados al Control Contable del H. Ayuntamiento de Benito Juárez. </t>
    </r>
  </si>
  <si>
    <r>
      <rPr>
        <b/>
        <sz val="11"/>
        <color theme="1"/>
        <rFont val="Arial"/>
        <family val="2"/>
      </rPr>
      <t>1.4.1.1.3.4</t>
    </r>
    <r>
      <rPr>
        <sz val="11"/>
        <color theme="1"/>
        <rFont val="Arial"/>
        <family val="2"/>
      </rPr>
      <t xml:space="preserve"> Generacion de claves para el registro y control de los bienes conforme  a las reglas de la CONAC. 
</t>
    </r>
  </si>
  <si>
    <r>
      <rPr>
        <b/>
        <sz val="11"/>
        <color theme="1"/>
        <rFont val="Arial"/>
        <family val="2"/>
      </rPr>
      <t>1.4.1.1.3.5</t>
    </r>
    <r>
      <rPr>
        <sz val="11"/>
        <color theme="1"/>
        <rFont val="Arial"/>
        <family val="2"/>
      </rPr>
      <t xml:space="preserve">  Elaboración de resguardos e inventarios de los bienes adquiridos por el H. Ayuntamiento de Benito Juárez. </t>
    </r>
  </si>
  <si>
    <r>
      <t xml:space="preserve">1.4.1.1.3.6  </t>
    </r>
    <r>
      <rPr>
        <sz val="11"/>
        <color theme="1"/>
        <rFont val="Arial"/>
        <family val="2"/>
      </rPr>
      <t>Evaluación conforme las auditorías físicas de los bienes propiedad del H. Ayuntamiento de Benito Juárez.</t>
    </r>
    <r>
      <rPr>
        <b/>
        <sz val="11"/>
        <color theme="1"/>
        <rFont val="Arial"/>
        <family val="2"/>
      </rPr>
      <t xml:space="preserve"> </t>
    </r>
  </si>
  <si>
    <r>
      <t xml:space="preserve">1.4.1.1.4 </t>
    </r>
    <r>
      <rPr>
        <sz val="11"/>
        <color theme="1"/>
        <rFont val="Arial"/>
        <family val="2"/>
      </rPr>
      <t>Capacitación para la profesionalización del personal municipal realizada.</t>
    </r>
  </si>
  <si>
    <r>
      <t xml:space="preserve">1.4.1.1.4.1. </t>
    </r>
    <r>
      <rPr>
        <sz val="11"/>
        <color rgb="FF000000"/>
        <rFont val="Arial"/>
        <family val="2"/>
      </rPr>
      <t>Impartición de  Cursos de Capacitación Integral Institucional.</t>
    </r>
  </si>
  <si>
    <r>
      <t xml:space="preserve">1.4.1.1.4.2 </t>
    </r>
    <r>
      <rPr>
        <sz val="11"/>
        <color rgb="FF000000"/>
        <rFont val="Arial"/>
        <family val="2"/>
      </rPr>
      <t xml:space="preserve">Celebración de convenios de colaboración para la capacitación. </t>
    </r>
  </si>
  <si>
    <r>
      <t>1.4.1.1.4.3</t>
    </r>
    <r>
      <rPr>
        <sz val="11"/>
        <color rgb="FF000000"/>
        <rFont val="Arial"/>
        <family val="2"/>
      </rPr>
      <t xml:space="preserve"> Evaluación al desempeño laboral hacia servidores(as) públicos(as).</t>
    </r>
  </si>
  <si>
    <r>
      <rPr>
        <b/>
        <sz val="11"/>
        <color theme="1"/>
        <rFont val="Arial"/>
        <family val="2"/>
      </rPr>
      <t xml:space="preserve">1.4.1.1.5 </t>
    </r>
    <r>
      <rPr>
        <sz val="11"/>
        <color theme="1"/>
        <rFont val="Arial"/>
        <family val="2"/>
      </rPr>
      <t>Servicios de sistemas de información de las dependencias municipales brindados.</t>
    </r>
  </si>
  <si>
    <r>
      <rPr>
        <b/>
        <sz val="11"/>
        <color rgb="FF000000"/>
        <rFont val="Arial"/>
        <family val="2"/>
      </rPr>
      <t>1.4.1.1.5.1</t>
    </r>
    <r>
      <rPr>
        <sz val="11"/>
        <color rgb="FF000000"/>
        <rFont val="Arial"/>
        <family val="2"/>
      </rPr>
      <t xml:space="preserve"> Desarrollo y mantenimiento de sistemas informáticos para las dependencias municipales. </t>
    </r>
  </si>
  <si>
    <r>
      <rPr>
        <b/>
        <sz val="11"/>
        <color rgb="FF000000"/>
        <rFont val="Arial"/>
        <family val="2"/>
      </rPr>
      <t xml:space="preserve">1.4.1.1.5.2 </t>
    </r>
    <r>
      <rPr>
        <sz val="11"/>
        <color rgb="FF000000"/>
        <rFont val="Arial"/>
        <family val="2"/>
      </rPr>
      <t>Atención de  servicios de telecomunicaciones para las dependencias municipales.</t>
    </r>
  </si>
  <si>
    <r>
      <rPr>
        <b/>
        <sz val="11"/>
        <color rgb="FF000000"/>
        <rFont val="Arial"/>
        <family val="2"/>
      </rPr>
      <t>1.4.1.1.5.3</t>
    </r>
    <r>
      <rPr>
        <sz val="11"/>
        <color rgb="FF000000"/>
        <rFont val="Arial"/>
        <family val="2"/>
      </rPr>
      <t xml:space="preserve"> Atención de servicios de soporte técnico para las dependencias municipales.</t>
    </r>
  </si>
  <si>
    <r>
      <t>1.4.1.1.6</t>
    </r>
    <r>
      <rPr>
        <sz val="11"/>
        <color rgb="FF000000"/>
        <rFont val="Arial"/>
        <family val="2"/>
      </rPr>
      <t xml:space="preserve"> Servicios de mantenimiento y logística de eventos brindados.</t>
    </r>
  </si>
  <si>
    <r>
      <rPr>
        <b/>
        <sz val="11"/>
        <color rgb="FF000000"/>
        <rFont val="Arial"/>
        <family val="2"/>
      </rPr>
      <t>1.4.1.1.6.1</t>
    </r>
    <r>
      <rPr>
        <sz val="11"/>
        <color rgb="FF000000"/>
        <rFont val="Arial"/>
        <family val="2"/>
      </rPr>
      <t xml:space="preserve"> Realización del mantenimiento del Edificio del Palacio Municipal y áreas comúnes.</t>
    </r>
  </si>
  <si>
    <r>
      <rPr>
        <b/>
        <sz val="11"/>
        <color rgb="FF000000"/>
        <rFont val="Arial"/>
        <family val="2"/>
      </rPr>
      <t>1.4.1.1.6.2</t>
    </r>
    <r>
      <rPr>
        <sz val="11"/>
        <color rgb="FF000000"/>
        <rFont val="Arial"/>
        <family val="2"/>
      </rPr>
      <t xml:space="preserve"> Brindar servicios de logística en los eventos oficiales especiales </t>
    </r>
  </si>
  <si>
    <r>
      <rPr>
        <b/>
        <sz val="11"/>
        <color rgb="FF000000"/>
        <rFont val="Arial"/>
        <family val="2"/>
      </rPr>
      <t xml:space="preserve">1.4.1.1.6.3 </t>
    </r>
    <r>
      <rPr>
        <sz val="11"/>
        <color rgb="FF000000"/>
        <rFont val="Arial"/>
        <family val="2"/>
      </rPr>
      <t>Atención a las solicitudes de la logística de los eventos</t>
    </r>
  </si>
  <si>
    <r>
      <t xml:space="preserve">1.4.1.1.7 </t>
    </r>
    <r>
      <rPr>
        <sz val="11"/>
        <color theme="1"/>
        <rFont val="Arial"/>
        <family val="2"/>
      </rPr>
      <t>Eventos Cívicos y Culturales realizados.</t>
    </r>
  </si>
  <si>
    <r>
      <t xml:space="preserve">1.4.1.1.7.1 </t>
    </r>
    <r>
      <rPr>
        <sz val="11"/>
        <color rgb="FF000000"/>
        <rFont val="Arial"/>
        <family val="2"/>
      </rPr>
      <t>Realización de conmemoraciones y celebraciones cívicas.</t>
    </r>
  </si>
  <si>
    <r>
      <t xml:space="preserve">1.4.1.1.7.2  </t>
    </r>
    <r>
      <rPr>
        <sz val="11"/>
        <rFont val="Arial"/>
        <family val="2"/>
      </rPr>
      <t xml:space="preserve"> Participación  Musical en Eventos. </t>
    </r>
  </si>
  <si>
    <r>
      <t xml:space="preserve">1.4.1.1.7.3  </t>
    </r>
    <r>
      <rPr>
        <sz val="11"/>
        <color rgb="FF000000"/>
        <rFont val="Arial"/>
        <family val="2"/>
      </rPr>
      <t>Atención a Solicitudes para Eventos hacia Instituciones Externas</t>
    </r>
  </si>
  <si>
    <r>
      <t xml:space="preserve">1.4.1.1.8 </t>
    </r>
    <r>
      <rPr>
        <sz val="11"/>
        <color theme="1"/>
        <rFont val="Arial"/>
        <family val="2"/>
      </rPr>
      <t>Reportes de plantillas de personal municipal</t>
    </r>
  </si>
  <si>
    <r>
      <t>1.4.1.1.8.1.</t>
    </r>
    <r>
      <rPr>
        <sz val="11"/>
        <color theme="1"/>
        <rFont val="Arial"/>
        <family val="2"/>
      </rPr>
      <t xml:space="preserve"> Atención de las incidencias enviadas por las Unidades Administrativas para actualizar la plantilla.</t>
    </r>
  </si>
  <si>
    <r>
      <t xml:space="preserve">1.4.1.1.8.2. </t>
    </r>
    <r>
      <rPr>
        <sz val="11"/>
        <color theme="1"/>
        <rFont val="Arial"/>
        <family val="2"/>
      </rPr>
      <t>Elaboración de reportes de finiquito y/o liquidación, solicitados por las Unidades Administrativas.</t>
    </r>
  </si>
  <si>
    <r>
      <t xml:space="preserve">1.4.1.1.8.3.  </t>
    </r>
    <r>
      <rPr>
        <sz val="11"/>
        <color theme="1"/>
        <rFont val="Arial"/>
        <family val="2"/>
      </rPr>
      <t>Actualización de expedientes de personal activo y de baja por incidencias enviadas por las diferentes Unidades Administrativas.</t>
    </r>
  </si>
  <si>
    <r>
      <rPr>
        <b/>
        <sz val="11"/>
        <color theme="1"/>
        <rFont val="Arial"/>
        <family val="2"/>
      </rPr>
      <t>1.4.1.1.1.1</t>
    </r>
    <r>
      <rPr>
        <sz val="11"/>
        <color theme="1"/>
        <rFont val="Arial"/>
        <family val="2"/>
      </rPr>
      <t xml:space="preserve"> Realización de los eventos especiales oficiales municipales.   </t>
    </r>
  </si>
  <si>
    <r>
      <rPr>
        <b/>
        <sz val="11"/>
        <color theme="1"/>
        <rFont val="Arial"/>
        <family val="2"/>
      </rPr>
      <t>1.4.1.1.1.2</t>
    </r>
    <r>
      <rPr>
        <sz val="11"/>
        <color theme="1"/>
        <rFont val="Arial"/>
        <family val="2"/>
      </rPr>
      <t xml:space="preserve"> Cumplimiento de los acuerdos establecidos entre la administración pública municipal e instituciones externas. </t>
    </r>
  </si>
  <si>
    <r>
      <rPr>
        <b/>
        <sz val="11"/>
        <rFont val="Arial"/>
        <family val="2"/>
      </rPr>
      <t xml:space="preserve">Justificación Trimestral:  </t>
    </r>
    <r>
      <rPr>
        <sz val="11"/>
        <rFont val="Arial"/>
        <family val="2"/>
      </rPr>
      <t xml:space="preserve"> En este trimestre se logra el 100% de la meta programada.</t>
    </r>
  </si>
  <si>
    <t>PRESUPUESTO AUTORIZADO 2025</t>
  </si>
  <si>
    <t xml:space="preserve">   </t>
  </si>
  <si>
    <r>
      <rPr>
        <b/>
        <sz val="11"/>
        <color theme="1"/>
        <rFont val="Arial"/>
        <family val="2"/>
      </rPr>
      <t xml:space="preserve">Justificación Trimestral:   </t>
    </r>
    <r>
      <rPr>
        <sz val="11"/>
        <color theme="1"/>
        <rFont val="Arial"/>
        <family val="2"/>
      </rPr>
      <t>Se capacitaron a 880 servidores públicos de los 450 que estaban programados, logrando un 195.56% ; esto deribado de las capacitaciones de la Dirección de Archivo Municipal, y en conjunto con la Contraloría Muncipal la impartición de los cursos de Ley de Responsabilidades Administrativas Y Código de Ética.</t>
    </r>
  </si>
  <si>
    <r>
      <rPr>
        <b/>
        <sz val="11"/>
        <color theme="1"/>
        <rFont val="Arial"/>
        <family val="2"/>
      </rPr>
      <t xml:space="preserve">Justificación Trimestral:  </t>
    </r>
    <r>
      <rPr>
        <sz val="11"/>
        <color theme="1"/>
        <rFont val="Arial"/>
        <family val="2"/>
      </rPr>
      <t xml:space="preserve"> Se impartieron 56 cursos de capacitación a los servidores públicos de los 39 que estaban programados, obteniendo un porcentaje de cumplimiento de 143.59%</t>
    </r>
  </si>
  <si>
    <r>
      <rPr>
        <b/>
        <sz val="11"/>
        <color theme="1"/>
        <rFont val="Arial"/>
        <family val="2"/>
      </rPr>
      <t xml:space="preserve">Justificación Trimestral:  </t>
    </r>
    <r>
      <rPr>
        <sz val="11"/>
        <color theme="1"/>
        <rFont val="Arial"/>
        <family val="2"/>
      </rPr>
      <t xml:space="preserve"> Se aplicaron 238 evaluaciones a las y los servidores públicos de los 250 que se tenian programados, obteniendo así un logro del 95.20%, las dependencias evaluadas fueron el Instituto de la Cultura y las Artes, DIF Dirección Administrativa y de Finanzas, Delegación Alfredo V. Bonfil, Centro de documentación, Unidad técnica jurídica y documental y la Dirección general de archivo municipal.</t>
    </r>
  </si>
  <si>
    <r>
      <rPr>
        <b/>
        <sz val="11"/>
        <rFont val="Arial"/>
        <family val="2"/>
      </rPr>
      <t xml:space="preserve">Justificación Trimestral:  </t>
    </r>
    <r>
      <rPr>
        <sz val="11"/>
        <rFont val="Arial"/>
        <family val="2"/>
      </rPr>
      <t>Se realizaron 21 de  21 eventos civicos programados para así obtener un logro del 100% de la meta trimestral programada.</t>
    </r>
  </si>
  <si>
    <r>
      <rPr>
        <b/>
        <sz val="11"/>
        <rFont val="Arial"/>
        <family val="2"/>
      </rPr>
      <t xml:space="preserve">Justificación Trimestral:  </t>
    </r>
    <r>
      <rPr>
        <sz val="11"/>
        <rFont val="Arial"/>
        <family val="2"/>
      </rPr>
      <t xml:space="preserve"> Se realizaron  40 participaciones de un total de 31  programadas, logrando así un 129.03% con respecto a lo programado. </t>
    </r>
  </si>
  <si>
    <r>
      <rPr>
        <b/>
        <sz val="11"/>
        <rFont val="Arial"/>
        <family val="2"/>
      </rPr>
      <t xml:space="preserve">Justificación Trimestral:  </t>
    </r>
    <r>
      <rPr>
        <sz val="11"/>
        <rFont val="Arial"/>
        <family val="2"/>
      </rPr>
      <t xml:space="preserve"> Se atendieron 4 solicitudes de apoyo a eventos oficiales de un total de 6  programados, logrando así un 66.67% respecto a lo programado. No se alcanza la meta debido a que disminuyeron las solicitudes de apoyos por parte de las fuerzas armadas.</t>
    </r>
  </si>
  <si>
    <r>
      <rPr>
        <b/>
        <sz val="11"/>
        <color theme="1"/>
        <rFont val="Arial"/>
        <family val="2"/>
      </rPr>
      <t xml:space="preserve">Justificación Trimestral:  </t>
    </r>
    <r>
      <rPr>
        <sz val="11"/>
        <color theme="1"/>
        <rFont val="Arial"/>
        <family val="2"/>
      </rPr>
      <t>Se logró firmar 2 convenios de colaboración con la Universidad de Valladolid Yucatán y la UNIMAAT de 5 programados, para un logro del 92.50%, debido a que hizo falta de documentación emitida por parte de la Institución Educativa que sustente la firma, lo por lo que continúan en proceso de firma el CECATI 119, CECATI 149, Henbord y Universidad Aztlán.</t>
    </r>
  </si>
  <si>
    <r>
      <rPr>
        <b/>
        <sz val="11"/>
        <rFont val="Arial"/>
        <family val="2"/>
      </rPr>
      <t xml:space="preserve">Justificación Trimestral:  </t>
    </r>
    <r>
      <rPr>
        <sz val="11"/>
        <rFont val="Arial"/>
        <family val="2"/>
      </rPr>
      <t xml:space="preserve">Se logra el 88% en la meta trimestral al desarrollar 176 de 200  Sistemas Informáticos proyectados. </t>
    </r>
  </si>
  <si>
    <r>
      <rPr>
        <b/>
        <sz val="11"/>
        <rFont val="Arial"/>
        <family val="2"/>
      </rPr>
      <t xml:space="preserve">Justificación Trimestral:   </t>
    </r>
    <r>
      <rPr>
        <sz val="11"/>
        <rFont val="Arial"/>
        <family val="2"/>
      </rPr>
      <t xml:space="preserve">Se proporcionaron 216 servicios de Telecomunicaciones de un total de 150 programados, logrando así el 144% respecto a la meta trimestral. 
</t>
    </r>
  </si>
  <si>
    <r>
      <rPr>
        <b/>
        <sz val="11"/>
        <rFont val="Arial"/>
        <family val="2"/>
      </rPr>
      <t xml:space="preserve">Justificación Trimestral:  </t>
    </r>
    <r>
      <rPr>
        <sz val="11"/>
        <rFont val="Arial"/>
        <family val="2"/>
      </rPr>
      <t>Se logra el 106.75% en la meta trimestral al proporcionar 854 servicios de soporte técnico de un total de 800 programados.</t>
    </r>
  </si>
  <si>
    <r>
      <rPr>
        <b/>
        <sz val="11"/>
        <rFont val="Arial"/>
        <family val="2"/>
      </rPr>
      <t xml:space="preserve">Justificación Trimestral:  </t>
    </r>
    <r>
      <rPr>
        <sz val="11"/>
        <rFont val="Arial"/>
        <family val="2"/>
      </rPr>
      <t xml:space="preserve"> Se logra el 108.35% en la meta trimestral al brindar 1,246 Servicios de sistemas de información de un total de 1,150 programados.</t>
    </r>
  </si>
  <si>
    <r>
      <rPr>
        <b/>
        <sz val="11"/>
        <rFont val="Arial"/>
        <family val="2"/>
      </rPr>
      <t xml:space="preserve">Justificación Trimestral:  </t>
    </r>
    <r>
      <rPr>
        <sz val="11"/>
        <rFont val="Arial"/>
        <family val="2"/>
      </rPr>
      <t xml:space="preserve">Se logra el 81.57% de la meta trimestral al realizar 2,187 operaciones de resguardo y control de bienes de un total de 2,681 operaciones programadas. 
</t>
    </r>
  </si>
  <si>
    <r>
      <rPr>
        <b/>
        <sz val="11"/>
        <rFont val="Arial"/>
        <family val="2"/>
      </rPr>
      <t xml:space="preserve">Justificación Trimestral:  </t>
    </r>
    <r>
      <rPr>
        <sz val="11"/>
        <rFont val="Arial"/>
        <family val="2"/>
      </rPr>
      <t xml:space="preserve">Se logra el 85.15% en el cumplimiento de la meta al realizar la actualización de 608 expedientes de bienes de un total de 714 programados durante este período.
</t>
    </r>
  </si>
  <si>
    <r>
      <rPr>
        <b/>
        <sz val="11"/>
        <rFont val="Arial"/>
        <family val="2"/>
      </rPr>
      <t xml:space="preserve">Justificación Trimestral:   </t>
    </r>
    <r>
      <rPr>
        <sz val="11"/>
        <rFont val="Arial"/>
        <family val="2"/>
      </rPr>
      <t xml:space="preserve">Se logra el 95.24% en la meta trimestral al poder regularizar 680 bienes inmuebles de un total de 714 programados.
</t>
    </r>
  </si>
  <si>
    <r>
      <rPr>
        <b/>
        <sz val="11"/>
        <rFont val="Arial"/>
        <family val="2"/>
      </rPr>
      <t xml:space="preserve">Justificación Trimestral:   </t>
    </r>
    <r>
      <rPr>
        <sz val="11"/>
        <rFont val="Arial"/>
        <family val="2"/>
      </rPr>
      <t>Se logra el 146.10% en la meta trimestral al realizar 805 Servicios de mantenimiento y logística de 551 programados; esto es debido a que se incrementaron las solicitudes de mantenimiento de las diferentes unidades administrativas.</t>
    </r>
  </si>
  <si>
    <r>
      <rPr>
        <b/>
        <sz val="11"/>
        <rFont val="Arial"/>
        <family val="2"/>
      </rPr>
      <t xml:space="preserve">Justificación Trimestral:  </t>
    </r>
    <r>
      <rPr>
        <sz val="11"/>
        <rFont val="Arial"/>
        <family val="2"/>
      </rPr>
      <t>Se logra el 141.67% en la meta trimestral al realizarse 425 servicios de mantenimiento de un total de 300 programados; esto es debido a que se incrementaron las solicitudes de mantenimiento de las diferentes unidades administrativas.</t>
    </r>
  </si>
  <si>
    <r>
      <rPr>
        <b/>
        <sz val="11"/>
        <rFont val="Arial"/>
        <family val="2"/>
      </rPr>
      <t xml:space="preserve">Justificación Trimestral:  </t>
    </r>
    <r>
      <rPr>
        <sz val="11"/>
        <rFont val="Arial"/>
        <family val="2"/>
      </rPr>
      <t>Se logra el 151.60% en la meta trimestral al atender 379 solicitudes de logística de eventos de un total de 250 programados en este trimestre. Esto es debido a que se incrementaron las solicitudes de mantenimiento de las diferentes unidades administrativas.</t>
    </r>
  </si>
  <si>
    <r>
      <rPr>
        <b/>
        <sz val="11"/>
        <rFont val="Arial"/>
        <family val="2"/>
      </rPr>
      <t xml:space="preserve">Justificación Trimestral:   </t>
    </r>
    <r>
      <rPr>
        <sz val="11"/>
        <rFont val="Arial"/>
        <family val="2"/>
      </rPr>
      <t xml:space="preserve">Se logra el 106.25% de la meta al realizarse 34 auditorias físicas de bienes muebles de 32 programadas durante  el trimestre. </t>
    </r>
  </si>
  <si>
    <r>
      <rPr>
        <b/>
        <sz val="11"/>
        <rFont val="Arial"/>
        <family val="2"/>
      </rPr>
      <t xml:space="preserve">Justificación Trimestral:  </t>
    </r>
    <r>
      <rPr>
        <sz val="11"/>
        <rFont val="Arial"/>
        <family val="2"/>
      </rPr>
      <t xml:space="preserve"> Se logra el 102.71% de la meta trimestral al cumplir con el suministro de 1,130,765 de 1,100,956 recursos materiales y/o servicios solicitados por las dependencias municipales.
</t>
    </r>
  </si>
  <si>
    <r>
      <rPr>
        <b/>
        <sz val="11"/>
        <rFont val="Arial"/>
        <family val="2"/>
      </rPr>
      <t xml:space="preserve">Justificación Trimestral:  </t>
    </r>
    <r>
      <rPr>
        <sz val="11"/>
        <rFont val="Arial"/>
        <family val="2"/>
      </rPr>
      <t xml:space="preserve">Se logra el 108.33% al atender 650 solicitudes administrativas y de logística de un total de 600 programadas.
</t>
    </r>
  </si>
  <si>
    <r>
      <rPr>
        <b/>
        <sz val="11"/>
        <rFont val="Arial"/>
        <family val="2"/>
      </rPr>
      <t xml:space="preserve">Justificación Trimestral:   </t>
    </r>
    <r>
      <rPr>
        <sz val="11"/>
        <rFont val="Arial"/>
        <family val="2"/>
      </rPr>
      <t xml:space="preserve"> Se logra el 113.33% de la meta al  integrar 34 expedientes de un total de 30 programados.
</t>
    </r>
  </si>
  <si>
    <r>
      <rPr>
        <b/>
        <sz val="11"/>
        <rFont val="Arial"/>
        <family val="2"/>
      </rPr>
      <t xml:space="preserve">Justificación Trimestral:  </t>
    </r>
    <r>
      <rPr>
        <sz val="11"/>
        <rFont val="Arial"/>
        <family val="2"/>
      </rPr>
      <t xml:space="preserve">Se alcanza el 106.67% de la meta al atender 48 requisiciones para eventos de un total de 45 programados.
</t>
    </r>
  </si>
  <si>
    <r>
      <rPr>
        <b/>
        <sz val="11"/>
        <rFont val="Arial"/>
        <family val="2"/>
      </rPr>
      <t xml:space="preserve">Justificación Trimestral:  </t>
    </r>
    <r>
      <rPr>
        <sz val="11"/>
        <rFont val="Arial"/>
        <family val="2"/>
      </rPr>
      <t xml:space="preserve"> Se logra el 88.61% de la meta al dar atención a 70 siniestros reportados de un total de 79 proyectados. </t>
    </r>
  </si>
  <si>
    <r>
      <rPr>
        <b/>
        <sz val="11"/>
        <rFont val="Arial"/>
        <family val="2"/>
      </rPr>
      <t xml:space="preserve">Justificación Trimestral:  </t>
    </r>
    <r>
      <rPr>
        <sz val="11"/>
        <rFont val="Arial"/>
        <family val="2"/>
      </rPr>
      <t>Al término del trimestre se tiene un logro del 102.70% de la meta al suministrar  1,129,712 litros de combustible de un total de 1,100,000 litros programados.</t>
    </r>
  </si>
  <si>
    <r>
      <rPr>
        <b/>
        <sz val="11"/>
        <rFont val="Arial"/>
        <family val="2"/>
      </rPr>
      <t xml:space="preserve">Justificación Trimestral:   </t>
    </r>
    <r>
      <rPr>
        <sz val="11"/>
        <rFont val="Arial"/>
        <family val="2"/>
      </rPr>
      <t xml:space="preserve"> Se logra el 197.87% de la meta trimestral al dar atención a 93 solicitudes de reparación de vehículos de un total de 47 contemplados.</t>
    </r>
  </si>
  <si>
    <r>
      <t xml:space="preserve">1.4.1.1.2.6 </t>
    </r>
    <r>
      <rPr>
        <sz val="11"/>
        <color theme="1"/>
        <rFont val="Arial"/>
        <family val="2"/>
      </rPr>
      <t>Revisión del Sistema "Gasto y Control de Combustible" para obtener los reportes diarios de los litros de combustible suministrados a las unidades de las dependencias y entidades que conforman el H. Ayuntamiento de Benito Juárez.</t>
    </r>
  </si>
  <si>
    <r>
      <rPr>
        <b/>
        <sz val="11"/>
        <rFont val="Arial"/>
        <family val="2"/>
      </rPr>
      <t xml:space="preserve">Justificación Trimestral:  </t>
    </r>
    <r>
      <rPr>
        <sz val="11"/>
        <rFont val="Arial"/>
        <family val="2"/>
      </rPr>
      <t>Se Se logra el 101.94% de la meta  al completar 158 solicitudes de 155 programadas en el período.</t>
    </r>
  </si>
  <si>
    <r>
      <rPr>
        <b/>
        <sz val="11"/>
        <rFont val="Arial"/>
        <family val="2"/>
      </rPr>
      <t xml:space="preserve">Justificación Trimestral:  </t>
    </r>
    <r>
      <rPr>
        <sz val="11"/>
        <rFont val="Arial"/>
        <family val="2"/>
      </rPr>
      <t xml:space="preserve"> Se realizaron 65  de 58 eventos civico-culturales programados para este período, logrando así un 112.07% de cumplimiento en la meta trimestral. </t>
    </r>
  </si>
  <si>
    <r>
      <rPr>
        <b/>
        <sz val="11"/>
        <rFont val="Arial"/>
        <family val="2"/>
      </rPr>
      <t xml:space="preserve">Justificación Trimestral:  </t>
    </r>
    <r>
      <rPr>
        <sz val="11"/>
        <rFont val="Arial"/>
        <family val="2"/>
      </rPr>
      <t>Se logra el 100% de la meta programada al cumplir con el único evento que se tenia programado.</t>
    </r>
  </si>
  <si>
    <r>
      <rPr>
        <b/>
        <sz val="11"/>
        <rFont val="Arial"/>
        <family val="2"/>
      </rPr>
      <t xml:space="preserve">Justificación Trimestral:   </t>
    </r>
    <r>
      <rPr>
        <sz val="11"/>
        <rFont val="Arial"/>
        <family val="2"/>
      </rPr>
      <t>Se logra el 70.82% de la meta al generar 432 claves a bienes muebles de un total de 610 programados en el trimestre. No se logra la meta debido a que las dependencias no tuvieron la necesidad de adquirir los bienes muebles estimados.</t>
    </r>
  </si>
  <si>
    <r>
      <rPr>
        <b/>
        <sz val="11"/>
        <rFont val="Arial"/>
        <family val="2"/>
      </rPr>
      <t xml:space="preserve">Justificación Trimestral:   </t>
    </r>
    <r>
      <rPr>
        <sz val="11"/>
        <rFont val="Arial"/>
        <family val="2"/>
      </rPr>
      <t xml:space="preserve">Se logra el 70.82% de la meta al elaborar 432 resguardos de un total de 610 programados en el trimestre. No se logra la meta debido a que las dependencias no tuvieron la necesidad de adquirir los bienes muebles estimados.
</t>
    </r>
  </si>
  <si>
    <r>
      <rPr>
        <b/>
        <sz val="11"/>
        <rFont val="Arial"/>
        <family val="2"/>
      </rPr>
      <t xml:space="preserve">Justificación Trimestral:   </t>
    </r>
    <r>
      <rPr>
        <sz val="11"/>
        <rFont val="Arial"/>
        <family val="2"/>
      </rPr>
      <t xml:space="preserve">Se obtiene un 65% de logro en el trimestre al cumplir con el seguimiento de 13 acuerdos de un total de 20 programados en el período. No se llega a la meta debido a que no se ejerció el presupuesto programado en este período.
</t>
    </r>
  </si>
  <si>
    <r>
      <rPr>
        <b/>
        <sz val="11"/>
        <rFont val="Arial"/>
        <family val="2"/>
      </rPr>
      <t xml:space="preserve">Justificación Trimestral:   </t>
    </r>
    <r>
      <rPr>
        <sz val="11"/>
        <rFont val="Arial"/>
        <family val="2"/>
      </rPr>
      <t xml:space="preserve">En este trimestre se logra el 100% de la meta, al cumplir favorablemente con el único evento programado.
</t>
    </r>
  </si>
  <si>
    <r>
      <rPr>
        <b/>
        <sz val="11"/>
        <color theme="1"/>
        <rFont val="Arial"/>
        <family val="2"/>
      </rPr>
      <t xml:space="preserve">Justificación Trimestral:   </t>
    </r>
    <r>
      <rPr>
        <sz val="11"/>
        <color theme="1"/>
        <rFont val="Arial"/>
        <family val="2"/>
      </rPr>
      <t xml:space="preserve">Se logra el 100.94% en la meta trimestral al atenderse 321 solicitudes  de un total de 318 programadas.
</t>
    </r>
  </si>
  <si>
    <r>
      <rPr>
        <b/>
        <sz val="11"/>
        <color theme="1"/>
        <rFont val="Arial"/>
        <family val="2"/>
      </rPr>
      <t xml:space="preserve">Justificación Trimestral:  </t>
    </r>
    <r>
      <rPr>
        <sz val="11"/>
        <color theme="1"/>
        <rFont val="Arial"/>
        <family val="2"/>
      </rPr>
      <t xml:space="preserve">Se alcanza el  99.67% en la meta trimestral al atenderse 1,203 incidencias  de de personal de un total de 1,207 contempladas para este trimestre.
</t>
    </r>
  </si>
  <si>
    <r>
      <rPr>
        <b/>
        <sz val="11"/>
        <color theme="1"/>
        <rFont val="Arial"/>
        <family val="2"/>
      </rPr>
      <t xml:space="preserve">Justificación Trimestral:  </t>
    </r>
    <r>
      <rPr>
        <sz val="11"/>
        <color theme="1"/>
        <rFont val="Arial"/>
        <family val="2"/>
      </rPr>
      <t xml:space="preserve">En este trimestre se logra el 66% en la meta al atenderse 132 reportes de un total de 200 contemplados. 
</t>
    </r>
  </si>
  <si>
    <r>
      <t xml:space="preserve">Justificación Trimestral: </t>
    </r>
    <r>
      <rPr>
        <sz val="11"/>
        <color theme="0"/>
        <rFont val="Arial"/>
        <family val="2"/>
      </rPr>
      <t xml:space="preserve"> Se alcanza un 102.71% de logro en la meta trimestral al atenderse 1,140,598 solicitudes administrativas de un total de 1,110,472 programadas.
</t>
    </r>
  </si>
  <si>
    <r>
      <rPr>
        <b/>
        <sz val="11"/>
        <rFont val="Arial"/>
        <family val="2"/>
      </rPr>
      <t xml:space="preserve">Justificación Trimestral:  </t>
    </r>
    <r>
      <rPr>
        <sz val="11"/>
        <rFont val="Arial"/>
        <family val="2"/>
      </rPr>
      <t xml:space="preserve">Se alcanzó un 107.40% en el trimestre al realizarse 1,481 gestiones de apoyos de un total de 1,379 programadas en el período.
</t>
    </r>
  </si>
  <si>
    <r>
      <rPr>
        <b/>
        <sz val="11"/>
        <color theme="1"/>
        <rFont val="Arial"/>
        <family val="2"/>
      </rPr>
      <t xml:space="preserve">Justificación Trimestral:  </t>
    </r>
    <r>
      <rPr>
        <sz val="11"/>
        <color theme="1"/>
        <rFont val="Arial"/>
        <family val="2"/>
      </rPr>
      <t xml:space="preserve"> Se atiende un total de 1,203 incidencias de 1,207 que se tenían contempladas, lográndose el 99.67% de avance respecto a la meta.</t>
    </r>
  </si>
  <si>
    <r>
      <rPr>
        <b/>
        <sz val="11"/>
        <color theme="1"/>
        <rFont val="Arial"/>
        <family val="2"/>
      </rPr>
      <t xml:space="preserve">Justificación Trimestral:  </t>
    </r>
    <r>
      <rPr>
        <sz val="11"/>
        <color theme="1"/>
        <rFont val="Arial"/>
        <family val="2"/>
      </rPr>
      <t xml:space="preserve">
El Índice de Gobierno Humanista y de Resultados se integra con 5 Dimensiones y 10 subdimensiones que miden aspectos de bienestar ciudadano, transparencia, participación y eficacia en la administración pública con indicadores de diferentes instituciones externas e internas al municipio . En el segundo trimestre la meta realizada se consideró igual a la programada debido a que los indicadores no han tenido actualizaciones.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</si>
</sst>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28" x14ac:knownFonts="1">
    <font>
      <sz val="11"/>
      <color theme="1"/>
      <name val="Calibri"/>
      <family val="2"/>
      <scheme val="minor"/>
    </font>
    <font>
      <b/>
      <sz val="11"/>
      <color theme="1"/>
      <name val="Arial"/>
      <family val="2"/>
    </font>
    <font>
      <sz val="11"/>
      <color theme="1"/>
      <name val="Arial"/>
      <family val="2"/>
    </font>
    <font>
      <b/>
      <sz val="11"/>
      <color rgb="FF000000"/>
      <name val="Arial"/>
      <family val="2"/>
    </font>
    <font>
      <sz val="11"/>
      <name val="Arial"/>
      <family val="2"/>
    </font>
    <font>
      <b/>
      <sz val="11"/>
      <color theme="0"/>
      <name val="Arial"/>
      <family val="2"/>
    </font>
    <font>
      <sz val="11"/>
      <color theme="1"/>
      <name val="Calibri"/>
      <family val="2"/>
      <scheme val="minor"/>
    </font>
    <font>
      <b/>
      <sz val="11"/>
      <name val="Arial"/>
      <family val="2"/>
    </font>
    <font>
      <b/>
      <sz val="14"/>
      <color rgb="FFFFFFFF"/>
      <name val="Arial"/>
      <family val="2"/>
    </font>
    <font>
      <b/>
      <sz val="14"/>
      <color theme="0"/>
      <name val="Arial"/>
      <family val="2"/>
    </font>
    <font>
      <b/>
      <sz val="22"/>
      <color theme="0"/>
      <name val="Arial"/>
      <family val="2"/>
    </font>
    <font>
      <b/>
      <sz val="12"/>
      <color rgb="FFFFFFFF"/>
      <name val="Arial"/>
      <family val="2"/>
    </font>
    <font>
      <b/>
      <sz val="16"/>
      <color theme="0"/>
      <name val="Arial"/>
      <family val="2"/>
    </font>
    <font>
      <b/>
      <sz val="11"/>
      <color theme="1"/>
      <name val="Calibri"/>
      <family val="2"/>
      <scheme val="minor"/>
    </font>
    <font>
      <sz val="11"/>
      <color theme="0"/>
      <name val="Arial"/>
      <family val="2"/>
    </font>
    <font>
      <sz val="11"/>
      <color rgb="FF000000"/>
      <name val="Arial"/>
      <family val="2"/>
    </font>
    <font>
      <sz val="14"/>
      <color theme="1"/>
      <name val="Calibri"/>
      <family val="2"/>
      <scheme val="minor"/>
    </font>
    <font>
      <sz val="11"/>
      <name val="Calibri"/>
      <family val="2"/>
      <scheme val="minor"/>
    </font>
    <font>
      <sz val="11"/>
      <color rgb="FFFF0000"/>
      <name val="Calibri"/>
      <family val="2"/>
      <scheme val="minor"/>
    </font>
    <font>
      <b/>
      <sz val="11"/>
      <color theme="7" tint="0.59999389629810485"/>
      <name val="Arial"/>
      <family val="2"/>
    </font>
    <font>
      <b/>
      <sz val="12"/>
      <color theme="0"/>
      <name val="Arial"/>
      <family val="2"/>
    </font>
    <font>
      <b/>
      <sz val="14"/>
      <color theme="1"/>
      <name val="Calibri"/>
      <family val="2"/>
      <scheme val="minor"/>
    </font>
    <font>
      <b/>
      <sz val="12"/>
      <color theme="1"/>
      <name val="Calibri"/>
      <family val="2"/>
      <scheme val="minor"/>
    </font>
    <font>
      <sz val="12"/>
      <color theme="1"/>
      <name val="Arial"/>
      <family val="2"/>
    </font>
    <font>
      <sz val="12"/>
      <color theme="1"/>
      <name val="Calibri"/>
      <family val="2"/>
      <scheme val="minor"/>
    </font>
    <font>
      <b/>
      <sz val="12"/>
      <color theme="1"/>
      <name val="Arial"/>
      <family val="2"/>
    </font>
    <font>
      <b/>
      <sz val="12"/>
      <color rgb="FF000000"/>
      <name val="Arial"/>
      <family val="2"/>
    </font>
    <font>
      <b/>
      <sz val="12"/>
      <name val="Arial"/>
      <family val="2"/>
    </font>
  </fonts>
  <fills count="18">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rgb="FFF2F2F2"/>
        <bgColor rgb="FFF2F2F2"/>
      </patternFill>
    </fill>
    <fill>
      <patternFill patternType="solid">
        <fgColor theme="0" tint="-4.9989318521683403E-2"/>
        <bgColor indexed="64"/>
      </patternFill>
    </fill>
    <fill>
      <patternFill patternType="solid">
        <fgColor rgb="FFC7EFCE"/>
        <bgColor indexed="64"/>
      </patternFill>
    </fill>
    <fill>
      <patternFill patternType="solid">
        <fgColor rgb="FFFFEB9C"/>
        <bgColor indexed="64"/>
      </patternFill>
    </fill>
    <fill>
      <patternFill patternType="solid">
        <fgColor rgb="FFB42158"/>
        <bgColor indexed="64"/>
      </patternFill>
    </fill>
    <fill>
      <patternFill patternType="solid">
        <fgColor rgb="FFD990AB"/>
        <bgColor indexed="64"/>
      </patternFill>
    </fill>
    <fill>
      <patternFill patternType="solid">
        <fgColor rgb="FFD990AB"/>
        <bgColor rgb="FFF4B083"/>
      </patternFill>
    </fill>
    <fill>
      <patternFill patternType="solid">
        <fgColor rgb="FFF2F2F2"/>
        <bgColor indexed="64"/>
      </patternFill>
    </fill>
    <fill>
      <patternFill patternType="solid">
        <fgColor rgb="FFF2F2F2"/>
        <bgColor rgb="FFFBE4D5"/>
      </patternFill>
    </fill>
    <fill>
      <patternFill patternType="solid">
        <fgColor rgb="FFB42158"/>
        <bgColor rgb="FF000000"/>
      </patternFill>
    </fill>
    <fill>
      <patternFill patternType="solid">
        <fgColor rgb="FFFFEB9C"/>
        <bgColor rgb="FFF2F2F2"/>
      </patternFill>
    </fill>
    <fill>
      <patternFill patternType="solid">
        <fgColor rgb="FF92D050"/>
        <bgColor indexed="64"/>
      </patternFill>
    </fill>
  </fills>
  <borders count="123">
    <border>
      <left/>
      <right/>
      <top/>
      <bottom/>
      <diagonal/>
    </border>
    <border>
      <left style="dashed">
        <color theme="1"/>
      </left>
      <right style="dashed">
        <color theme="1"/>
      </right>
      <top style="dashed">
        <color theme="1"/>
      </top>
      <bottom style="dashed">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dashed">
        <color theme="1"/>
      </left>
      <right/>
      <top style="dashed">
        <color theme="1"/>
      </top>
      <bottom style="dashed">
        <color theme="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dashed">
        <color theme="1"/>
      </left>
      <right style="dashed">
        <color theme="1"/>
      </right>
      <top style="dashed">
        <color theme="1"/>
      </top>
      <bottom/>
      <diagonal/>
    </border>
    <border>
      <left style="dashed">
        <color theme="1"/>
      </left>
      <right style="dashed">
        <color theme="1"/>
      </right>
      <top style="dotted">
        <color theme="1"/>
      </top>
      <bottom style="dotted">
        <color theme="1"/>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dotted">
        <color indexed="64"/>
      </top>
      <bottom style="medium">
        <color indexed="64"/>
      </bottom>
      <diagonal/>
    </border>
    <border>
      <left style="medium">
        <color indexed="64"/>
      </left>
      <right/>
      <top style="dashed">
        <color theme="1"/>
      </top>
      <bottom style="dashed">
        <color theme="1"/>
      </bottom>
      <diagonal/>
    </border>
    <border>
      <left/>
      <right/>
      <top style="dashed">
        <color theme="1"/>
      </top>
      <bottom style="dashed">
        <color theme="1"/>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medium">
        <color theme="1"/>
      </left>
      <right style="dashed">
        <color theme="1"/>
      </right>
      <top style="dashed">
        <color theme="1"/>
      </top>
      <bottom style="dashed">
        <color theme="1"/>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dashed">
        <color theme="1"/>
      </left>
      <right style="medium">
        <color indexed="64"/>
      </right>
      <top style="dotted">
        <color theme="1"/>
      </top>
      <bottom style="dotted">
        <color theme="1"/>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dashed">
        <color theme="1"/>
      </left>
      <right style="medium">
        <color indexed="64"/>
      </right>
      <top style="dashed">
        <color theme="1"/>
      </top>
      <bottom/>
      <diagonal/>
    </border>
    <border>
      <left style="medium">
        <color theme="1"/>
      </left>
      <right style="dotted">
        <color theme="1"/>
      </right>
      <top style="dotted">
        <color theme="1"/>
      </top>
      <bottom style="dotted">
        <color theme="1"/>
      </bottom>
      <diagonal/>
    </border>
    <border>
      <left style="dotted">
        <color theme="1"/>
      </left>
      <right style="dotted">
        <color theme="1"/>
      </right>
      <top style="dotted">
        <color theme="1"/>
      </top>
      <bottom style="dotted">
        <color theme="1"/>
      </bottom>
      <diagonal/>
    </border>
    <border>
      <left style="dotted">
        <color indexed="64"/>
      </left>
      <right style="dotted">
        <color indexed="64"/>
      </right>
      <top style="dashed">
        <color theme="1"/>
      </top>
      <bottom style="dashed">
        <color theme="1"/>
      </bottom>
      <diagonal/>
    </border>
    <border>
      <left style="dotted">
        <color theme="1"/>
      </left>
      <right/>
      <top style="dotted">
        <color theme="1"/>
      </top>
      <bottom style="dotted">
        <color theme="1"/>
      </bottom>
      <diagonal/>
    </border>
    <border>
      <left style="medium">
        <color indexed="64"/>
      </left>
      <right style="medium">
        <color indexed="64"/>
      </right>
      <top style="dotted">
        <color indexed="64"/>
      </top>
      <bottom/>
      <diagonal/>
    </border>
    <border>
      <left style="medium">
        <color indexed="64"/>
      </left>
      <right style="dashed">
        <color theme="1"/>
      </right>
      <top style="dashed">
        <color theme="1"/>
      </top>
      <bottom/>
      <diagonal/>
    </border>
    <border>
      <left style="dashed">
        <color theme="1"/>
      </left>
      <right style="dashed">
        <color theme="1"/>
      </right>
      <top style="dotted">
        <color theme="1"/>
      </top>
      <bottom/>
      <diagonal/>
    </border>
    <border>
      <left style="dashed">
        <color theme="1"/>
      </left>
      <right style="medium">
        <color indexed="64"/>
      </right>
      <top style="dotted">
        <color theme="1"/>
      </top>
      <bottom/>
      <diagonal/>
    </border>
    <border>
      <left/>
      <right style="medium">
        <color indexed="64"/>
      </right>
      <top style="dotted">
        <color indexed="64"/>
      </top>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medium">
        <color indexed="64"/>
      </right>
      <top style="hair">
        <color indexed="64"/>
      </top>
      <bottom style="dotted">
        <color indexed="64"/>
      </bottom>
      <diagonal/>
    </border>
    <border>
      <left style="dotted">
        <color indexed="64"/>
      </left>
      <right style="dotted">
        <color indexed="64"/>
      </right>
      <top/>
      <bottom style="dotted">
        <color indexed="64"/>
      </bottom>
      <diagonal/>
    </border>
    <border>
      <left style="dashed">
        <color theme="1"/>
      </left>
      <right/>
      <top/>
      <bottom style="dotted">
        <color theme="1"/>
      </bottom>
      <diagonal/>
    </border>
    <border>
      <left style="dashed">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dashed">
        <color indexed="64"/>
      </left>
      <right style="dashed">
        <color indexed="64"/>
      </right>
      <top style="dash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ashed">
        <color theme="1"/>
      </top>
      <bottom style="dashed">
        <color theme="1"/>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dashed">
        <color indexed="64"/>
      </top>
      <bottom/>
      <diagonal/>
    </border>
    <border>
      <left/>
      <right style="medium">
        <color indexed="64"/>
      </right>
      <top style="hair">
        <color indexed="64"/>
      </top>
      <bottom/>
      <diagonal/>
    </border>
    <border>
      <left style="thin">
        <color indexed="64"/>
      </left>
      <right style="medium">
        <color theme="1"/>
      </right>
      <top style="thin">
        <color indexed="64"/>
      </top>
      <bottom style="thin">
        <color indexed="64"/>
      </bottom>
      <diagonal/>
    </border>
    <border>
      <left style="medium">
        <color theme="1"/>
      </left>
      <right style="dotted">
        <color theme="1"/>
      </right>
      <top style="dotted">
        <color theme="1"/>
      </top>
      <bottom style="medium">
        <color theme="1"/>
      </bottom>
      <diagonal/>
    </border>
    <border>
      <left style="dotted">
        <color theme="1"/>
      </left>
      <right style="dotted">
        <color theme="1"/>
      </right>
      <top style="dotted">
        <color theme="1"/>
      </top>
      <bottom style="medium">
        <color theme="1"/>
      </bottom>
      <diagonal/>
    </border>
    <border>
      <left style="dotted">
        <color theme="1"/>
      </left>
      <right/>
      <top style="dotted">
        <color theme="1"/>
      </top>
      <bottom style="medium">
        <color theme="1"/>
      </bottom>
      <diagonal/>
    </border>
    <border>
      <left style="dashed">
        <color indexed="64"/>
      </left>
      <right style="dashed">
        <color indexed="64"/>
      </right>
      <top style="dashed">
        <color indexed="64"/>
      </top>
      <bottom style="medium">
        <color theme="1"/>
      </bottom>
      <diagonal/>
    </border>
    <border>
      <left style="dashed">
        <color indexed="64"/>
      </left>
      <right style="medium">
        <color indexed="64"/>
      </right>
      <top style="dashed">
        <color indexed="64"/>
      </top>
      <bottom style="medium">
        <color theme="1"/>
      </bottom>
      <diagonal/>
    </border>
    <border>
      <left style="thin">
        <color indexed="64"/>
      </left>
      <right style="medium">
        <color theme="1"/>
      </right>
      <top style="thin">
        <color indexed="64"/>
      </top>
      <bottom style="medium">
        <color theme="1"/>
      </bottom>
      <diagonal/>
    </border>
    <border>
      <left style="dashed">
        <color indexed="64"/>
      </left>
      <right style="dashed">
        <color indexed="64"/>
      </right>
      <top style="medium">
        <color indexed="64"/>
      </top>
      <bottom style="dashed">
        <color indexed="64"/>
      </bottom>
      <diagonal/>
    </border>
    <border>
      <left style="medium">
        <color indexed="64"/>
      </left>
      <right style="dashed">
        <color indexed="64"/>
      </right>
      <top style="medium">
        <color indexed="64"/>
      </top>
      <bottom style="dashed">
        <color indexed="64"/>
      </bottom>
      <diagonal/>
    </border>
    <border>
      <left style="medium">
        <color indexed="64"/>
      </left>
      <right style="dashed">
        <color indexed="64"/>
      </right>
      <top style="dashed">
        <color indexed="64"/>
      </top>
      <bottom style="dashed">
        <color indexed="64"/>
      </bottom>
      <diagonal/>
    </border>
    <border>
      <left style="medium">
        <color indexed="64"/>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dotted">
        <color indexed="64"/>
      </right>
      <top/>
      <bottom style="dotted">
        <color indexed="64"/>
      </bottom>
      <diagonal/>
    </border>
    <border>
      <left style="dashed">
        <color theme="1"/>
      </left>
      <right style="dashed">
        <color theme="1"/>
      </right>
      <top/>
      <bottom/>
      <diagonal/>
    </border>
    <border>
      <left style="thin">
        <color indexed="64"/>
      </left>
      <right/>
      <top style="medium">
        <color indexed="64"/>
      </top>
      <bottom style="medium">
        <color indexed="64"/>
      </bottom>
      <diagonal/>
    </border>
    <border>
      <left style="dashed">
        <color indexed="64"/>
      </left>
      <right/>
      <top style="dashed">
        <color indexed="64"/>
      </top>
      <bottom style="dashed">
        <color indexed="64"/>
      </bottom>
      <diagonal/>
    </border>
    <border>
      <left/>
      <right style="medium">
        <color indexed="64"/>
      </right>
      <top/>
      <bottom style="medium">
        <color indexed="64"/>
      </bottom>
      <diagonal/>
    </border>
    <border>
      <left/>
      <right style="medium">
        <color indexed="64"/>
      </right>
      <top/>
      <bottom style="dotted">
        <color indexed="64"/>
      </bottom>
      <diagonal/>
    </border>
    <border>
      <left style="dashed">
        <color indexed="64"/>
      </left>
      <right style="medium">
        <color indexed="64"/>
      </right>
      <top style="dashed">
        <color indexed="64"/>
      </top>
      <bottom style="medium">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style="medium">
        <color indexed="64"/>
      </left>
      <right/>
      <top style="dotted">
        <color indexed="64"/>
      </top>
      <bottom/>
      <diagonal/>
    </border>
    <border>
      <left style="medium">
        <color theme="1"/>
      </left>
      <right style="dashed">
        <color indexed="64"/>
      </right>
      <top style="dashed">
        <color indexed="64"/>
      </top>
      <bottom style="dashed">
        <color indexed="64"/>
      </bottom>
      <diagonal/>
    </border>
    <border>
      <left style="medium">
        <color theme="1"/>
      </left>
      <right style="dashed">
        <color indexed="64"/>
      </right>
      <top style="dashed">
        <color indexed="64"/>
      </top>
      <bottom style="medium">
        <color theme="1"/>
      </bottom>
      <diagonal/>
    </border>
    <border>
      <left style="dashed">
        <color indexed="64"/>
      </left>
      <right/>
      <top style="medium">
        <color indexed="64"/>
      </top>
      <bottom style="dashed">
        <color indexed="64"/>
      </bottom>
      <diagonal/>
    </border>
    <border>
      <left/>
      <right style="dashed">
        <color indexed="64"/>
      </right>
      <top style="dashed">
        <color indexed="64"/>
      </top>
      <bottom style="dashed">
        <color indexed="64"/>
      </bottom>
      <diagonal/>
    </border>
    <border>
      <left style="dashed">
        <color indexed="64"/>
      </left>
      <right style="medium">
        <color theme="1"/>
      </right>
      <top style="dashed">
        <color indexed="64"/>
      </top>
      <bottom style="medium">
        <color theme="1"/>
      </bottom>
      <diagonal/>
    </border>
    <border>
      <left/>
      <right style="dashed">
        <color indexed="64"/>
      </right>
      <top style="medium">
        <color indexed="64"/>
      </top>
      <bottom style="dashed">
        <color indexed="64"/>
      </bottom>
      <diagonal/>
    </border>
    <border>
      <left/>
      <right style="dashed">
        <color indexed="64"/>
      </right>
      <top style="dashed">
        <color indexed="64"/>
      </top>
      <bottom style="medium">
        <color theme="1"/>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medium">
        <color theme="1"/>
      </bottom>
      <diagonal/>
    </border>
    <border>
      <left style="thin">
        <color indexed="64"/>
      </left>
      <right/>
      <top/>
      <bottom/>
      <diagonal/>
    </border>
    <border>
      <left style="dotted">
        <color theme="1"/>
      </left>
      <right style="dashed">
        <color indexed="64"/>
      </right>
      <top style="dashed">
        <color indexed="64"/>
      </top>
      <bottom style="dashed">
        <color indexed="64"/>
      </bottom>
      <diagonal/>
    </border>
    <border>
      <left style="medium">
        <color theme="1"/>
      </left>
      <right/>
      <top style="dashed">
        <color indexed="64"/>
      </top>
      <bottom style="dashed">
        <color indexed="64"/>
      </bottom>
      <diagonal/>
    </border>
    <border>
      <left style="hair">
        <color theme="1"/>
      </left>
      <right style="dashed">
        <color indexed="64"/>
      </right>
      <top style="dashed">
        <color indexed="64"/>
      </top>
      <bottom style="hair">
        <color theme="1"/>
      </bottom>
      <diagonal/>
    </border>
    <border>
      <left style="hair">
        <color theme="1"/>
      </left>
      <right style="dashed">
        <color indexed="64"/>
      </right>
      <top style="hair">
        <color theme="1"/>
      </top>
      <bottom style="hair">
        <color theme="1"/>
      </bottom>
      <diagonal/>
    </border>
    <border>
      <left style="hair">
        <color theme="1"/>
      </left>
      <right style="dashed">
        <color indexed="64"/>
      </right>
      <top style="hair">
        <color theme="1"/>
      </top>
      <bottom style="dashed">
        <color indexed="64"/>
      </bottom>
      <diagonal/>
    </border>
    <border>
      <left style="hair">
        <color indexed="64"/>
      </left>
      <right style="dashed">
        <color indexed="64"/>
      </right>
      <top style="dashed">
        <color indexed="64"/>
      </top>
      <bottom style="dashed">
        <color indexed="64"/>
      </bottom>
      <diagonal/>
    </border>
    <border>
      <left style="medium">
        <color indexed="64"/>
      </left>
      <right/>
      <top style="dashed">
        <color indexed="64"/>
      </top>
      <bottom style="dashed">
        <color indexed="64"/>
      </bottom>
      <diagonal/>
    </border>
    <border>
      <left style="medium">
        <color indexed="64"/>
      </left>
      <right/>
      <top style="dashed">
        <color indexed="64"/>
      </top>
      <bottom style="medium">
        <color indexed="64"/>
      </bottom>
      <diagonal/>
    </border>
    <border>
      <left style="hair">
        <color indexed="64"/>
      </left>
      <right style="dashed">
        <color indexed="64"/>
      </right>
      <top style="dashed">
        <color indexed="64"/>
      </top>
      <bottom style="medium">
        <color indexed="64"/>
      </bottom>
      <diagonal/>
    </border>
  </borders>
  <cellStyleXfs count="3">
    <xf numFmtId="0" fontId="0" fillId="0" borderId="0"/>
    <xf numFmtId="9" fontId="6" fillId="0" borderId="0" applyFont="0" applyFill="0" applyBorder="0" applyAlignment="0" applyProtection="0"/>
    <xf numFmtId="44" fontId="6" fillId="0" borderId="0" applyFont="0" applyFill="0" applyBorder="0" applyAlignment="0" applyProtection="0"/>
  </cellStyleXfs>
  <cellXfs count="283">
    <xf numFmtId="0" fontId="0" fillId="0" borderId="0" xfId="0"/>
    <xf numFmtId="0" fontId="4" fillId="7" borderId="24"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4" fillId="7" borderId="25"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2" fillId="3" borderId="27" xfId="0" applyFont="1" applyFill="1" applyBorder="1" applyAlignment="1">
      <alignment horizontal="left" vertical="center" wrapText="1"/>
    </xf>
    <xf numFmtId="0" fontId="4" fillId="4" borderId="25" xfId="0" applyFont="1" applyFill="1" applyBorder="1" applyAlignment="1">
      <alignment horizontal="center" vertical="center" wrapText="1"/>
    </xf>
    <xf numFmtId="0" fontId="2" fillId="3" borderId="28" xfId="0" applyFont="1" applyFill="1" applyBorder="1" applyAlignment="1">
      <alignment horizontal="left" vertical="center" wrapText="1"/>
    </xf>
    <xf numFmtId="0" fontId="4" fillId="4" borderId="24" xfId="0" applyFont="1" applyFill="1" applyBorder="1" applyAlignment="1">
      <alignment horizontal="center" vertical="center" wrapText="1"/>
    </xf>
    <xf numFmtId="0" fontId="2" fillId="3" borderId="27" xfId="0" applyFont="1" applyFill="1" applyBorder="1" applyAlignment="1">
      <alignment horizontal="center" vertical="center" wrapText="1"/>
    </xf>
    <xf numFmtId="164" fontId="1" fillId="7" borderId="23" xfId="0" applyNumberFormat="1" applyFont="1" applyFill="1" applyBorder="1" applyAlignment="1">
      <alignment horizontal="center" vertical="center" wrapText="1"/>
    </xf>
    <xf numFmtId="164" fontId="1" fillId="7" borderId="14" xfId="0" applyNumberFormat="1" applyFont="1" applyFill="1" applyBorder="1" applyAlignment="1">
      <alignment horizontal="center" vertical="center" wrapText="1"/>
    </xf>
    <xf numFmtId="0" fontId="1" fillId="7" borderId="23" xfId="0" applyFont="1" applyFill="1" applyBorder="1" applyAlignment="1">
      <alignment horizontal="center" vertical="center" wrapText="1"/>
    </xf>
    <xf numFmtId="0" fontId="1" fillId="7" borderId="14" xfId="0" applyFont="1" applyFill="1" applyBorder="1" applyAlignment="1">
      <alignment horizontal="center" vertical="center" wrapText="1"/>
    </xf>
    <xf numFmtId="0" fontId="1" fillId="7" borderId="18" xfId="0" applyFont="1" applyFill="1" applyBorder="1" applyAlignment="1">
      <alignment horizontal="center" vertical="center" wrapText="1"/>
    </xf>
    <xf numFmtId="164" fontId="1" fillId="7" borderId="18" xfId="0" applyNumberFormat="1" applyFont="1" applyFill="1" applyBorder="1" applyAlignment="1">
      <alignment horizontal="center" vertical="center" wrapText="1"/>
    </xf>
    <xf numFmtId="0" fontId="0" fillId="8" borderId="0" xfId="0" applyFill="1"/>
    <xf numFmtId="0" fontId="0" fillId="9" borderId="0" xfId="0" applyFill="1"/>
    <xf numFmtId="0" fontId="0" fillId="0" borderId="0" xfId="0" applyAlignment="1">
      <alignment wrapText="1"/>
    </xf>
    <xf numFmtId="0" fontId="13" fillId="0" borderId="0" xfId="0" applyFont="1"/>
    <xf numFmtId="44" fontId="2" fillId="2" borderId="35" xfId="2" applyFont="1" applyFill="1" applyBorder="1" applyAlignment="1">
      <alignment horizontal="center" vertical="center" wrapText="1"/>
    </xf>
    <xf numFmtId="44" fontId="2" fillId="2" borderId="36" xfId="2" applyFont="1" applyFill="1" applyBorder="1" applyAlignment="1">
      <alignment horizontal="center" vertical="center" wrapText="1"/>
    </xf>
    <xf numFmtId="44" fontId="2" fillId="2" borderId="37" xfId="2" applyFont="1" applyFill="1" applyBorder="1" applyAlignment="1">
      <alignment horizontal="center" vertical="center" wrapText="1"/>
    </xf>
    <xf numFmtId="44" fontId="2" fillId="2" borderId="39" xfId="2" applyFont="1" applyFill="1" applyBorder="1" applyAlignment="1">
      <alignment horizontal="center" vertical="center" wrapText="1"/>
    </xf>
    <xf numFmtId="44" fontId="2" fillId="2" borderId="40" xfId="2" applyFont="1" applyFill="1" applyBorder="1" applyAlignment="1">
      <alignment horizontal="center" vertical="center" wrapText="1"/>
    </xf>
    <xf numFmtId="44" fontId="2" fillId="2" borderId="5" xfId="2" applyFont="1" applyFill="1" applyBorder="1" applyAlignment="1">
      <alignment horizontal="center" vertical="center" wrapText="1"/>
    </xf>
    <xf numFmtId="44" fontId="2" fillId="2" borderId="1" xfId="2" applyFont="1" applyFill="1" applyBorder="1" applyAlignment="1">
      <alignment horizontal="center" vertical="center" wrapText="1"/>
    </xf>
    <xf numFmtId="44" fontId="2" fillId="2" borderId="6" xfId="2" applyFont="1" applyFill="1" applyBorder="1" applyAlignment="1">
      <alignment horizontal="center" vertical="center" wrapText="1"/>
    </xf>
    <xf numFmtId="44" fontId="2" fillId="2" borderId="22" xfId="2" applyFont="1" applyFill="1" applyBorder="1" applyAlignment="1">
      <alignment horizontal="center" vertical="center" wrapText="1"/>
    </xf>
    <xf numFmtId="44" fontId="2" fillId="2" borderId="41" xfId="2" applyFont="1" applyFill="1" applyBorder="1" applyAlignment="1">
      <alignment horizontal="center" vertical="center" wrapText="1"/>
    </xf>
    <xf numFmtId="44" fontId="2" fillId="2" borderId="7" xfId="2" applyFont="1" applyFill="1" applyBorder="1" applyAlignment="1">
      <alignment horizontal="center" vertical="center" wrapText="1"/>
    </xf>
    <xf numFmtId="44" fontId="2" fillId="2" borderId="8" xfId="2" applyFont="1" applyFill="1" applyBorder="1" applyAlignment="1">
      <alignment horizontal="center" vertical="center" wrapText="1"/>
    </xf>
    <xf numFmtId="44" fontId="2" fillId="2" borderId="9" xfId="2" applyFont="1" applyFill="1" applyBorder="1" applyAlignment="1">
      <alignment horizontal="center" vertical="center" wrapText="1"/>
    </xf>
    <xf numFmtId="44" fontId="2" fillId="2" borderId="42" xfId="2" applyFont="1" applyFill="1" applyBorder="1" applyAlignment="1">
      <alignment horizontal="center" vertical="center" wrapText="1"/>
    </xf>
    <xf numFmtId="44" fontId="2" fillId="2" borderId="43" xfId="2" applyFont="1" applyFill="1" applyBorder="1" applyAlignment="1">
      <alignment horizontal="center" vertical="center" wrapText="1"/>
    </xf>
    <xf numFmtId="3" fontId="2" fillId="4" borderId="38"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3" fontId="2" fillId="4" borderId="10" xfId="0" applyNumberFormat="1" applyFont="1" applyFill="1" applyBorder="1" applyAlignment="1">
      <alignment horizontal="center" vertical="center" wrapText="1"/>
    </xf>
    <xf numFmtId="3" fontId="2" fillId="4" borderId="6" xfId="0" applyNumberFormat="1" applyFont="1" applyFill="1" applyBorder="1" applyAlignment="1">
      <alignment horizontal="center" vertical="center" wrapText="1"/>
    </xf>
    <xf numFmtId="0" fontId="1" fillId="7" borderId="49" xfId="0" applyFont="1" applyFill="1" applyBorder="1" applyAlignment="1">
      <alignment horizontal="center" vertical="center" wrapText="1"/>
    </xf>
    <xf numFmtId="164" fontId="1" fillId="7" borderId="49" xfId="0" applyNumberFormat="1" applyFont="1" applyFill="1" applyBorder="1" applyAlignment="1">
      <alignment horizontal="center" vertical="center" wrapText="1"/>
    </xf>
    <xf numFmtId="44" fontId="2" fillId="2" borderId="50" xfId="2" applyFont="1" applyFill="1" applyBorder="1" applyAlignment="1">
      <alignment horizontal="center" vertical="center" wrapText="1"/>
    </xf>
    <xf numFmtId="44" fontId="2" fillId="2" borderId="21" xfId="2" applyFont="1" applyFill="1" applyBorder="1" applyAlignment="1">
      <alignment horizontal="center" vertical="center" wrapText="1"/>
    </xf>
    <xf numFmtId="44" fontId="2" fillId="2" borderId="44" xfId="2" applyFont="1" applyFill="1" applyBorder="1" applyAlignment="1">
      <alignment horizontal="center" vertical="center" wrapText="1"/>
    </xf>
    <xf numFmtId="44" fontId="2" fillId="2" borderId="51" xfId="2" applyFont="1" applyFill="1" applyBorder="1" applyAlignment="1">
      <alignment horizontal="center" vertical="center" wrapText="1"/>
    </xf>
    <xf numFmtId="44" fontId="2" fillId="2" borderId="52" xfId="2" applyFont="1" applyFill="1" applyBorder="1" applyAlignment="1">
      <alignment horizontal="center" vertical="center" wrapText="1"/>
    </xf>
    <xf numFmtId="3" fontId="0" fillId="0" borderId="0" xfId="0" applyNumberFormat="1"/>
    <xf numFmtId="0" fontId="0" fillId="0" borderId="53" xfId="0" applyBorder="1" applyAlignment="1">
      <alignment horizontal="justify" vertical="center" wrapText="1"/>
    </xf>
    <xf numFmtId="0" fontId="0" fillId="0" borderId="32" xfId="0" applyBorder="1" applyAlignment="1">
      <alignment horizontal="justify" vertical="center" wrapText="1"/>
    </xf>
    <xf numFmtId="10" fontId="16" fillId="6" borderId="15" xfId="0" applyNumberFormat="1" applyFont="1" applyFill="1" applyBorder="1" applyAlignment="1">
      <alignment horizontal="center" vertical="center" wrapText="1"/>
    </xf>
    <xf numFmtId="10" fontId="16" fillId="6" borderId="16" xfId="0" applyNumberFormat="1" applyFont="1" applyFill="1" applyBorder="1" applyAlignment="1">
      <alignment horizontal="center" vertical="center" wrapText="1"/>
    </xf>
    <xf numFmtId="10" fontId="16" fillId="6" borderId="17" xfId="0" applyNumberFormat="1" applyFont="1" applyFill="1" applyBorder="1" applyAlignment="1">
      <alignment horizontal="center" vertical="center" wrapText="1"/>
    </xf>
    <xf numFmtId="10" fontId="16" fillId="6" borderId="54" xfId="0" applyNumberFormat="1" applyFont="1" applyFill="1" applyBorder="1" applyAlignment="1">
      <alignment horizontal="center" vertical="center" wrapText="1"/>
    </xf>
    <xf numFmtId="10" fontId="16" fillId="6" borderId="55" xfId="0" applyNumberFormat="1" applyFont="1" applyFill="1" applyBorder="1" applyAlignment="1">
      <alignment horizontal="center" vertical="center" wrapText="1"/>
    </xf>
    <xf numFmtId="10" fontId="16" fillId="6" borderId="56" xfId="0" applyNumberFormat="1" applyFont="1" applyFill="1" applyBorder="1" applyAlignment="1">
      <alignment horizontal="center" vertical="center" wrapText="1"/>
    </xf>
    <xf numFmtId="10" fontId="16" fillId="6" borderId="57" xfId="0" applyNumberFormat="1" applyFont="1" applyFill="1" applyBorder="1" applyAlignment="1">
      <alignment horizontal="center" vertical="center" wrapText="1"/>
    </xf>
    <xf numFmtId="10" fontId="16" fillId="6" borderId="58" xfId="0" applyNumberFormat="1" applyFont="1" applyFill="1" applyBorder="1" applyAlignment="1">
      <alignment horizontal="center" vertical="center" wrapText="1"/>
    </xf>
    <xf numFmtId="10" fontId="16" fillId="6" borderId="59" xfId="0" applyNumberFormat="1" applyFont="1" applyFill="1" applyBorder="1" applyAlignment="1">
      <alignment horizontal="center" vertical="center" wrapText="1"/>
    </xf>
    <xf numFmtId="0" fontId="0" fillId="4" borderId="0" xfId="0" applyFill="1" applyAlignment="1">
      <alignment horizontal="center" vertical="center"/>
    </xf>
    <xf numFmtId="0" fontId="0" fillId="0" borderId="19" xfId="0" applyBorder="1" applyAlignment="1">
      <alignment horizontal="justify"/>
    </xf>
    <xf numFmtId="0" fontId="0" fillId="0" borderId="60" xfId="0" applyBorder="1" applyAlignment="1">
      <alignment horizontal="justify" vertical="center" wrapText="1"/>
    </xf>
    <xf numFmtId="0" fontId="0" fillId="4" borderId="0" xfId="0" applyFill="1"/>
    <xf numFmtId="0" fontId="2" fillId="7" borderId="68" xfId="0" applyFont="1" applyFill="1" applyBorder="1" applyAlignment="1">
      <alignment horizontal="justify" vertical="center" wrapText="1"/>
    </xf>
    <xf numFmtId="0" fontId="17" fillId="4" borderId="0" xfId="0" applyFont="1" applyFill="1"/>
    <xf numFmtId="0" fontId="18" fillId="0" borderId="0" xfId="0" applyFont="1"/>
    <xf numFmtId="0" fontId="7" fillId="7" borderId="24" xfId="0" applyFont="1" applyFill="1" applyBorder="1" applyAlignment="1">
      <alignment horizontal="center" vertical="center" wrapText="1"/>
    </xf>
    <xf numFmtId="0" fontId="7" fillId="7" borderId="25"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5" fillId="10" borderId="33" xfId="0" applyFont="1" applyFill="1" applyBorder="1" applyAlignment="1">
      <alignment horizontal="center" vertical="center" wrapText="1"/>
    </xf>
    <xf numFmtId="0" fontId="5" fillId="10" borderId="47" xfId="0" applyFont="1" applyFill="1" applyBorder="1" applyAlignment="1">
      <alignment horizontal="center" vertical="center" wrapText="1"/>
    </xf>
    <xf numFmtId="0" fontId="5" fillId="10" borderId="34" xfId="0" applyFont="1" applyFill="1" applyBorder="1" applyAlignment="1">
      <alignment horizontal="left" vertical="center" wrapText="1"/>
    </xf>
    <xf numFmtId="0" fontId="1" fillId="11" borderId="45" xfId="0" applyFont="1" applyFill="1" applyBorder="1" applyAlignment="1">
      <alignment horizontal="center" vertical="center" wrapText="1"/>
    </xf>
    <xf numFmtId="0" fontId="1" fillId="11" borderId="46" xfId="0" applyFont="1" applyFill="1" applyBorder="1" applyAlignment="1">
      <alignment horizontal="justify" vertical="center" wrapText="1"/>
    </xf>
    <xf numFmtId="0" fontId="1" fillId="11" borderId="46" xfId="0" applyFont="1" applyFill="1" applyBorder="1" applyAlignment="1">
      <alignment horizontal="left" vertical="center" wrapText="1"/>
    </xf>
    <xf numFmtId="0" fontId="2" fillId="11" borderId="46" xfId="0" applyFont="1" applyFill="1" applyBorder="1" applyAlignment="1">
      <alignment horizontal="center" vertical="center" wrapText="1"/>
    </xf>
    <xf numFmtId="0" fontId="1" fillId="11" borderId="48" xfId="0" applyFont="1" applyFill="1" applyBorder="1" applyAlignment="1">
      <alignment horizontal="left" vertical="center" wrapText="1"/>
    </xf>
    <xf numFmtId="0" fontId="3" fillId="11" borderId="48" xfId="0" applyFont="1" applyFill="1" applyBorder="1" applyAlignment="1">
      <alignment horizontal="left" vertical="center" wrapText="1"/>
    </xf>
    <xf numFmtId="0" fontId="2" fillId="11" borderId="46" xfId="0" applyFont="1" applyFill="1" applyBorder="1" applyAlignment="1">
      <alignment horizontal="justify" vertical="center" wrapText="1"/>
    </xf>
    <xf numFmtId="0" fontId="2" fillId="11" borderId="48" xfId="0" applyFont="1" applyFill="1" applyBorder="1" applyAlignment="1">
      <alignment horizontal="left" vertical="center" wrapText="1"/>
    </xf>
    <xf numFmtId="0" fontId="1" fillId="11" borderId="46" xfId="0" applyFont="1" applyFill="1" applyBorder="1" applyAlignment="1">
      <alignment horizontal="center" vertical="center" wrapText="1"/>
    </xf>
    <xf numFmtId="0" fontId="2" fillId="11" borderId="46" xfId="0" applyFont="1" applyFill="1" applyBorder="1" applyAlignment="1">
      <alignment horizontal="left" vertical="center" wrapText="1"/>
    </xf>
    <xf numFmtId="0" fontId="2" fillId="11" borderId="48" xfId="0" applyFont="1" applyFill="1" applyBorder="1" applyAlignment="1">
      <alignment vertical="center" wrapText="1"/>
    </xf>
    <xf numFmtId="0" fontId="3" fillId="12" borderId="46" xfId="0" applyFont="1" applyFill="1" applyBorder="1" applyAlignment="1">
      <alignment vertical="center" wrapText="1"/>
    </xf>
    <xf numFmtId="0" fontId="15" fillId="12" borderId="46" xfId="0" applyFont="1" applyFill="1" applyBorder="1" applyAlignment="1">
      <alignment vertical="center" wrapText="1"/>
    </xf>
    <xf numFmtId="0" fontId="15" fillId="12" borderId="48" xfId="0" applyFont="1" applyFill="1" applyBorder="1" applyAlignment="1">
      <alignment horizontal="left" vertical="center" wrapText="1"/>
    </xf>
    <xf numFmtId="0" fontId="1" fillId="11" borderId="46" xfId="0" applyFont="1" applyFill="1" applyBorder="1" applyAlignment="1">
      <alignment vertical="center" wrapText="1"/>
    </xf>
    <xf numFmtId="0" fontId="1" fillId="13" borderId="45" xfId="0" applyFont="1" applyFill="1" applyBorder="1" applyAlignment="1">
      <alignment horizontal="center" vertical="center" wrapText="1"/>
    </xf>
    <xf numFmtId="0" fontId="2" fillId="13" borderId="46" xfId="0" applyFont="1" applyFill="1" applyBorder="1" applyAlignment="1">
      <alignment horizontal="justify" vertical="center" wrapText="1"/>
    </xf>
    <xf numFmtId="0" fontId="2" fillId="13" borderId="46" xfId="0" applyFont="1" applyFill="1" applyBorder="1" applyAlignment="1">
      <alignment horizontal="left" vertical="center" wrapText="1"/>
    </xf>
    <xf numFmtId="0" fontId="2" fillId="13" borderId="46" xfId="0" applyFont="1" applyFill="1" applyBorder="1" applyAlignment="1">
      <alignment horizontal="center" vertical="center" wrapText="1"/>
    </xf>
    <xf numFmtId="0" fontId="1" fillId="13" borderId="48" xfId="0" applyFont="1" applyFill="1" applyBorder="1" applyAlignment="1">
      <alignment horizontal="left" vertical="center" wrapText="1"/>
    </xf>
    <xf numFmtId="0" fontId="1" fillId="13" borderId="46" xfId="0" applyFont="1" applyFill="1" applyBorder="1" applyAlignment="1">
      <alignment horizontal="left" vertical="center" wrapText="1"/>
    </xf>
    <xf numFmtId="0" fontId="15" fillId="14" borderId="48" xfId="0" applyFont="1" applyFill="1" applyBorder="1" applyAlignment="1">
      <alignment horizontal="left" vertical="center" wrapText="1"/>
    </xf>
    <xf numFmtId="0" fontId="7" fillId="13" borderId="46" xfId="0" applyFont="1" applyFill="1" applyBorder="1" applyAlignment="1">
      <alignment horizontal="left" vertical="center" wrapText="1"/>
    </xf>
    <xf numFmtId="0" fontId="1" fillId="13" borderId="1" xfId="0" applyFont="1" applyFill="1" applyBorder="1" applyAlignment="1">
      <alignment horizontal="left" vertical="center" wrapText="1"/>
    </xf>
    <xf numFmtId="0" fontId="2" fillId="13" borderId="1" xfId="0" applyFont="1" applyFill="1" applyBorder="1" applyAlignment="1">
      <alignment horizontal="left" vertical="center" wrapText="1"/>
    </xf>
    <xf numFmtId="0" fontId="2" fillId="13" borderId="1" xfId="0" applyFont="1" applyFill="1" applyBorder="1" applyAlignment="1">
      <alignment horizontal="center" vertical="center" wrapText="1"/>
    </xf>
    <xf numFmtId="0" fontId="15" fillId="14" borderId="10" xfId="0" applyFont="1" applyFill="1" applyBorder="1" applyAlignment="1">
      <alignment horizontal="left" vertical="center" wrapText="1"/>
    </xf>
    <xf numFmtId="0" fontId="2" fillId="13" borderId="48" xfId="0" applyFont="1" applyFill="1" applyBorder="1" applyAlignment="1">
      <alignment horizontal="left" vertical="center" wrapText="1"/>
    </xf>
    <xf numFmtId="0" fontId="1" fillId="13" borderId="46" xfId="0" applyFont="1" applyFill="1" applyBorder="1" applyAlignment="1">
      <alignment horizontal="justify" vertical="center" wrapText="1"/>
    </xf>
    <xf numFmtId="0" fontId="3" fillId="13" borderId="46" xfId="0" applyFont="1" applyFill="1" applyBorder="1" applyAlignment="1">
      <alignment horizontal="justify" vertical="center" wrapText="1"/>
    </xf>
    <xf numFmtId="0" fontId="15" fillId="13" borderId="46" xfId="0" applyFont="1" applyFill="1" applyBorder="1" applyAlignment="1">
      <alignment horizontal="justify" vertical="center" wrapText="1"/>
    </xf>
    <xf numFmtId="0" fontId="4" fillId="13" borderId="48" xfId="0" applyFont="1" applyFill="1" applyBorder="1" applyAlignment="1">
      <alignment horizontal="left" vertical="center" wrapText="1"/>
    </xf>
    <xf numFmtId="0" fontId="15" fillId="14" borderId="46" xfId="0" applyFont="1" applyFill="1" applyBorder="1" applyAlignment="1">
      <alignment vertical="center" wrapText="1"/>
    </xf>
    <xf numFmtId="0" fontId="2" fillId="13" borderId="48" xfId="0" applyFont="1" applyFill="1" applyBorder="1" applyAlignment="1">
      <alignment vertical="center" wrapText="1"/>
    </xf>
    <xf numFmtId="0" fontId="3" fillId="14" borderId="48" xfId="0" applyFont="1" applyFill="1" applyBorder="1" applyAlignment="1">
      <alignment horizontal="left" vertical="center" wrapText="1"/>
    </xf>
    <xf numFmtId="0" fontId="3" fillId="14" borderId="45" xfId="0" applyFont="1" applyFill="1" applyBorder="1" applyAlignment="1">
      <alignment horizontal="center" vertical="center" wrapText="1"/>
    </xf>
    <xf numFmtId="0" fontId="3" fillId="14" borderId="46" xfId="0" applyFont="1" applyFill="1" applyBorder="1" applyAlignment="1">
      <alignment vertical="center" wrapText="1"/>
    </xf>
    <xf numFmtId="0" fontId="15" fillId="14" borderId="46" xfId="0" applyFont="1" applyFill="1" applyBorder="1" applyAlignment="1">
      <alignment horizontal="center" vertical="center" wrapText="1"/>
    </xf>
    <xf numFmtId="0" fontId="7" fillId="14" borderId="46" xfId="0" applyFont="1" applyFill="1" applyBorder="1" applyAlignment="1">
      <alignment vertical="center" wrapText="1"/>
    </xf>
    <xf numFmtId="0" fontId="2" fillId="13" borderId="46" xfId="0" applyFont="1" applyFill="1" applyBorder="1" applyAlignment="1">
      <alignment horizontal="center" vertical="center"/>
    </xf>
    <xf numFmtId="0" fontId="1" fillId="13" borderId="73" xfId="0" applyFont="1" applyFill="1" applyBorder="1" applyAlignment="1">
      <alignment horizontal="center" vertical="center" wrapText="1"/>
    </xf>
    <xf numFmtId="0" fontId="1" fillId="13" borderId="74" xfId="0" applyFont="1" applyFill="1" applyBorder="1" applyAlignment="1">
      <alignment horizontal="justify" vertical="center" wrapText="1"/>
    </xf>
    <xf numFmtId="0" fontId="2" fillId="13" borderId="74" xfId="0" applyFont="1" applyFill="1" applyBorder="1" applyAlignment="1">
      <alignment horizontal="left" vertical="center" wrapText="1"/>
    </xf>
    <xf numFmtId="0" fontId="2" fillId="13" borderId="74" xfId="0" applyFont="1" applyFill="1" applyBorder="1" applyAlignment="1">
      <alignment horizontal="center" vertical="center" wrapText="1"/>
    </xf>
    <xf numFmtId="0" fontId="2" fillId="13" borderId="75" xfId="0" applyFont="1" applyFill="1" applyBorder="1" applyAlignment="1">
      <alignment horizontal="left" vertical="center" wrapText="1"/>
    </xf>
    <xf numFmtId="0" fontId="11" fillId="15" borderId="89" xfId="0" applyFont="1" applyFill="1" applyBorder="1" applyAlignment="1">
      <alignment horizontal="center" vertical="center" wrapText="1"/>
    </xf>
    <xf numFmtId="0" fontId="8" fillId="15" borderId="11" xfId="0" applyFont="1" applyFill="1" applyBorder="1" applyAlignment="1">
      <alignment horizontal="center" vertical="center" wrapText="1"/>
    </xf>
    <xf numFmtId="0" fontId="7" fillId="7" borderId="90" xfId="0" applyFont="1" applyFill="1" applyBorder="1" applyAlignment="1">
      <alignment horizontal="center" vertical="center" wrapText="1"/>
    </xf>
    <xf numFmtId="0" fontId="1" fillId="11" borderId="25" xfId="0" applyFont="1" applyFill="1" applyBorder="1" applyAlignment="1">
      <alignment horizontal="center" vertical="center" wrapText="1"/>
    </xf>
    <xf numFmtId="0" fontId="1" fillId="11" borderId="26" xfId="0" applyFont="1" applyFill="1" applyBorder="1" applyAlignment="1">
      <alignment horizontal="center" vertical="center" wrapText="1"/>
    </xf>
    <xf numFmtId="0" fontId="7" fillId="11" borderId="25" xfId="0" applyFont="1" applyFill="1" applyBorder="1" applyAlignment="1">
      <alignment horizontal="center" vertical="center" wrapText="1"/>
    </xf>
    <xf numFmtId="0" fontId="7" fillId="11" borderId="26" xfId="0" applyFont="1" applyFill="1" applyBorder="1" applyAlignment="1">
      <alignment horizontal="center" vertical="center" wrapText="1"/>
    </xf>
    <xf numFmtId="0" fontId="1" fillId="0" borderId="92" xfId="0" applyFont="1" applyBorder="1" applyAlignment="1">
      <alignment vertical="center" wrapText="1"/>
    </xf>
    <xf numFmtId="0" fontId="2" fillId="0" borderId="21" xfId="0" applyFont="1" applyBorder="1" applyAlignment="1">
      <alignment horizontal="justify" vertical="center" wrapText="1"/>
    </xf>
    <xf numFmtId="0" fontId="2" fillId="0" borderId="61" xfId="0" applyFont="1" applyBorder="1" applyAlignment="1">
      <alignment horizontal="center" vertical="center" wrapText="1"/>
    </xf>
    <xf numFmtId="0" fontId="2" fillId="0" borderId="62" xfId="0" applyFont="1" applyBorder="1" applyAlignment="1">
      <alignment vertical="center" wrapText="1"/>
    </xf>
    <xf numFmtId="0" fontId="2" fillId="3" borderId="29" xfId="0" applyFont="1" applyFill="1" applyBorder="1" applyAlignment="1">
      <alignment horizontal="center" vertical="center" wrapText="1"/>
    </xf>
    <xf numFmtId="10" fontId="16" fillId="6" borderId="4" xfId="0" applyNumberFormat="1" applyFont="1" applyFill="1" applyBorder="1" applyAlignment="1">
      <alignment horizontal="center" vertical="center" wrapText="1"/>
    </xf>
    <xf numFmtId="10" fontId="16" fillId="6" borderId="96" xfId="0" applyNumberFormat="1" applyFont="1" applyFill="1" applyBorder="1" applyAlignment="1">
      <alignment horizontal="center" vertical="center" wrapText="1"/>
    </xf>
    <xf numFmtId="10" fontId="16" fillId="6" borderId="53" xfId="0" applyNumberFormat="1" applyFont="1" applyFill="1" applyBorder="1" applyAlignment="1">
      <alignment horizontal="center" vertical="center" wrapText="1"/>
    </xf>
    <xf numFmtId="10" fontId="16" fillId="6" borderId="32" xfId="0" applyNumberFormat="1" applyFont="1" applyFill="1" applyBorder="1" applyAlignment="1">
      <alignment horizontal="center" vertical="center" wrapText="1"/>
    </xf>
    <xf numFmtId="0" fontId="5" fillId="4" borderId="66" xfId="0" applyFont="1" applyFill="1" applyBorder="1" applyAlignment="1">
      <alignment horizontal="left" vertical="center" wrapText="1"/>
    </xf>
    <xf numFmtId="10" fontId="0" fillId="6" borderId="81" xfId="0" applyNumberFormat="1" applyFill="1" applyBorder="1" applyAlignment="1">
      <alignment horizontal="center" vertical="center" wrapText="1"/>
    </xf>
    <xf numFmtId="10" fontId="0" fillId="6" borderId="63" xfId="0" applyNumberFormat="1" applyFill="1" applyBorder="1" applyAlignment="1">
      <alignment horizontal="center" vertical="center" wrapText="1"/>
    </xf>
    <xf numFmtId="0" fontId="2" fillId="11" borderId="25" xfId="0" applyFont="1" applyFill="1" applyBorder="1" applyAlignment="1">
      <alignment horizontal="center" vertical="center" wrapText="1"/>
    </xf>
    <xf numFmtId="0" fontId="2" fillId="11" borderId="26" xfId="0" applyFont="1" applyFill="1" applyBorder="1" applyAlignment="1">
      <alignment horizontal="center" vertical="center" wrapText="1"/>
    </xf>
    <xf numFmtId="0" fontId="2" fillId="11" borderId="28" xfId="0" applyFont="1" applyFill="1" applyBorder="1" applyAlignment="1">
      <alignment horizontal="center" vertical="center" wrapText="1"/>
    </xf>
    <xf numFmtId="10" fontId="0" fillId="6" borderId="15" xfId="0" applyNumberFormat="1" applyFill="1" applyBorder="1" applyAlignment="1">
      <alignment horizontal="center" vertical="center" wrapText="1"/>
    </xf>
    <xf numFmtId="10" fontId="0" fillId="6" borderId="16" xfId="0" applyNumberFormat="1" applyFill="1" applyBorder="1" applyAlignment="1">
      <alignment horizontal="center" vertical="center" wrapText="1"/>
    </xf>
    <xf numFmtId="10" fontId="0" fillId="6" borderId="59" xfId="0" applyNumberFormat="1" applyFill="1" applyBorder="1" applyAlignment="1">
      <alignment horizontal="center" vertical="center" wrapText="1"/>
    </xf>
    <xf numFmtId="164" fontId="1" fillId="7" borderId="66" xfId="0" applyNumberFormat="1" applyFont="1" applyFill="1" applyBorder="1" applyAlignment="1">
      <alignment horizontal="center" vertical="center" wrapText="1"/>
    </xf>
    <xf numFmtId="10" fontId="0" fillId="6" borderId="17" xfId="0" applyNumberFormat="1" applyFill="1" applyBorder="1" applyAlignment="1">
      <alignment horizontal="center" vertical="center" wrapText="1"/>
    </xf>
    <xf numFmtId="10" fontId="0" fillId="6" borderId="54" xfId="0" applyNumberFormat="1" applyFill="1" applyBorder="1" applyAlignment="1">
      <alignment horizontal="center" vertical="center" wrapText="1"/>
    </xf>
    <xf numFmtId="10" fontId="0" fillId="6" borderId="55" xfId="0" applyNumberFormat="1" applyFill="1" applyBorder="1" applyAlignment="1">
      <alignment horizontal="center" vertical="center" wrapText="1"/>
    </xf>
    <xf numFmtId="10" fontId="0" fillId="6" borderId="56" xfId="0" applyNumberFormat="1" applyFill="1" applyBorder="1" applyAlignment="1">
      <alignment horizontal="center" vertical="center" wrapText="1"/>
    </xf>
    <xf numFmtId="0" fontId="5" fillId="10" borderId="67" xfId="0" applyFont="1" applyFill="1" applyBorder="1" applyAlignment="1">
      <alignment horizontal="justify" vertical="center" wrapText="1"/>
    </xf>
    <xf numFmtId="0" fontId="4" fillId="11" borderId="66" xfId="0" applyFont="1" applyFill="1" applyBorder="1" applyAlignment="1">
      <alignment horizontal="justify" vertical="center" wrapText="1"/>
    </xf>
    <xf numFmtId="0" fontId="2" fillId="11" borderId="68" xfId="0" applyFont="1" applyFill="1" applyBorder="1" applyAlignment="1">
      <alignment horizontal="justify" vertical="center" wrapText="1"/>
    </xf>
    <xf numFmtId="0" fontId="4" fillId="11" borderId="70" xfId="0" applyFont="1" applyFill="1" applyBorder="1" applyAlignment="1">
      <alignment horizontal="justify" vertical="center" wrapText="1"/>
    </xf>
    <xf numFmtId="0" fontId="4" fillId="11" borderId="68" xfId="0" applyFont="1" applyFill="1" applyBorder="1" applyAlignment="1">
      <alignment horizontal="justify" vertical="center" wrapText="1"/>
    </xf>
    <xf numFmtId="0" fontId="4" fillId="13" borderId="66" xfId="0" applyFont="1" applyFill="1" applyBorder="1" applyAlignment="1">
      <alignment horizontal="justify" vertical="center" wrapText="1"/>
    </xf>
    <xf numFmtId="0" fontId="4" fillId="13" borderId="53" xfId="0" applyFont="1" applyFill="1" applyBorder="1" applyAlignment="1">
      <alignment horizontal="justify" vertical="center" wrapText="1"/>
    </xf>
    <xf numFmtId="0" fontId="2" fillId="13" borderId="69" xfId="0" applyFont="1" applyFill="1" applyBorder="1" applyAlignment="1">
      <alignment horizontal="justify" vertical="center" wrapText="1"/>
    </xf>
    <xf numFmtId="0" fontId="4" fillId="13" borderId="71" xfId="0" applyFont="1" applyFill="1" applyBorder="1" applyAlignment="1">
      <alignment horizontal="justify" vertical="center" wrapText="1"/>
    </xf>
    <xf numFmtId="0" fontId="4" fillId="13" borderId="68" xfId="0" applyFont="1" applyFill="1" applyBorder="1" applyAlignment="1">
      <alignment horizontal="justify" vertical="center" wrapText="1"/>
    </xf>
    <xf numFmtId="0" fontId="2" fillId="13" borderId="72" xfId="1" applyNumberFormat="1" applyFont="1" applyFill="1" applyBorder="1" applyAlignment="1">
      <alignment horizontal="justify" vertical="center" wrapText="1"/>
    </xf>
    <xf numFmtId="0" fontId="2" fillId="13" borderId="78" xfId="1" applyNumberFormat="1" applyFont="1" applyFill="1" applyBorder="1" applyAlignment="1">
      <alignment horizontal="justify" vertical="center" wrapText="1"/>
    </xf>
    <xf numFmtId="0" fontId="5" fillId="4" borderId="102" xfId="0" applyFont="1" applyFill="1" applyBorder="1" applyAlignment="1">
      <alignment horizontal="center" vertical="center" wrapText="1"/>
    </xf>
    <xf numFmtId="0" fontId="5" fillId="4" borderId="53" xfId="0" applyFont="1" applyFill="1" applyBorder="1" applyAlignment="1">
      <alignment horizontal="center" vertical="center" wrapText="1"/>
    </xf>
    <xf numFmtId="0" fontId="1" fillId="7" borderId="14" xfId="0" applyFont="1" applyFill="1" applyBorder="1" applyAlignment="1">
      <alignment horizontal="left" vertical="center" wrapText="1"/>
    </xf>
    <xf numFmtId="0" fontId="1" fillId="7" borderId="49" xfId="0" applyFont="1" applyFill="1" applyBorder="1" applyAlignment="1">
      <alignment horizontal="left" vertical="center" wrapText="1"/>
    </xf>
    <xf numFmtId="164" fontId="7" fillId="7" borderId="18" xfId="2" applyNumberFormat="1" applyFont="1" applyFill="1" applyBorder="1" applyAlignment="1">
      <alignment horizontal="left" vertical="center" wrapText="1"/>
    </xf>
    <xf numFmtId="0" fontId="21" fillId="0" borderId="89" xfId="0" applyFont="1" applyBorder="1" applyAlignment="1">
      <alignment horizontal="center"/>
    </xf>
    <xf numFmtId="0" fontId="0" fillId="0" borderId="93" xfId="0" applyBorder="1"/>
    <xf numFmtId="0" fontId="0" fillId="0" borderId="25" xfId="0" applyBorder="1"/>
    <xf numFmtId="0" fontId="0" fillId="0" borderId="2" xfId="0" applyBorder="1"/>
    <xf numFmtId="0" fontId="0" fillId="0" borderId="3" xfId="0" applyBorder="1"/>
    <xf numFmtId="0" fontId="21" fillId="0" borderId="0" xfId="0" applyFont="1" applyAlignment="1">
      <alignment horizontal="center"/>
    </xf>
    <xf numFmtId="164" fontId="0" fillId="0" borderId="0" xfId="0" applyNumberFormat="1"/>
    <xf numFmtId="164" fontId="22" fillId="0" borderId="89" xfId="0" applyNumberFormat="1" applyFont="1" applyBorder="1" applyAlignment="1">
      <alignment horizontal="center"/>
    </xf>
    <xf numFmtId="3" fontId="2" fillId="4" borderId="81" xfId="0" applyNumberFormat="1" applyFont="1" applyFill="1" applyBorder="1" applyAlignment="1">
      <alignment horizontal="center" vertical="center" wrapText="1"/>
    </xf>
    <xf numFmtId="3" fontId="2" fillId="4" borderId="63" xfId="0" applyNumberFormat="1" applyFont="1" applyFill="1" applyBorder="1" applyAlignment="1">
      <alignment horizontal="center" vertical="center" wrapText="1"/>
    </xf>
    <xf numFmtId="3" fontId="2" fillId="4" borderId="106" xfId="0" applyNumberFormat="1" applyFont="1" applyFill="1" applyBorder="1" applyAlignment="1">
      <alignment horizontal="center" vertical="center" wrapText="1"/>
    </xf>
    <xf numFmtId="3" fontId="2" fillId="4" borderId="94" xfId="0" applyNumberFormat="1" applyFont="1" applyFill="1" applyBorder="1" applyAlignment="1">
      <alignment horizontal="center" vertical="center" wrapText="1"/>
    </xf>
    <xf numFmtId="0" fontId="1" fillId="11" borderId="110" xfId="0" applyFont="1" applyFill="1" applyBorder="1" applyAlignment="1">
      <alignment horizontal="center" vertical="center" wrapText="1"/>
    </xf>
    <xf numFmtId="0" fontId="7" fillId="4" borderId="111" xfId="0" applyFont="1" applyFill="1" applyBorder="1" applyAlignment="1">
      <alignment horizontal="center" vertical="center" wrapText="1"/>
    </xf>
    <xf numFmtId="3" fontId="5" fillId="4" borderId="0" xfId="0" applyNumberFormat="1" applyFont="1" applyFill="1" applyAlignment="1">
      <alignment horizontal="justify" vertical="center" wrapText="1"/>
    </xf>
    <xf numFmtId="0" fontId="4" fillId="4" borderId="0" xfId="0" applyFont="1" applyFill="1" applyAlignment="1">
      <alignment horizontal="justify" vertical="center" wrapText="1"/>
    </xf>
    <xf numFmtId="3" fontId="4" fillId="4" borderId="0" xfId="0" applyNumberFormat="1" applyFont="1" applyFill="1" applyAlignment="1">
      <alignment horizontal="justify" vertical="center" wrapText="1"/>
    </xf>
    <xf numFmtId="0" fontId="2" fillId="4" borderId="0" xfId="0" applyFont="1" applyFill="1" applyAlignment="1">
      <alignment horizontal="justify" vertical="center" wrapText="1"/>
    </xf>
    <xf numFmtId="0" fontId="2" fillId="4" borderId="113" xfId="1" applyNumberFormat="1" applyFont="1" applyFill="1" applyBorder="1" applyAlignment="1">
      <alignment horizontal="justify" vertical="center" wrapText="1"/>
    </xf>
    <xf numFmtId="3" fontId="23" fillId="4" borderId="106" xfId="0" applyNumberFormat="1" applyFont="1" applyFill="1" applyBorder="1" applyAlignment="1">
      <alignment horizontal="center" vertical="center" wrapText="1"/>
    </xf>
    <xf numFmtId="3" fontId="23" fillId="4" borderId="63" xfId="0" applyNumberFormat="1" applyFont="1" applyFill="1" applyBorder="1" applyAlignment="1">
      <alignment horizontal="center" vertical="center" wrapText="1"/>
    </xf>
    <xf numFmtId="3" fontId="23" fillId="4" borderId="94" xfId="0" applyNumberFormat="1" applyFont="1" applyFill="1" applyBorder="1" applyAlignment="1">
      <alignment horizontal="center" vertical="center" wrapText="1"/>
    </xf>
    <xf numFmtId="3" fontId="23" fillId="4" borderId="81" xfId="0" applyNumberFormat="1" applyFont="1" applyFill="1" applyBorder="1" applyAlignment="1">
      <alignment horizontal="center" vertical="center" wrapText="1"/>
    </xf>
    <xf numFmtId="3" fontId="23" fillId="2" borderId="63" xfId="0" applyNumberFormat="1" applyFont="1" applyFill="1" applyBorder="1" applyAlignment="1">
      <alignment horizontal="center" vertical="center" wrapText="1"/>
    </xf>
    <xf numFmtId="3" fontId="23" fillId="2" borderId="64" xfId="0" applyNumberFormat="1" applyFont="1" applyFill="1" applyBorder="1" applyAlignment="1">
      <alignment horizontal="center" vertical="center" wrapText="1"/>
    </xf>
    <xf numFmtId="10" fontId="24" fillId="16" borderId="63" xfId="0" applyNumberFormat="1" applyFont="1" applyFill="1" applyBorder="1" applyAlignment="1">
      <alignment horizontal="center" vertical="center" wrapText="1"/>
    </xf>
    <xf numFmtId="10" fontId="24" fillId="16" borderId="64" xfId="0" applyNumberFormat="1" applyFont="1" applyFill="1" applyBorder="1" applyAlignment="1">
      <alignment horizontal="center" vertical="center" wrapText="1"/>
    </xf>
    <xf numFmtId="3" fontId="23" fillId="4" borderId="103" xfId="0" applyNumberFormat="1" applyFont="1" applyFill="1" applyBorder="1" applyAlignment="1">
      <alignment horizontal="center" vertical="center" wrapText="1"/>
    </xf>
    <xf numFmtId="3" fontId="23" fillId="4" borderId="64" xfId="0" applyNumberFormat="1" applyFont="1" applyFill="1" applyBorder="1" applyAlignment="1">
      <alignment horizontal="center" vertical="center" wrapText="1"/>
    </xf>
    <xf numFmtId="3" fontId="23" fillId="4" borderId="109" xfId="0" applyNumberFormat="1" applyFont="1" applyFill="1" applyBorder="1" applyAlignment="1">
      <alignment horizontal="center" vertical="center" wrapText="1"/>
    </xf>
    <xf numFmtId="3" fontId="23" fillId="4" borderId="76" xfId="0" applyNumberFormat="1" applyFont="1" applyFill="1" applyBorder="1" applyAlignment="1">
      <alignment horizontal="center" vertical="center" wrapText="1"/>
    </xf>
    <xf numFmtId="3" fontId="23" fillId="4" borderId="107" xfId="0" applyNumberFormat="1" applyFont="1" applyFill="1" applyBorder="1" applyAlignment="1">
      <alignment horizontal="center" vertical="center" wrapText="1"/>
    </xf>
    <xf numFmtId="3" fontId="23" fillId="4" borderId="104" xfId="0" applyNumberFormat="1" applyFont="1" applyFill="1" applyBorder="1" applyAlignment="1">
      <alignment horizontal="center" vertical="center" wrapText="1"/>
    </xf>
    <xf numFmtId="3" fontId="23" fillId="2" borderId="76" xfId="0" applyNumberFormat="1" applyFont="1" applyFill="1" applyBorder="1" applyAlignment="1">
      <alignment horizontal="center" vertical="center" wrapText="1"/>
    </xf>
    <xf numFmtId="3" fontId="23" fillId="2" borderId="77" xfId="0" applyNumberFormat="1" applyFont="1" applyFill="1" applyBorder="1" applyAlignment="1">
      <alignment horizontal="center" vertical="center" wrapText="1"/>
    </xf>
    <xf numFmtId="10" fontId="24" fillId="16" borderId="65" xfId="0" applyNumberFormat="1" applyFont="1" applyFill="1" applyBorder="1" applyAlignment="1">
      <alignment horizontal="center" vertical="center" wrapText="1"/>
    </xf>
    <xf numFmtId="10" fontId="24" fillId="16" borderId="97" xfId="0" applyNumberFormat="1" applyFont="1" applyFill="1" applyBorder="1" applyAlignment="1">
      <alignment horizontal="center" vertical="center" wrapText="1"/>
    </xf>
    <xf numFmtId="0" fontId="20" fillId="10" borderId="111" xfId="0" applyFont="1" applyFill="1" applyBorder="1" applyAlignment="1">
      <alignment horizontal="center" vertical="center" wrapText="1"/>
    </xf>
    <xf numFmtId="0" fontId="25" fillId="11" borderId="111" xfId="0" applyFont="1" applyFill="1" applyBorder="1" applyAlignment="1">
      <alignment horizontal="center" vertical="center" wrapText="1"/>
    </xf>
    <xf numFmtId="0" fontId="25" fillId="13" borderId="111" xfId="0" applyFont="1" applyFill="1" applyBorder="1" applyAlignment="1">
      <alignment horizontal="center" vertical="center" wrapText="1"/>
    </xf>
    <xf numFmtId="3" fontId="26" fillId="11" borderId="111" xfId="0" applyNumberFormat="1" applyFont="1" applyFill="1" applyBorder="1" applyAlignment="1">
      <alignment horizontal="center" vertical="center" wrapText="1"/>
    </xf>
    <xf numFmtId="3" fontId="26" fillId="14" borderId="111" xfId="0" applyNumberFormat="1" applyFont="1" applyFill="1" applyBorder="1" applyAlignment="1">
      <alignment horizontal="center" vertical="center" wrapText="1"/>
    </xf>
    <xf numFmtId="0" fontId="26" fillId="14" borderId="111" xfId="0" applyFont="1" applyFill="1" applyBorder="1" applyAlignment="1">
      <alignment horizontal="center" vertical="center" wrapText="1"/>
    </xf>
    <xf numFmtId="0" fontId="27" fillId="13" borderId="111" xfId="0" applyFont="1" applyFill="1" applyBorder="1" applyAlignment="1">
      <alignment horizontal="center" vertical="center" wrapText="1"/>
    </xf>
    <xf numFmtId="0" fontId="26" fillId="12" borderId="111" xfId="0" applyFont="1" applyFill="1" applyBorder="1" applyAlignment="1">
      <alignment horizontal="center" vertical="center" wrapText="1"/>
    </xf>
    <xf numFmtId="0" fontId="25" fillId="13" borderId="112" xfId="0" applyFont="1" applyFill="1" applyBorder="1" applyAlignment="1">
      <alignment horizontal="center" vertical="center" wrapText="1"/>
    </xf>
    <xf numFmtId="10" fontId="2" fillId="0" borderId="111" xfId="1" applyNumberFormat="1" applyFont="1" applyBorder="1" applyAlignment="1">
      <alignment horizontal="center" vertical="center" wrapText="1"/>
    </xf>
    <xf numFmtId="10" fontId="4" fillId="0" borderId="108" xfId="1" applyNumberFormat="1" applyFont="1" applyBorder="1" applyAlignment="1">
      <alignment horizontal="center" vertical="center" wrapText="1"/>
    </xf>
    <xf numFmtId="10" fontId="2" fillId="4" borderId="79" xfId="1" applyNumberFormat="1" applyFont="1" applyFill="1" applyBorder="1" applyAlignment="1">
      <alignment horizontal="center" vertical="center" wrapText="1"/>
    </xf>
    <xf numFmtId="10" fontId="2" fillId="4" borderId="105" xfId="1" applyNumberFormat="1" applyFont="1" applyFill="1" applyBorder="1" applyAlignment="1">
      <alignment horizontal="center" vertical="center" wrapText="1"/>
    </xf>
    <xf numFmtId="10" fontId="2" fillId="4" borderId="80" xfId="1" applyNumberFormat="1" applyFont="1" applyFill="1" applyBorder="1" applyAlignment="1">
      <alignment horizontal="center" vertical="center" wrapText="1"/>
    </xf>
    <xf numFmtId="10" fontId="4" fillId="0" borderId="80" xfId="1" applyNumberFormat="1" applyFont="1" applyBorder="1" applyAlignment="1">
      <alignment horizontal="center" vertical="center" wrapText="1"/>
    </xf>
    <xf numFmtId="0" fontId="2" fillId="7" borderId="23" xfId="0" applyFont="1" applyFill="1" applyBorder="1" applyAlignment="1">
      <alignment horizontal="justify" vertical="center" wrapText="1"/>
    </xf>
    <xf numFmtId="0" fontId="2" fillId="11" borderId="70" xfId="0" applyFont="1" applyFill="1" applyBorder="1" applyAlignment="1">
      <alignment horizontal="justify" vertical="center" wrapText="1"/>
    </xf>
    <xf numFmtId="0" fontId="2" fillId="13" borderId="68" xfId="0" applyFont="1" applyFill="1" applyBorder="1" applyAlignment="1">
      <alignment horizontal="justify" vertical="center" wrapText="1"/>
    </xf>
    <xf numFmtId="3" fontId="23" fillId="4" borderId="115" xfId="0" applyNumberFormat="1" applyFont="1" applyFill="1" applyBorder="1" applyAlignment="1">
      <alignment horizontal="center" vertical="center" wrapText="1"/>
    </xf>
    <xf numFmtId="3" fontId="23" fillId="4" borderId="114" xfId="0" applyNumberFormat="1" applyFont="1" applyFill="1" applyBorder="1" applyAlignment="1">
      <alignment horizontal="center" vertical="center" wrapText="1"/>
    </xf>
    <xf numFmtId="3" fontId="23" fillId="4" borderId="116" xfId="0" applyNumberFormat="1" applyFont="1" applyFill="1" applyBorder="1" applyAlignment="1">
      <alignment horizontal="center" vertical="center" wrapText="1"/>
    </xf>
    <xf numFmtId="3" fontId="23" fillId="4" borderId="117" xfId="0" applyNumberFormat="1" applyFont="1" applyFill="1" applyBorder="1" applyAlignment="1">
      <alignment horizontal="center" vertical="center" wrapText="1"/>
    </xf>
    <xf numFmtId="3" fontId="23" fillId="4" borderId="118" xfId="0" applyNumberFormat="1" applyFont="1" applyFill="1" applyBorder="1" applyAlignment="1">
      <alignment horizontal="center" vertical="center" wrapText="1"/>
    </xf>
    <xf numFmtId="10" fontId="24" fillId="6" borderId="120" xfId="0" applyNumberFormat="1" applyFont="1" applyFill="1" applyBorder="1" applyAlignment="1">
      <alignment horizontal="center" vertical="center" wrapText="1"/>
    </xf>
    <xf numFmtId="10" fontId="24" fillId="6" borderId="121" xfId="0" applyNumberFormat="1" applyFont="1" applyFill="1" applyBorder="1" applyAlignment="1">
      <alignment horizontal="center" vertical="center" wrapText="1"/>
    </xf>
    <xf numFmtId="10" fontId="24" fillId="6" borderId="119" xfId="0" applyNumberFormat="1" applyFont="1" applyFill="1" applyBorder="1" applyAlignment="1">
      <alignment horizontal="center" vertical="center" wrapText="1"/>
    </xf>
    <xf numFmtId="10" fontId="24" fillId="6" borderId="122" xfId="0" applyNumberFormat="1" applyFont="1" applyFill="1" applyBorder="1" applyAlignment="1">
      <alignment horizontal="center" vertical="center" wrapText="1"/>
    </xf>
    <xf numFmtId="0" fontId="3" fillId="0" borderId="91" xfId="0" applyFont="1" applyBorder="1" applyAlignment="1">
      <alignment horizontal="center" vertical="center" wrapText="1"/>
    </xf>
    <xf numFmtId="10" fontId="4" fillId="17" borderId="80" xfId="1" applyNumberFormat="1" applyFont="1" applyFill="1" applyBorder="1" applyAlignment="1">
      <alignment horizontal="center" vertical="center" wrapText="1"/>
    </xf>
    <xf numFmtId="10" fontId="2" fillId="17" borderId="79" xfId="1" applyNumberFormat="1" applyFont="1" applyFill="1" applyBorder="1" applyAlignment="1">
      <alignment horizontal="center" vertical="center" wrapText="1"/>
    </xf>
    <xf numFmtId="0" fontId="10" fillId="10" borderId="30" xfId="0" applyFont="1" applyFill="1" applyBorder="1" applyAlignment="1">
      <alignment horizontal="center" vertical="center" wrapText="1"/>
    </xf>
    <xf numFmtId="0" fontId="10" fillId="10" borderId="0" xfId="0" applyFont="1" applyFill="1" applyAlignment="1">
      <alignment horizontal="center" vertical="center" wrapText="1"/>
    </xf>
    <xf numFmtId="0" fontId="8" fillId="15" borderId="11" xfId="0" applyFont="1" applyFill="1" applyBorder="1" applyAlignment="1">
      <alignment horizontal="center" vertical="center" wrapText="1"/>
    </xf>
    <xf numFmtId="0" fontId="8" fillId="15" borderId="12" xfId="0" applyFont="1" applyFill="1" applyBorder="1" applyAlignment="1">
      <alignment horizontal="center" vertical="center" wrapText="1"/>
    </xf>
    <xf numFmtId="0" fontId="11" fillId="15" borderId="84" xfId="0" applyFont="1" applyFill="1" applyBorder="1" applyAlignment="1">
      <alignment horizontal="center" vertical="center" wrapText="1"/>
    </xf>
    <xf numFmtId="0" fontId="11" fillId="15" borderId="85" xfId="0" applyFont="1" applyFill="1" applyBorder="1" applyAlignment="1">
      <alignment horizontal="center" vertical="center" wrapText="1"/>
    </xf>
    <xf numFmtId="0" fontId="11" fillId="15" borderId="86" xfId="0" applyFont="1" applyFill="1" applyBorder="1" applyAlignment="1">
      <alignment horizontal="center" vertical="center" wrapText="1"/>
    </xf>
    <xf numFmtId="0" fontId="8" fillId="15" borderId="11" xfId="0" applyFont="1" applyFill="1" applyBorder="1" applyAlignment="1">
      <alignment horizontal="center" vertical="center"/>
    </xf>
    <xf numFmtId="0" fontId="8" fillId="15" borderId="12" xfId="0" applyFont="1" applyFill="1" applyBorder="1" applyAlignment="1">
      <alignment horizontal="center" vertical="center"/>
    </xf>
    <xf numFmtId="0" fontId="12" fillId="10" borderId="13" xfId="0" applyFont="1" applyFill="1" applyBorder="1" applyAlignment="1">
      <alignment horizontal="center" vertical="center"/>
    </xf>
    <xf numFmtId="0" fontId="12" fillId="10" borderId="11" xfId="0" applyFont="1" applyFill="1" applyBorder="1" applyAlignment="1">
      <alignment horizontal="center" vertical="center"/>
    </xf>
    <xf numFmtId="0" fontId="12" fillId="10" borderId="12" xfId="0" applyFont="1" applyFill="1" applyBorder="1" applyAlignment="1">
      <alignment horizontal="center" vertical="center"/>
    </xf>
    <xf numFmtId="0" fontId="9" fillId="10" borderId="23" xfId="0" applyFont="1" applyFill="1" applyBorder="1" applyAlignment="1">
      <alignment horizontal="center" vertical="center" wrapText="1"/>
    </xf>
    <xf numFmtId="0" fontId="9" fillId="10" borderId="18" xfId="0" applyFont="1" applyFill="1" applyBorder="1" applyAlignment="1">
      <alignment horizontal="center" vertical="center" wrapText="1"/>
    </xf>
    <xf numFmtId="0" fontId="7" fillId="4" borderId="33" xfId="0" applyFont="1" applyFill="1" applyBorder="1" applyAlignment="1">
      <alignment horizontal="center" vertical="center" wrapText="1"/>
    </xf>
    <xf numFmtId="0" fontId="7" fillId="4" borderId="34" xfId="0" applyFont="1" applyFill="1" applyBorder="1" applyAlignment="1">
      <alignment horizontal="center" vertical="center" wrapText="1"/>
    </xf>
    <xf numFmtId="0" fontId="11" fillId="15" borderId="82" xfId="0" applyFont="1" applyFill="1" applyBorder="1" applyAlignment="1">
      <alignment horizontal="center" vertical="center" wrapText="1"/>
    </xf>
    <xf numFmtId="0" fontId="11" fillId="15" borderId="87"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11" fillId="15" borderId="83" xfId="0" applyFont="1" applyFill="1" applyBorder="1" applyAlignment="1">
      <alignment horizontal="center" vertical="center" wrapText="1"/>
    </xf>
    <xf numFmtId="0" fontId="11" fillId="15" borderId="88" xfId="0" applyFont="1" applyFill="1" applyBorder="1" applyAlignment="1">
      <alignment horizontal="center" vertical="center" wrapText="1"/>
    </xf>
    <xf numFmtId="0" fontId="5" fillId="4" borderId="99" xfId="0" applyFont="1" applyFill="1" applyBorder="1" applyAlignment="1">
      <alignment horizontal="center" vertical="center" wrapText="1"/>
    </xf>
    <xf numFmtId="0" fontId="5" fillId="4" borderId="98" xfId="0" applyFont="1" applyFill="1" applyBorder="1" applyAlignment="1">
      <alignment horizontal="center" vertical="center" wrapText="1"/>
    </xf>
    <xf numFmtId="0" fontId="5" fillId="4" borderId="100" xfId="0" applyFont="1" applyFill="1" applyBorder="1" applyAlignment="1">
      <alignment horizontal="center" vertical="center" wrapText="1"/>
    </xf>
    <xf numFmtId="0" fontId="5" fillId="4" borderId="66" xfId="0" applyFont="1" applyFill="1" applyBorder="1" applyAlignment="1">
      <alignment horizontal="center" vertical="center" wrapText="1"/>
    </xf>
    <xf numFmtId="0" fontId="5" fillId="4" borderId="101" xfId="0" applyFont="1" applyFill="1" applyBorder="1" applyAlignment="1">
      <alignment horizontal="center" vertical="center" wrapText="1"/>
    </xf>
    <xf numFmtId="0" fontId="5" fillId="4" borderId="32" xfId="0" applyFont="1" applyFill="1" applyBorder="1" applyAlignment="1">
      <alignment horizontal="center" vertical="center" wrapText="1"/>
    </xf>
    <xf numFmtId="0" fontId="20" fillId="10" borderId="13" xfId="0" applyFont="1" applyFill="1" applyBorder="1" applyAlignment="1">
      <alignment horizontal="center" vertical="center" wrapText="1"/>
    </xf>
    <xf numFmtId="0" fontId="20" fillId="10" borderId="11" xfId="0" applyFont="1" applyFill="1" applyBorder="1" applyAlignment="1">
      <alignment horizontal="center" vertical="center" wrapText="1"/>
    </xf>
    <xf numFmtId="0" fontId="20" fillId="10" borderId="12" xfId="0" applyFont="1" applyFill="1" applyBorder="1" applyAlignment="1">
      <alignment horizontal="center" vertical="center" wrapText="1"/>
    </xf>
    <xf numFmtId="0" fontId="19" fillId="10" borderId="19" xfId="0" applyFont="1" applyFill="1" applyBorder="1" applyAlignment="1">
      <alignment horizontal="center" vertical="center" wrapText="1"/>
    </xf>
    <xf numFmtId="0" fontId="19" fillId="10" borderId="20" xfId="0" applyFont="1" applyFill="1" applyBorder="1" applyAlignment="1">
      <alignment horizontal="center" vertical="center" wrapText="1"/>
    </xf>
    <xf numFmtId="0" fontId="19" fillId="10" borderId="2" xfId="0" applyFont="1" applyFill="1" applyBorder="1" applyAlignment="1">
      <alignment horizontal="center" vertical="center" wrapText="1"/>
    </xf>
    <xf numFmtId="0" fontId="19" fillId="10" borderId="3" xfId="0" applyFont="1" applyFill="1" applyBorder="1" applyAlignment="1">
      <alignment horizontal="center" vertical="center" wrapText="1"/>
    </xf>
    <xf numFmtId="0" fontId="19" fillId="10" borderId="4" xfId="0" applyFont="1" applyFill="1" applyBorder="1" applyAlignment="1">
      <alignment horizontal="center" vertical="center" wrapText="1"/>
    </xf>
    <xf numFmtId="0" fontId="19" fillId="10" borderId="13" xfId="0" applyFont="1" applyFill="1" applyBorder="1" applyAlignment="1">
      <alignment horizontal="center" vertical="center" wrapText="1"/>
    </xf>
    <xf numFmtId="0" fontId="19" fillId="10" borderId="11" xfId="0" applyFont="1" applyFill="1" applyBorder="1" applyAlignment="1">
      <alignment horizontal="center" vertical="center" wrapText="1"/>
    </xf>
    <xf numFmtId="0" fontId="19" fillId="10" borderId="12" xfId="0" applyFont="1" applyFill="1" applyBorder="1" applyAlignment="1">
      <alignment horizontal="center" vertical="center" wrapText="1"/>
    </xf>
    <xf numFmtId="0" fontId="19" fillId="10" borderId="31" xfId="0" applyFont="1" applyFill="1" applyBorder="1" applyAlignment="1">
      <alignment horizontal="center" vertical="center" wrapText="1"/>
    </xf>
    <xf numFmtId="0" fontId="19" fillId="10" borderId="95" xfId="0" applyFont="1" applyFill="1" applyBorder="1" applyAlignment="1">
      <alignment horizontal="center" vertical="center" wrapText="1"/>
    </xf>
    <xf numFmtId="0" fontId="0" fillId="0" borderId="0" xfId="0" applyAlignment="1">
      <alignment horizontal="justify" vertical="center" wrapText="1"/>
    </xf>
  </cellXfs>
  <cellStyles count="3">
    <cellStyle name="Moneda" xfId="2" builtinId="4"/>
    <cellStyle name="Normal" xfId="0" builtinId="0"/>
    <cellStyle name="Porcentaje" xfId="1" builtinId="5"/>
  </cellStyles>
  <dxfs count="45">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patternType="none">
          <bgColor auto="1"/>
        </patternFill>
      </fill>
    </dxf>
    <dxf>
      <fill>
        <patternFill>
          <bgColor rgb="FF92D050"/>
        </patternFill>
      </fill>
    </dxf>
    <dxf>
      <font>
        <color rgb="FF9C5700"/>
      </font>
      <fill>
        <patternFill>
          <bgColor rgb="FFFFEB9C"/>
        </patternFill>
      </fill>
    </dxf>
    <dxf>
      <fill>
        <patternFill>
          <bgColor rgb="FF92D050"/>
        </patternFill>
      </fill>
    </dxf>
    <dxf>
      <fill>
        <patternFill>
          <bgColor rgb="FFFFFF00"/>
        </patternFill>
      </fill>
    </dxf>
    <dxf>
      <fill>
        <patternFill>
          <bgColor rgb="FFFF5B5B"/>
        </patternFill>
      </fill>
    </dxf>
    <dxf>
      <fill>
        <patternFill>
          <bgColor rgb="FF92D050"/>
        </patternFill>
      </fill>
    </dxf>
    <dxf>
      <fill>
        <patternFill patternType="none">
          <bgColor auto="1"/>
        </patternFill>
      </fill>
    </dxf>
    <dxf>
      <fill>
        <patternFill>
          <bgColor rgb="FF92D050"/>
        </patternFill>
      </fill>
    </dxf>
    <dxf>
      <font>
        <color rgb="FF9C5700"/>
      </font>
      <fill>
        <patternFill>
          <bgColor rgb="FFFFEB9C"/>
        </patternFill>
      </fill>
    </dxf>
    <dxf>
      <fill>
        <patternFill>
          <bgColor rgb="FF92D050"/>
        </patternFill>
      </fill>
    </dxf>
    <dxf>
      <fill>
        <patternFill>
          <bgColor rgb="FF92D050"/>
        </patternFill>
      </fill>
    </dxf>
    <dxf>
      <fill>
        <patternFill>
          <bgColor rgb="FFFF5B5B"/>
        </patternFill>
      </fill>
    </dxf>
    <dxf>
      <fill>
        <patternFill>
          <bgColor rgb="FFFFFF00"/>
        </patternFill>
      </fill>
    </dxf>
    <dxf>
      <fill>
        <patternFill>
          <bgColor theme="9" tint="0.39994506668294322"/>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555"/>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theme="0"/>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ill>
        <patternFill patternType="none">
          <bgColor auto="1"/>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5B5B"/>
      <color rgb="FFF2F2F2"/>
      <color rgb="FFD990AB"/>
      <color rgb="FFB42158"/>
      <color rgb="FFC84043"/>
      <color rgb="FFFF5555"/>
      <color rgb="FFFF6161"/>
      <color rgb="FFFF8181"/>
      <color rgb="FFFFEB9C"/>
      <color rgb="FFC7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21</xdr:col>
      <xdr:colOff>1131</xdr:colOff>
      <xdr:row>58</xdr:row>
      <xdr:rowOff>93051</xdr:rowOff>
    </xdr:from>
    <xdr:ext cx="4534395" cy="968983"/>
    <xdr:sp macro="" textlink="">
      <xdr:nvSpPr>
        <xdr:cNvPr id="25" name="CuadroTexto 24">
          <a:extLst>
            <a:ext uri="{FF2B5EF4-FFF2-40B4-BE49-F238E27FC236}">
              <a16:creationId xmlns:a16="http://schemas.microsoft.com/office/drawing/2014/main" id="{48F48467-098D-4E27-ABD7-A8390ECE44F0}"/>
            </a:ext>
          </a:extLst>
        </xdr:cNvPr>
        <xdr:cNvSpPr txBox="1"/>
      </xdr:nvSpPr>
      <xdr:spPr>
        <a:xfrm>
          <a:off x="28553271" y="60740631"/>
          <a:ext cx="4534395" cy="9689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MX" sz="1400"/>
            <a:t>_________________________</a:t>
          </a:r>
        </a:p>
        <a:p>
          <a:pPr algn="ctr"/>
          <a:r>
            <a:rPr lang="es-MX" sz="1400"/>
            <a:t>Autorizó</a:t>
          </a:r>
        </a:p>
        <a:p>
          <a:pPr algn="ctr"/>
          <a:r>
            <a:rPr lang="es-MX" sz="1400" baseline="0"/>
            <a:t>Lic. Nora Viviana Espinoza Hernández</a:t>
          </a:r>
          <a:endParaRPr lang="es-MX" sz="1400"/>
        </a:p>
        <a:p>
          <a:pPr algn="ctr"/>
          <a:r>
            <a:rPr lang="es-MX" sz="1400" baseline="0"/>
            <a:t> Oficial Mayor</a:t>
          </a:r>
          <a:endParaRPr lang="es-MX" sz="1400"/>
        </a:p>
      </xdr:txBody>
    </xdr:sp>
    <xdr:clientData/>
  </xdr:oneCellAnchor>
  <xdr:oneCellAnchor>
    <xdr:from>
      <xdr:col>9</xdr:col>
      <xdr:colOff>952517</xdr:colOff>
      <xdr:row>58</xdr:row>
      <xdr:rowOff>103402</xdr:rowOff>
    </xdr:from>
    <xdr:ext cx="3998528" cy="960662"/>
    <xdr:sp macro="" textlink="">
      <xdr:nvSpPr>
        <xdr:cNvPr id="26" name="CuadroTexto 25">
          <a:extLst>
            <a:ext uri="{FF2B5EF4-FFF2-40B4-BE49-F238E27FC236}">
              <a16:creationId xmlns:a16="http://schemas.microsoft.com/office/drawing/2014/main" id="{9CDCFA14-BE71-4738-B660-227CBDD202F2}"/>
            </a:ext>
          </a:extLst>
        </xdr:cNvPr>
        <xdr:cNvSpPr txBox="1"/>
      </xdr:nvSpPr>
      <xdr:spPr>
        <a:xfrm>
          <a:off x="15529577" y="60750982"/>
          <a:ext cx="3998528" cy="960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400"/>
            <a:t>_________________________</a:t>
          </a:r>
        </a:p>
        <a:p>
          <a:pPr algn="ctr"/>
          <a:r>
            <a:rPr lang="es-MX" sz="1400"/>
            <a:t>Revisó</a:t>
          </a:r>
        </a:p>
        <a:p>
          <a:pPr algn="ctr"/>
          <a:r>
            <a:rPr lang="es-MX" sz="1400"/>
            <a:t>M.C. Enrique Eduardo Encalada Sánchez</a:t>
          </a:r>
        </a:p>
        <a:p>
          <a:pPr algn="ctr"/>
          <a:r>
            <a:rPr lang="es-MX" sz="1400"/>
            <a:t>Director de Planeación de la DGPM</a:t>
          </a:r>
        </a:p>
      </xdr:txBody>
    </xdr:sp>
    <xdr:clientData/>
  </xdr:oneCellAnchor>
  <xdr:oneCellAnchor>
    <xdr:from>
      <xdr:col>2</xdr:col>
      <xdr:colOff>161925</xdr:colOff>
      <xdr:row>55</xdr:row>
      <xdr:rowOff>166370</xdr:rowOff>
    </xdr:from>
    <xdr:ext cx="5607050" cy="2011965"/>
    <xdr:sp macro="" textlink="">
      <xdr:nvSpPr>
        <xdr:cNvPr id="27" name="CuadroTexto 26">
          <a:extLst>
            <a:ext uri="{FF2B5EF4-FFF2-40B4-BE49-F238E27FC236}">
              <a16:creationId xmlns:a16="http://schemas.microsoft.com/office/drawing/2014/main" id="{B1A5B8E3-A28F-46D5-BACE-E287A4DFABA9}"/>
            </a:ext>
          </a:extLst>
        </xdr:cNvPr>
        <xdr:cNvSpPr txBox="1"/>
      </xdr:nvSpPr>
      <xdr:spPr>
        <a:xfrm>
          <a:off x="2356485" y="60250070"/>
          <a:ext cx="5607050" cy="2011965"/>
        </a:xfrm>
        <a:prstGeom prst="rect">
          <a:avLst/>
        </a:prstGeom>
        <a:noFill/>
        <a:ln>
          <a:noFill/>
        </a:ln>
        <a:effectLst/>
      </xdr:spPr>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400" b="0" i="0" u="none" strike="noStrike" kern="0" cap="none" spc="0" normalizeH="0" baseline="0" noProof="0">
              <a:ln>
                <a:noFill/>
              </a:ln>
              <a:solidFill>
                <a:prstClr val="black"/>
              </a:solidFill>
              <a:effectLst/>
              <a:uLnTx/>
              <a:uFillTx/>
              <a:latin typeface="Calibri" panose="020F0502020204030204"/>
              <a:ea typeface="+mn-ea"/>
              <a:cs typeface="+mn-cs"/>
            </a:rPr>
            <a:t>_______________                                                  _________________</a:t>
          </a:r>
          <a:r>
            <a:rPr kumimoji="0" lang="es-MX" sz="12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4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es-MX" sz="16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es-MX" sz="1400" b="0" i="0" u="none" strike="noStrike" kern="0" cap="none" spc="0" normalizeH="0" baseline="0" noProof="0">
              <a:ln>
                <a:noFill/>
              </a:ln>
              <a:solidFill>
                <a:sysClr val="windowText" lastClr="000000"/>
              </a:solidFill>
              <a:effectLst/>
              <a:uLnTx/>
              <a:uFillTx/>
              <a:latin typeface="Calibri" panose="020F0502020204030204"/>
              <a:ea typeface="+mn-ea"/>
              <a:cs typeface="+mn-cs"/>
            </a:rPr>
            <a:t>Elaboró</a:t>
          </a:r>
          <a:r>
            <a:rPr kumimoji="0" lang="es-MX" sz="16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es-MX" sz="1400" b="0" i="0" u="none" strike="noStrike" kern="0" cap="none" spc="0" normalizeH="0" baseline="0" noProof="0">
              <a:ln>
                <a:noFill/>
              </a:ln>
              <a:solidFill>
                <a:sysClr val="windowText" lastClr="000000"/>
              </a:solidFill>
              <a:effectLst/>
              <a:uLnTx/>
              <a:uFillTx/>
              <a:latin typeface="Calibri" panose="020F0502020204030204"/>
              <a:ea typeface="+mn-ea"/>
              <a:cs typeface="+mn-cs"/>
            </a:rPr>
            <a:t>Juan Ramón Góngora Canto                                 Leydi Elizabeth Castro López</a:t>
          </a:r>
          <a:r>
            <a:rPr kumimoji="0" lang="es-MX" sz="16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kumimoji="0" lang="es-MX" sz="1400" b="0" i="0" u="none" strike="noStrike" kern="0" cap="none" spc="0" normalizeH="0" baseline="0" noProof="0">
              <a:ln>
                <a:noFill/>
              </a:ln>
              <a:solidFill>
                <a:sysClr val="windowText" lastClr="000000"/>
              </a:solidFill>
              <a:effectLst/>
              <a:uLnTx/>
              <a:uFillTx/>
              <a:latin typeface="Calibri" panose="020F0502020204030204"/>
              <a:ea typeface="+mn-ea"/>
              <a:cs typeface="+mn-cs"/>
            </a:rPr>
            <a:t>Auxiliar Administrativo                                             Asistente Administrativo</a:t>
          </a:r>
          <a:endParaRPr kumimoji="0" lang="es-MX" sz="16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oneCellAnchor>
  <xdr:twoCellAnchor editAs="oneCell">
    <xdr:from>
      <xdr:col>2</xdr:col>
      <xdr:colOff>1045029</xdr:colOff>
      <xdr:row>1</xdr:row>
      <xdr:rowOff>380100</xdr:rowOff>
    </xdr:from>
    <xdr:to>
      <xdr:col>4</xdr:col>
      <xdr:colOff>661724</xdr:colOff>
      <xdr:row>4</xdr:row>
      <xdr:rowOff>330829</xdr:rowOff>
    </xdr:to>
    <xdr:pic>
      <xdr:nvPicPr>
        <xdr:cNvPr id="5" name="Imagen 4">
          <a:extLst>
            <a:ext uri="{FF2B5EF4-FFF2-40B4-BE49-F238E27FC236}">
              <a16:creationId xmlns:a16="http://schemas.microsoft.com/office/drawing/2014/main" id="{21122699-7881-475F-927F-2D4546008AAD}"/>
            </a:ext>
          </a:extLst>
        </xdr:cNvPr>
        <xdr:cNvPicPr>
          <a:picLocks noChangeAspect="1"/>
        </xdr:cNvPicPr>
      </xdr:nvPicPr>
      <xdr:blipFill>
        <a:blip xmlns:r="http://schemas.openxmlformats.org/officeDocument/2006/relationships" r:embed="rId1"/>
        <a:stretch>
          <a:fillRect/>
        </a:stretch>
      </xdr:blipFill>
      <xdr:spPr>
        <a:xfrm>
          <a:off x="3483429" y="557900"/>
          <a:ext cx="4243849" cy="1423929"/>
        </a:xfrm>
        <a:prstGeom prst="rect">
          <a:avLst/>
        </a:prstGeom>
      </xdr:spPr>
    </xdr:pic>
    <xdr:clientData/>
  </xdr:twoCellAnchor>
  <xdr:twoCellAnchor editAs="oneCell">
    <xdr:from>
      <xdr:col>23</xdr:col>
      <xdr:colOff>898105</xdr:colOff>
      <xdr:row>1</xdr:row>
      <xdr:rowOff>201489</xdr:rowOff>
    </xdr:from>
    <xdr:to>
      <xdr:col>23</xdr:col>
      <xdr:colOff>3164939</xdr:colOff>
      <xdr:row>5</xdr:row>
      <xdr:rowOff>167804</xdr:rowOff>
    </xdr:to>
    <xdr:pic>
      <xdr:nvPicPr>
        <xdr:cNvPr id="7" name="Imagen 6">
          <a:extLst>
            <a:ext uri="{FF2B5EF4-FFF2-40B4-BE49-F238E27FC236}">
              <a16:creationId xmlns:a16="http://schemas.microsoft.com/office/drawing/2014/main" id="{20763B62-A1C0-4A64-9B43-9226EE971C61}"/>
            </a:ext>
          </a:extLst>
        </xdr:cNvPr>
        <xdr:cNvPicPr>
          <a:picLocks noChangeAspect="1"/>
        </xdr:cNvPicPr>
      </xdr:nvPicPr>
      <xdr:blipFill rotWithShape="1">
        <a:blip xmlns:r="http://schemas.openxmlformats.org/officeDocument/2006/relationships" r:embed="rId2"/>
        <a:srcRect l="46572"/>
        <a:stretch/>
      </xdr:blipFill>
      <xdr:spPr>
        <a:xfrm>
          <a:off x="33232305" y="379289"/>
          <a:ext cx="2266834" cy="1795115"/>
        </a:xfrm>
        <a:prstGeom prst="rect">
          <a:avLst/>
        </a:prstGeom>
      </xdr:spPr>
    </xdr:pic>
    <xdr:clientData/>
  </xdr:twoCellAnchor>
  <xdr:twoCellAnchor editAs="oneCell">
    <xdr:from>
      <xdr:col>1</xdr:col>
      <xdr:colOff>660400</xdr:colOff>
      <xdr:row>1</xdr:row>
      <xdr:rowOff>6294</xdr:rowOff>
    </xdr:from>
    <xdr:to>
      <xdr:col>2</xdr:col>
      <xdr:colOff>574040</xdr:colOff>
      <xdr:row>9</xdr:row>
      <xdr:rowOff>199622</xdr:rowOff>
    </xdr:to>
    <xdr:pic>
      <xdr:nvPicPr>
        <xdr:cNvPr id="2" name="Imagen 1">
          <a:extLst>
            <a:ext uri="{FF2B5EF4-FFF2-40B4-BE49-F238E27FC236}">
              <a16:creationId xmlns:a16="http://schemas.microsoft.com/office/drawing/2014/main" id="{ECD7A044-D81D-4B92-A1E5-E600FD46B80B}"/>
            </a:ext>
          </a:extLst>
        </xdr:cNvPr>
        <xdr:cNvPicPr>
          <a:picLocks noChangeAspect="1"/>
        </xdr:cNvPicPr>
      </xdr:nvPicPr>
      <xdr:blipFill>
        <a:blip xmlns:r="http://schemas.openxmlformats.org/officeDocument/2006/relationships" r:embed="rId3"/>
        <a:stretch>
          <a:fillRect/>
        </a:stretch>
      </xdr:blipFill>
      <xdr:spPr>
        <a:xfrm>
          <a:off x="1092200" y="184094"/>
          <a:ext cx="1920240" cy="275872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Z112"/>
  <sheetViews>
    <sheetView tabSelected="1" topLeftCell="O41" zoomScale="79" zoomScaleNormal="40" zoomScaleSheetLayoutView="40" workbookViewId="0">
      <selection activeCell="R49" sqref="R49"/>
    </sheetView>
  </sheetViews>
  <sheetFormatPr baseColWidth="10" defaultColWidth="11.44140625" defaultRowHeight="14.4" x14ac:dyDescent="0.3"/>
  <cols>
    <col min="1" max="1" width="6.109375" customWidth="1"/>
    <col min="2" max="2" width="29.109375" customWidth="1"/>
    <col min="3" max="3" width="35.77734375" customWidth="1"/>
    <col min="4" max="4" width="31.44140625" customWidth="1"/>
    <col min="5" max="5" width="27.44140625" customWidth="1"/>
    <col min="6" max="6" width="35.109375" customWidth="1"/>
    <col min="7" max="7" width="18.6640625" customWidth="1"/>
    <col min="8" max="8" width="18.109375" customWidth="1"/>
    <col min="9" max="11" width="18.44140625" customWidth="1"/>
    <col min="12" max="12" width="18.33203125" customWidth="1"/>
    <col min="13" max="13" width="18.44140625" customWidth="1"/>
    <col min="14" max="14" width="18.33203125" customWidth="1"/>
    <col min="15" max="23" width="16.77734375" customWidth="1"/>
    <col min="24" max="24" width="59" customWidth="1"/>
    <col min="25" max="25" width="7.109375" style="58" customWidth="1"/>
  </cols>
  <sheetData>
    <row r="2" spans="1:25" ht="57.45" customHeight="1" x14ac:dyDescent="0.3">
      <c r="F2" s="230" t="s">
        <v>134</v>
      </c>
      <c r="G2" s="231"/>
      <c r="H2" s="231"/>
      <c r="I2" s="231"/>
      <c r="J2" s="231"/>
      <c r="K2" s="231"/>
      <c r="L2" s="231"/>
      <c r="M2" s="231"/>
      <c r="N2" s="231"/>
      <c r="O2" s="231"/>
      <c r="P2" s="231"/>
      <c r="Q2" s="231"/>
      <c r="R2" s="231"/>
      <c r="S2" s="231"/>
      <c r="T2" s="231"/>
    </row>
    <row r="3" spans="1:25" ht="30" customHeight="1" x14ac:dyDescent="0.3">
      <c r="F3" s="230" t="s">
        <v>135</v>
      </c>
      <c r="G3" s="231"/>
      <c r="H3" s="231"/>
      <c r="I3" s="231"/>
      <c r="J3" s="231"/>
      <c r="K3" s="231"/>
      <c r="L3" s="231"/>
      <c r="M3" s="231"/>
      <c r="N3" s="231"/>
      <c r="O3" s="231"/>
      <c r="P3" s="231"/>
      <c r="Q3" s="231"/>
      <c r="R3" s="231"/>
      <c r="S3" s="231"/>
      <c r="T3" s="231"/>
    </row>
    <row r="4" spans="1:25" ht="28.2" customHeight="1" x14ac:dyDescent="0.3">
      <c r="F4" s="230" t="s">
        <v>120</v>
      </c>
      <c r="G4" s="231"/>
      <c r="H4" s="231"/>
      <c r="I4" s="231"/>
      <c r="J4" s="231"/>
      <c r="K4" s="231"/>
      <c r="L4" s="231"/>
      <c r="M4" s="231"/>
      <c r="N4" s="231"/>
      <c r="O4" s="231"/>
      <c r="P4" s="231"/>
      <c r="Q4" s="231"/>
      <c r="R4" s="231"/>
      <c r="S4" s="231"/>
      <c r="T4" s="231"/>
    </row>
    <row r="5" spans="1:25" ht="28.8" customHeight="1" x14ac:dyDescent="0.3">
      <c r="F5" s="230" t="s">
        <v>106</v>
      </c>
      <c r="G5" s="231"/>
      <c r="H5" s="231"/>
      <c r="I5" s="231"/>
      <c r="J5" s="231"/>
      <c r="K5" s="231"/>
      <c r="L5" s="231"/>
      <c r="M5" s="231"/>
      <c r="N5" s="231"/>
      <c r="O5" s="231"/>
      <c r="P5" s="231"/>
      <c r="Q5" s="231"/>
      <c r="R5" s="231"/>
      <c r="S5" s="231"/>
      <c r="T5" s="231"/>
    </row>
    <row r="9" spans="1:25" ht="15" thickBot="1" x14ac:dyDescent="0.35"/>
    <row r="10" spans="1:25" ht="34.950000000000003" customHeight="1" thickBot="1" x14ac:dyDescent="0.35">
      <c r="G10" s="239" t="s">
        <v>136</v>
      </c>
      <c r="H10" s="240"/>
      <c r="I10" s="240"/>
      <c r="J10" s="240"/>
      <c r="K10" s="240"/>
      <c r="L10" s="240"/>
      <c r="M10" s="240"/>
      <c r="N10" s="240"/>
      <c r="O10" s="240"/>
      <c r="P10" s="240"/>
      <c r="Q10" s="240"/>
      <c r="R10" s="240"/>
      <c r="S10" s="240"/>
      <c r="T10" s="240"/>
      <c r="U10" s="240"/>
      <c r="V10" s="240"/>
      <c r="W10" s="241"/>
    </row>
    <row r="11" spans="1:25" ht="48" customHeight="1" thickBot="1" x14ac:dyDescent="0.35">
      <c r="B11" s="246" t="s">
        <v>0</v>
      </c>
      <c r="C11" s="261" t="s">
        <v>1</v>
      </c>
      <c r="D11" s="234" t="s">
        <v>2</v>
      </c>
      <c r="E11" s="235"/>
      <c r="F11" s="236"/>
      <c r="G11" s="237" t="s">
        <v>137</v>
      </c>
      <c r="H11" s="237"/>
      <c r="I11" s="237"/>
      <c r="J11" s="237"/>
      <c r="K11" s="238"/>
      <c r="L11" s="232" t="s">
        <v>138</v>
      </c>
      <c r="M11" s="232"/>
      <c r="N11" s="232"/>
      <c r="O11" s="233"/>
      <c r="P11" s="232" t="s">
        <v>139</v>
      </c>
      <c r="Q11" s="232"/>
      <c r="R11" s="232"/>
      <c r="S11" s="233"/>
      <c r="T11" s="117"/>
      <c r="U11" s="232" t="s">
        <v>140</v>
      </c>
      <c r="V11" s="232"/>
      <c r="W11" s="232"/>
      <c r="X11" s="242" t="s">
        <v>144</v>
      </c>
    </row>
    <row r="12" spans="1:25" ht="121.95" customHeight="1" thickBot="1" x14ac:dyDescent="0.35">
      <c r="B12" s="247"/>
      <c r="C12" s="262"/>
      <c r="D12" s="116" t="s">
        <v>3</v>
      </c>
      <c r="E12" s="116" t="s">
        <v>4</v>
      </c>
      <c r="F12" s="116" t="s">
        <v>5</v>
      </c>
      <c r="G12" s="175" t="s">
        <v>107</v>
      </c>
      <c r="H12" s="118" t="s">
        <v>6</v>
      </c>
      <c r="I12" s="119" t="s">
        <v>7</v>
      </c>
      <c r="J12" s="66" t="s">
        <v>8</v>
      </c>
      <c r="K12" s="120" t="s">
        <v>9</v>
      </c>
      <c r="L12" s="65" t="s">
        <v>6</v>
      </c>
      <c r="M12" s="119" t="s">
        <v>7</v>
      </c>
      <c r="N12" s="66" t="s">
        <v>8</v>
      </c>
      <c r="O12" s="120" t="s">
        <v>9</v>
      </c>
      <c r="P12" s="65" t="s">
        <v>6</v>
      </c>
      <c r="Q12" s="121" t="s">
        <v>7</v>
      </c>
      <c r="R12" s="66" t="s">
        <v>8</v>
      </c>
      <c r="S12" s="122" t="s">
        <v>9</v>
      </c>
      <c r="T12" s="66" t="s">
        <v>6</v>
      </c>
      <c r="U12" s="121" t="s">
        <v>7</v>
      </c>
      <c r="V12" s="66" t="s">
        <v>8</v>
      </c>
      <c r="W12" s="122" t="s">
        <v>9</v>
      </c>
      <c r="X12" s="243"/>
    </row>
    <row r="13" spans="1:25" ht="135" customHeight="1" x14ac:dyDescent="0.3">
      <c r="A13" s="64"/>
      <c r="B13" s="227" t="s">
        <v>10</v>
      </c>
      <c r="C13" s="123" t="s">
        <v>141</v>
      </c>
      <c r="D13" s="124" t="s">
        <v>142</v>
      </c>
      <c r="E13" s="125" t="s">
        <v>143</v>
      </c>
      <c r="F13" s="126" t="s">
        <v>119</v>
      </c>
      <c r="G13" s="209">
        <v>0.80469999999999997</v>
      </c>
      <c r="H13" s="210">
        <v>0.20117499999999999</v>
      </c>
      <c r="I13" s="211">
        <v>0.20117499999999999</v>
      </c>
      <c r="J13" s="211">
        <v>0.20117499999999999</v>
      </c>
      <c r="K13" s="212">
        <v>0.20117499999999999</v>
      </c>
      <c r="L13" s="213">
        <v>0.20117499999999999</v>
      </c>
      <c r="M13" s="211">
        <v>0.20119999999999999</v>
      </c>
      <c r="N13" s="186"/>
      <c r="O13" s="187"/>
      <c r="P13" s="228">
        <f t="shared" ref="P13:P36" si="0">IFERROR((L13/H13),"100%")</f>
        <v>1</v>
      </c>
      <c r="Q13" s="229">
        <v>1</v>
      </c>
      <c r="R13" s="188"/>
      <c r="S13" s="189"/>
      <c r="T13" s="214">
        <f t="shared" ref="T13:T53" si="1">IFERROR((L13/G13),"No Programado")</f>
        <v>0.25</v>
      </c>
      <c r="U13" s="211">
        <v>0.5</v>
      </c>
      <c r="V13" s="188"/>
      <c r="W13" s="189"/>
      <c r="X13" s="215" t="s">
        <v>237</v>
      </c>
    </row>
    <row r="14" spans="1:25" ht="17.55" hidden="1" customHeight="1" x14ac:dyDescent="0.3">
      <c r="B14" s="244" t="s">
        <v>23</v>
      </c>
      <c r="C14" s="245"/>
      <c r="D14" s="245"/>
      <c r="E14" s="245"/>
      <c r="F14" s="245"/>
      <c r="G14" s="176">
        <v>100</v>
      </c>
      <c r="H14" s="173">
        <v>25</v>
      </c>
      <c r="I14" s="172">
        <v>25</v>
      </c>
      <c r="J14" s="172">
        <v>25</v>
      </c>
      <c r="K14" s="174">
        <v>25</v>
      </c>
      <c r="L14" s="171">
        <v>25</v>
      </c>
      <c r="M14" s="172">
        <v>25</v>
      </c>
      <c r="N14" s="186"/>
      <c r="O14" s="187"/>
      <c r="P14" s="133">
        <f t="shared" si="0"/>
        <v>1</v>
      </c>
      <c r="Q14" s="134">
        <f>IFERROR((M14/I14),"100%")</f>
        <v>1</v>
      </c>
      <c r="R14" s="188"/>
      <c r="S14" s="189"/>
      <c r="T14" s="133">
        <f t="shared" si="1"/>
        <v>0.25</v>
      </c>
      <c r="U14" s="134">
        <f>IFERROR((L14+M14)/$G$14, "No Programado")</f>
        <v>0.5</v>
      </c>
      <c r="V14" s="188"/>
      <c r="W14" s="189"/>
      <c r="X14" s="132"/>
    </row>
    <row r="15" spans="1:25" ht="145.19999999999999" customHeight="1" x14ac:dyDescent="0.3">
      <c r="B15" s="68" t="s">
        <v>26</v>
      </c>
      <c r="C15" s="69" t="s">
        <v>131</v>
      </c>
      <c r="D15" s="69" t="s">
        <v>133</v>
      </c>
      <c r="E15" s="69" t="s">
        <v>25</v>
      </c>
      <c r="F15" s="70" t="s">
        <v>27</v>
      </c>
      <c r="G15" s="200">
        <v>4422366</v>
      </c>
      <c r="H15" s="182">
        <v>1088572</v>
      </c>
      <c r="I15" s="183">
        <v>1110472</v>
      </c>
      <c r="J15" s="183">
        <v>1125148</v>
      </c>
      <c r="K15" s="184">
        <v>1098174</v>
      </c>
      <c r="L15" s="185">
        <v>1063505</v>
      </c>
      <c r="M15" s="220">
        <v>1140598</v>
      </c>
      <c r="N15" s="186"/>
      <c r="O15" s="187"/>
      <c r="P15" s="223">
        <f t="shared" si="0"/>
        <v>0.97697258426635991</v>
      </c>
      <c r="Q15" s="225">
        <f t="shared" ref="Q15:Q53" si="2">IFERROR((M15/I15),"100%")</f>
        <v>1.0271290046034478</v>
      </c>
      <c r="R15" s="188"/>
      <c r="S15" s="189"/>
      <c r="T15" s="223">
        <f t="shared" si="1"/>
        <v>0.24048326167485912</v>
      </c>
      <c r="U15" s="225">
        <f t="shared" ref="U15:U53" si="3">IFERROR((L15+M15)/G15, "No Programado")</f>
        <v>0.4983990470259585</v>
      </c>
      <c r="V15" s="188"/>
      <c r="W15" s="189"/>
      <c r="X15" s="146" t="s">
        <v>234</v>
      </c>
      <c r="Y15" s="177"/>
    </row>
    <row r="16" spans="1:25" ht="123" customHeight="1" x14ac:dyDescent="0.3">
      <c r="B16" s="71" t="s">
        <v>28</v>
      </c>
      <c r="C16" s="72" t="s">
        <v>132</v>
      </c>
      <c r="D16" s="73" t="s">
        <v>29</v>
      </c>
      <c r="E16" s="74" t="s">
        <v>25</v>
      </c>
      <c r="F16" s="75" t="s">
        <v>30</v>
      </c>
      <c r="G16" s="201">
        <v>4997</v>
      </c>
      <c r="H16" s="182">
        <v>1048</v>
      </c>
      <c r="I16" s="183">
        <v>1379</v>
      </c>
      <c r="J16" s="183">
        <v>1320</v>
      </c>
      <c r="K16" s="184">
        <v>1250</v>
      </c>
      <c r="L16" s="185">
        <v>1256</v>
      </c>
      <c r="M16" s="220">
        <v>1481</v>
      </c>
      <c r="N16" s="186"/>
      <c r="O16" s="187"/>
      <c r="P16" s="223">
        <f t="shared" si="0"/>
        <v>1.1984732824427482</v>
      </c>
      <c r="Q16" s="225">
        <f t="shared" si="2"/>
        <v>1.0739666424945613</v>
      </c>
      <c r="R16" s="188"/>
      <c r="S16" s="189"/>
      <c r="T16" s="223">
        <f t="shared" si="1"/>
        <v>0.25135081048629176</v>
      </c>
      <c r="U16" s="225">
        <f t="shared" si="3"/>
        <v>0.54772863718230935</v>
      </c>
      <c r="V16" s="188"/>
      <c r="W16" s="189"/>
      <c r="X16" s="147" t="s">
        <v>235</v>
      </c>
      <c r="Y16" s="178"/>
    </row>
    <row r="17" spans="2:26" ht="96.6" x14ac:dyDescent="0.3">
      <c r="B17" s="86" t="s">
        <v>11</v>
      </c>
      <c r="C17" s="87" t="s">
        <v>193</v>
      </c>
      <c r="D17" s="88" t="s">
        <v>31</v>
      </c>
      <c r="E17" s="89" t="s">
        <v>25</v>
      </c>
      <c r="F17" s="90" t="s">
        <v>32</v>
      </c>
      <c r="G17" s="202">
        <v>4</v>
      </c>
      <c r="H17" s="182"/>
      <c r="I17" s="183">
        <v>1</v>
      </c>
      <c r="J17" s="183">
        <v>3</v>
      </c>
      <c r="K17" s="184"/>
      <c r="L17" s="185">
        <v>1</v>
      </c>
      <c r="M17" s="220">
        <v>1</v>
      </c>
      <c r="N17" s="186"/>
      <c r="O17" s="187"/>
      <c r="P17" s="223" t="str">
        <f t="shared" si="0"/>
        <v>100%</v>
      </c>
      <c r="Q17" s="225">
        <f t="shared" si="2"/>
        <v>1</v>
      </c>
      <c r="R17" s="188"/>
      <c r="S17" s="189"/>
      <c r="T17" s="223">
        <f t="shared" si="1"/>
        <v>0.25</v>
      </c>
      <c r="U17" s="225">
        <f t="shared" si="3"/>
        <v>0.5</v>
      </c>
      <c r="V17" s="188"/>
      <c r="W17" s="189"/>
      <c r="X17" s="151" t="s">
        <v>230</v>
      </c>
      <c r="Y17" s="178"/>
    </row>
    <row r="18" spans="2:26" ht="96.6" x14ac:dyDescent="0.3">
      <c r="B18" s="86" t="s">
        <v>11</v>
      </c>
      <c r="C18" s="87" t="s">
        <v>194</v>
      </c>
      <c r="D18" s="88" t="s">
        <v>33</v>
      </c>
      <c r="E18" s="89" t="s">
        <v>25</v>
      </c>
      <c r="F18" s="90" t="s">
        <v>34</v>
      </c>
      <c r="G18" s="202">
        <v>80</v>
      </c>
      <c r="H18" s="182">
        <v>20</v>
      </c>
      <c r="I18" s="183">
        <v>20</v>
      </c>
      <c r="J18" s="183">
        <v>21</v>
      </c>
      <c r="K18" s="184">
        <v>19</v>
      </c>
      <c r="L18" s="185">
        <v>20</v>
      </c>
      <c r="M18" s="220">
        <v>13</v>
      </c>
      <c r="N18" s="186"/>
      <c r="O18" s="187"/>
      <c r="P18" s="223">
        <f t="shared" si="0"/>
        <v>1</v>
      </c>
      <c r="Q18" s="225">
        <f t="shared" si="2"/>
        <v>0.65</v>
      </c>
      <c r="R18" s="188"/>
      <c r="S18" s="189"/>
      <c r="T18" s="223">
        <f t="shared" si="1"/>
        <v>0.25</v>
      </c>
      <c r="U18" s="225">
        <f t="shared" si="3"/>
        <v>0.41249999999999998</v>
      </c>
      <c r="V18" s="188"/>
      <c r="W18" s="189"/>
      <c r="X18" s="151" t="s">
        <v>229</v>
      </c>
      <c r="Y18" s="178"/>
    </row>
    <row r="19" spans="2:26" ht="110.4" x14ac:dyDescent="0.3">
      <c r="B19" s="71" t="s">
        <v>35</v>
      </c>
      <c r="C19" s="73" t="s">
        <v>159</v>
      </c>
      <c r="D19" s="73" t="s">
        <v>36</v>
      </c>
      <c r="E19" s="74" t="s">
        <v>25</v>
      </c>
      <c r="F19" s="76" t="s">
        <v>37</v>
      </c>
      <c r="G19" s="203">
        <v>4388273</v>
      </c>
      <c r="H19" s="182">
        <v>1080707</v>
      </c>
      <c r="I19" s="183">
        <v>1100956</v>
      </c>
      <c r="J19" s="183">
        <v>1115882</v>
      </c>
      <c r="K19" s="184">
        <v>1090728</v>
      </c>
      <c r="L19" s="218">
        <v>1055140</v>
      </c>
      <c r="M19" s="220">
        <v>1130765</v>
      </c>
      <c r="N19" s="186"/>
      <c r="O19" s="187"/>
      <c r="P19" s="223">
        <f t="shared" si="0"/>
        <v>0.9763423388578033</v>
      </c>
      <c r="Q19" s="225">
        <f t="shared" si="2"/>
        <v>1.0270755597862222</v>
      </c>
      <c r="R19" s="188"/>
      <c r="S19" s="189"/>
      <c r="T19" s="223">
        <f t="shared" si="1"/>
        <v>0.24044538705773319</v>
      </c>
      <c r="U19" s="225">
        <f t="shared" si="3"/>
        <v>0.4981242051257978</v>
      </c>
      <c r="V19" s="188"/>
      <c r="W19" s="189"/>
      <c r="X19" s="147" t="s">
        <v>216</v>
      </c>
      <c r="Y19" s="178"/>
      <c r="Z19" s="46"/>
    </row>
    <row r="20" spans="2:26" ht="110.4" x14ac:dyDescent="0.3">
      <c r="B20" s="86" t="s">
        <v>11</v>
      </c>
      <c r="C20" s="91" t="s">
        <v>160</v>
      </c>
      <c r="D20" s="88" t="s">
        <v>38</v>
      </c>
      <c r="E20" s="89" t="s">
        <v>25</v>
      </c>
      <c r="F20" s="92" t="s">
        <v>39</v>
      </c>
      <c r="G20" s="204">
        <v>2160</v>
      </c>
      <c r="H20" s="182">
        <v>500</v>
      </c>
      <c r="I20" s="183">
        <v>600</v>
      </c>
      <c r="J20" s="183">
        <v>580</v>
      </c>
      <c r="K20" s="184">
        <v>480</v>
      </c>
      <c r="L20" s="218">
        <v>605</v>
      </c>
      <c r="M20" s="221">
        <v>650</v>
      </c>
      <c r="N20" s="186"/>
      <c r="O20" s="187"/>
      <c r="P20" s="223">
        <f t="shared" si="0"/>
        <v>1.21</v>
      </c>
      <c r="Q20" s="225">
        <f t="shared" si="2"/>
        <v>1.0833333333333333</v>
      </c>
      <c r="R20" s="188"/>
      <c r="S20" s="189"/>
      <c r="T20" s="223">
        <f t="shared" si="1"/>
        <v>0.28009259259259262</v>
      </c>
      <c r="U20" s="225">
        <f t="shared" si="3"/>
        <v>0.58101851851851849</v>
      </c>
      <c r="V20" s="188"/>
      <c r="W20" s="189"/>
      <c r="X20" s="151" t="s">
        <v>217</v>
      </c>
      <c r="Y20" s="178"/>
    </row>
    <row r="21" spans="2:26" ht="110.4" x14ac:dyDescent="0.3">
      <c r="B21" s="86" t="s">
        <v>11</v>
      </c>
      <c r="C21" s="91" t="s">
        <v>161</v>
      </c>
      <c r="D21" s="88" t="s">
        <v>40</v>
      </c>
      <c r="E21" s="89" t="s">
        <v>25</v>
      </c>
      <c r="F21" s="92" t="s">
        <v>41</v>
      </c>
      <c r="G21" s="204">
        <v>172</v>
      </c>
      <c r="H21" s="182">
        <v>100</v>
      </c>
      <c r="I21" s="183">
        <v>30</v>
      </c>
      <c r="J21" s="183">
        <v>21</v>
      </c>
      <c r="K21" s="184">
        <v>21</v>
      </c>
      <c r="L21" s="218">
        <v>108</v>
      </c>
      <c r="M21" s="221">
        <v>34</v>
      </c>
      <c r="N21" s="186"/>
      <c r="O21" s="187"/>
      <c r="P21" s="223">
        <f t="shared" si="0"/>
        <v>1.08</v>
      </c>
      <c r="Q21" s="225">
        <f t="shared" si="2"/>
        <v>1.1333333333333333</v>
      </c>
      <c r="R21" s="188"/>
      <c r="S21" s="189"/>
      <c r="T21" s="223">
        <f t="shared" si="1"/>
        <v>0.62790697674418605</v>
      </c>
      <c r="U21" s="225">
        <f t="shared" si="3"/>
        <v>0.82558139534883723</v>
      </c>
      <c r="V21" s="188"/>
      <c r="W21" s="189"/>
      <c r="X21" s="151" t="s">
        <v>218</v>
      </c>
      <c r="Y21" s="178"/>
    </row>
    <row r="22" spans="2:26" ht="96.6" x14ac:dyDescent="0.3">
      <c r="B22" s="86" t="s">
        <v>11</v>
      </c>
      <c r="C22" s="93" t="s">
        <v>162</v>
      </c>
      <c r="D22" s="88" t="s">
        <v>42</v>
      </c>
      <c r="E22" s="89" t="s">
        <v>25</v>
      </c>
      <c r="F22" s="92" t="s">
        <v>43</v>
      </c>
      <c r="G22" s="205">
        <v>170</v>
      </c>
      <c r="H22" s="182">
        <v>35</v>
      </c>
      <c r="I22" s="183">
        <v>45</v>
      </c>
      <c r="J22" s="183">
        <v>48</v>
      </c>
      <c r="K22" s="184">
        <v>42</v>
      </c>
      <c r="L22" s="218">
        <v>33</v>
      </c>
      <c r="M22" s="221">
        <v>48</v>
      </c>
      <c r="N22" s="186"/>
      <c r="O22" s="187"/>
      <c r="P22" s="223">
        <f t="shared" si="0"/>
        <v>0.94285714285714284</v>
      </c>
      <c r="Q22" s="225">
        <f t="shared" si="2"/>
        <v>1.0666666666666667</v>
      </c>
      <c r="R22" s="188"/>
      <c r="S22" s="189"/>
      <c r="T22" s="223">
        <f t="shared" si="1"/>
        <v>0.19411764705882353</v>
      </c>
      <c r="U22" s="225">
        <f t="shared" si="3"/>
        <v>0.47647058823529409</v>
      </c>
      <c r="V22" s="188"/>
      <c r="W22" s="189"/>
      <c r="X22" s="151" t="s">
        <v>219</v>
      </c>
      <c r="Y22" s="178"/>
    </row>
    <row r="23" spans="2:26" ht="96.6" x14ac:dyDescent="0.3">
      <c r="B23" s="86" t="s">
        <v>11</v>
      </c>
      <c r="C23" s="91" t="s">
        <v>163</v>
      </c>
      <c r="D23" s="88" t="s">
        <v>44</v>
      </c>
      <c r="E23" s="89" t="s">
        <v>25</v>
      </c>
      <c r="F23" s="92" t="s">
        <v>45</v>
      </c>
      <c r="G23" s="205">
        <v>380</v>
      </c>
      <c r="H23" s="182">
        <v>5</v>
      </c>
      <c r="I23" s="183">
        <v>155</v>
      </c>
      <c r="J23" s="183">
        <v>125</v>
      </c>
      <c r="K23" s="184">
        <v>95</v>
      </c>
      <c r="L23" s="218">
        <v>0</v>
      </c>
      <c r="M23" s="221">
        <v>158</v>
      </c>
      <c r="N23" s="186"/>
      <c r="O23" s="187"/>
      <c r="P23" s="223">
        <f t="shared" si="0"/>
        <v>0</v>
      </c>
      <c r="Q23" s="225">
        <f t="shared" si="2"/>
        <v>1.0193548387096774</v>
      </c>
      <c r="R23" s="188"/>
      <c r="S23" s="189"/>
      <c r="T23" s="223">
        <f t="shared" si="1"/>
        <v>0</v>
      </c>
      <c r="U23" s="225">
        <f t="shared" si="3"/>
        <v>0.41578947368421054</v>
      </c>
      <c r="V23" s="188"/>
      <c r="W23" s="189"/>
      <c r="X23" s="151" t="s">
        <v>224</v>
      </c>
      <c r="Y23" s="178"/>
    </row>
    <row r="24" spans="2:26" ht="96.6" x14ac:dyDescent="0.3">
      <c r="B24" s="86" t="s">
        <v>11</v>
      </c>
      <c r="C24" s="91" t="s">
        <v>164</v>
      </c>
      <c r="D24" s="88" t="s">
        <v>46</v>
      </c>
      <c r="E24" s="89" t="s">
        <v>25</v>
      </c>
      <c r="F24" s="92" t="s">
        <v>47</v>
      </c>
      <c r="G24" s="205">
        <v>259</v>
      </c>
      <c r="H24" s="182">
        <v>55</v>
      </c>
      <c r="I24" s="183">
        <v>79</v>
      </c>
      <c r="J24" s="183">
        <v>60</v>
      </c>
      <c r="K24" s="184">
        <v>65</v>
      </c>
      <c r="L24" s="218">
        <v>59</v>
      </c>
      <c r="M24" s="221">
        <v>70</v>
      </c>
      <c r="N24" s="186"/>
      <c r="O24" s="187"/>
      <c r="P24" s="223">
        <f t="shared" si="0"/>
        <v>1.0727272727272728</v>
      </c>
      <c r="Q24" s="225">
        <f t="shared" si="2"/>
        <v>0.88607594936708856</v>
      </c>
      <c r="R24" s="188"/>
      <c r="S24" s="189"/>
      <c r="T24" s="223">
        <f t="shared" si="1"/>
        <v>0.22779922779922779</v>
      </c>
      <c r="U24" s="225">
        <f t="shared" si="3"/>
        <v>0.49806949806949807</v>
      </c>
      <c r="V24" s="188"/>
      <c r="W24" s="189"/>
      <c r="X24" s="151" t="s">
        <v>220</v>
      </c>
      <c r="Y24" s="178"/>
    </row>
    <row r="25" spans="2:26" ht="96.45" customHeight="1" x14ac:dyDescent="0.3">
      <c r="B25" s="86" t="s">
        <v>11</v>
      </c>
      <c r="C25" s="94" t="s">
        <v>223</v>
      </c>
      <c r="D25" s="95" t="s">
        <v>48</v>
      </c>
      <c r="E25" s="96" t="s">
        <v>25</v>
      </c>
      <c r="F25" s="97" t="s">
        <v>130</v>
      </c>
      <c r="G25" s="204">
        <v>4385000</v>
      </c>
      <c r="H25" s="182">
        <v>1080000</v>
      </c>
      <c r="I25" s="183">
        <v>1100000</v>
      </c>
      <c r="J25" s="183">
        <v>1115000</v>
      </c>
      <c r="K25" s="184">
        <v>1090000</v>
      </c>
      <c r="L25" s="218">
        <v>1054323</v>
      </c>
      <c r="M25" s="221">
        <v>1129712</v>
      </c>
      <c r="N25" s="186"/>
      <c r="O25" s="187"/>
      <c r="P25" s="223">
        <f t="shared" si="0"/>
        <v>0.97622500000000001</v>
      </c>
      <c r="Q25" s="225">
        <f t="shared" si="2"/>
        <v>1.0270109090909092</v>
      </c>
      <c r="R25" s="188"/>
      <c r="S25" s="189"/>
      <c r="T25" s="223">
        <f t="shared" si="1"/>
        <v>0.24043854047890537</v>
      </c>
      <c r="U25" s="225">
        <f t="shared" si="3"/>
        <v>0.49806955530216646</v>
      </c>
      <c r="V25" s="188"/>
      <c r="W25" s="189"/>
      <c r="X25" s="151" t="s">
        <v>221</v>
      </c>
      <c r="Y25" s="178"/>
    </row>
    <row r="26" spans="2:26" ht="110.4" x14ac:dyDescent="0.3">
      <c r="B26" s="86" t="s">
        <v>11</v>
      </c>
      <c r="C26" s="91" t="s">
        <v>165</v>
      </c>
      <c r="D26" s="88" t="s">
        <v>49</v>
      </c>
      <c r="E26" s="89" t="s">
        <v>25</v>
      </c>
      <c r="F26" s="92" t="s">
        <v>50</v>
      </c>
      <c r="G26" s="205">
        <v>132</v>
      </c>
      <c r="H26" s="182">
        <v>12</v>
      </c>
      <c r="I26" s="183">
        <v>47</v>
      </c>
      <c r="J26" s="183">
        <v>48</v>
      </c>
      <c r="K26" s="184">
        <v>25</v>
      </c>
      <c r="L26" s="218">
        <v>12</v>
      </c>
      <c r="M26" s="222">
        <v>93</v>
      </c>
      <c r="N26" s="186"/>
      <c r="O26" s="187"/>
      <c r="P26" s="223">
        <f t="shared" si="0"/>
        <v>1</v>
      </c>
      <c r="Q26" s="225">
        <f t="shared" si="2"/>
        <v>1.9787234042553192</v>
      </c>
      <c r="R26" s="188"/>
      <c r="S26" s="189"/>
      <c r="T26" s="223">
        <f t="shared" si="1"/>
        <v>9.0909090909090912E-2</v>
      </c>
      <c r="U26" s="225">
        <f t="shared" si="3"/>
        <v>0.79545454545454541</v>
      </c>
      <c r="V26" s="188"/>
      <c r="W26" s="189"/>
      <c r="X26" s="151" t="s">
        <v>222</v>
      </c>
      <c r="Y26" s="178"/>
    </row>
    <row r="27" spans="2:26" ht="96.45" customHeight="1" x14ac:dyDescent="0.3">
      <c r="B27" s="71" t="s">
        <v>51</v>
      </c>
      <c r="C27" s="77" t="s">
        <v>166</v>
      </c>
      <c r="D27" s="72" t="s">
        <v>52</v>
      </c>
      <c r="E27" s="74" t="s">
        <v>25</v>
      </c>
      <c r="F27" s="78" t="s">
        <v>53</v>
      </c>
      <c r="G27" s="201">
        <v>10278</v>
      </c>
      <c r="H27" s="182">
        <v>2458</v>
      </c>
      <c r="I27" s="183">
        <v>2681</v>
      </c>
      <c r="J27" s="183">
        <v>2681</v>
      </c>
      <c r="K27" s="184">
        <v>2458</v>
      </c>
      <c r="L27" s="190">
        <v>1542</v>
      </c>
      <c r="M27" s="219">
        <v>2187</v>
      </c>
      <c r="N27" s="186"/>
      <c r="O27" s="187"/>
      <c r="P27" s="223">
        <f t="shared" si="0"/>
        <v>0.62733930024410089</v>
      </c>
      <c r="Q27" s="225">
        <f t="shared" si="2"/>
        <v>0.81574039537486009</v>
      </c>
      <c r="R27" s="188"/>
      <c r="S27" s="189"/>
      <c r="T27" s="223">
        <f t="shared" si="1"/>
        <v>0.15002918855808522</v>
      </c>
      <c r="U27" s="225">
        <f t="shared" si="3"/>
        <v>0.36281377699941625</v>
      </c>
      <c r="V27" s="188"/>
      <c r="W27" s="189"/>
      <c r="X27" s="147" t="s">
        <v>209</v>
      </c>
      <c r="Y27" s="178"/>
      <c r="Z27" s="46"/>
    </row>
    <row r="28" spans="2:26" ht="96.6" x14ac:dyDescent="0.3">
      <c r="B28" s="86" t="s">
        <v>11</v>
      </c>
      <c r="C28" s="87" t="s">
        <v>167</v>
      </c>
      <c r="D28" s="87" t="s">
        <v>54</v>
      </c>
      <c r="E28" s="89" t="s">
        <v>25</v>
      </c>
      <c r="F28" s="98" t="s">
        <v>55</v>
      </c>
      <c r="G28" s="202">
        <v>4</v>
      </c>
      <c r="H28" s="182">
        <v>1</v>
      </c>
      <c r="I28" s="183">
        <v>1</v>
      </c>
      <c r="J28" s="183">
        <v>1</v>
      </c>
      <c r="K28" s="184">
        <v>1</v>
      </c>
      <c r="L28" s="218">
        <v>1</v>
      </c>
      <c r="M28" s="219">
        <v>1</v>
      </c>
      <c r="N28" s="186"/>
      <c r="O28" s="187"/>
      <c r="P28" s="223">
        <f t="shared" si="0"/>
        <v>1</v>
      </c>
      <c r="Q28" s="225">
        <f t="shared" si="2"/>
        <v>1</v>
      </c>
      <c r="R28" s="188"/>
      <c r="S28" s="189"/>
      <c r="T28" s="223">
        <f t="shared" si="1"/>
        <v>0.25</v>
      </c>
      <c r="U28" s="225">
        <f t="shared" si="3"/>
        <v>0.5</v>
      </c>
      <c r="V28" s="188"/>
      <c r="W28" s="189"/>
      <c r="X28" s="151" t="s">
        <v>195</v>
      </c>
      <c r="Y28" s="178"/>
    </row>
    <row r="29" spans="2:26" ht="110.4" x14ac:dyDescent="0.3">
      <c r="B29" s="86" t="s">
        <v>11</v>
      </c>
      <c r="C29" s="87" t="s">
        <v>168</v>
      </c>
      <c r="D29" s="87" t="s">
        <v>56</v>
      </c>
      <c r="E29" s="89" t="s">
        <v>25</v>
      </c>
      <c r="F29" s="98" t="s">
        <v>57</v>
      </c>
      <c r="G29" s="202">
        <v>2854</v>
      </c>
      <c r="H29" s="182">
        <v>713</v>
      </c>
      <c r="I29" s="183">
        <v>714</v>
      </c>
      <c r="J29" s="183">
        <v>714</v>
      </c>
      <c r="K29" s="184">
        <v>713</v>
      </c>
      <c r="L29" s="218">
        <v>733</v>
      </c>
      <c r="M29" s="219">
        <v>608</v>
      </c>
      <c r="N29" s="186"/>
      <c r="O29" s="187"/>
      <c r="P29" s="223">
        <f t="shared" si="0"/>
        <v>1.0280504908835906</v>
      </c>
      <c r="Q29" s="225">
        <f t="shared" si="2"/>
        <v>0.85154061624649857</v>
      </c>
      <c r="R29" s="188"/>
      <c r="S29" s="189"/>
      <c r="T29" s="223">
        <f t="shared" si="1"/>
        <v>0.25683251576734406</v>
      </c>
      <c r="U29" s="225">
        <f t="shared" si="3"/>
        <v>0.46986685353889279</v>
      </c>
      <c r="V29" s="188"/>
      <c r="W29" s="189"/>
      <c r="X29" s="151" t="s">
        <v>210</v>
      </c>
      <c r="Y29" s="179"/>
    </row>
    <row r="30" spans="2:26" ht="96.6" x14ac:dyDescent="0.3">
      <c r="B30" s="86" t="s">
        <v>11</v>
      </c>
      <c r="C30" s="87" t="s">
        <v>169</v>
      </c>
      <c r="D30" s="87" t="s">
        <v>117</v>
      </c>
      <c r="E30" s="89" t="s">
        <v>25</v>
      </c>
      <c r="F30" s="98" t="s">
        <v>58</v>
      </c>
      <c r="G30" s="202">
        <v>2854</v>
      </c>
      <c r="H30" s="182">
        <v>713</v>
      </c>
      <c r="I30" s="183">
        <v>714</v>
      </c>
      <c r="J30" s="183">
        <v>714</v>
      </c>
      <c r="K30" s="184">
        <v>713</v>
      </c>
      <c r="L30" s="218">
        <v>501</v>
      </c>
      <c r="M30" s="219">
        <v>680</v>
      </c>
      <c r="N30" s="186"/>
      <c r="O30" s="187"/>
      <c r="P30" s="223">
        <f t="shared" si="0"/>
        <v>0.7026647966339411</v>
      </c>
      <c r="Q30" s="225">
        <f t="shared" si="2"/>
        <v>0.95238095238095233</v>
      </c>
      <c r="R30" s="188"/>
      <c r="S30" s="189"/>
      <c r="T30" s="223">
        <f t="shared" si="1"/>
        <v>0.17554309740714785</v>
      </c>
      <c r="U30" s="225">
        <f t="shared" si="3"/>
        <v>0.41380518570427471</v>
      </c>
      <c r="V30" s="188"/>
      <c r="W30" s="189"/>
      <c r="X30" s="152" t="s">
        <v>211</v>
      </c>
      <c r="Y30" s="179"/>
    </row>
    <row r="31" spans="2:26" ht="96.6" x14ac:dyDescent="0.3">
      <c r="B31" s="86" t="s">
        <v>11</v>
      </c>
      <c r="C31" s="87" t="s">
        <v>170</v>
      </c>
      <c r="D31" s="87" t="s">
        <v>59</v>
      </c>
      <c r="E31" s="89" t="s">
        <v>25</v>
      </c>
      <c r="F31" s="98" t="s">
        <v>60</v>
      </c>
      <c r="G31" s="202">
        <v>2220</v>
      </c>
      <c r="H31" s="182">
        <v>500</v>
      </c>
      <c r="I31" s="183">
        <v>610</v>
      </c>
      <c r="J31" s="183">
        <v>610</v>
      </c>
      <c r="K31" s="184">
        <v>500</v>
      </c>
      <c r="L31" s="218">
        <v>142</v>
      </c>
      <c r="M31" s="219">
        <v>432</v>
      </c>
      <c r="N31" s="186"/>
      <c r="O31" s="187"/>
      <c r="P31" s="223">
        <f t="shared" si="0"/>
        <v>0.28399999999999997</v>
      </c>
      <c r="Q31" s="225">
        <f t="shared" si="2"/>
        <v>0.70819672131147537</v>
      </c>
      <c r="R31" s="188"/>
      <c r="S31" s="189"/>
      <c r="T31" s="223">
        <f t="shared" si="1"/>
        <v>6.3963963963963963E-2</v>
      </c>
      <c r="U31" s="225">
        <f t="shared" si="3"/>
        <v>0.25855855855855858</v>
      </c>
      <c r="V31" s="188"/>
      <c r="W31" s="189"/>
      <c r="X31" s="151" t="s">
        <v>227</v>
      </c>
      <c r="Y31" s="179"/>
    </row>
    <row r="32" spans="2:26" ht="96.6" x14ac:dyDescent="0.3">
      <c r="B32" s="86" t="s">
        <v>11</v>
      </c>
      <c r="C32" s="87" t="s">
        <v>171</v>
      </c>
      <c r="D32" s="87" t="s">
        <v>61</v>
      </c>
      <c r="E32" s="89" t="s">
        <v>25</v>
      </c>
      <c r="F32" s="98" t="s">
        <v>62</v>
      </c>
      <c r="G32" s="202">
        <v>2220</v>
      </c>
      <c r="H32" s="182">
        <v>500</v>
      </c>
      <c r="I32" s="183">
        <v>610</v>
      </c>
      <c r="J32" s="183">
        <v>610</v>
      </c>
      <c r="K32" s="184">
        <v>500</v>
      </c>
      <c r="L32" s="218">
        <v>142</v>
      </c>
      <c r="M32" s="219">
        <v>432</v>
      </c>
      <c r="N32" s="186"/>
      <c r="O32" s="187"/>
      <c r="P32" s="223">
        <f t="shared" si="0"/>
        <v>0.28399999999999997</v>
      </c>
      <c r="Q32" s="225">
        <f t="shared" si="2"/>
        <v>0.70819672131147537</v>
      </c>
      <c r="R32" s="188"/>
      <c r="S32" s="189"/>
      <c r="T32" s="223">
        <f t="shared" si="1"/>
        <v>6.3963963963963963E-2</v>
      </c>
      <c r="U32" s="225">
        <f t="shared" si="3"/>
        <v>0.25855855855855858</v>
      </c>
      <c r="V32" s="188"/>
      <c r="W32" s="189"/>
      <c r="X32" s="151" t="s">
        <v>228</v>
      </c>
      <c r="Y32" s="179"/>
    </row>
    <row r="33" spans="1:26" ht="96.45" customHeight="1" x14ac:dyDescent="0.3">
      <c r="B33" s="86" t="s">
        <v>11</v>
      </c>
      <c r="C33" s="99" t="s">
        <v>172</v>
      </c>
      <c r="D33" s="87" t="s">
        <v>63</v>
      </c>
      <c r="E33" s="89" t="s">
        <v>25</v>
      </c>
      <c r="F33" s="98" t="s">
        <v>64</v>
      </c>
      <c r="G33" s="202">
        <v>126</v>
      </c>
      <c r="H33" s="182">
        <v>31</v>
      </c>
      <c r="I33" s="183">
        <v>32</v>
      </c>
      <c r="J33" s="183">
        <v>32</v>
      </c>
      <c r="K33" s="184">
        <v>31</v>
      </c>
      <c r="L33" s="190">
        <v>23</v>
      </c>
      <c r="M33" s="183">
        <v>34</v>
      </c>
      <c r="N33" s="183"/>
      <c r="O33" s="191"/>
      <c r="P33" s="223">
        <f t="shared" si="0"/>
        <v>0.74193548387096775</v>
      </c>
      <c r="Q33" s="225">
        <f t="shared" si="2"/>
        <v>1.0625</v>
      </c>
      <c r="R33" s="188"/>
      <c r="S33" s="189"/>
      <c r="T33" s="223">
        <f t="shared" si="1"/>
        <v>0.18253968253968253</v>
      </c>
      <c r="U33" s="225">
        <f t="shared" si="3"/>
        <v>0.45238095238095238</v>
      </c>
      <c r="V33" s="188"/>
      <c r="W33" s="189"/>
      <c r="X33" s="151" t="s">
        <v>215</v>
      </c>
      <c r="Y33" s="179"/>
    </row>
    <row r="34" spans="1:26" ht="96.6" x14ac:dyDescent="0.3">
      <c r="A34" s="61"/>
      <c r="B34" s="71" t="s">
        <v>24</v>
      </c>
      <c r="C34" s="72" t="s">
        <v>173</v>
      </c>
      <c r="D34" s="72" t="s">
        <v>65</v>
      </c>
      <c r="E34" s="79" t="s">
        <v>25</v>
      </c>
      <c r="F34" s="75" t="s">
        <v>66</v>
      </c>
      <c r="G34" s="201">
        <v>1500</v>
      </c>
      <c r="H34" s="182">
        <v>400</v>
      </c>
      <c r="I34" s="183">
        <v>450</v>
      </c>
      <c r="J34" s="183">
        <v>450</v>
      </c>
      <c r="K34" s="184">
        <v>200</v>
      </c>
      <c r="L34" s="190">
        <v>689</v>
      </c>
      <c r="M34" s="183">
        <v>880</v>
      </c>
      <c r="N34" s="183"/>
      <c r="O34" s="191"/>
      <c r="P34" s="223">
        <f t="shared" si="0"/>
        <v>1.7224999999999999</v>
      </c>
      <c r="Q34" s="225">
        <f t="shared" si="2"/>
        <v>1.9555555555555555</v>
      </c>
      <c r="R34" s="188"/>
      <c r="S34" s="189"/>
      <c r="T34" s="223">
        <f t="shared" si="1"/>
        <v>0.45933333333333332</v>
      </c>
      <c r="U34" s="225">
        <f t="shared" si="3"/>
        <v>1.046</v>
      </c>
      <c r="V34" s="188"/>
      <c r="W34" s="189"/>
      <c r="X34" s="216" t="s">
        <v>198</v>
      </c>
      <c r="Y34" s="180"/>
    </row>
    <row r="35" spans="1:26" ht="110.4" x14ac:dyDescent="0.3">
      <c r="A35" s="61"/>
      <c r="B35" s="86" t="s">
        <v>11</v>
      </c>
      <c r="C35" s="100" t="s">
        <v>174</v>
      </c>
      <c r="D35" s="101" t="s">
        <v>67</v>
      </c>
      <c r="E35" s="89" t="s">
        <v>25</v>
      </c>
      <c r="F35" s="102" t="s">
        <v>68</v>
      </c>
      <c r="G35" s="206">
        <v>150</v>
      </c>
      <c r="H35" s="182">
        <v>37</v>
      </c>
      <c r="I35" s="183">
        <v>39</v>
      </c>
      <c r="J35" s="183">
        <v>37</v>
      </c>
      <c r="K35" s="184">
        <v>37</v>
      </c>
      <c r="L35" s="190">
        <v>31</v>
      </c>
      <c r="M35" s="183">
        <v>56</v>
      </c>
      <c r="N35" s="183"/>
      <c r="O35" s="191"/>
      <c r="P35" s="223">
        <f t="shared" si="0"/>
        <v>0.83783783783783783</v>
      </c>
      <c r="Q35" s="225">
        <f t="shared" si="2"/>
        <v>1.4358974358974359</v>
      </c>
      <c r="R35" s="188"/>
      <c r="S35" s="189"/>
      <c r="T35" s="223">
        <f t="shared" si="1"/>
        <v>0.20666666666666667</v>
      </c>
      <c r="U35" s="225">
        <f t="shared" si="3"/>
        <v>0.57999999999999996</v>
      </c>
      <c r="V35" s="188"/>
      <c r="W35" s="189"/>
      <c r="X35" s="217" t="s">
        <v>199</v>
      </c>
      <c r="Y35" s="180"/>
      <c r="Z35" s="61"/>
    </row>
    <row r="36" spans="1:26" ht="96.6" x14ac:dyDescent="0.3">
      <c r="A36" s="61"/>
      <c r="B36" s="86" t="s">
        <v>11</v>
      </c>
      <c r="C36" s="100" t="s">
        <v>175</v>
      </c>
      <c r="D36" s="87" t="s">
        <v>69</v>
      </c>
      <c r="E36" s="89" t="s">
        <v>25</v>
      </c>
      <c r="F36" s="98" t="s">
        <v>70</v>
      </c>
      <c r="G36" s="202">
        <v>14</v>
      </c>
      <c r="H36" s="182">
        <v>3</v>
      </c>
      <c r="I36" s="183">
        <v>5</v>
      </c>
      <c r="J36" s="183">
        <v>4</v>
      </c>
      <c r="K36" s="184">
        <v>2</v>
      </c>
      <c r="L36" s="190">
        <v>1</v>
      </c>
      <c r="M36" s="183">
        <v>2</v>
      </c>
      <c r="N36" s="183"/>
      <c r="O36" s="191"/>
      <c r="P36" s="223">
        <f t="shared" si="0"/>
        <v>0.33333333333333331</v>
      </c>
      <c r="Q36" s="225">
        <f t="shared" si="2"/>
        <v>0.4</v>
      </c>
      <c r="R36" s="188"/>
      <c r="S36" s="189"/>
      <c r="T36" s="223">
        <f t="shared" si="1"/>
        <v>7.1428571428571425E-2</v>
      </c>
      <c r="U36" s="225">
        <f t="shared" si="3"/>
        <v>0.21428571428571427</v>
      </c>
      <c r="V36" s="188"/>
      <c r="W36" s="189"/>
      <c r="X36" s="62" t="s">
        <v>204</v>
      </c>
      <c r="Y36" s="180"/>
      <c r="Z36" s="61"/>
    </row>
    <row r="37" spans="1:26" ht="111" thickBot="1" x14ac:dyDescent="0.35">
      <c r="A37" s="61"/>
      <c r="B37" s="86" t="s">
        <v>11</v>
      </c>
      <c r="C37" s="100" t="s">
        <v>176</v>
      </c>
      <c r="D37" s="87" t="s">
        <v>71</v>
      </c>
      <c r="E37" s="89" t="s">
        <v>25</v>
      </c>
      <c r="F37" s="98" t="s">
        <v>72</v>
      </c>
      <c r="G37" s="202">
        <v>1000</v>
      </c>
      <c r="H37" s="182">
        <v>250</v>
      </c>
      <c r="I37" s="183">
        <v>250</v>
      </c>
      <c r="J37" s="183">
        <v>250</v>
      </c>
      <c r="K37" s="184">
        <v>250</v>
      </c>
      <c r="L37" s="190">
        <v>347</v>
      </c>
      <c r="M37" s="183">
        <v>238</v>
      </c>
      <c r="N37" s="183"/>
      <c r="O37" s="191"/>
      <c r="P37" s="223" t="s">
        <v>197</v>
      </c>
      <c r="Q37" s="225">
        <f t="shared" si="2"/>
        <v>0.95199999999999996</v>
      </c>
      <c r="R37" s="188"/>
      <c r="S37" s="189"/>
      <c r="T37" s="223">
        <f t="shared" si="1"/>
        <v>0.34699999999999998</v>
      </c>
      <c r="U37" s="225">
        <f t="shared" si="3"/>
        <v>0.58499999999999996</v>
      </c>
      <c r="V37" s="188"/>
      <c r="W37" s="189"/>
      <c r="X37" s="153" t="s">
        <v>200</v>
      </c>
      <c r="Y37" s="180"/>
      <c r="Z37" s="61"/>
    </row>
    <row r="38" spans="1:26" ht="96.45" customHeight="1" x14ac:dyDescent="0.3">
      <c r="A38" s="63"/>
      <c r="B38" s="71" t="s">
        <v>73</v>
      </c>
      <c r="C38" s="80" t="s">
        <v>177</v>
      </c>
      <c r="D38" s="80" t="s">
        <v>74</v>
      </c>
      <c r="E38" s="74" t="s">
        <v>25</v>
      </c>
      <c r="F38" s="81" t="s">
        <v>75</v>
      </c>
      <c r="G38" s="201">
        <v>4600</v>
      </c>
      <c r="H38" s="182">
        <v>1150</v>
      </c>
      <c r="I38" s="183">
        <v>1150</v>
      </c>
      <c r="J38" s="183">
        <v>1150</v>
      </c>
      <c r="K38" s="184">
        <v>1150</v>
      </c>
      <c r="L38" s="190">
        <v>1263</v>
      </c>
      <c r="M38" s="183">
        <v>1246</v>
      </c>
      <c r="N38" s="183"/>
      <c r="O38" s="191"/>
      <c r="P38" s="223">
        <f t="shared" ref="P38:P53" si="4">IFERROR((L38/H38),"100%")</f>
        <v>1.0982608695652174</v>
      </c>
      <c r="Q38" s="225">
        <f t="shared" si="2"/>
        <v>1.0834782608695652</v>
      </c>
      <c r="R38" s="188"/>
      <c r="S38" s="189"/>
      <c r="T38" s="223">
        <f t="shared" si="1"/>
        <v>0.27456521739130435</v>
      </c>
      <c r="U38" s="225">
        <f t="shared" si="3"/>
        <v>0.5454347826086956</v>
      </c>
      <c r="V38" s="188"/>
      <c r="W38" s="189"/>
      <c r="X38" s="149" t="s">
        <v>208</v>
      </c>
      <c r="Y38" s="178"/>
      <c r="Z38" s="61"/>
    </row>
    <row r="39" spans="1:26" ht="96.6" x14ac:dyDescent="0.3">
      <c r="A39" s="63"/>
      <c r="B39" s="86" t="s">
        <v>11</v>
      </c>
      <c r="C39" s="103" t="s">
        <v>178</v>
      </c>
      <c r="D39" s="103" t="s">
        <v>76</v>
      </c>
      <c r="E39" s="89" t="s">
        <v>25</v>
      </c>
      <c r="F39" s="104" t="s">
        <v>77</v>
      </c>
      <c r="G39" s="202">
        <v>800</v>
      </c>
      <c r="H39" s="182">
        <v>200</v>
      </c>
      <c r="I39" s="183">
        <v>200</v>
      </c>
      <c r="J39" s="183">
        <v>200</v>
      </c>
      <c r="K39" s="184">
        <v>200</v>
      </c>
      <c r="L39" s="190">
        <v>261</v>
      </c>
      <c r="M39" s="183">
        <v>176</v>
      </c>
      <c r="N39" s="183"/>
      <c r="O39" s="191"/>
      <c r="P39" s="223">
        <f t="shared" si="4"/>
        <v>1.3049999999999999</v>
      </c>
      <c r="Q39" s="225">
        <f t="shared" si="2"/>
        <v>0.88</v>
      </c>
      <c r="R39" s="188"/>
      <c r="S39" s="189"/>
      <c r="T39" s="223">
        <f t="shared" si="1"/>
        <v>0.32624999999999998</v>
      </c>
      <c r="U39" s="225">
        <f t="shared" si="3"/>
        <v>0.54625000000000001</v>
      </c>
      <c r="V39" s="188"/>
      <c r="W39" s="189"/>
      <c r="X39" s="154" t="s">
        <v>205</v>
      </c>
      <c r="Y39" s="178"/>
      <c r="Z39" s="61"/>
    </row>
    <row r="40" spans="1:26" ht="96.6" x14ac:dyDescent="0.3">
      <c r="A40" s="63"/>
      <c r="B40" s="86" t="s">
        <v>11</v>
      </c>
      <c r="C40" s="103" t="s">
        <v>179</v>
      </c>
      <c r="D40" s="103" t="s">
        <v>78</v>
      </c>
      <c r="E40" s="89" t="s">
        <v>25</v>
      </c>
      <c r="F40" s="104" t="s">
        <v>79</v>
      </c>
      <c r="G40" s="202">
        <v>600</v>
      </c>
      <c r="H40" s="182">
        <v>150</v>
      </c>
      <c r="I40" s="183">
        <v>150</v>
      </c>
      <c r="J40" s="183">
        <v>150</v>
      </c>
      <c r="K40" s="184">
        <v>150</v>
      </c>
      <c r="L40" s="190">
        <v>147</v>
      </c>
      <c r="M40" s="183">
        <v>216</v>
      </c>
      <c r="N40" s="183"/>
      <c r="O40" s="191"/>
      <c r="P40" s="223">
        <f t="shared" si="4"/>
        <v>0.98</v>
      </c>
      <c r="Q40" s="225">
        <f t="shared" si="2"/>
        <v>1.44</v>
      </c>
      <c r="R40" s="188"/>
      <c r="S40" s="189"/>
      <c r="T40" s="223">
        <f t="shared" si="1"/>
        <v>0.245</v>
      </c>
      <c r="U40" s="225">
        <f t="shared" si="3"/>
        <v>0.60499999999999998</v>
      </c>
      <c r="V40" s="188"/>
      <c r="W40" s="189"/>
      <c r="X40" s="154" t="s">
        <v>206</v>
      </c>
      <c r="Y40" s="178"/>
      <c r="Z40" s="61"/>
    </row>
    <row r="41" spans="1:26" ht="96.6" x14ac:dyDescent="0.3">
      <c r="A41" s="63"/>
      <c r="B41" s="86" t="s">
        <v>11</v>
      </c>
      <c r="C41" s="103" t="s">
        <v>180</v>
      </c>
      <c r="D41" s="103" t="s">
        <v>80</v>
      </c>
      <c r="E41" s="89" t="s">
        <v>25</v>
      </c>
      <c r="F41" s="104" t="s">
        <v>81</v>
      </c>
      <c r="G41" s="202">
        <v>3200</v>
      </c>
      <c r="H41" s="182">
        <v>800</v>
      </c>
      <c r="I41" s="183">
        <v>800</v>
      </c>
      <c r="J41" s="183">
        <v>800</v>
      </c>
      <c r="K41" s="184">
        <v>800</v>
      </c>
      <c r="L41" s="190">
        <v>855</v>
      </c>
      <c r="M41" s="183">
        <v>854</v>
      </c>
      <c r="N41" s="183"/>
      <c r="O41" s="191"/>
      <c r="P41" s="223">
        <f t="shared" si="4"/>
        <v>1.0687500000000001</v>
      </c>
      <c r="Q41" s="225">
        <f t="shared" si="2"/>
        <v>1.0674999999999999</v>
      </c>
      <c r="R41" s="188"/>
      <c r="S41" s="189"/>
      <c r="T41" s="223">
        <f t="shared" si="1"/>
        <v>0.26718750000000002</v>
      </c>
      <c r="U41" s="225">
        <f t="shared" si="3"/>
        <v>0.5340625</v>
      </c>
      <c r="V41" s="188"/>
      <c r="W41" s="189"/>
      <c r="X41" s="154" t="s">
        <v>207</v>
      </c>
      <c r="Y41" s="178"/>
      <c r="Z41" s="61"/>
    </row>
    <row r="42" spans="1:26" ht="110.4" x14ac:dyDescent="0.3">
      <c r="A42" s="61"/>
      <c r="B42" s="71" t="s">
        <v>82</v>
      </c>
      <c r="C42" s="82" t="s">
        <v>181</v>
      </c>
      <c r="D42" s="83" t="s">
        <v>83</v>
      </c>
      <c r="E42" s="79" t="s">
        <v>25</v>
      </c>
      <c r="F42" s="84" t="s">
        <v>84</v>
      </c>
      <c r="G42" s="207">
        <v>2206</v>
      </c>
      <c r="H42" s="182">
        <v>551</v>
      </c>
      <c r="I42" s="183">
        <v>551</v>
      </c>
      <c r="J42" s="183">
        <v>552</v>
      </c>
      <c r="K42" s="184">
        <v>552</v>
      </c>
      <c r="L42" s="190">
        <v>860</v>
      </c>
      <c r="M42" s="183">
        <v>805</v>
      </c>
      <c r="N42" s="183"/>
      <c r="O42" s="191"/>
      <c r="P42" s="223">
        <f t="shared" si="4"/>
        <v>1.5607985480943738</v>
      </c>
      <c r="Q42" s="225">
        <f t="shared" si="2"/>
        <v>1.4609800362976406</v>
      </c>
      <c r="R42" s="188"/>
      <c r="S42" s="189"/>
      <c r="T42" s="223">
        <f t="shared" si="1"/>
        <v>0.38984587488667272</v>
      </c>
      <c r="U42" s="225">
        <f t="shared" si="3"/>
        <v>0.75475974614687213</v>
      </c>
      <c r="V42" s="188"/>
      <c r="W42" s="189"/>
      <c r="X42" s="150" t="s">
        <v>212</v>
      </c>
      <c r="Y42" s="178"/>
      <c r="Z42" s="61"/>
    </row>
    <row r="43" spans="1:26" ht="96.6" x14ac:dyDescent="0.3">
      <c r="A43" s="61"/>
      <c r="B43" s="86" t="s">
        <v>11</v>
      </c>
      <c r="C43" s="103" t="s">
        <v>182</v>
      </c>
      <c r="D43" s="103" t="s">
        <v>85</v>
      </c>
      <c r="E43" s="89" t="s">
        <v>25</v>
      </c>
      <c r="F43" s="105" t="s">
        <v>86</v>
      </c>
      <c r="G43" s="204">
        <v>1200</v>
      </c>
      <c r="H43" s="182">
        <v>300</v>
      </c>
      <c r="I43" s="183">
        <v>300</v>
      </c>
      <c r="J43" s="183">
        <v>300</v>
      </c>
      <c r="K43" s="184">
        <v>300</v>
      </c>
      <c r="L43" s="190">
        <v>472</v>
      </c>
      <c r="M43" s="183">
        <v>425</v>
      </c>
      <c r="N43" s="183"/>
      <c r="O43" s="191"/>
      <c r="P43" s="223">
        <f t="shared" si="4"/>
        <v>1.5733333333333333</v>
      </c>
      <c r="Q43" s="225">
        <f t="shared" si="2"/>
        <v>1.4166666666666667</v>
      </c>
      <c r="R43" s="188"/>
      <c r="S43" s="189"/>
      <c r="T43" s="223">
        <f t="shared" si="1"/>
        <v>0.39333333333333331</v>
      </c>
      <c r="U43" s="225">
        <f t="shared" si="3"/>
        <v>0.74750000000000005</v>
      </c>
      <c r="V43" s="188"/>
      <c r="W43" s="189"/>
      <c r="X43" s="155" t="s">
        <v>213</v>
      </c>
      <c r="Y43" s="178"/>
      <c r="Z43" s="61"/>
    </row>
    <row r="44" spans="1:26" ht="96.6" x14ac:dyDescent="0.3">
      <c r="A44" s="61"/>
      <c r="B44" s="86" t="s">
        <v>11</v>
      </c>
      <c r="C44" s="103" t="s">
        <v>183</v>
      </c>
      <c r="D44" s="103" t="s">
        <v>87</v>
      </c>
      <c r="E44" s="89" t="s">
        <v>25</v>
      </c>
      <c r="F44" s="92" t="s">
        <v>88</v>
      </c>
      <c r="G44" s="205">
        <v>6</v>
      </c>
      <c r="H44" s="182">
        <v>1</v>
      </c>
      <c r="I44" s="183">
        <v>1</v>
      </c>
      <c r="J44" s="183">
        <v>2</v>
      </c>
      <c r="K44" s="184">
        <v>2</v>
      </c>
      <c r="L44" s="190">
        <v>1</v>
      </c>
      <c r="M44" s="183">
        <v>1</v>
      </c>
      <c r="N44" s="183"/>
      <c r="O44" s="191"/>
      <c r="P44" s="223">
        <f t="shared" si="4"/>
        <v>1</v>
      </c>
      <c r="Q44" s="225">
        <f t="shared" si="2"/>
        <v>1</v>
      </c>
      <c r="R44" s="188"/>
      <c r="S44" s="189"/>
      <c r="T44" s="223">
        <f t="shared" si="1"/>
        <v>0.16666666666666666</v>
      </c>
      <c r="U44" s="225">
        <f t="shared" si="3"/>
        <v>0.33333333333333331</v>
      </c>
      <c r="V44" s="188"/>
      <c r="W44" s="189"/>
      <c r="X44" s="155" t="s">
        <v>226</v>
      </c>
      <c r="Y44" s="178"/>
      <c r="Z44" s="61"/>
    </row>
    <row r="45" spans="1:26" ht="96.6" x14ac:dyDescent="0.3">
      <c r="A45" s="61"/>
      <c r="B45" s="86" t="s">
        <v>11</v>
      </c>
      <c r="C45" s="103" t="s">
        <v>184</v>
      </c>
      <c r="D45" s="103" t="s">
        <v>89</v>
      </c>
      <c r="E45" s="89" t="s">
        <v>25</v>
      </c>
      <c r="F45" s="92" t="s">
        <v>90</v>
      </c>
      <c r="G45" s="205">
        <v>1000</v>
      </c>
      <c r="H45" s="182">
        <v>250</v>
      </c>
      <c r="I45" s="183">
        <v>250</v>
      </c>
      <c r="J45" s="183">
        <v>250</v>
      </c>
      <c r="K45" s="184">
        <v>250</v>
      </c>
      <c r="L45" s="190">
        <v>387</v>
      </c>
      <c r="M45" s="183">
        <v>379</v>
      </c>
      <c r="N45" s="183"/>
      <c r="O45" s="191"/>
      <c r="P45" s="223">
        <f t="shared" si="4"/>
        <v>1.548</v>
      </c>
      <c r="Q45" s="225">
        <f t="shared" si="2"/>
        <v>1.516</v>
      </c>
      <c r="R45" s="188"/>
      <c r="S45" s="189"/>
      <c r="T45" s="223">
        <f t="shared" si="1"/>
        <v>0.38700000000000001</v>
      </c>
      <c r="U45" s="225">
        <f t="shared" si="3"/>
        <v>0.76600000000000001</v>
      </c>
      <c r="V45" s="188"/>
      <c r="W45" s="189"/>
      <c r="X45" s="155" t="s">
        <v>214</v>
      </c>
      <c r="Y45" s="178"/>
      <c r="Z45" s="61"/>
    </row>
    <row r="46" spans="1:26" ht="110.4" x14ac:dyDescent="0.3">
      <c r="A46" s="61"/>
      <c r="B46" s="71" t="s">
        <v>91</v>
      </c>
      <c r="C46" s="73" t="s">
        <v>185</v>
      </c>
      <c r="D46" s="72" t="s">
        <v>158</v>
      </c>
      <c r="E46" s="79" t="s">
        <v>25</v>
      </c>
      <c r="F46" s="75" t="s">
        <v>92</v>
      </c>
      <c r="G46" s="201">
        <v>216</v>
      </c>
      <c r="H46" s="182">
        <v>50</v>
      </c>
      <c r="I46" s="183">
        <v>58</v>
      </c>
      <c r="J46" s="183">
        <v>56</v>
      </c>
      <c r="K46" s="184">
        <v>52</v>
      </c>
      <c r="L46" s="190">
        <v>47</v>
      </c>
      <c r="M46" s="183">
        <v>65</v>
      </c>
      <c r="N46" s="183"/>
      <c r="O46" s="191"/>
      <c r="P46" s="223">
        <f t="shared" si="4"/>
        <v>0.94</v>
      </c>
      <c r="Q46" s="225">
        <f t="shared" si="2"/>
        <v>1.1206896551724137</v>
      </c>
      <c r="R46" s="188"/>
      <c r="S46" s="189"/>
      <c r="T46" s="223">
        <f t="shared" si="1"/>
        <v>0.21759259259259259</v>
      </c>
      <c r="U46" s="225">
        <f t="shared" si="3"/>
        <v>0.51851851851851849</v>
      </c>
      <c r="V46" s="188"/>
      <c r="W46" s="189"/>
      <c r="X46" s="150" t="s">
        <v>225</v>
      </c>
      <c r="Y46" s="178"/>
      <c r="Z46" s="61"/>
    </row>
    <row r="47" spans="1:26" ht="110.4" x14ac:dyDescent="0.3">
      <c r="A47" s="61"/>
      <c r="B47" s="106" t="s">
        <v>93</v>
      </c>
      <c r="C47" s="107" t="s">
        <v>186</v>
      </c>
      <c r="D47" s="103" t="s">
        <v>94</v>
      </c>
      <c r="E47" s="108" t="s">
        <v>25</v>
      </c>
      <c r="F47" s="92" t="s">
        <v>95</v>
      </c>
      <c r="G47" s="205">
        <v>80</v>
      </c>
      <c r="H47" s="182">
        <v>18</v>
      </c>
      <c r="I47" s="183">
        <v>21</v>
      </c>
      <c r="J47" s="183">
        <v>21</v>
      </c>
      <c r="K47" s="184">
        <v>20</v>
      </c>
      <c r="L47" s="190">
        <v>16</v>
      </c>
      <c r="M47" s="183">
        <v>21</v>
      </c>
      <c r="N47" s="186"/>
      <c r="O47" s="187"/>
      <c r="P47" s="223">
        <f t="shared" si="4"/>
        <v>0.88888888888888884</v>
      </c>
      <c r="Q47" s="225">
        <f t="shared" si="2"/>
        <v>1</v>
      </c>
      <c r="R47" s="188"/>
      <c r="S47" s="189"/>
      <c r="T47" s="223">
        <f t="shared" si="1"/>
        <v>0.2</v>
      </c>
      <c r="U47" s="225">
        <f t="shared" si="3"/>
        <v>0.46250000000000002</v>
      </c>
      <c r="V47" s="188"/>
      <c r="W47" s="189"/>
      <c r="X47" s="155" t="s">
        <v>201</v>
      </c>
      <c r="Y47" s="178"/>
      <c r="Z47" s="61"/>
    </row>
    <row r="48" spans="1:26" ht="96.6" x14ac:dyDescent="0.3">
      <c r="A48" s="61"/>
      <c r="B48" s="106" t="s">
        <v>11</v>
      </c>
      <c r="C48" s="109" t="s">
        <v>187</v>
      </c>
      <c r="D48" s="103" t="s">
        <v>96</v>
      </c>
      <c r="E48" s="110" t="s">
        <v>25</v>
      </c>
      <c r="F48" s="92" t="s">
        <v>97</v>
      </c>
      <c r="G48" s="205">
        <v>114</v>
      </c>
      <c r="H48" s="182">
        <v>27</v>
      </c>
      <c r="I48" s="183">
        <v>31</v>
      </c>
      <c r="J48" s="183">
        <v>29</v>
      </c>
      <c r="K48" s="184">
        <v>27</v>
      </c>
      <c r="L48" s="190">
        <v>27</v>
      </c>
      <c r="M48" s="183">
        <v>40</v>
      </c>
      <c r="N48" s="186"/>
      <c r="O48" s="187"/>
      <c r="P48" s="223">
        <f t="shared" si="4"/>
        <v>1</v>
      </c>
      <c r="Q48" s="225">
        <f t="shared" si="2"/>
        <v>1.2903225806451613</v>
      </c>
      <c r="R48" s="188"/>
      <c r="S48" s="189"/>
      <c r="T48" s="223">
        <f t="shared" si="1"/>
        <v>0.23684210526315788</v>
      </c>
      <c r="U48" s="225">
        <f t="shared" si="3"/>
        <v>0.58771929824561409</v>
      </c>
      <c r="V48" s="188"/>
      <c r="W48" s="189"/>
      <c r="X48" s="155" t="s">
        <v>202</v>
      </c>
      <c r="Y48" s="178"/>
      <c r="Z48" s="61"/>
    </row>
    <row r="49" spans="1:26" ht="96.6" x14ac:dyDescent="0.3">
      <c r="A49" s="61"/>
      <c r="B49" s="106" t="s">
        <v>11</v>
      </c>
      <c r="C49" s="107" t="s">
        <v>188</v>
      </c>
      <c r="D49" s="107" t="s">
        <v>98</v>
      </c>
      <c r="E49" s="108" t="s">
        <v>25</v>
      </c>
      <c r="F49" s="105" t="s">
        <v>99</v>
      </c>
      <c r="G49" s="205">
        <v>22</v>
      </c>
      <c r="H49" s="182">
        <v>5</v>
      </c>
      <c r="I49" s="183">
        <v>6</v>
      </c>
      <c r="J49" s="183">
        <v>6</v>
      </c>
      <c r="K49" s="184">
        <v>5</v>
      </c>
      <c r="L49" s="190">
        <v>4</v>
      </c>
      <c r="M49" s="183">
        <v>4</v>
      </c>
      <c r="N49" s="186"/>
      <c r="O49" s="187"/>
      <c r="P49" s="223">
        <f t="shared" si="4"/>
        <v>0.8</v>
      </c>
      <c r="Q49" s="225">
        <f t="shared" si="2"/>
        <v>0.66666666666666663</v>
      </c>
      <c r="R49" s="188"/>
      <c r="S49" s="189"/>
      <c r="T49" s="223">
        <f t="shared" si="1"/>
        <v>0.18181818181818182</v>
      </c>
      <c r="U49" s="225">
        <f t="shared" si="3"/>
        <v>0.36363636363636365</v>
      </c>
      <c r="V49" s="188"/>
      <c r="W49" s="189"/>
      <c r="X49" s="155" t="s">
        <v>203</v>
      </c>
      <c r="Y49" s="178"/>
      <c r="Z49" s="61"/>
    </row>
    <row r="50" spans="1:26" ht="82.8" x14ac:dyDescent="0.3">
      <c r="B50" s="71" t="s">
        <v>100</v>
      </c>
      <c r="C50" s="85" t="s">
        <v>189</v>
      </c>
      <c r="D50" s="73" t="s">
        <v>101</v>
      </c>
      <c r="E50" s="74" t="s">
        <v>25</v>
      </c>
      <c r="F50" s="75" t="s">
        <v>129</v>
      </c>
      <c r="G50" s="201">
        <v>1272</v>
      </c>
      <c r="H50" s="182">
        <v>318</v>
      </c>
      <c r="I50" s="183">
        <v>318</v>
      </c>
      <c r="J50" s="183">
        <v>318</v>
      </c>
      <c r="K50" s="184">
        <v>318</v>
      </c>
      <c r="L50" s="190">
        <v>324</v>
      </c>
      <c r="M50" s="183">
        <v>321</v>
      </c>
      <c r="N50" s="186"/>
      <c r="O50" s="187"/>
      <c r="P50" s="223">
        <f t="shared" si="4"/>
        <v>1.0188679245283019</v>
      </c>
      <c r="Q50" s="225">
        <f t="shared" si="2"/>
        <v>1.0094339622641511</v>
      </c>
      <c r="R50" s="188"/>
      <c r="S50" s="189"/>
      <c r="T50" s="223">
        <f t="shared" si="1"/>
        <v>0.25471698113207547</v>
      </c>
      <c r="U50" s="225">
        <f t="shared" si="3"/>
        <v>0.50707547169811318</v>
      </c>
      <c r="V50" s="188"/>
      <c r="W50" s="189"/>
      <c r="X50" s="148" t="s">
        <v>231</v>
      </c>
      <c r="Y50" s="180"/>
      <c r="Z50" s="61"/>
    </row>
    <row r="51" spans="1:26" ht="82.8" x14ac:dyDescent="0.3">
      <c r="B51" s="86" t="s">
        <v>11</v>
      </c>
      <c r="C51" s="99" t="s">
        <v>190</v>
      </c>
      <c r="D51" s="88" t="s">
        <v>102</v>
      </c>
      <c r="E51" s="89" t="s">
        <v>25</v>
      </c>
      <c r="F51" s="98" t="s">
        <v>103</v>
      </c>
      <c r="G51" s="202">
        <v>3576</v>
      </c>
      <c r="H51" s="182">
        <v>750</v>
      </c>
      <c r="I51" s="183">
        <v>1207</v>
      </c>
      <c r="J51" s="183">
        <v>1100</v>
      </c>
      <c r="K51" s="184">
        <v>519</v>
      </c>
      <c r="L51" s="190">
        <v>900</v>
      </c>
      <c r="M51" s="183">
        <v>1203</v>
      </c>
      <c r="N51" s="186"/>
      <c r="O51" s="187"/>
      <c r="P51" s="223">
        <f t="shared" si="4"/>
        <v>1.2</v>
      </c>
      <c r="Q51" s="225">
        <f t="shared" si="2"/>
        <v>0.9966859983429992</v>
      </c>
      <c r="R51" s="188"/>
      <c r="S51" s="189"/>
      <c r="T51" s="223">
        <f t="shared" si="1"/>
        <v>0.25167785234899331</v>
      </c>
      <c r="U51" s="225">
        <f t="shared" si="3"/>
        <v>0.58808724832214765</v>
      </c>
      <c r="V51" s="188"/>
      <c r="W51" s="189"/>
      <c r="X51" s="156" t="s">
        <v>232</v>
      </c>
      <c r="Y51" s="181"/>
      <c r="Z51" s="61"/>
    </row>
    <row r="52" spans="1:26" ht="82.8" x14ac:dyDescent="0.3">
      <c r="B52" s="86" t="s">
        <v>11</v>
      </c>
      <c r="C52" s="99" t="s">
        <v>191</v>
      </c>
      <c r="D52" s="91" t="s">
        <v>104</v>
      </c>
      <c r="E52" s="89" t="s">
        <v>25</v>
      </c>
      <c r="F52" s="98" t="s">
        <v>128</v>
      </c>
      <c r="G52" s="202">
        <v>600</v>
      </c>
      <c r="H52" s="182">
        <v>80</v>
      </c>
      <c r="I52" s="183">
        <v>200</v>
      </c>
      <c r="J52" s="183">
        <v>200</v>
      </c>
      <c r="K52" s="184">
        <v>120</v>
      </c>
      <c r="L52" s="190">
        <v>85</v>
      </c>
      <c r="M52" s="183">
        <v>132</v>
      </c>
      <c r="N52" s="186"/>
      <c r="O52" s="187"/>
      <c r="P52" s="223">
        <f t="shared" si="4"/>
        <v>1.0625</v>
      </c>
      <c r="Q52" s="225">
        <f t="shared" si="2"/>
        <v>0.66</v>
      </c>
      <c r="R52" s="188"/>
      <c r="S52" s="189"/>
      <c r="T52" s="223">
        <f t="shared" si="1"/>
        <v>0.14166666666666666</v>
      </c>
      <c r="U52" s="225">
        <f t="shared" si="3"/>
        <v>0.36166666666666669</v>
      </c>
      <c r="V52" s="188"/>
      <c r="W52" s="189"/>
      <c r="X52" s="156" t="s">
        <v>233</v>
      </c>
      <c r="Y52" s="181"/>
      <c r="Z52" s="61"/>
    </row>
    <row r="53" spans="1:26" ht="90.45" customHeight="1" thickBot="1" x14ac:dyDescent="0.35">
      <c r="B53" s="111" t="s">
        <v>11</v>
      </c>
      <c r="C53" s="112" t="s">
        <v>192</v>
      </c>
      <c r="D53" s="113" t="s">
        <v>105</v>
      </c>
      <c r="E53" s="114" t="s">
        <v>25</v>
      </c>
      <c r="F53" s="115" t="s">
        <v>127</v>
      </c>
      <c r="G53" s="208">
        <v>3600</v>
      </c>
      <c r="H53" s="192">
        <v>750</v>
      </c>
      <c r="I53" s="193">
        <v>1207</v>
      </c>
      <c r="J53" s="193">
        <v>1124</v>
      </c>
      <c r="K53" s="194">
        <v>519</v>
      </c>
      <c r="L53" s="195">
        <v>1000</v>
      </c>
      <c r="M53" s="193">
        <v>1203</v>
      </c>
      <c r="N53" s="196"/>
      <c r="O53" s="197"/>
      <c r="P53" s="224">
        <f t="shared" si="4"/>
        <v>1.3333333333333333</v>
      </c>
      <c r="Q53" s="226">
        <f t="shared" si="2"/>
        <v>0.9966859983429992</v>
      </c>
      <c r="R53" s="198"/>
      <c r="S53" s="199"/>
      <c r="T53" s="224">
        <f t="shared" si="1"/>
        <v>0.27777777777777779</v>
      </c>
      <c r="U53" s="226">
        <f t="shared" si="3"/>
        <v>0.6119444444444444</v>
      </c>
      <c r="V53" s="198"/>
      <c r="W53" s="199"/>
      <c r="X53" s="157" t="s">
        <v>236</v>
      </c>
      <c r="Y53" s="181"/>
      <c r="Z53" s="61"/>
    </row>
    <row r="54" spans="1:26" ht="15.75" customHeight="1" x14ac:dyDescent="0.3">
      <c r="P54" t="s">
        <v>118</v>
      </c>
      <c r="Z54" s="61"/>
    </row>
    <row r="55" spans="1:26" ht="15.75" customHeight="1" x14ac:dyDescent="0.3">
      <c r="O55" s="46"/>
      <c r="Z55" s="61"/>
    </row>
    <row r="56" spans="1:26" ht="15.75" customHeight="1" x14ac:dyDescent="0.3">
      <c r="Z56" s="61"/>
    </row>
    <row r="57" spans="1:26" x14ac:dyDescent="0.3">
      <c r="Z57" s="61"/>
    </row>
    <row r="58" spans="1:26" x14ac:dyDescent="0.3">
      <c r="Z58" s="61"/>
    </row>
    <row r="59" spans="1:26" x14ac:dyDescent="0.3">
      <c r="Z59" s="61"/>
    </row>
    <row r="60" spans="1:26" x14ac:dyDescent="0.3">
      <c r="Z60" s="61"/>
    </row>
    <row r="61" spans="1:26" x14ac:dyDescent="0.3">
      <c r="Z61" s="61"/>
    </row>
    <row r="62" spans="1:26" ht="15.75" customHeight="1" x14ac:dyDescent="0.3">
      <c r="Z62" s="61"/>
    </row>
    <row r="63" spans="1:26" ht="15.75" customHeight="1" x14ac:dyDescent="0.3">
      <c r="Z63" s="61"/>
    </row>
    <row r="74" spans="5:25" ht="15" thickBot="1" x14ac:dyDescent="0.35"/>
    <row r="75" spans="5:25" ht="22.2" customHeight="1" thickBot="1" x14ac:dyDescent="0.35">
      <c r="E75" s="269" t="s">
        <v>157</v>
      </c>
      <c r="F75" s="270"/>
      <c r="G75" s="270"/>
      <c r="H75" s="270"/>
      <c r="I75" s="270"/>
      <c r="J75" s="270"/>
      <c r="K75" s="270"/>
      <c r="L75" s="270"/>
      <c r="M75" s="270"/>
      <c r="N75" s="270"/>
      <c r="O75" s="270"/>
      <c r="P75" s="270"/>
      <c r="Q75" s="270"/>
      <c r="R75" s="270"/>
      <c r="S75" s="270"/>
      <c r="T75" s="270"/>
      <c r="U75" s="270"/>
      <c r="V75" s="270"/>
      <c r="W75" s="270"/>
      <c r="X75" s="271"/>
      <c r="Y75" s="61"/>
    </row>
    <row r="76" spans="5:25" ht="26.55" customHeight="1" thickBot="1" x14ac:dyDescent="0.35">
      <c r="E76" s="272" t="s">
        <v>145</v>
      </c>
      <c r="F76" s="272" t="s">
        <v>196</v>
      </c>
      <c r="G76" s="274" t="s">
        <v>146</v>
      </c>
      <c r="H76" s="275"/>
      <c r="I76" s="275"/>
      <c r="J76" s="276"/>
      <c r="K76" s="274" t="s">
        <v>16</v>
      </c>
      <c r="L76" s="275"/>
      <c r="M76" s="275"/>
      <c r="N76" s="276"/>
      <c r="O76" s="277" t="s">
        <v>17</v>
      </c>
      <c r="P76" s="278"/>
      <c r="Q76" s="278"/>
      <c r="R76" s="279"/>
      <c r="S76" s="277" t="s">
        <v>18</v>
      </c>
      <c r="T76" s="278"/>
      <c r="U76" s="278"/>
      <c r="V76" s="278"/>
      <c r="W76" s="274" t="s">
        <v>156</v>
      </c>
      <c r="X76" s="276"/>
      <c r="Y76" s="61"/>
    </row>
    <row r="77" spans="5:25" ht="28.2" thickBot="1" x14ac:dyDescent="0.35">
      <c r="E77" s="273"/>
      <c r="F77" s="273"/>
      <c r="G77" s="1" t="s">
        <v>152</v>
      </c>
      <c r="H77" s="135" t="s">
        <v>153</v>
      </c>
      <c r="I77" s="3" t="s">
        <v>154</v>
      </c>
      <c r="J77" s="136" t="s">
        <v>155</v>
      </c>
      <c r="K77" s="1" t="s">
        <v>152</v>
      </c>
      <c r="L77" s="135" t="s">
        <v>153</v>
      </c>
      <c r="M77" s="3" t="s">
        <v>154</v>
      </c>
      <c r="N77" s="136" t="s">
        <v>155</v>
      </c>
      <c r="O77" s="1" t="s">
        <v>152</v>
      </c>
      <c r="P77" s="135" t="s">
        <v>153</v>
      </c>
      <c r="Q77" s="6" t="s">
        <v>154</v>
      </c>
      <c r="R77" s="135" t="s">
        <v>155</v>
      </c>
      <c r="S77" s="6" t="s">
        <v>152</v>
      </c>
      <c r="T77" s="135" t="s">
        <v>153</v>
      </c>
      <c r="U77" s="6" t="s">
        <v>154</v>
      </c>
      <c r="V77" s="137" t="s">
        <v>155</v>
      </c>
      <c r="W77" s="280"/>
      <c r="X77" s="281"/>
      <c r="Y77" s="61"/>
    </row>
    <row r="78" spans="5:25" x14ac:dyDescent="0.3">
      <c r="E78" s="160" t="s">
        <v>108</v>
      </c>
      <c r="F78" s="141">
        <f>SUM(G78:J78)</f>
        <v>0</v>
      </c>
      <c r="G78" s="25"/>
      <c r="H78" s="36"/>
      <c r="I78" s="36"/>
      <c r="J78" s="37"/>
      <c r="K78" s="35"/>
      <c r="L78" s="36"/>
      <c r="M78" s="36"/>
      <c r="N78" s="38"/>
      <c r="O78" s="138" t="str">
        <f t="shared" ref="O78:R85" si="5">IFERROR((K78/G78),"NO APLICA")</f>
        <v>NO APLICA</v>
      </c>
      <c r="P78" s="139" t="str">
        <f t="shared" si="5"/>
        <v>NO APLICA</v>
      </c>
      <c r="Q78" s="139" t="str">
        <f t="shared" si="5"/>
        <v>NO APLICA</v>
      </c>
      <c r="R78" s="140" t="str">
        <f t="shared" si="5"/>
        <v>NO APLICA</v>
      </c>
      <c r="S78" s="138" t="str">
        <f t="shared" ref="S78:S85" si="6">IFERROR(((K78)/(G78)),"NO APLICA")</f>
        <v>NO APLICA</v>
      </c>
      <c r="T78" s="139" t="str">
        <f t="shared" ref="T78:T85" si="7">IFERROR(((K78+L78)/(G78+H78)),"NO APLICA")</f>
        <v>NO APLICA</v>
      </c>
      <c r="U78" s="139" t="str">
        <f t="shared" ref="U78:U85" si="8">IFERROR(((K78+L78+M78)/(G78+H78+I78)),"NO APLICA")</f>
        <v>NO APLICA</v>
      </c>
      <c r="V78" s="140" t="str">
        <f t="shared" ref="V78:V85" si="9">IFERROR(((K78+L78+M78+N78)/(G78+H78+I78+J78)),"NO APLICA")</f>
        <v>NO APLICA</v>
      </c>
      <c r="W78" s="263"/>
      <c r="X78" s="264"/>
      <c r="Y78" s="61"/>
    </row>
    <row r="79" spans="5:25" x14ac:dyDescent="0.3">
      <c r="E79" s="160" t="s">
        <v>148</v>
      </c>
      <c r="F79" s="141">
        <f t="shared" ref="F79:F85" si="10">SUM(G79:J79)</f>
        <v>0</v>
      </c>
      <c r="G79" s="25"/>
      <c r="H79" s="26"/>
      <c r="I79" s="26"/>
      <c r="J79" s="27"/>
      <c r="K79" s="25"/>
      <c r="L79" s="28"/>
      <c r="M79" s="28"/>
      <c r="N79" s="29"/>
      <c r="O79" s="138" t="str">
        <f t="shared" si="5"/>
        <v>NO APLICA</v>
      </c>
      <c r="P79" s="139" t="str">
        <f t="shared" si="5"/>
        <v>NO APLICA</v>
      </c>
      <c r="Q79" s="139" t="str">
        <f t="shared" si="5"/>
        <v>NO APLICA</v>
      </c>
      <c r="R79" s="142" t="str">
        <f t="shared" si="5"/>
        <v>NO APLICA</v>
      </c>
      <c r="S79" s="138" t="str">
        <f t="shared" si="6"/>
        <v>NO APLICA</v>
      </c>
      <c r="T79" s="139" t="str">
        <f t="shared" si="7"/>
        <v>NO APLICA</v>
      </c>
      <c r="U79" s="139" t="str">
        <f t="shared" si="8"/>
        <v>NO APLICA</v>
      </c>
      <c r="V79" s="142" t="str">
        <f t="shared" si="9"/>
        <v>NO APLICA</v>
      </c>
      <c r="W79" s="265"/>
      <c r="X79" s="266"/>
      <c r="Y79" s="61"/>
    </row>
    <row r="80" spans="5:25" x14ac:dyDescent="0.3">
      <c r="E80" s="160" t="s">
        <v>110</v>
      </c>
      <c r="F80" s="141">
        <v>1200000</v>
      </c>
      <c r="G80" s="25">
        <v>220000</v>
      </c>
      <c r="H80" s="26">
        <v>500000</v>
      </c>
      <c r="I80" s="26">
        <v>280000</v>
      </c>
      <c r="J80" s="27">
        <v>200000</v>
      </c>
      <c r="K80" s="25">
        <v>118971.5</v>
      </c>
      <c r="L80" s="28">
        <v>571836.42000000004</v>
      </c>
      <c r="M80" s="28"/>
      <c r="N80" s="29"/>
      <c r="O80" s="138">
        <f t="shared" si="5"/>
        <v>0.54077954545454543</v>
      </c>
      <c r="P80" s="139">
        <f t="shared" si="5"/>
        <v>1.14367284</v>
      </c>
      <c r="Q80" s="139">
        <f t="shared" si="5"/>
        <v>0</v>
      </c>
      <c r="R80" s="142">
        <f t="shared" si="5"/>
        <v>0</v>
      </c>
      <c r="S80" s="138">
        <f t="shared" si="6"/>
        <v>0.54077954545454543</v>
      </c>
      <c r="T80" s="139">
        <f t="shared" si="7"/>
        <v>0.95945544444444453</v>
      </c>
      <c r="U80" s="139">
        <f t="shared" si="8"/>
        <v>0.69080792000000002</v>
      </c>
      <c r="V80" s="142">
        <f t="shared" si="9"/>
        <v>0.57567326666666674</v>
      </c>
      <c r="W80" s="265"/>
      <c r="X80" s="266"/>
      <c r="Y80" s="61"/>
    </row>
    <row r="81" spans="5:25" x14ac:dyDescent="0.3">
      <c r="E81" s="161" t="s">
        <v>147</v>
      </c>
      <c r="F81" s="141">
        <f t="shared" si="10"/>
        <v>5398800</v>
      </c>
      <c r="G81" s="41">
        <v>1276229</v>
      </c>
      <c r="H81" s="42">
        <v>1450191</v>
      </c>
      <c r="I81" s="42">
        <v>1415189</v>
      </c>
      <c r="J81" s="43">
        <v>1257191</v>
      </c>
      <c r="K81" s="41">
        <v>1162624</v>
      </c>
      <c r="L81" s="44">
        <v>1255805.5900000001</v>
      </c>
      <c r="M81" s="44"/>
      <c r="N81" s="45"/>
      <c r="O81" s="138">
        <f t="shared" si="5"/>
        <v>0.91098384380859543</v>
      </c>
      <c r="P81" s="139">
        <f t="shared" si="5"/>
        <v>0.86595875301942993</v>
      </c>
      <c r="Q81" s="139">
        <f t="shared" si="5"/>
        <v>0</v>
      </c>
      <c r="R81" s="142">
        <f t="shared" si="5"/>
        <v>0</v>
      </c>
      <c r="S81" s="138">
        <f t="shared" si="6"/>
        <v>0.91098384380859543</v>
      </c>
      <c r="T81" s="139">
        <f t="shared" si="7"/>
        <v>0.88703486256702924</v>
      </c>
      <c r="U81" s="139">
        <f t="shared" si="8"/>
        <v>0.58393479200957887</v>
      </c>
      <c r="V81" s="142">
        <f t="shared" si="9"/>
        <v>0.44795687745424906</v>
      </c>
      <c r="W81" s="158"/>
      <c r="X81" s="159"/>
      <c r="Y81" s="61"/>
    </row>
    <row r="82" spans="5:25" x14ac:dyDescent="0.3">
      <c r="E82" s="161" t="s">
        <v>112</v>
      </c>
      <c r="F82" s="141">
        <f t="shared" si="10"/>
        <v>14250000</v>
      </c>
      <c r="G82" s="41">
        <v>3687310</v>
      </c>
      <c r="H82" s="42">
        <v>3667308</v>
      </c>
      <c r="I82" s="42">
        <v>3438067</v>
      </c>
      <c r="J82" s="43">
        <v>3457315</v>
      </c>
      <c r="K82" s="41">
        <v>3842929.12</v>
      </c>
      <c r="L82" s="44"/>
      <c r="M82" s="44"/>
      <c r="N82" s="45"/>
      <c r="O82" s="138">
        <f t="shared" si="5"/>
        <v>1.0422039698316659</v>
      </c>
      <c r="P82" s="139">
        <f t="shared" si="5"/>
        <v>0</v>
      </c>
      <c r="Q82" s="139">
        <f t="shared" si="5"/>
        <v>0</v>
      </c>
      <c r="R82" s="142">
        <f t="shared" si="5"/>
        <v>0</v>
      </c>
      <c r="S82" s="138">
        <f t="shared" si="6"/>
        <v>1.0422039698316659</v>
      </c>
      <c r="T82" s="139">
        <f t="shared" si="7"/>
        <v>0.52251920086128201</v>
      </c>
      <c r="U82" s="139">
        <f t="shared" si="8"/>
        <v>0.35606794046152557</v>
      </c>
      <c r="V82" s="142">
        <f t="shared" si="9"/>
        <v>0.2696792364912281</v>
      </c>
      <c r="W82" s="158"/>
      <c r="X82" s="159"/>
      <c r="Y82" s="61"/>
    </row>
    <row r="83" spans="5:25" x14ac:dyDescent="0.3">
      <c r="E83" s="161" t="s">
        <v>149</v>
      </c>
      <c r="F83" s="141">
        <f t="shared" si="10"/>
        <v>25000000</v>
      </c>
      <c r="G83" s="41">
        <v>18293500</v>
      </c>
      <c r="H83" s="42">
        <v>2358500</v>
      </c>
      <c r="I83" s="42">
        <v>2244000</v>
      </c>
      <c r="J83" s="43">
        <v>2104000</v>
      </c>
      <c r="K83" s="41">
        <v>177170.28</v>
      </c>
      <c r="L83" s="44"/>
      <c r="M83" s="44"/>
      <c r="N83" s="45"/>
      <c r="O83" s="138">
        <f t="shared" si="5"/>
        <v>9.6848760488698164E-3</v>
      </c>
      <c r="P83" s="139">
        <f t="shared" si="5"/>
        <v>0</v>
      </c>
      <c r="Q83" s="139">
        <f t="shared" si="5"/>
        <v>0</v>
      </c>
      <c r="R83" s="142">
        <f t="shared" si="5"/>
        <v>0</v>
      </c>
      <c r="S83" s="138">
        <f t="shared" si="6"/>
        <v>9.6848760488698164E-3</v>
      </c>
      <c r="T83" s="139">
        <f t="shared" si="7"/>
        <v>8.5788436955258566E-3</v>
      </c>
      <c r="U83" s="139">
        <f t="shared" si="8"/>
        <v>7.7380450733752623E-3</v>
      </c>
      <c r="V83" s="142">
        <f t="shared" si="9"/>
        <v>7.0868112000000002E-3</v>
      </c>
      <c r="W83" s="158"/>
      <c r="X83" s="159"/>
      <c r="Y83" s="61"/>
    </row>
    <row r="84" spans="5:25" x14ac:dyDescent="0.3">
      <c r="E84" s="161" t="s">
        <v>151</v>
      </c>
      <c r="F84" s="141">
        <f t="shared" si="10"/>
        <v>0</v>
      </c>
      <c r="G84" s="41"/>
      <c r="H84" s="42"/>
      <c r="I84" s="42"/>
      <c r="J84" s="43"/>
      <c r="K84" s="41"/>
      <c r="L84" s="44"/>
      <c r="M84" s="44"/>
      <c r="N84" s="45"/>
      <c r="O84" s="138" t="str">
        <f t="shared" si="5"/>
        <v>NO APLICA</v>
      </c>
      <c r="P84" s="139" t="str">
        <f t="shared" si="5"/>
        <v>NO APLICA</v>
      </c>
      <c r="Q84" s="139" t="str">
        <f t="shared" si="5"/>
        <v>NO APLICA</v>
      </c>
      <c r="R84" s="142" t="str">
        <f t="shared" si="5"/>
        <v>NO APLICA</v>
      </c>
      <c r="S84" s="138" t="str">
        <f t="shared" si="6"/>
        <v>NO APLICA</v>
      </c>
      <c r="T84" s="139" t="str">
        <f t="shared" si="7"/>
        <v>NO APLICA</v>
      </c>
      <c r="U84" s="139" t="str">
        <f t="shared" si="8"/>
        <v>NO APLICA</v>
      </c>
      <c r="V84" s="142" t="str">
        <f t="shared" si="9"/>
        <v>NO APLICA</v>
      </c>
      <c r="W84" s="158"/>
      <c r="X84" s="159"/>
      <c r="Y84" s="61"/>
    </row>
    <row r="85" spans="5:25" ht="15" thickBot="1" x14ac:dyDescent="0.35">
      <c r="E85" s="162" t="s">
        <v>150</v>
      </c>
      <c r="F85" s="141">
        <f t="shared" si="10"/>
        <v>0</v>
      </c>
      <c r="G85" s="30"/>
      <c r="H85" s="31"/>
      <c r="I85" s="31"/>
      <c r="J85" s="32"/>
      <c r="K85" s="30"/>
      <c r="L85" s="33"/>
      <c r="M85" s="33"/>
      <c r="N85" s="34"/>
      <c r="O85" s="143" t="str">
        <f t="shared" si="5"/>
        <v>NO APLICA</v>
      </c>
      <c r="P85" s="144" t="str">
        <f t="shared" si="5"/>
        <v>NO APLICA</v>
      </c>
      <c r="Q85" s="144" t="str">
        <f t="shared" si="5"/>
        <v>NO APLICA</v>
      </c>
      <c r="R85" s="145" t="str">
        <f t="shared" si="5"/>
        <v>NO APLICA</v>
      </c>
      <c r="S85" s="143" t="str">
        <f t="shared" si="6"/>
        <v>NO APLICA</v>
      </c>
      <c r="T85" s="144" t="str">
        <f t="shared" si="7"/>
        <v>NO APLICA</v>
      </c>
      <c r="U85" s="144" t="str">
        <f t="shared" si="8"/>
        <v>NO APLICA</v>
      </c>
      <c r="V85" s="145" t="str">
        <f t="shared" si="9"/>
        <v>NO APLICA</v>
      </c>
      <c r="W85" s="267"/>
      <c r="X85" s="268"/>
      <c r="Y85" s="61"/>
    </row>
    <row r="86" spans="5:25" ht="18.600000000000001" thickBot="1" x14ac:dyDescent="0.4">
      <c r="E86" s="163" t="s">
        <v>116</v>
      </c>
      <c r="F86" s="170">
        <f>SUM(F78:F85)</f>
        <v>45848800</v>
      </c>
      <c r="G86" s="170">
        <f t="shared" ref="G86:N86" si="11">SUM(G78:G85)</f>
        <v>23477039</v>
      </c>
      <c r="H86" s="170">
        <f t="shared" si="11"/>
        <v>7975999</v>
      </c>
      <c r="I86" s="170">
        <f t="shared" si="11"/>
        <v>7377256</v>
      </c>
      <c r="J86" s="170">
        <f t="shared" si="11"/>
        <v>7018506</v>
      </c>
      <c r="K86" s="170">
        <f t="shared" si="11"/>
        <v>5301694.9000000004</v>
      </c>
      <c r="L86" s="170">
        <f t="shared" si="11"/>
        <v>1827642.0100000002</v>
      </c>
      <c r="M86" s="170">
        <f t="shared" si="11"/>
        <v>0</v>
      </c>
      <c r="N86" s="170">
        <f t="shared" si="11"/>
        <v>0</v>
      </c>
      <c r="O86" s="165"/>
      <c r="P86" s="165"/>
      <c r="Q86" s="165"/>
      <c r="R86" s="165"/>
      <c r="S86" s="165"/>
      <c r="T86" s="165"/>
      <c r="U86" s="165"/>
      <c r="V86" s="164"/>
      <c r="W86" s="166"/>
      <c r="X86" s="167"/>
    </row>
    <row r="87" spans="5:25" ht="18" x14ac:dyDescent="0.35">
      <c r="E87" s="168"/>
      <c r="F87" s="169"/>
      <c r="G87" s="169"/>
      <c r="H87" s="169"/>
      <c r="I87" s="169"/>
      <c r="J87" s="169"/>
      <c r="K87" s="169"/>
      <c r="L87" s="169"/>
      <c r="M87" s="169"/>
      <c r="N87" s="169"/>
    </row>
    <row r="88" spans="5:25" ht="18" x14ac:dyDescent="0.35">
      <c r="E88" s="168"/>
      <c r="F88" s="169"/>
      <c r="G88" s="169"/>
      <c r="H88" s="169"/>
      <c r="I88" s="169"/>
      <c r="J88" s="169"/>
      <c r="K88" s="169"/>
      <c r="L88" s="169"/>
      <c r="M88" s="169"/>
      <c r="N88" s="169"/>
    </row>
    <row r="89" spans="5:25" ht="18" x14ac:dyDescent="0.35">
      <c r="E89" s="168"/>
      <c r="F89" s="169"/>
      <c r="G89" s="169"/>
      <c r="H89" s="169"/>
      <c r="I89" s="169"/>
      <c r="J89" s="169"/>
      <c r="K89" s="169"/>
      <c r="L89" s="169"/>
      <c r="M89" s="169"/>
      <c r="N89" s="169"/>
    </row>
    <row r="90" spans="5:25" ht="18" x14ac:dyDescent="0.35">
      <c r="E90" s="168"/>
      <c r="F90" s="169"/>
      <c r="G90" s="169"/>
      <c r="H90" s="169"/>
      <c r="I90" s="169"/>
      <c r="J90" s="169"/>
      <c r="K90" s="169"/>
      <c r="L90" s="169"/>
      <c r="M90" s="169"/>
      <c r="N90" s="169"/>
    </row>
    <row r="91" spans="5:25" ht="18" x14ac:dyDescent="0.35">
      <c r="E91" s="168"/>
      <c r="F91" s="169"/>
      <c r="G91" s="169"/>
      <c r="H91" s="169"/>
      <c r="I91" s="169"/>
      <c r="J91" s="169"/>
      <c r="K91" s="169"/>
      <c r="L91" s="169"/>
      <c r="M91" s="169"/>
      <c r="N91" s="169"/>
    </row>
    <row r="92" spans="5:25" ht="18" x14ac:dyDescent="0.35">
      <c r="E92" s="168"/>
      <c r="F92" s="169"/>
      <c r="G92" s="169"/>
      <c r="H92" s="169"/>
      <c r="I92" s="169"/>
      <c r="J92" s="169"/>
      <c r="K92" s="169"/>
      <c r="L92" s="169"/>
      <c r="M92" s="169"/>
      <c r="N92" s="169"/>
    </row>
    <row r="93" spans="5:25" ht="18" x14ac:dyDescent="0.35">
      <c r="E93" s="168"/>
      <c r="F93" s="169"/>
      <c r="G93" s="169"/>
      <c r="H93" s="169"/>
      <c r="I93" s="169"/>
      <c r="J93" s="169"/>
      <c r="K93" s="169"/>
      <c r="L93" s="169"/>
      <c r="M93" s="169"/>
      <c r="N93" s="169"/>
    </row>
    <row r="94" spans="5:25" ht="18" x14ac:dyDescent="0.35">
      <c r="E94" s="168"/>
      <c r="F94" s="169"/>
      <c r="G94" s="169"/>
      <c r="H94" s="169"/>
      <c r="I94" s="169"/>
      <c r="J94" s="169"/>
      <c r="K94" s="169"/>
      <c r="L94" s="169"/>
      <c r="M94" s="169"/>
      <c r="N94" s="169"/>
    </row>
    <row r="97" spans="4:24" hidden="1" x14ac:dyDescent="0.3"/>
    <row r="98" spans="4:24" hidden="1" x14ac:dyDescent="0.3"/>
    <row r="99" spans="4:24" ht="15" hidden="1" thickBot="1" x14ac:dyDescent="0.35"/>
    <row r="100" spans="4:24" ht="15" hidden="1" thickBot="1" x14ac:dyDescent="0.35">
      <c r="E100" s="250" t="s">
        <v>12</v>
      </c>
      <c r="F100" s="251"/>
      <c r="G100" s="251"/>
      <c r="H100" s="251"/>
      <c r="I100" s="251"/>
      <c r="J100" s="251"/>
      <c r="K100" s="251"/>
      <c r="L100" s="251"/>
      <c r="M100" s="251"/>
      <c r="N100" s="251"/>
      <c r="O100" s="251"/>
      <c r="P100" s="251"/>
      <c r="Q100" s="251"/>
      <c r="R100" s="251"/>
      <c r="S100" s="251"/>
      <c r="T100" s="251"/>
      <c r="U100" s="251"/>
      <c r="V100" s="251"/>
      <c r="W100" s="251"/>
      <c r="X100" s="252"/>
    </row>
    <row r="101" spans="4:24" ht="22.95" hidden="1" customHeight="1" thickBot="1" x14ac:dyDescent="0.35">
      <c r="E101" s="248" t="s">
        <v>13</v>
      </c>
      <c r="F101" s="248" t="s">
        <v>14</v>
      </c>
      <c r="G101" s="253" t="s">
        <v>15</v>
      </c>
      <c r="H101" s="254"/>
      <c r="I101" s="254"/>
      <c r="J101" s="255"/>
      <c r="K101" s="253" t="s">
        <v>16</v>
      </c>
      <c r="L101" s="254"/>
      <c r="M101" s="254"/>
      <c r="N101" s="255"/>
      <c r="O101" s="256" t="s">
        <v>17</v>
      </c>
      <c r="P101" s="257"/>
      <c r="Q101" s="257"/>
      <c r="R101" s="258"/>
      <c r="S101" s="256" t="s">
        <v>18</v>
      </c>
      <c r="T101" s="257"/>
      <c r="U101" s="257"/>
      <c r="V101" s="258"/>
      <c r="W101" s="67"/>
      <c r="X101" s="259" t="s">
        <v>126</v>
      </c>
    </row>
    <row r="102" spans="4:24" ht="28.2" hidden="1" thickBot="1" x14ac:dyDescent="0.35">
      <c r="E102" s="249"/>
      <c r="F102" s="249"/>
      <c r="G102" s="1" t="s">
        <v>122</v>
      </c>
      <c r="H102" s="2" t="s">
        <v>123</v>
      </c>
      <c r="I102" s="3" t="s">
        <v>124</v>
      </c>
      <c r="J102" s="4" t="s">
        <v>125</v>
      </c>
      <c r="K102" s="1" t="s">
        <v>122</v>
      </c>
      <c r="L102" s="2" t="s">
        <v>123</v>
      </c>
      <c r="M102" s="3" t="s">
        <v>124</v>
      </c>
      <c r="N102" s="4" t="s">
        <v>125</v>
      </c>
      <c r="O102" s="1" t="s">
        <v>6</v>
      </c>
      <c r="P102" s="5" t="s">
        <v>7</v>
      </c>
      <c r="Q102" s="6" t="s">
        <v>8</v>
      </c>
      <c r="R102" s="7" t="s">
        <v>9</v>
      </c>
      <c r="S102" s="8" t="s">
        <v>6</v>
      </c>
      <c r="T102" s="9" t="s">
        <v>7</v>
      </c>
      <c r="U102" s="6" t="s">
        <v>8</v>
      </c>
      <c r="V102" s="9" t="s">
        <v>9</v>
      </c>
      <c r="W102" s="127"/>
      <c r="X102" s="260"/>
    </row>
    <row r="103" spans="4:24" ht="47.55" hidden="1" customHeight="1" x14ac:dyDescent="0.3">
      <c r="E103" s="12" t="s">
        <v>108</v>
      </c>
      <c r="F103" s="10">
        <v>11300000</v>
      </c>
      <c r="G103" s="20">
        <v>360000</v>
      </c>
      <c r="H103" s="21">
        <v>1025000</v>
      </c>
      <c r="I103" s="21">
        <v>8885000</v>
      </c>
      <c r="J103" s="22">
        <v>1030000</v>
      </c>
      <c r="K103" s="20">
        <v>360000</v>
      </c>
      <c r="L103" s="23">
        <v>1025000</v>
      </c>
      <c r="M103" s="23">
        <v>8885000</v>
      </c>
      <c r="N103" s="24">
        <v>1030000</v>
      </c>
      <c r="O103" s="55">
        <f t="shared" ref="O103:O111" si="12">IFERROR((K103/G103),"100%")</f>
        <v>1</v>
      </c>
      <c r="P103" s="56">
        <f t="shared" ref="P103:P111" si="13">IFERROR((L103/H103),"100%")</f>
        <v>1</v>
      </c>
      <c r="Q103" s="56">
        <f t="shared" ref="Q103:Q111" si="14">IFERROR((M103/I103),"100%")</f>
        <v>1</v>
      </c>
      <c r="R103" s="57">
        <f t="shared" ref="R103:R111" si="15">IFERROR((N103/J103),"100%")</f>
        <v>1</v>
      </c>
      <c r="S103" s="55">
        <f t="shared" ref="S103:S111" si="16">IFERROR(((K103)/(G103)),"100%")</f>
        <v>1</v>
      </c>
      <c r="T103" s="56">
        <f t="shared" ref="T103:T111" si="17">IFERROR(((K103+L103)/(G103+H103)),"100%")</f>
        <v>1</v>
      </c>
      <c r="U103" s="56">
        <f t="shared" ref="U103:U111" si="18">IFERROR(((K103+L103+M103)/(G103+H103+I103)),"100%")</f>
        <v>1</v>
      </c>
      <c r="V103" s="57">
        <f t="shared" ref="V103:V111" si="19">IFERROR(((K103+L103+M103+N103)/(G103+H103+I103+J103)),"100%")</f>
        <v>1</v>
      </c>
      <c r="W103" s="128"/>
      <c r="X103" s="59"/>
    </row>
    <row r="104" spans="4:24" ht="40.950000000000003" hidden="1" customHeight="1" x14ac:dyDescent="0.3">
      <c r="E104" s="13" t="s">
        <v>109</v>
      </c>
      <c r="F104" s="11">
        <v>1200000</v>
      </c>
      <c r="G104" s="25">
        <v>126000</v>
      </c>
      <c r="H104" s="26">
        <v>411750</v>
      </c>
      <c r="I104" s="26">
        <v>332250</v>
      </c>
      <c r="J104" s="27">
        <v>330000</v>
      </c>
      <c r="K104" s="25">
        <v>125592.94</v>
      </c>
      <c r="L104" s="28">
        <v>441832.42</v>
      </c>
      <c r="M104" s="28">
        <v>332250</v>
      </c>
      <c r="N104" s="29">
        <v>330000</v>
      </c>
      <c r="O104" s="49">
        <f t="shared" si="12"/>
        <v>0.99676936507936509</v>
      </c>
      <c r="P104" s="50">
        <f t="shared" si="13"/>
        <v>1.0730599149969642</v>
      </c>
      <c r="Q104" s="50">
        <f t="shared" si="14"/>
        <v>1</v>
      </c>
      <c r="R104" s="51">
        <f t="shared" si="15"/>
        <v>1</v>
      </c>
      <c r="S104" s="49">
        <f t="shared" si="16"/>
        <v>0.99676936507936509</v>
      </c>
      <c r="T104" s="50">
        <f t="shared" si="17"/>
        <v>1.0551843049744305</v>
      </c>
      <c r="U104" s="50">
        <f t="shared" si="18"/>
        <v>1.0341096091954023</v>
      </c>
      <c r="V104" s="51">
        <f t="shared" si="19"/>
        <v>1.0247294666666666</v>
      </c>
      <c r="W104" s="129"/>
      <c r="X104" s="60"/>
    </row>
    <row r="105" spans="4:24" ht="28.2" hidden="1" customHeight="1" x14ac:dyDescent="0.3">
      <c r="E105" s="39" t="s">
        <v>110</v>
      </c>
      <c r="F105" s="40">
        <v>1100000</v>
      </c>
      <c r="G105" s="41">
        <v>160000</v>
      </c>
      <c r="H105" s="42">
        <v>490000</v>
      </c>
      <c r="I105" s="42">
        <v>250000</v>
      </c>
      <c r="J105" s="43">
        <v>200000</v>
      </c>
      <c r="K105" s="41">
        <v>159556.71</v>
      </c>
      <c r="L105" s="44">
        <v>489891.46</v>
      </c>
      <c r="M105" s="44">
        <v>270151.53999999998</v>
      </c>
      <c r="N105" s="45">
        <v>106848.89</v>
      </c>
      <c r="O105" s="49">
        <f t="shared" si="12"/>
        <v>0.99722943749999993</v>
      </c>
      <c r="P105" s="50">
        <f t="shared" si="13"/>
        <v>0.99977848979591843</v>
      </c>
      <c r="Q105" s="50">
        <f t="shared" si="14"/>
        <v>1.0806061599999999</v>
      </c>
      <c r="R105" s="51">
        <f t="shared" si="15"/>
        <v>0.53424444999999998</v>
      </c>
      <c r="S105" s="49">
        <f t="shared" si="16"/>
        <v>0.99722943749999993</v>
      </c>
      <c r="T105" s="50">
        <f t="shared" si="17"/>
        <v>0.99915103076923084</v>
      </c>
      <c r="U105" s="50">
        <f t="shared" si="18"/>
        <v>1.0217774555555554</v>
      </c>
      <c r="V105" s="51">
        <f t="shared" si="19"/>
        <v>0.93313509090909086</v>
      </c>
      <c r="W105" s="130"/>
      <c r="X105" s="47"/>
    </row>
    <row r="106" spans="4:24" ht="27.6" hidden="1" x14ac:dyDescent="0.3">
      <c r="D106" s="61"/>
      <c r="E106" s="39" t="s">
        <v>111</v>
      </c>
      <c r="F106" s="40">
        <v>1200000</v>
      </c>
      <c r="G106" s="41">
        <v>250797</v>
      </c>
      <c r="H106" s="42">
        <v>425797</v>
      </c>
      <c r="I106" s="42">
        <v>299941</v>
      </c>
      <c r="J106" s="43">
        <v>223465</v>
      </c>
      <c r="K106" s="41">
        <v>154715</v>
      </c>
      <c r="L106" s="44">
        <v>274832</v>
      </c>
      <c r="M106" s="44">
        <v>253416.52</v>
      </c>
      <c r="N106" s="45">
        <v>198454.52</v>
      </c>
      <c r="O106" s="49">
        <f t="shared" si="12"/>
        <v>0.61689334401926654</v>
      </c>
      <c r="P106" s="50">
        <f t="shared" si="13"/>
        <v>0.64545311498202196</v>
      </c>
      <c r="Q106" s="50">
        <f t="shared" si="14"/>
        <v>0.84488789461927505</v>
      </c>
      <c r="R106" s="51">
        <f t="shared" si="15"/>
        <v>0.88807875953728765</v>
      </c>
      <c r="S106" s="49">
        <f t="shared" si="16"/>
        <v>0.61689334401926654</v>
      </c>
      <c r="T106" s="50">
        <f t="shared" si="17"/>
        <v>0.63486669997073575</v>
      </c>
      <c r="U106" s="50">
        <f t="shared" si="18"/>
        <v>0.69937433886138234</v>
      </c>
      <c r="V106" s="51">
        <f t="shared" si="19"/>
        <v>0.73451503333333334</v>
      </c>
      <c r="W106" s="130"/>
      <c r="X106" s="47"/>
    </row>
    <row r="107" spans="4:24" ht="43.2" hidden="1" x14ac:dyDescent="0.3">
      <c r="D107" s="61"/>
      <c r="E107" s="39" t="s">
        <v>112</v>
      </c>
      <c r="F107" s="40">
        <v>14250000</v>
      </c>
      <c r="G107" s="41">
        <v>3778310</v>
      </c>
      <c r="H107" s="42">
        <v>3688310</v>
      </c>
      <c r="I107" s="42">
        <v>3368310</v>
      </c>
      <c r="J107" s="43">
        <v>3415070</v>
      </c>
      <c r="K107" s="41">
        <v>11143.15</v>
      </c>
      <c r="L107" s="44">
        <v>1933142.91</v>
      </c>
      <c r="M107" s="44">
        <v>3241633.35</v>
      </c>
      <c r="N107" s="45">
        <v>2380898.84</v>
      </c>
      <c r="O107" s="49">
        <f t="shared" si="12"/>
        <v>2.9492418568089966E-3</v>
      </c>
      <c r="P107" s="50">
        <f t="shared" si="13"/>
        <v>0.52412701481166168</v>
      </c>
      <c r="Q107" s="50">
        <f t="shared" si="14"/>
        <v>0.96239162963028935</v>
      </c>
      <c r="R107" s="51">
        <f t="shared" si="15"/>
        <v>0.69717424240205905</v>
      </c>
      <c r="S107" s="49">
        <f t="shared" si="16"/>
        <v>2.9492418568089966E-3</v>
      </c>
      <c r="T107" s="50">
        <f t="shared" si="17"/>
        <v>0.26039708194604783</v>
      </c>
      <c r="U107" s="50">
        <f t="shared" si="18"/>
        <v>0.47862971057496451</v>
      </c>
      <c r="V107" s="51">
        <f t="shared" si="19"/>
        <v>0.53100478947368424</v>
      </c>
      <c r="W107" s="130"/>
      <c r="X107" s="47" t="s">
        <v>121</v>
      </c>
    </row>
    <row r="108" spans="4:24" ht="27.6" hidden="1" x14ac:dyDescent="0.3">
      <c r="E108" s="39" t="s">
        <v>113</v>
      </c>
      <c r="F108" s="40">
        <v>20700000</v>
      </c>
      <c r="G108" s="41">
        <v>4811428</v>
      </c>
      <c r="H108" s="42">
        <v>4549524</v>
      </c>
      <c r="I108" s="42">
        <v>4634524</v>
      </c>
      <c r="J108" s="43">
        <v>6704524</v>
      </c>
      <c r="K108" s="41">
        <v>3358786.82</v>
      </c>
      <c r="L108" s="44">
        <v>3742464.01</v>
      </c>
      <c r="M108" s="44">
        <v>4634524</v>
      </c>
      <c r="N108" s="45">
        <v>6704524</v>
      </c>
      <c r="O108" s="49">
        <f t="shared" si="12"/>
        <v>0.6980852295825688</v>
      </c>
      <c r="P108" s="50">
        <f t="shared" si="13"/>
        <v>0.82260561984066904</v>
      </c>
      <c r="Q108" s="50">
        <f t="shared" si="14"/>
        <v>1</v>
      </c>
      <c r="R108" s="51">
        <f t="shared" si="15"/>
        <v>1</v>
      </c>
      <c r="S108" s="49">
        <f t="shared" si="16"/>
        <v>0.6980852295825688</v>
      </c>
      <c r="T108" s="50">
        <f t="shared" si="17"/>
        <v>0.7586034871239592</v>
      </c>
      <c r="U108" s="50">
        <f t="shared" si="18"/>
        <v>0.83854059911931544</v>
      </c>
      <c r="V108" s="51">
        <f t="shared" si="19"/>
        <v>0.89083569227053128</v>
      </c>
      <c r="W108" s="130"/>
      <c r="X108" s="47"/>
    </row>
    <row r="109" spans="4:24" ht="27.6" hidden="1" x14ac:dyDescent="0.3">
      <c r="E109" s="39" t="s">
        <v>114</v>
      </c>
      <c r="F109" s="40">
        <v>500000</v>
      </c>
      <c r="G109" s="41">
        <v>50000</v>
      </c>
      <c r="H109" s="42">
        <v>200000</v>
      </c>
      <c r="I109" s="42">
        <v>175000</v>
      </c>
      <c r="J109" s="43">
        <v>75000</v>
      </c>
      <c r="K109" s="41">
        <v>112097</v>
      </c>
      <c r="L109" s="44">
        <v>63241.17</v>
      </c>
      <c r="M109" s="44">
        <v>140000</v>
      </c>
      <c r="N109" s="45">
        <v>75000</v>
      </c>
      <c r="O109" s="49">
        <f t="shared" si="12"/>
        <v>2.24194</v>
      </c>
      <c r="P109" s="50">
        <f t="shared" si="13"/>
        <v>0.31620585000000001</v>
      </c>
      <c r="Q109" s="50">
        <f t="shared" si="14"/>
        <v>0.8</v>
      </c>
      <c r="R109" s="51">
        <f t="shared" si="15"/>
        <v>1</v>
      </c>
      <c r="S109" s="49">
        <f t="shared" si="16"/>
        <v>2.24194</v>
      </c>
      <c r="T109" s="50">
        <f t="shared" si="17"/>
        <v>0.70135267999999995</v>
      </c>
      <c r="U109" s="50">
        <f t="shared" si="18"/>
        <v>0.74197216470588234</v>
      </c>
      <c r="V109" s="51">
        <f t="shared" si="19"/>
        <v>0.78067633999999997</v>
      </c>
      <c r="W109" s="130"/>
      <c r="X109" s="47"/>
    </row>
    <row r="110" spans="4:24" ht="27.6" hidden="1" x14ac:dyDescent="0.3">
      <c r="E110" s="39" t="s">
        <v>115</v>
      </c>
      <c r="F110" s="40">
        <v>274724673.82999998</v>
      </c>
      <c r="G110" s="41">
        <v>61608858.659999996</v>
      </c>
      <c r="H110" s="42">
        <v>61733858.659999996</v>
      </c>
      <c r="I110" s="42">
        <v>65608858.579999998</v>
      </c>
      <c r="J110" s="43">
        <v>85773097.930000007</v>
      </c>
      <c r="K110" s="41">
        <v>33992752.740000002</v>
      </c>
      <c r="L110" s="44">
        <v>48184401.310000002</v>
      </c>
      <c r="M110" s="44">
        <v>65608858.579999998</v>
      </c>
      <c r="N110" s="45">
        <v>85773097.930000007</v>
      </c>
      <c r="O110" s="49">
        <f t="shared" si="12"/>
        <v>0.55175105462666274</v>
      </c>
      <c r="P110" s="50">
        <f t="shared" si="13"/>
        <v>0.78051821732667315</v>
      </c>
      <c r="Q110" s="50">
        <f t="shared" si="14"/>
        <v>1</v>
      </c>
      <c r="R110" s="51">
        <f t="shared" si="15"/>
        <v>1</v>
      </c>
      <c r="S110" s="49">
        <f t="shared" si="16"/>
        <v>0.55175105462666274</v>
      </c>
      <c r="T110" s="50">
        <f t="shared" si="17"/>
        <v>0.66625055646212039</v>
      </c>
      <c r="U110" s="50">
        <f t="shared" si="18"/>
        <v>0.78213696777111674</v>
      </c>
      <c r="V110" s="51">
        <f t="shared" si="19"/>
        <v>0.85015702195182774</v>
      </c>
      <c r="W110" s="130"/>
      <c r="X110" s="47"/>
    </row>
    <row r="111" spans="4:24" ht="25.95" hidden="1" customHeight="1" thickBot="1" x14ac:dyDescent="0.35">
      <c r="E111" s="14" t="s">
        <v>116</v>
      </c>
      <c r="F111" s="15">
        <f>SUM(F103:F110)</f>
        <v>324974673.82999998</v>
      </c>
      <c r="G111" s="30"/>
      <c r="H111" s="31"/>
      <c r="I111" s="31"/>
      <c r="J111" s="32"/>
      <c r="K111" s="30">
        <v>38274644.359999999</v>
      </c>
      <c r="L111" s="33">
        <v>56154805.280000001</v>
      </c>
      <c r="M111" s="33">
        <v>83365833.989999995</v>
      </c>
      <c r="N111" s="34">
        <v>96598824.180000007</v>
      </c>
      <c r="O111" s="52" t="str">
        <f t="shared" si="12"/>
        <v>100%</v>
      </c>
      <c r="P111" s="53" t="str">
        <f t="shared" si="13"/>
        <v>100%</v>
      </c>
      <c r="Q111" s="53" t="str">
        <f t="shared" si="14"/>
        <v>100%</v>
      </c>
      <c r="R111" s="54" t="str">
        <f t="shared" si="15"/>
        <v>100%</v>
      </c>
      <c r="S111" s="52" t="str">
        <f t="shared" si="16"/>
        <v>100%</v>
      </c>
      <c r="T111" s="53" t="str">
        <f t="shared" si="17"/>
        <v>100%</v>
      </c>
      <c r="U111" s="53" t="str">
        <f t="shared" si="18"/>
        <v>100%</v>
      </c>
      <c r="V111" s="54" t="str">
        <f t="shared" si="19"/>
        <v>100%</v>
      </c>
      <c r="W111" s="131"/>
      <c r="X111" s="48"/>
    </row>
    <row r="112" spans="4:24" hidden="1" x14ac:dyDescent="0.3"/>
  </sheetData>
  <mergeCells count="34">
    <mergeCell ref="E75:X75"/>
    <mergeCell ref="E76:E77"/>
    <mergeCell ref="F76:F77"/>
    <mergeCell ref="G76:J76"/>
    <mergeCell ref="K76:N76"/>
    <mergeCell ref="O76:R76"/>
    <mergeCell ref="S76:V76"/>
    <mergeCell ref="W76:X77"/>
    <mergeCell ref="X11:X12"/>
    <mergeCell ref="B14:F14"/>
    <mergeCell ref="B11:B12"/>
    <mergeCell ref="E101:E102"/>
    <mergeCell ref="E100:X100"/>
    <mergeCell ref="F101:F102"/>
    <mergeCell ref="G101:J101"/>
    <mergeCell ref="K101:N101"/>
    <mergeCell ref="O101:R101"/>
    <mergeCell ref="S101:V101"/>
    <mergeCell ref="X101:X102"/>
    <mergeCell ref="C11:C12"/>
    <mergeCell ref="W78:X78"/>
    <mergeCell ref="W79:X79"/>
    <mergeCell ref="W80:X80"/>
    <mergeCell ref="W85:X85"/>
    <mergeCell ref="F2:T2"/>
    <mergeCell ref="F3:T3"/>
    <mergeCell ref="F4:T4"/>
    <mergeCell ref="F5:T5"/>
    <mergeCell ref="P11:S11"/>
    <mergeCell ref="D11:F11"/>
    <mergeCell ref="G11:K11"/>
    <mergeCell ref="L11:O11"/>
    <mergeCell ref="G10:W10"/>
    <mergeCell ref="U11:W11"/>
  </mergeCells>
  <conditionalFormatting sqref="G78:J85">
    <cfRule type="containsBlanks" dxfId="44" priority="38">
      <formula>LEN(TRIM(G78))=0</formula>
    </cfRule>
  </conditionalFormatting>
  <conditionalFormatting sqref="G103:J111">
    <cfRule type="containsBlanks" dxfId="43" priority="144">
      <formula>LEN(TRIM(G103))=0</formula>
    </cfRule>
  </conditionalFormatting>
  <conditionalFormatting sqref="H13">
    <cfRule type="cellIs" priority="77" operator="equal">
      <formula>"NO DISPONIBLE"</formula>
    </cfRule>
  </conditionalFormatting>
  <conditionalFormatting sqref="H15:K53">
    <cfRule type="containsBlanks" dxfId="42" priority="61">
      <formula>LEN(TRIM(H15))=0</formula>
    </cfRule>
  </conditionalFormatting>
  <conditionalFormatting sqref="H14:L14">
    <cfRule type="containsBlanks" dxfId="41" priority="39">
      <formula>LEN(TRIM(H14))=0</formula>
    </cfRule>
  </conditionalFormatting>
  <conditionalFormatting sqref="I13:M13">
    <cfRule type="cellIs" dxfId="40" priority="74" operator="equal">
      <formula>"NO DISPONIBLE"</formula>
    </cfRule>
  </conditionalFormatting>
  <conditionalFormatting sqref="L15:L18">
    <cfRule type="containsBlanks" dxfId="39" priority="25">
      <formula>LEN(TRIM(L15))=0</formula>
    </cfRule>
  </conditionalFormatting>
  <conditionalFormatting sqref="L19:L33">
    <cfRule type="containsBlanks" dxfId="38" priority="28">
      <formula>LEN(TRIM(L19))=0</formula>
    </cfRule>
  </conditionalFormatting>
  <conditionalFormatting sqref="L47:L52">
    <cfRule type="containsBlanks" dxfId="37" priority="29">
      <formula>LEN(TRIM(L47))=0</formula>
    </cfRule>
  </conditionalFormatting>
  <conditionalFormatting sqref="L53">
    <cfRule type="containsBlanks" dxfId="36" priority="24">
      <formula>LEN(TRIM(L53))=0</formula>
    </cfRule>
  </conditionalFormatting>
  <conditionalFormatting sqref="L34:O46 M47:O48 K78:N85 K103:N111">
    <cfRule type="containsBlanks" dxfId="35" priority="37">
      <formula>LEN(TRIM(K34))=0</formula>
    </cfRule>
  </conditionalFormatting>
  <conditionalFormatting sqref="M49:M53">
    <cfRule type="containsBlanks" dxfId="34" priority="1">
      <formula>LEN(TRIM(M49))=0</formula>
    </cfRule>
  </conditionalFormatting>
  <conditionalFormatting sqref="N13:O14 M14 M15:O33">
    <cfRule type="containsBlanks" dxfId="33" priority="2">
      <formula>LEN(TRIM(M13))=0</formula>
    </cfRule>
  </conditionalFormatting>
  <conditionalFormatting sqref="N49:O53">
    <cfRule type="containsBlanks" dxfId="32" priority="17">
      <formula>LEN(TRIM(N49))=0</formula>
    </cfRule>
  </conditionalFormatting>
  <conditionalFormatting sqref="O78:V85">
    <cfRule type="cellIs" dxfId="31" priority="32" operator="equal">
      <formula>"NO APLICA"</formula>
    </cfRule>
    <cfRule type="cellIs" dxfId="30" priority="33" operator="between">
      <formula>0.7</formula>
      <formula>1.2</formula>
    </cfRule>
    <cfRule type="cellIs" dxfId="29" priority="34" operator="between">
      <formula>0.5</formula>
      <formula>0.7</formula>
    </cfRule>
    <cfRule type="cellIs" dxfId="28" priority="35" operator="lessThan">
      <formula>0.5</formula>
    </cfRule>
    <cfRule type="cellIs" dxfId="27" priority="36" operator="greaterThan">
      <formula>1.2</formula>
    </cfRule>
  </conditionalFormatting>
  <conditionalFormatting sqref="O103:W111">
    <cfRule type="cellIs" dxfId="26" priority="92" stopIfTrue="1" operator="lessThan">
      <formula>0.5</formula>
    </cfRule>
    <cfRule type="cellIs" dxfId="25" priority="93" stopIfTrue="1" operator="between">
      <formula>0.5</formula>
      <formula>0.7</formula>
    </cfRule>
    <cfRule type="cellIs" dxfId="24" priority="94" stopIfTrue="1" operator="between">
      <formula>0.7</formula>
      <formula>1.2</formula>
    </cfRule>
    <cfRule type="cellIs" dxfId="23" priority="95" stopIfTrue="1" operator="greaterThanOrEqual">
      <formula>1.2</formula>
    </cfRule>
    <cfRule type="containsBlanks" dxfId="22" priority="96" stopIfTrue="1">
      <formula>LEN(TRIM(O103))=0</formula>
    </cfRule>
    <cfRule type="cellIs" dxfId="21" priority="91" stopIfTrue="1" operator="equal">
      <formula>"100%"</formula>
    </cfRule>
  </conditionalFormatting>
  <conditionalFormatting sqref="P13">
    <cfRule type="cellIs" priority="73" operator="equal">
      <formula>"NO DISPONIBLE"</formula>
    </cfRule>
  </conditionalFormatting>
  <conditionalFormatting sqref="P14:Q53">
    <cfRule type="cellIs" dxfId="20" priority="20" stopIfTrue="1" operator="between">
      <formula>0.5</formula>
      <formula>0.7</formula>
    </cfRule>
    <cfRule type="cellIs" dxfId="19" priority="19" stopIfTrue="1" operator="lessThan">
      <formula>0.5</formula>
    </cfRule>
    <cfRule type="cellIs" dxfId="18" priority="18" stopIfTrue="1" operator="equal">
      <formula>"100%"</formula>
    </cfRule>
    <cfRule type="cellIs" dxfId="17" priority="21" stopIfTrue="1" operator="between">
      <formula>0.7</formula>
      <formula>1.2</formula>
    </cfRule>
    <cfRule type="containsBlanks" dxfId="16" priority="23" stopIfTrue="1">
      <formula>LEN(TRIM(P14))=0</formula>
    </cfRule>
    <cfRule type="cellIs" dxfId="15" priority="22" stopIfTrue="1" operator="greaterThanOrEqual">
      <formula>1.2</formula>
    </cfRule>
  </conditionalFormatting>
  <conditionalFormatting sqref="Q13">
    <cfRule type="cellIs" dxfId="14" priority="72" operator="equal">
      <formula>"NO DISPONIBLE"</formula>
    </cfRule>
  </conditionalFormatting>
  <conditionalFormatting sqref="T13">
    <cfRule type="cellIs" priority="71" operator="equal">
      <formula>"NO DISPONIBLE"</formula>
    </cfRule>
  </conditionalFormatting>
  <conditionalFormatting sqref="T14:U53">
    <cfRule type="cellIs" dxfId="13" priority="3" stopIfTrue="1" operator="equal">
      <formula>"100%"</formula>
    </cfRule>
    <cfRule type="cellIs" dxfId="12" priority="4" stopIfTrue="1" operator="lessThan">
      <formula>0.5</formula>
    </cfRule>
    <cfRule type="cellIs" dxfId="11" priority="5" stopIfTrue="1" operator="between">
      <formula>0.5</formula>
      <formula>0.7</formula>
    </cfRule>
    <cfRule type="cellIs" dxfId="10" priority="6" stopIfTrue="1" operator="between">
      <formula>0.7</formula>
      <formula>1.2</formula>
    </cfRule>
    <cfRule type="containsBlanks" dxfId="9" priority="8" stopIfTrue="1">
      <formula>LEN(TRIM(T14))=0</formula>
    </cfRule>
    <cfRule type="cellIs" dxfId="8" priority="7" stopIfTrue="1" operator="greaterThanOrEqual">
      <formula>1.2</formula>
    </cfRule>
  </conditionalFormatting>
  <conditionalFormatting sqref="U13">
    <cfRule type="cellIs" dxfId="7" priority="70" operator="equal">
      <formula>"NO DISPONIBLE"</formula>
    </cfRule>
  </conditionalFormatting>
  <conditionalFormatting sqref="V13:W53">
    <cfRule type="cellIs" dxfId="6" priority="50" stopIfTrue="1" operator="between">
      <formula>0.5</formula>
      <formula>0.7</formula>
    </cfRule>
    <cfRule type="cellIs" dxfId="5" priority="51" stopIfTrue="1" operator="between">
      <formula>0.7</formula>
      <formula>1.2</formula>
    </cfRule>
    <cfRule type="cellIs" dxfId="4" priority="52" stopIfTrue="1" operator="greaterThanOrEqual">
      <formula>1.2</formula>
    </cfRule>
    <cfRule type="containsBlanks" dxfId="3" priority="53" stopIfTrue="1">
      <formula>LEN(TRIM(V13))=0</formula>
    </cfRule>
    <cfRule type="containsBlanks" dxfId="2" priority="47">
      <formula>LEN(TRIM(V13))=0</formula>
    </cfRule>
    <cfRule type="cellIs" dxfId="1" priority="48" stopIfTrue="1" operator="equal">
      <formula>"100%"</formula>
    </cfRule>
    <cfRule type="cellIs" dxfId="0" priority="49" stopIfTrue="1" operator="lessThan">
      <formula>0.5</formula>
    </cfRule>
  </conditionalFormatting>
  <pageMargins left="0.70866141732283472" right="0.70866141732283472" top="0.9055118110236221" bottom="0.55118110236220474" header="0.31496062992125984" footer="0.47244094488188981"/>
  <pageSetup paperSize="17" scale="38" fitToHeight="0" orientation="landscape" horizontalDpi="1200" verticalDpi="1200" r:id="rId1"/>
  <rowBreaks count="4" manualBreakCount="4">
    <brk id="18" max="23" man="1"/>
    <brk id="33" max="23" man="1"/>
    <brk id="45" max="23" man="1"/>
    <brk id="6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C39" sqref="C39"/>
    </sheetView>
  </sheetViews>
  <sheetFormatPr baseColWidth="10" defaultRowHeight="14.4" x14ac:dyDescent="0.3"/>
  <cols>
    <col min="1" max="1" width="73.44140625" customWidth="1"/>
    <col min="2" max="2" width="34.6640625" customWidth="1"/>
  </cols>
  <sheetData>
    <row r="1" spans="1:2" x14ac:dyDescent="0.3">
      <c r="A1" s="19" t="s">
        <v>22</v>
      </c>
    </row>
    <row r="3" spans="1:2" ht="120" customHeight="1" x14ac:dyDescent="0.3">
      <c r="A3" s="282" t="s">
        <v>21</v>
      </c>
      <c r="B3" s="282"/>
    </row>
    <row r="5" spans="1:2" ht="43.2" x14ac:dyDescent="0.3">
      <c r="A5" s="16"/>
      <c r="B5" s="18" t="s">
        <v>19</v>
      </c>
    </row>
    <row r="6" spans="1:2" ht="57.6" x14ac:dyDescent="0.3">
      <c r="A6" s="17"/>
      <c r="B6" s="18" t="s">
        <v>20</v>
      </c>
    </row>
  </sheetData>
  <mergeCells count="1">
    <mergeCell ref="A3:B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SEGUIMIENTO 2025 </vt:lpstr>
      <vt:lpstr>Instrucciones</vt:lpstr>
      <vt:lpstr>'SEGUIMIENTO 2025 '!Área_de_impresión</vt:lpstr>
      <vt:lpstr>'SEGUIMIENTO 2025 '!Títulos_a_imprimir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Juan Ramón Góngora Canto</cp:lastModifiedBy>
  <cp:revision/>
  <cp:lastPrinted>2025-07-15T15:46:55Z</cp:lastPrinted>
  <dcterms:created xsi:type="dcterms:W3CDTF">2020-03-29T15:30:51Z</dcterms:created>
  <dcterms:modified xsi:type="dcterms:W3CDTF">2025-07-15T21:11:01Z</dcterms:modified>
  <cp:category/>
  <cp:contentStatus/>
</cp:coreProperties>
</file>