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D:\C R I S T I N A_NVO\2 0 2 5\05. INFO. T R I M E S T R A L E S\Planeación\2Tr_eje 3\"/>
    </mc:Choice>
  </mc:AlternateContent>
  <xr:revisionPtr revIDLastSave="0" documentId="13_ncr:1_{4C7DBB3C-E95E-4DF5-99C1-D75E5F78A989}" xr6:coauthVersionLast="47" xr6:coauthVersionMax="47" xr10:uidLastSave="{00000000-0000-0000-0000-000000000000}"/>
  <bookViews>
    <workbookView xWindow="28680" yWindow="1545" windowWidth="24240" windowHeight="13020" xr2:uid="{00000000-000D-0000-FFFF-FFFF00000000}"/>
  </bookViews>
  <sheets>
    <sheet name="SEGUIMIENTO 2025" sheetId="6" r:id="rId1"/>
    <sheet name="SEGUIMIENTO 2026" sheetId="4" r:id="rId2"/>
    <sheet name="SEGUIMIENTO 2027" sheetId="5" r:id="rId3"/>
    <sheet name="Instrucciones" sheetId="3" r:id="rId4"/>
  </sheets>
  <definedNames>
    <definedName name="ADFASDF" localSheetId="0">#REF!</definedName>
    <definedName name="ADFASDF">#REF!</definedName>
    <definedName name="_xlnm.Print_Area" localSheetId="0">'SEGUIMIENTO 2025'!$B$1:$X$44</definedName>
    <definedName name="averiguar" localSheetId="0">#REF!</definedName>
    <definedName name="averiguar">#REF!</definedName>
    <definedName name="averiguar2" localSheetId="0">#REF!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7" i="6" l="1"/>
  <c r="T17" i="6"/>
  <c r="Q17" i="6"/>
  <c r="U19" i="6"/>
  <c r="U20" i="6"/>
  <c r="U21" i="6"/>
  <c r="U22" i="6"/>
  <c r="U23" i="6"/>
  <c r="U24" i="6"/>
  <c r="U25" i="6"/>
  <c r="U26" i="6"/>
  <c r="U27" i="6"/>
  <c r="U28" i="6"/>
  <c r="U29" i="6"/>
  <c r="U18" i="6"/>
  <c r="Q19" i="6"/>
  <c r="Q20" i="6"/>
  <c r="Q21" i="6"/>
  <c r="Q22" i="6"/>
  <c r="Q23" i="6"/>
  <c r="Q24" i="6"/>
  <c r="Q25" i="6"/>
  <c r="Q26" i="6"/>
  <c r="Q27" i="6"/>
  <c r="Q28" i="6"/>
  <c r="Q29" i="6"/>
  <c r="Q18" i="6"/>
  <c r="T15" i="6" l="1"/>
  <c r="P15" i="6"/>
  <c r="T18" i="6" l="1"/>
  <c r="P17" i="6"/>
  <c r="T28" i="6"/>
  <c r="T29" i="6"/>
  <c r="T27" i="6" l="1"/>
  <c r="T26" i="6"/>
  <c r="T25" i="6"/>
  <c r="T24" i="6"/>
  <c r="T23" i="6"/>
  <c r="T22" i="6"/>
  <c r="T21" i="6"/>
  <c r="T20" i="6"/>
  <c r="T19" i="6"/>
  <c r="P19" i="6"/>
  <c r="P20" i="6"/>
  <c r="P21" i="6"/>
  <c r="P22" i="6"/>
  <c r="P23" i="6"/>
  <c r="P24" i="6"/>
  <c r="P25" i="6"/>
  <c r="P26" i="6"/>
  <c r="P27" i="6"/>
  <c r="P28" i="6"/>
  <c r="P29" i="6"/>
  <c r="P18" i="6"/>
  <c r="P16" i="6"/>
  <c r="Q16" i="6"/>
  <c r="R16" i="6"/>
  <c r="S16" i="6"/>
  <c r="T16" i="6"/>
  <c r="U16" i="6"/>
  <c r="V16" i="6"/>
  <c r="W16" i="6"/>
  <c r="T16" i="5"/>
  <c r="W16" i="5"/>
  <c r="V16" i="5"/>
  <c r="U16" i="5"/>
  <c r="S16" i="5"/>
  <c r="R16" i="5"/>
  <c r="Q16" i="5"/>
  <c r="P16" i="5"/>
  <c r="T16" i="4"/>
  <c r="W16" i="4"/>
  <c r="V16" i="4"/>
  <c r="U16" i="4"/>
  <c r="S16" i="4"/>
  <c r="R16" i="4"/>
  <c r="Q16" i="4"/>
  <c r="P16" i="4"/>
  <c r="V33" i="5"/>
  <c r="U33" i="5"/>
  <c r="T33" i="5"/>
  <c r="S33" i="5"/>
  <c r="R33" i="5"/>
  <c r="Q33" i="5"/>
  <c r="P33" i="5"/>
  <c r="O33" i="5"/>
  <c r="V32" i="5"/>
  <c r="U32" i="5"/>
  <c r="T32" i="5"/>
  <c r="S32" i="5"/>
  <c r="R32" i="5"/>
  <c r="Q32" i="5"/>
  <c r="P32" i="5"/>
  <c r="O32" i="5"/>
  <c r="V31" i="5"/>
  <c r="U31" i="5"/>
  <c r="T31" i="5"/>
  <c r="S31" i="5"/>
  <c r="R31" i="5"/>
  <c r="Q31" i="5"/>
  <c r="P31" i="5"/>
  <c r="O31" i="5"/>
  <c r="V30" i="5"/>
  <c r="U30" i="5"/>
  <c r="T30" i="5"/>
  <c r="S30" i="5"/>
  <c r="R30" i="5"/>
  <c r="Q30" i="5"/>
  <c r="P30" i="5"/>
  <c r="O30" i="5"/>
  <c r="V33" i="4"/>
  <c r="U33" i="4"/>
  <c r="T33" i="4"/>
  <c r="S33" i="4"/>
  <c r="R33" i="4"/>
  <c r="Q33" i="4"/>
  <c r="P33" i="4"/>
  <c r="O33" i="4"/>
  <c r="V32" i="4"/>
  <c r="U32" i="4"/>
  <c r="T32" i="4"/>
  <c r="S32" i="4"/>
  <c r="R32" i="4"/>
  <c r="Q32" i="4"/>
  <c r="P32" i="4"/>
  <c r="O32" i="4"/>
  <c r="V31" i="4"/>
  <c r="U31" i="4"/>
  <c r="T31" i="4"/>
  <c r="S31" i="4"/>
  <c r="R31" i="4"/>
  <c r="Q31" i="4"/>
  <c r="P31" i="4"/>
  <c r="O31" i="4"/>
  <c r="V30" i="4"/>
  <c r="U30" i="4"/>
  <c r="T30" i="4"/>
  <c r="S30" i="4"/>
  <c r="R30" i="4"/>
  <c r="Q30" i="4"/>
  <c r="P30" i="4"/>
  <c r="O30" i="4"/>
</calcChain>
</file>

<file path=xl/sharedStrings.xml><?xml version="1.0" encoding="utf-8"?>
<sst xmlns="http://schemas.openxmlformats.org/spreadsheetml/2006/main" count="314" uniqueCount="140">
  <si>
    <t>EJE 3: TODOS POR LA PAZ</t>
  </si>
  <si>
    <t>CLAVE Y NOMBRE DEL PPA:</t>
  </si>
  <si>
    <t>NOMBRE DE LA DEPENDENCIA QUE ATIENDE AL PROGRAMA</t>
  </si>
  <si>
    <t>AVANCE EN CUMPLIMIENTO DE METAS TRIMESTRAL Y ANUAL ACUMULADO 2025</t>
  </si>
  <si>
    <t>Nivel.
(unidad administrativa responsable)</t>
  </si>
  <si>
    <t>Resumen narrativo u objetivos.
Clave: Número del Eje, Número del Programa, 1 para el Fin, 1 para el Propósito, Número del Componente, Número de las Actividades.</t>
  </si>
  <si>
    <t>INDICADOR</t>
  </si>
  <si>
    <t>META PROGRAMADA 2025</t>
  </si>
  <si>
    <t>META ALCANZADA 2025</t>
  </si>
  <si>
    <t>PORCENTAJE DE AVANCE TRIMESTRAL 2025</t>
  </si>
  <si>
    <t>PORCENTAJE DE AVANCE TRIMESTRAL ACUMULADO 2025</t>
  </si>
  <si>
    <t>JUSTIFICACION TRIMESTRAL DE AVANCE DE RESULTADOS 2025</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</si>
  <si>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</si>
  <si>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</si>
  <si>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</si>
  <si>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</si>
  <si>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</si>
  <si>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</si>
  <si>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</si>
  <si>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</si>
  <si>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(DP de la DGPM)</t>
  </si>
  <si>
    <r>
      <rPr>
        <b/>
        <sz val="11"/>
        <color theme="1"/>
        <rFont val="Arial"/>
        <family val="2"/>
      </rPr>
      <t xml:space="preserve">3.X.1 </t>
    </r>
    <r>
      <rPr>
        <sz val="11"/>
        <color theme="1"/>
        <rFont val="Arial"/>
        <family val="2"/>
      </rPr>
      <t>Contribuir a la creación de una sociedad más segura y unida mediante estrategias de prevención de la violencia y el impulso de actividades que fomenten la convivencia y el bienestar social.</t>
    </r>
  </si>
  <si>
    <r>
      <rPr>
        <b/>
        <sz val="11"/>
        <color theme="1"/>
        <rFont val="Arial"/>
        <family val="2"/>
      </rPr>
      <t xml:space="preserve">I_TOD_PAZ: </t>
    </r>
    <r>
      <rPr>
        <sz val="11"/>
        <color theme="1"/>
        <rFont val="Arial"/>
        <family val="2"/>
      </rPr>
      <t xml:space="preserve">Índice de Todos por la Paz. </t>
    </r>
  </si>
  <si>
    <t>Trianual</t>
  </si>
  <si>
    <r>
      <rPr>
        <b/>
        <sz val="11"/>
        <color theme="1"/>
        <rFont val="Arial"/>
        <family val="2"/>
      </rPr>
      <t xml:space="preserve">Unidad de medida del indicador: </t>
    </r>
    <r>
      <rPr>
        <sz val="11"/>
        <color theme="1"/>
        <rFont val="Arial"/>
        <family val="2"/>
      </rPr>
      <t xml:space="preserve">
Porcentaje</t>
    </r>
  </si>
  <si>
    <t>No Aplica</t>
  </si>
  <si>
    <t>EJEMPLO</t>
  </si>
  <si>
    <t>P.</t>
  </si>
  <si>
    <t>Unidad de Medida del Indicador:  
Unidad de Medida de la Variable:</t>
  </si>
  <si>
    <t>Justificacion Trimestral:</t>
  </si>
  <si>
    <t>C.</t>
  </si>
  <si>
    <t>A.</t>
  </si>
  <si>
    <t>ELABORÓ</t>
  </si>
  <si>
    <t>REVISÓ
Dr. Enrique E. Encalada Sánchez
Dirección de Planeación de la DGPM</t>
  </si>
  <si>
    <t>AUTORIZÓ</t>
  </si>
  <si>
    <t>SEGUIMIENTO A LA EJECUCIÓN DEL PRESUPUESTO AUTORIZADO</t>
  </si>
  <si>
    <t>UNIDAD ADMINISTRATIVA</t>
  </si>
  <si>
    <t>PRESUPUESTO A EJERCER POR TRIMESTRE</t>
  </si>
  <si>
    <t xml:space="preserve">PRESUPUESTO EJERCIDO POR TRIMESTRE </t>
  </si>
  <si>
    <t>PORCENTAJE DEL PRESUPUESTO EJERCIDO  POR TRIMESTRE</t>
  </si>
  <si>
    <t>PORCENTAJE DEL PRESUPUESTO ANUAL EJERCIDO</t>
  </si>
  <si>
    <t>FORMATO PARA LA PROGRAMACIÓN, SEGUIMIENTO Y EVALUACIÓN DEL AVANCE EN CUMPLIMIENTO DE METAS Y OBJETIVOS DEL PROGRAMA PRESUPUESTARIO ANUAL 2026</t>
  </si>
  <si>
    <t>AVANCE EN CUMPLIMIENTO DE METAS TRIMESTRAL Y ANUAL ACUMULADO 2026</t>
  </si>
  <si>
    <t>META PROGRAMADA 2026</t>
  </si>
  <si>
    <t>META ALCANZADA 2026</t>
  </si>
  <si>
    <t>PORCENTAJE DE AVANCE TRIMESTRAL 2026</t>
  </si>
  <si>
    <t>PORCENTAJE DE AVANCE TRIMESTRAL ACUMULADO 2026</t>
  </si>
  <si>
    <t>JUSTIFICACION TRIMESTRAL DE AVANCE DE RESULTADOS 2026</t>
  </si>
  <si>
    <t xml:space="preserve">Justificación Trimestral:  
Se considera que no aplica para el primer trimestre del 2026, debido a que es un Índice de nueva creación para el eje 3 Todos por la Paz y que tiene una periodicidad trianual sin línea base y con una meta establecida hasta diciembre 2027, fecha en que se verificará si la meta programada se logró.
</t>
  </si>
  <si>
    <t>PRESUPUESTO ANUAL AUTORIZADO 2026</t>
  </si>
  <si>
    <t>JUSTIFICACION TRIMESTRAL Y ANUAL DE AVANCE DE RESULTADOS 2026</t>
  </si>
  <si>
    <t>TRIMESTRE 1 2026</t>
  </si>
  <si>
    <t>TRIMESTRE 2 2026</t>
  </si>
  <si>
    <t>TRIMESTRE 3 2026</t>
  </si>
  <si>
    <t>TRIMESTRE 4 2026</t>
  </si>
  <si>
    <t>FORMATO PARA LA PROGRAMACIÓN, SEGUIMIENTO Y EVALUACIÓN DEL AVANCE EN CUMPLIMIENTO DE METAS Y OBJETIVOS DEL PROGRAMA PRESUPUESTARIO ANUAL 2027</t>
  </si>
  <si>
    <t>AVANCE EN CUMPLIMIENTO DE METAS TRIMESTRAL Y ANUAL ACUMULADO 2027</t>
  </si>
  <si>
    <t>META PROGRAMADA 2027</t>
  </si>
  <si>
    <t>META ALCANZADA 2027</t>
  </si>
  <si>
    <t>PORCENTAJE DE AVANCE TRIMESTRAL 2027</t>
  </si>
  <si>
    <t>PORCENTAJE DE AVANCE TRIMESTRAL ACUMULADO 2027</t>
  </si>
  <si>
    <t>JUSTIFICACION TRIMESTRAL DE AVANCE DE RESULTADOS 2027</t>
  </si>
  <si>
    <t xml:space="preserve">Justificación Trimestral:  
Se considera que no aplica para el primer trimestre del 2027, debido a que es un Índice de nueva creación para el eje 3 Todos por la Paz y que tiene una periodicidad trianual sin línea base y con una meta establecida hasta diciembre 2027, fecha en que se verificará si la meta programada se logró.
</t>
  </si>
  <si>
    <t>PRESUPUESTO ANUAL AUTORIZADO 2027</t>
  </si>
  <si>
    <t>JUSTIFICACION TRIMESTRAL Y ANUAL DE AVANCE DE RESULTADOS 2027</t>
  </si>
  <si>
    <t>TRIMESTRE 1 2027</t>
  </si>
  <si>
    <t>TRIMESTRE 2 2027</t>
  </si>
  <si>
    <t>TRIMESTRE 3 2027</t>
  </si>
  <si>
    <t>TRIMESTRE 4 2027</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</si>
  <si>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</si>
  <si>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</si>
  <si>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</si>
  <si>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</si>
  <si>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CLAVE Y NOMBRE DEL PPA: E-PPA 3.2 CANCÚN CONTIGO Y SIN VIOLENCIA.</t>
  </si>
  <si>
    <t>NOMBRE DE LA DEPENDENCIA QUE ATIENDE AL PROGRAMA: SECRETARIA MUNICIPAL DE SEGURIDAD CIUDADANA Y TRÁNSITO.</t>
  </si>
  <si>
    <t>Trimestral</t>
  </si>
  <si>
    <t>Actividad</t>
  </si>
  <si>
    <t>Fin
(Dirección de Planeación Municipal )</t>
  </si>
  <si>
    <t>Propósito
(SMSCyT)</t>
  </si>
  <si>
    <t>Componente
(Subsecretaria de Control y Operación)</t>
  </si>
  <si>
    <t>Componente
(Policía de Seguridad Ciudadana)</t>
  </si>
  <si>
    <t>Componente
(Dir. Policía Turística)</t>
  </si>
  <si>
    <t>Componente
(Academia de Policía)</t>
  </si>
  <si>
    <t>Componente
(Dirección del GEAVIG)</t>
  </si>
  <si>
    <r>
      <rPr>
        <b/>
        <sz val="12"/>
        <color theme="1"/>
        <rFont val="Arial"/>
        <family val="2"/>
      </rPr>
      <t xml:space="preserve">3.2.1 </t>
    </r>
    <r>
      <rPr>
        <sz val="12"/>
        <color theme="1"/>
        <rFont val="Arial"/>
        <family val="2"/>
      </rPr>
      <t>Contribuir a una sociedad más segura, cohesionada y pacífica en el municipio de Benito Juárez mediante estrategias de prevención de la violencia, impulso a la convivencia y fortalecimiento del bienestar social.</t>
    </r>
  </si>
  <si>
    <r>
      <rPr>
        <b/>
        <sz val="12"/>
        <color theme="1"/>
        <rFont val="Arial"/>
        <family val="2"/>
      </rPr>
      <t xml:space="preserve">IMPC: </t>
    </r>
    <r>
      <rPr>
        <sz val="12"/>
        <color theme="1"/>
        <rFont val="Arial"/>
        <family val="2"/>
      </rPr>
      <t>Índice Municipal de Paz y Convivencia Ciudadana</t>
    </r>
  </si>
  <si>
    <r>
      <rPr>
        <b/>
        <sz val="12"/>
        <color theme="1"/>
        <rFont val="Arial"/>
        <family val="2"/>
      </rPr>
      <t xml:space="preserve">Unidad de medida del indicador: </t>
    </r>
    <r>
      <rPr>
        <sz val="12"/>
        <color theme="1"/>
        <rFont val="Arial"/>
        <family val="2"/>
      </rPr>
      <t xml:space="preserve">
Porcentaje</t>
    </r>
  </si>
  <si>
    <r>
      <rPr>
        <b/>
        <sz val="12"/>
        <color theme="1"/>
        <rFont val="Arial"/>
        <family val="2"/>
      </rPr>
      <t xml:space="preserve">Justificación Trimestral:  </t>
    </r>
    <r>
      <rPr>
        <sz val="12"/>
        <color theme="1"/>
        <rFont val="Arial"/>
        <family val="2"/>
      </rPr>
      <t xml:space="preserve">
El Índice Municipal de Todos por la Paz se integra con 3 Dimensiones y 9 subdimensiones que miden aspectos de Seguridad y Justicia, Cohesión Social y Educación para la Paz con indicadores de diferentes instituciones externas e internas al municipio . En el primer trimestre la meta realizada se consideró igual a la programada debido a que los indicadores no han tenido actualizaciones.</t>
    </r>
  </si>
  <si>
    <t>FORMATO PARA LA PROGRAMACIÓN, SEGUIMIENTO Y EVALUACIÓN DEL AVANCE EN CUMPLIMIENTO DE METAS Y OBJETIVOS DEL PROGRAMA PRESUPUESTARIO ANUAL 2025</t>
  </si>
  <si>
    <r>
      <t xml:space="preserve">P. 3.2.1.1 </t>
    </r>
    <r>
      <rPr>
        <sz val="14"/>
        <color rgb="FFFFFFFF"/>
        <rFont val="Arial"/>
        <family val="2"/>
      </rPr>
      <t>La población Benitojuarense, así como la población flotante conserva su patrimonio con ayuda de la prevención, detección, atención e inhibición de factores de violencia y transgresiones con cabal respeto a los Derechos Humanos.</t>
    </r>
  </si>
  <si>
    <r>
      <rPr>
        <b/>
        <sz val="14"/>
        <color theme="0"/>
        <rFont val="Arial"/>
        <family val="2"/>
      </rPr>
      <t>ID (t,t-1):</t>
    </r>
    <r>
      <rPr>
        <sz val="14"/>
        <color theme="0"/>
        <rFont val="Arial"/>
        <family val="2"/>
      </rPr>
      <t xml:space="preserve"> tasa de variación de delitos cometidos contra el patrimonio de la población del MBJ entre dos periodos de tiempo.</t>
    </r>
  </si>
  <si>
    <r>
      <t xml:space="preserve">Unidad de Medida del Indicador:  
</t>
    </r>
    <r>
      <rPr>
        <sz val="14"/>
        <color theme="0"/>
        <rFont val="Arial"/>
        <family val="2"/>
      </rPr>
      <t>Porcentaje</t>
    </r>
    <r>
      <rPr>
        <b/>
        <sz val="14"/>
        <color theme="0"/>
        <rFont val="Arial"/>
        <family val="2"/>
      </rPr>
      <t xml:space="preserve">
Unidad de Medida de la Variable:
</t>
    </r>
    <r>
      <rPr>
        <sz val="14"/>
        <color theme="0"/>
        <rFont val="Arial"/>
        <family val="2"/>
      </rPr>
      <t>Delitos contral el patrimonio</t>
    </r>
  </si>
  <si>
    <r>
      <rPr>
        <b/>
        <sz val="14"/>
        <color rgb="FF000000"/>
        <rFont val="Arial"/>
        <family val="2"/>
      </rPr>
      <t>C. 3.2.1.1.1</t>
    </r>
    <r>
      <rPr>
        <sz val="14"/>
        <color rgb="FF000000"/>
        <rFont val="Arial"/>
        <family val="2"/>
      </rPr>
      <t xml:space="preserve"> Implementación de operativos para mejorar la seguridad ciudadana, con el objetivo de beneficiar a toda la comunidad.</t>
    </r>
  </si>
  <si>
    <r>
      <rPr>
        <b/>
        <sz val="14"/>
        <color rgb="FF000000"/>
        <rFont val="Arial"/>
        <family val="2"/>
      </rPr>
      <t>PODMSC:</t>
    </r>
    <r>
      <rPr>
        <sz val="14"/>
        <color rgb="FF000000"/>
        <rFont val="Arial"/>
        <family val="2"/>
      </rPr>
      <t xml:space="preserve"> Porcentaje de operativos desarrollados para mejorar la seguridad ciudadana.</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</si>
  <si>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Operativos</t>
    </r>
  </si>
  <si>
    <r>
      <rPr>
        <b/>
        <sz val="14"/>
        <color rgb="FF000000"/>
        <rFont val="Arial"/>
        <family val="2"/>
      </rPr>
      <t>A. 3.2.1.1.1.1</t>
    </r>
    <r>
      <rPr>
        <sz val="14"/>
        <color rgb="FF000000"/>
        <rFont val="Arial"/>
        <family val="2"/>
      </rPr>
      <t xml:space="preserve"> Acciones dirigidas a la implementación de buenas prácticas profesionales. </t>
    </r>
  </si>
  <si>
    <r>
      <rPr>
        <b/>
        <sz val="14"/>
        <color rgb="FF000000"/>
        <rFont val="Arial"/>
        <family val="2"/>
      </rPr>
      <t>PADIBPP</t>
    </r>
    <r>
      <rPr>
        <sz val="14"/>
        <color rgb="FF000000"/>
        <rFont val="Arial"/>
        <family val="2"/>
      </rPr>
      <t>: Porcentaje de acciones dirigidas a la implementación de buenas prácticas profesionales. 
Se llevarán a cabo operativos aleatorios en diversos puntos, tanto fijos como itinerantes, donde se desarrollen actividades policiales. Estas acciones incluirán visitas de verificación con el objetivo de supervisar de manera efectiva a los elementos de la Secretaría Municipal de Seguridad Ciudadana y Tránsito (SMSCyT) de Benito Juárez. La implementación de estos operativos busca garantizar la correcta ejecución de las funciones policiales y fortalecer la confianza de la comunidad en sus cuerpos de seguridad.</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</si>
  <si>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Acciones en fomento de la reconstrucción del tejido social.</t>
    </r>
  </si>
  <si>
    <r>
      <t xml:space="preserve">C. 3.2.1.1.2 </t>
    </r>
    <r>
      <rPr>
        <sz val="14"/>
        <color rgb="FF000000"/>
        <rFont val="Arial"/>
        <family val="2"/>
      </rPr>
      <t>Acciones de proximidad social y patrullaje preventivo desplegadas en zonas de atención prioritaria</t>
    </r>
  </si>
  <si>
    <r>
      <rPr>
        <b/>
        <sz val="14"/>
        <color theme="1"/>
        <rFont val="Arial"/>
        <family val="2"/>
      </rPr>
      <t>PAPSPPDZAP</t>
    </r>
    <r>
      <rPr>
        <sz val="14"/>
        <color theme="1"/>
        <rFont val="Arial"/>
        <family val="2"/>
      </rPr>
      <t>:</t>
    </r>
    <r>
      <rPr>
        <sz val="14"/>
        <color rgb="FF000000"/>
        <rFont val="Arial"/>
        <family val="2"/>
      </rPr>
      <t xml:space="preserve"> Porcentaje de acciones de proximidad social y patrullaje preventivo desplegados en zonas de atención prioritarias.</t>
    </r>
  </si>
  <si>
    <r>
      <t xml:space="preserve">A. 3.2.1.1.2.1  </t>
    </r>
    <r>
      <rPr>
        <sz val="14"/>
        <color rgb="FF000000"/>
        <rFont val="Arial"/>
        <family val="2"/>
      </rPr>
      <t>Implementación de actividades integrales para fomentar la inteligencia policial</t>
    </r>
  </si>
  <si>
    <r>
      <rPr>
        <b/>
        <sz val="14"/>
        <color rgb="FF000000"/>
        <rFont val="Arial"/>
        <family val="2"/>
      </rPr>
      <t>PAICIP:</t>
    </r>
    <r>
      <rPr>
        <sz val="14"/>
        <color rgb="FF000000"/>
        <rFont val="Arial"/>
        <family val="2"/>
      </rPr>
      <t xml:space="preserve"> Porcentaje de actividades integrales para crear inteligencia policial.
Elaboración de mapas de incidencia delictiva es clave para entender y abordar los patrones delictivos en nuestra comunidad. Utilizando estadísticas precisas, podemos identificar áreas críticas que necesitan atención, lo que es fundamental para prevenir y detener delitos, creando un entorno más seguro. Además, la verificación aleatoria de placas de vehículos con cámaras de video-vigilancia es una herramienta valiosa para detectar actividades delictivas. Este enfoque proactivo nos ayuda a identificar tendencias y a implementar estrategias efectivas. Para mejorar nuestros esfuerzos, es importante contar con un sistema que integre diversas fuentes de información y establecer mesas de trabajo con líderes de diferentes sectores para desarrollar soluciones colaborativas. También es esencial modernizar el proceso de llenado del Informe Policial Homologado (IPH) para aumentar la eficiencia y la calidad de la información recopilada.</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</si>
  <si>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Actividades integrales para crear inteligencia policial</t>
    </r>
  </si>
  <si>
    <r>
      <t xml:space="preserve">A. 3.2.1.1.2.2 </t>
    </r>
    <r>
      <rPr>
        <sz val="14"/>
        <color rgb="FF000000"/>
        <rFont val="Arial"/>
        <family val="2"/>
      </rPr>
      <t>Operativos de presencia policial para la reducción de la criminalidad</t>
    </r>
  </si>
  <si>
    <r>
      <rPr>
        <b/>
        <sz val="14"/>
        <color rgb="FF000000"/>
        <rFont val="Arial"/>
        <family val="2"/>
      </rPr>
      <t xml:space="preserve">POPPRC: </t>
    </r>
    <r>
      <rPr>
        <sz val="14"/>
        <color rgb="FF000000"/>
        <rFont val="Arial"/>
        <family val="2"/>
      </rPr>
      <t>Porcentaje de opertativos de presencia policial para la reducción de la criminalidad.
Ejecución de recorridos preventivos y patrullajes de proximidad en diversas áreas de la ciudad. Estas actividades se realizarán en comercios, espacios recreativos, lugares de culto y en zonas con alta afluencia de personas, así como en el transporte público. El objetivo es disuadir la ocurrencia de delitos y, al mismo tiempo, fomentar una mejor relación con la comunidad.</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</si>
  <si>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Operativos de presencia policial.</t>
    </r>
  </si>
  <si>
    <r>
      <t xml:space="preserve">C. 3.2.1.1.3 </t>
    </r>
    <r>
      <rPr>
        <sz val="14"/>
        <color rgb="FF000000"/>
        <rFont val="Arial"/>
        <family val="2"/>
      </rPr>
      <t>Servicios de patrullaje turístico, atención ciudadana y prevención del delito brindados en zonas con actividad turística</t>
    </r>
  </si>
  <si>
    <r>
      <rPr>
        <b/>
        <sz val="14"/>
        <color rgb="FF000000"/>
        <rFont val="Arial"/>
        <family val="2"/>
      </rPr>
      <t>PSPTAPDBZT</t>
    </r>
    <r>
      <rPr>
        <sz val="14"/>
        <color rgb="FF000000"/>
        <rFont val="Arial"/>
        <family val="2"/>
      </rPr>
      <t>: Porcentaje de servicios de patrullaje turístico, atención y prevención del delito brindados en zonas con actividad turística.</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</si>
  <si>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Servicios de patrullaje</t>
    </r>
  </si>
  <si>
    <r>
      <rPr>
        <b/>
        <sz val="14"/>
        <color rgb="FF000000"/>
        <rFont val="Arial"/>
        <family val="2"/>
      </rPr>
      <t xml:space="preserve">A. 3.2.1.1.3.1 </t>
    </r>
    <r>
      <rPr>
        <sz val="14"/>
        <color rgb="FF000000"/>
        <rFont val="Arial"/>
        <family val="2"/>
      </rPr>
      <t>Fortalecimiento de operativos de prevención y disuasión con proximidad social enfocados al sector turístico</t>
    </r>
  </si>
  <si>
    <r>
      <rPr>
        <b/>
        <sz val="14"/>
        <color rgb="FF000000"/>
        <rFont val="Arial"/>
        <family val="2"/>
      </rPr>
      <t xml:space="preserve">POPDPSEST: </t>
    </r>
    <r>
      <rPr>
        <sz val="14"/>
        <color rgb="FF000000"/>
        <rFont val="Arial"/>
        <family val="2"/>
      </rPr>
      <t>Porcentaje de operativos de prevención y disuasión con proximidad social enfocados al sector turístico. 
Operativo de prevención y vigilancia en toda la Zona Hotelera, abarcando playas, bares, discotecas, comercios, vehículos de transporte público, ciclovías, el camellón central y áreas de ejercicio, así como en las zonas donde se llevan a cabo obras de construcción</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</si>
  <si>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Operativos  con proximidad social</t>
    </r>
  </si>
  <si>
    <r>
      <rPr>
        <b/>
        <sz val="14"/>
        <color rgb="FF000000"/>
        <rFont val="Arial"/>
        <family val="2"/>
      </rPr>
      <t>A. 3.2.1.1.3.2</t>
    </r>
    <r>
      <rPr>
        <sz val="14"/>
        <color rgb="FF000000"/>
        <rFont val="Arial"/>
        <family val="2"/>
      </rPr>
      <t xml:space="preserve"> Acciones de prevención del delito con enfoque de derechos humanos, perspectiva de género y corresponsabilidad ciudadana realizadas.</t>
    </r>
  </si>
  <si>
    <r>
      <rPr>
        <b/>
        <sz val="14"/>
        <color rgb="FF000000"/>
        <rFont val="Arial"/>
        <family val="2"/>
      </rPr>
      <t xml:space="preserve">PAPDR: </t>
    </r>
    <r>
      <rPr>
        <sz val="14"/>
        <color rgb="FF000000"/>
        <rFont val="Arial"/>
        <family val="2"/>
      </rPr>
      <t xml:space="preserve">Porcentaje de acciones de prevención del delito con enfoque de derechos humanos y perspectiva de genero realizadas. </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</si>
  <si>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 xml:space="preserve">Programas Integrales de prevención del delito con enfoque en derechos humanos y perspectiva de genero. </t>
    </r>
  </si>
  <si>
    <r>
      <t xml:space="preserve">C. 3.2.1.1.4 </t>
    </r>
    <r>
      <rPr>
        <sz val="14"/>
        <color rgb="FF000000"/>
        <rFont val="Arial"/>
        <family val="2"/>
      </rPr>
      <t>Capacitación continua y especializada para el personal de la SMSCyT de Benito Juárez.</t>
    </r>
  </si>
  <si>
    <r>
      <rPr>
        <b/>
        <sz val="14"/>
        <color rgb="FF000000"/>
        <rFont val="Arial"/>
        <family val="2"/>
      </rPr>
      <t xml:space="preserve">PCCEPSMSCYT: </t>
    </r>
    <r>
      <rPr>
        <sz val="14"/>
        <color rgb="FF000000"/>
        <rFont val="Arial"/>
        <family val="2"/>
      </rPr>
      <t xml:space="preserve">Porcentaje de capacitaciones continua y especializada para el personal de la SMSCyT de Benito Juárez. </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</si>
  <si>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Capacitaciones al personal policial</t>
    </r>
  </si>
  <si>
    <r>
      <rPr>
        <b/>
        <sz val="14"/>
        <color rgb="FF000000"/>
        <rFont val="Arial"/>
        <family val="2"/>
      </rPr>
      <t xml:space="preserve">A. 3.2.1.1.4.1 </t>
    </r>
    <r>
      <rPr>
        <sz val="14"/>
        <color rgb="FF000000"/>
        <rFont val="Arial"/>
        <family val="2"/>
      </rPr>
      <t>Formación Inicial para el personal en activo y aspirantes a policía municipal.</t>
    </r>
  </si>
  <si>
    <r>
      <rPr>
        <b/>
        <sz val="14"/>
        <color rgb="FF000000"/>
        <rFont val="Arial"/>
        <family val="2"/>
      </rPr>
      <t>PCFIR</t>
    </r>
    <r>
      <rPr>
        <sz val="14"/>
        <color rgb="FF000000"/>
        <rFont val="Arial"/>
        <family val="2"/>
      </rPr>
      <t>: Porcentaje de capacitación de formación Inicial realizadas.</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</si>
  <si>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Capacitaciones al personal policial</t>
    </r>
  </si>
  <si>
    <r>
      <rPr>
        <b/>
        <sz val="14"/>
        <color rgb="FF000000"/>
        <rFont val="Arial"/>
        <family val="2"/>
      </rPr>
      <t>C. 3.2.1.1.5</t>
    </r>
    <r>
      <rPr>
        <sz val="14"/>
        <color rgb="FF000000"/>
        <rFont val="Arial"/>
        <family val="2"/>
      </rPr>
      <t>.Servicios especializados de atención, prevención y canalización ante casos de violencia familiar y de género brindados a la población del municipio de Benito Juárez</t>
    </r>
  </si>
  <si>
    <r>
      <rPr>
        <b/>
        <sz val="14"/>
        <color rgb="FF000000"/>
        <rFont val="Arial"/>
        <family val="2"/>
      </rPr>
      <t>PSEAPCCVFG</t>
    </r>
    <r>
      <rPr>
        <sz val="14"/>
        <color rgb="FF000000"/>
        <rFont val="Arial"/>
        <family val="2"/>
      </rPr>
      <t>: Porcentaje de servicios especializados de antención, prevención y canalización ante casos de violencia failiar y de genéro</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</si>
  <si>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Acciones integrales contra la violencia familiar y de género</t>
    </r>
  </si>
  <si>
    <r>
      <rPr>
        <b/>
        <sz val="14"/>
        <color rgb="FF000000"/>
        <rFont val="Arial"/>
        <family val="2"/>
      </rPr>
      <t xml:space="preserve">A. 3.2.1.1.5.1 </t>
    </r>
    <r>
      <rPr>
        <sz val="14"/>
        <color rgb="FF000000"/>
        <rFont val="Arial"/>
        <family val="2"/>
      </rPr>
      <t>Ejecución de acciones de prevención de la violencia familiar y de género.</t>
    </r>
  </si>
  <si>
    <r>
      <rPr>
        <b/>
        <sz val="14"/>
        <color rgb="FF000000"/>
        <rFont val="Arial"/>
        <family val="2"/>
      </rPr>
      <t>PAPVFGR:</t>
    </r>
    <r>
      <rPr>
        <sz val="14"/>
        <color rgb="FF000000"/>
        <rFont val="Arial"/>
        <family val="2"/>
      </rPr>
      <t xml:space="preserve"> Porcentaje de acciones de prevención de la violencia familiar y de género realizadas.
Mesas de diálogo para la atención interinstitucional a las víctimas de violencia de género; base de datos y análisis de incidencia de violencia contra las mujeres; y módulos Itinerantes para la atención a la violencia contra las mujeres.</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</si>
  <si>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 xml:space="preserve">Acciones de prevención de la violencia familiar y de género </t>
    </r>
  </si>
  <si>
    <r>
      <t>Justificacion Trimestral:</t>
    </r>
    <r>
      <rPr>
        <sz val="14"/>
        <color theme="1"/>
        <rFont val="Arial"/>
        <family val="2"/>
      </rPr>
      <t xml:space="preserve"> 
Este componente tiene como metra trimestral la realización de 546 operativos destinados a mejorar la seguridad ciudadana, con el objetivo de beneficiar a toda la comunidad. En el transcurso de este trintres, se llevaron acabo 308 de los 546 operativos programados, lo que representa un avance del 56.41% en relación con la meta establecida. Se espera poder realizar los operativos restantes en el próximo trimestre, siempre que se cuente con las condiciones necesarias</t>
    </r>
  </si>
  <si>
    <r>
      <t xml:space="preserve">Justificacion Trimestral:
</t>
    </r>
    <r>
      <rPr>
        <sz val="14"/>
        <color theme="1"/>
        <rFont val="Arial"/>
        <family val="2"/>
      </rPr>
      <t>El objetivo establecido para este trimestre fue la realización de 550 acciones orientadas a la implementación de buenas prácticas profesionales. Durante este período, se lograron ejecutar un total de 664 acciones, superando la meta proyectada en un 20.73%, lo que refleja un cumplimiento del 120.73%. Este resultado demuestra un esfuerzo adicional en la promoción de buenas prácticas, permitiendo avanzar de manera significativa en los objetivos planteados.</t>
    </r>
  </si>
  <si>
    <r>
      <t xml:space="preserve">Justificacion Trimestral:
</t>
    </r>
    <r>
      <rPr>
        <sz val="14"/>
        <color theme="1"/>
        <rFont val="Arial"/>
        <family val="2"/>
      </rPr>
      <t>Este componente tiene como meta trimestral 2,179 acciones de proximidad social y patrullaje preventivo desplegadas en zonas de atención prioritaria. En este trimestre se realizaron las 2,184 acciones de proximidad programados. Obteniendo un porcentaje de cumplimiento del 100%, con respecto a la meta proyectada en el trimestre.</t>
    </r>
  </si>
  <si>
    <r>
      <t xml:space="preserve">Justificacion Trimestral:
</t>
    </r>
    <r>
      <rPr>
        <sz val="14"/>
        <color theme="1"/>
        <rFont val="Arial"/>
        <family val="2"/>
      </rPr>
      <t>Este indicador tiene como meta trimestral 360 actividades integrales para fomentar la inteligencia policial. En este trimestre se realizaron 362 acciones, obteniendo un porcentaje de cumplimiento del 100.56% con respecto a la meta proyectada en el trimestre.</t>
    </r>
  </si>
  <si>
    <r>
      <t xml:space="preserve">Justificacion Trimestral:
</t>
    </r>
    <r>
      <rPr>
        <sz val="14"/>
        <color theme="1"/>
        <rFont val="Arial"/>
        <family val="2"/>
      </rPr>
      <t>Este indicador tiene como meta trimestral la realización de 2,733 operativos de presencia policial. En este trimestre se realizaron 2,724 operativos, obteniendo un porcentaje de cumplimiento del 99.67% con respecto a la mata proyectada en el trimestre.</t>
    </r>
  </si>
  <si>
    <r>
      <t xml:space="preserve">Justificacion Trimestral:
</t>
    </r>
    <r>
      <rPr>
        <sz val="14"/>
        <color theme="1"/>
        <rFont val="Arial"/>
        <family val="2"/>
      </rPr>
      <t>Este componente tiene como meta trimestral 364 patrullajes turísticos, atención ciudadana y prevención del delito brindados en zonas con actividad turística. En este trimestre se realizaron 360 patrullajes programados. Obteniendo un porcentaje de cumplimiento del 98.90%, con respecto a la meta proyectada en el trimestre.</t>
    </r>
  </si>
  <si>
    <r>
      <t xml:space="preserve">Justificacion Trimestral:
</t>
    </r>
    <r>
      <rPr>
        <sz val="14"/>
        <color theme="1"/>
        <rFont val="Arial"/>
        <family val="2"/>
      </rPr>
      <t>Este indicador tiene como meta trimestral 728 operativos de prevención y disuasión con proximidad social enfocados al sector turístico. En este trimestre se realizaron 718 de los 728 operativos de prevención programados. Obteniendo un porcentaje de cumplimiento del 98.63%, con respecto a la meta proyectada en el trimestre.</t>
    </r>
  </si>
  <si>
    <r>
      <t xml:space="preserve">Justificacion Trimestral:
</t>
    </r>
    <r>
      <rPr>
        <sz val="14"/>
        <color theme="1"/>
        <rFont val="Arial"/>
        <family val="2"/>
      </rPr>
      <t>Este indicador tiene como meta trimestral 1 acción de prevención del delito con enfoque de derechos humanos, perspectiva de género y corresponsabilidad ciudadana. En este trimestre se realizó la actividad que se tenia programada. Obteniendo un porcentaje de cumplimiento del 100%, con respecto a la meta proyectada ene le trimestre.</t>
    </r>
  </si>
  <si>
    <r>
      <t xml:space="preserve">Justificacion Trimestral:
</t>
    </r>
    <r>
      <rPr>
        <sz val="14"/>
        <color theme="1"/>
        <rFont val="Arial"/>
        <family val="2"/>
      </rPr>
      <t>Este componente tiene como meta trimestral 550 capacitaciones continuas y especializada para el personal de la SMSCyT de Benito Juárez. En este trimestre se realizo 413 de las 550 capacitaciones programadas, lo que representa un avance del 75.09% en relación con la meta establecida. Se espera poder realizar las capacitaciones restantes el próximo trimestre, siempre que se cuente con las condiciones necesarias.</t>
    </r>
  </si>
  <si>
    <r>
      <t xml:space="preserve">Justificacion Trimestral:
</t>
    </r>
    <r>
      <rPr>
        <sz val="14"/>
        <color theme="1"/>
        <rFont val="Arial"/>
        <family val="2"/>
      </rPr>
      <t>Este indicador no tiene meta proyectada en el trimestre, por lo que no se realizó actividad.</t>
    </r>
  </si>
  <si>
    <r>
      <t xml:space="preserve">Justificacion Trimestral:
</t>
    </r>
    <r>
      <rPr>
        <sz val="14"/>
        <color theme="1"/>
        <rFont val="Arial"/>
        <family val="2"/>
      </rPr>
      <t>Este componente tiene como meta trimestral 367 servicios especializados de atención, prevención y canalización ante casos de violencia familiar y de género brindados a la población del municipio de Benito Juárez. En este trimestre se realizaron 103 de 367 servicios programados, lo que representa un avance del 28.07% en relación con la meta establecida. Se espera poder realizar las capacitaciones restantes el próximo trimestre, siempre que se cuente con las condiciones necesarias.</t>
    </r>
  </si>
  <si>
    <r>
      <t xml:space="preserve">Justificacion Trimestral:
</t>
    </r>
    <r>
      <rPr>
        <sz val="14"/>
        <color theme="1"/>
        <rFont val="Arial"/>
        <family val="2"/>
      </rPr>
      <t>Este indicador tiene como meta trimestral 94 acciones de prevención de la violencia familiar y de género. En este trimestre se realizaron 97 de las 94 programadas, lo que representa un cumplimiento del 103.19% en relación con la meta establecida.</t>
    </r>
  </si>
  <si>
    <r>
      <rPr>
        <b/>
        <sz val="12"/>
        <rFont val="Arial"/>
        <family val="2"/>
      </rPr>
      <t>Meta Trimestral:</t>
    </r>
    <r>
      <rPr>
        <sz val="12"/>
        <rFont val="Arial"/>
        <family val="2"/>
      </rPr>
      <t xml:space="preserve">
La tasa de variación de los delitos cometidos contra el patrimonio en el municipio de Benito Juárez presenta un avance positivo en el segundo trimestre. Esto indica una disminución en la incidencia delictiva, con una </t>
    </r>
    <r>
      <rPr>
        <b/>
        <sz val="12"/>
        <rFont val="Arial"/>
        <family val="2"/>
      </rPr>
      <t>reducción</t>
    </r>
    <r>
      <rPr>
        <sz val="12"/>
        <rFont val="Arial"/>
        <family val="2"/>
      </rPr>
      <t xml:space="preserve"> del </t>
    </r>
    <r>
      <rPr>
        <b/>
        <sz val="12"/>
        <rFont val="Arial"/>
        <family val="2"/>
      </rPr>
      <t>-8.36%</t>
    </r>
    <r>
      <rPr>
        <sz val="12"/>
        <rFont val="Arial"/>
        <family val="2"/>
      </rPr>
      <t xml:space="preserve"> respecto a la cifra proyectada, lo que refleja una disminución de delitos cometidos. En términos absolutos, se reportaron </t>
    </r>
    <r>
      <rPr>
        <b/>
        <sz val="12"/>
        <rFont val="Arial"/>
        <family val="2"/>
      </rPr>
      <t>2,994 delitos</t>
    </r>
    <r>
      <rPr>
        <sz val="12"/>
        <rFont val="Arial"/>
        <family val="2"/>
      </rPr>
      <t xml:space="preserve"> contra el patrimonio, frente a los </t>
    </r>
    <r>
      <rPr>
        <b/>
        <sz val="12"/>
        <rFont val="Arial"/>
        <family val="2"/>
      </rPr>
      <t>3,267 delitos</t>
    </r>
    <r>
      <rPr>
        <sz val="12"/>
        <rFont val="Arial"/>
        <family val="2"/>
      </rPr>
      <t xml:space="preserve"> previstos para este período. Los datos han sido obtenidos del </t>
    </r>
    <r>
      <rPr>
        <b/>
        <sz val="12"/>
        <rFont val="Arial"/>
        <family val="2"/>
      </rPr>
      <t>Secretariado Ejecutivo del Sistema Nacional de Seguridad Pública (SESNSP).</t>
    </r>
    <r>
      <rPr>
        <sz val="12"/>
        <rFont val="Arial"/>
        <family val="2"/>
      </rPr>
      <t xml:space="preserve">
</t>
    </r>
    <r>
      <rPr>
        <b/>
        <sz val="12"/>
        <rFont val="Arial"/>
        <family val="2"/>
      </rPr>
      <t xml:space="preserve">
Nota Importante:
</t>
    </r>
    <r>
      <rPr>
        <sz val="12"/>
        <rFont val="Arial"/>
        <family val="2"/>
      </rPr>
      <t>Los datos proporcionados por el Secretariado Ejecutivo del Sistema Nacional de Seguridad Pública (SESNSP) corresponden a cifras publicadas con un desfase de un mes. La información más reciente disponible es hasta mayo de 2025. Para más detalles, puedes consultar el siguiente enlace: https://drive.google.com/file/d/1eeQ5TvYR_8YWMSX2ttojCdLBUuwCwKp7/view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</si>
</sst>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8" x14ac:knownFonts="1">
    <font>
      <sz val="11"/>
      <color theme="1"/>
      <name val="Calibri"/>
      <family val="2"/>
      <scheme val="minor"/>
    </font>
    <font>
      <sz val="11"/>
      <color theme="1"/>
      <name val="Arial"/>
      <family val="2"/>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name val="Arial"/>
      <family val="2"/>
    </font>
    <font>
      <sz val="11"/>
      <name val="Calibri"/>
      <family val="2"/>
      <scheme val="minor"/>
    </font>
    <font>
      <b/>
      <sz val="12"/>
      <color rgb="FF000000"/>
      <name val="Arial"/>
      <family val="2"/>
    </font>
    <font>
      <sz val="12"/>
      <color theme="1"/>
      <name val="Arial"/>
      <family val="2"/>
    </font>
    <font>
      <b/>
      <sz val="12"/>
      <color theme="1"/>
      <name val="Arial"/>
      <family val="2"/>
    </font>
    <font>
      <sz val="14"/>
      <color theme="1"/>
      <name val="Arial"/>
      <family val="2"/>
    </font>
    <font>
      <b/>
      <sz val="14"/>
      <color theme="1"/>
      <name val="Arial"/>
      <family val="2"/>
    </font>
    <font>
      <sz val="14"/>
      <color theme="0"/>
      <name val="Arial"/>
      <family val="2"/>
    </font>
    <font>
      <b/>
      <sz val="14"/>
      <color rgb="FFFFFFFF"/>
      <name val="Arial"/>
      <family val="2"/>
    </font>
    <font>
      <sz val="14"/>
      <color rgb="FFFFFFFF"/>
      <name val="Arial"/>
      <family val="2"/>
    </font>
    <font>
      <sz val="14"/>
      <color rgb="FF000000"/>
      <name val="Arial"/>
      <family val="2"/>
    </font>
    <font>
      <b/>
      <sz val="14"/>
      <color rgb="FF000000"/>
      <name val="Arial"/>
      <family val="2"/>
    </font>
    <font>
      <sz val="12"/>
      <name val="Arial"/>
      <family val="2"/>
    </font>
    <font>
      <b/>
      <sz val="12"/>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rgb="FF30BDE9"/>
        <bgColor indexed="64"/>
      </patternFill>
    </fill>
    <fill>
      <patternFill patternType="solid">
        <fgColor rgb="FF30BDE9"/>
        <bgColor rgb="FF000000"/>
      </patternFill>
    </fill>
    <fill>
      <patternFill patternType="solid">
        <fgColor rgb="FF98DEF4"/>
        <bgColor rgb="FF000000"/>
      </patternFill>
    </fill>
    <fill>
      <patternFill patternType="solid">
        <fgColor rgb="FF98DEF4"/>
        <bgColor indexed="64"/>
      </patternFill>
    </fill>
  </fills>
  <borders count="123">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style="dashed">
        <color theme="1"/>
      </left>
      <right style="dashed">
        <color theme="1"/>
      </right>
      <top style="dashed">
        <color theme="1"/>
      </top>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diagonal/>
    </border>
    <border>
      <left style="dashed">
        <color theme="1"/>
      </left>
      <right/>
      <top style="dashed">
        <color theme="1"/>
      </top>
      <bottom/>
      <diagonal/>
    </border>
    <border>
      <left style="medium">
        <color indexed="64"/>
      </left>
      <right style="medium">
        <color indexed="64"/>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ashed">
        <color theme="1"/>
      </right>
      <top/>
      <bottom/>
      <diagonal/>
    </border>
    <border>
      <left style="dashed">
        <color theme="1"/>
      </left>
      <right style="dashed">
        <color theme="1"/>
      </right>
      <top/>
      <bottom/>
      <diagonal/>
    </border>
    <border>
      <left style="dashed">
        <color theme="1"/>
      </left>
      <right/>
      <top/>
      <bottom/>
      <diagonal/>
    </border>
    <border>
      <left style="medium">
        <color theme="1"/>
      </left>
      <right style="dashed">
        <color theme="1"/>
      </right>
      <top/>
      <bottom/>
      <diagonal/>
    </border>
    <border>
      <left style="dashed">
        <color theme="1"/>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ashed">
        <color theme="1"/>
      </left>
      <right style="dashed">
        <color theme="1"/>
      </right>
      <top style="medium">
        <color indexed="64"/>
      </top>
      <bottom style="dotted">
        <color indexed="64"/>
      </bottom>
      <diagonal/>
    </border>
    <border>
      <left style="dashed">
        <color theme="1"/>
      </left>
      <right style="medium">
        <color indexed="64"/>
      </right>
      <top/>
      <bottom style="dashed">
        <color theme="1"/>
      </bottom>
      <diagonal/>
    </border>
    <border>
      <left style="medium">
        <color indexed="64"/>
      </left>
      <right/>
      <top/>
      <bottom style="thin">
        <color indexed="64"/>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top style="dotted">
        <color indexed="64"/>
      </top>
      <bottom style="dotted">
        <color indexed="64"/>
      </bottom>
      <diagonal/>
    </border>
    <border>
      <left style="medium">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otted">
        <color indexed="64"/>
      </top>
      <bottom style="medium">
        <color indexed="64"/>
      </bottom>
      <diagonal/>
    </border>
    <border>
      <left style="dashed">
        <color theme="1"/>
      </left>
      <right style="dashed">
        <color theme="1"/>
      </right>
      <top style="dotted">
        <color indexed="64"/>
      </top>
      <bottom style="medium">
        <color indexed="64"/>
      </bottom>
      <diagonal/>
    </border>
    <border>
      <left style="dashed">
        <color theme="1"/>
      </left>
      <right/>
      <top style="dotted">
        <color indexed="64"/>
      </top>
      <bottom style="medium">
        <color indexed="64"/>
      </bottom>
      <diagonal/>
    </border>
    <border>
      <left style="medium">
        <color theme="1"/>
      </left>
      <right style="dashed">
        <color theme="1"/>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style="dashed">
        <color theme="1"/>
      </left>
      <right style="medium">
        <color indexed="64"/>
      </right>
      <top style="medium">
        <color indexed="64"/>
      </top>
      <bottom style="dotted">
        <color indexed="64"/>
      </bottom>
      <diagonal/>
    </border>
    <border>
      <left style="medium">
        <color indexed="64"/>
      </left>
      <right style="medium">
        <color indexed="64"/>
      </right>
      <top style="dotted">
        <color indexed="64"/>
      </top>
      <bottom style="dashed">
        <color theme="1"/>
      </bottom>
      <diagonal/>
    </border>
    <border>
      <left style="dashed">
        <color theme="1"/>
      </left>
      <right style="dashed">
        <color theme="1"/>
      </right>
      <top style="dotted">
        <color indexed="64"/>
      </top>
      <bottom style="dashed">
        <color theme="1"/>
      </bottom>
      <diagonal/>
    </border>
    <border>
      <left style="dashed">
        <color theme="1"/>
      </left>
      <right/>
      <top style="dotted">
        <color indexed="64"/>
      </top>
      <bottom style="dashed">
        <color theme="1"/>
      </bottom>
      <diagonal/>
    </border>
    <border>
      <left style="thin">
        <color indexed="64"/>
      </left>
      <right/>
      <top style="thin">
        <color indexed="64"/>
      </top>
      <bottom style="thin">
        <color indexed="64"/>
      </bottom>
      <diagonal/>
    </border>
    <border>
      <left style="medium">
        <color theme="1"/>
      </left>
      <right style="medium">
        <color indexed="64"/>
      </right>
      <top/>
      <bottom/>
      <diagonal/>
    </border>
    <border>
      <left style="medium">
        <color theme="1"/>
      </left>
      <right style="medium">
        <color indexed="64"/>
      </right>
      <top style="dotted">
        <color theme="1"/>
      </top>
      <bottom style="dotted">
        <color indexed="64"/>
      </bottom>
      <diagonal/>
    </border>
    <border>
      <left style="medium">
        <color theme="1"/>
      </left>
      <right style="medium">
        <color theme="1"/>
      </right>
      <top style="medium">
        <color theme="1"/>
      </top>
      <bottom/>
      <diagonal/>
    </border>
    <border>
      <left style="medium">
        <color indexed="64"/>
      </left>
      <right style="dashed">
        <color theme="1"/>
      </right>
      <top style="medium">
        <color indexed="64"/>
      </top>
      <bottom/>
      <diagonal/>
    </border>
    <border>
      <left style="dashed">
        <color theme="1"/>
      </left>
      <right style="dashed">
        <color theme="1"/>
      </right>
      <top style="medium">
        <color indexed="64"/>
      </top>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thin">
        <color indexed="64"/>
      </left>
      <right style="medium">
        <color theme="1"/>
      </right>
      <top style="medium">
        <color indexed="64"/>
      </top>
      <bottom style="thin">
        <color indexed="64"/>
      </bottom>
      <diagonal/>
    </border>
    <border>
      <left style="dashed">
        <color theme="1"/>
      </left>
      <right style="dashed">
        <color theme="1"/>
      </right>
      <top style="thin">
        <color indexed="64"/>
      </top>
      <bottom style="medium">
        <color indexed="64"/>
      </bottom>
      <diagonal/>
    </border>
    <border>
      <left style="dashed">
        <color theme="1"/>
      </left>
      <right style="dashed">
        <color theme="1"/>
      </right>
      <top style="dotted">
        <color indexed="64"/>
      </top>
      <bottom/>
      <diagonal/>
    </border>
    <border>
      <left style="thin">
        <color indexed="64"/>
      </left>
      <right style="thin">
        <color indexed="64"/>
      </right>
      <top style="thin">
        <color indexed="64"/>
      </top>
      <bottom/>
      <diagonal/>
    </border>
  </borders>
  <cellStyleXfs count="2">
    <xf numFmtId="0" fontId="0" fillId="0" borderId="0"/>
    <xf numFmtId="44" fontId="9" fillId="0" borderId="0" applyFont="0" applyFill="0" applyBorder="0" applyAlignment="0" applyProtection="0"/>
  </cellStyleXfs>
  <cellXfs count="277">
    <xf numFmtId="0" fontId="0" fillId="0" borderId="0" xfId="0"/>
    <xf numFmtId="10" fontId="0" fillId="4" borderId="12" xfId="0" applyNumberFormat="1" applyFill="1" applyBorder="1" applyAlignment="1">
      <alignment horizontal="center" vertical="center" wrapText="1"/>
    </xf>
    <xf numFmtId="10" fontId="0" fillId="4" borderId="11"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0" fontId="2" fillId="3" borderId="5"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3" borderId="2" xfId="0" applyFont="1" applyFill="1" applyBorder="1" applyAlignment="1">
      <alignment horizontal="left" vertical="center" wrapText="1"/>
    </xf>
    <xf numFmtId="10" fontId="0" fillId="4" borderId="19" xfId="0" applyNumberFormat="1" applyFill="1" applyBorder="1" applyAlignment="1">
      <alignment horizontal="center" vertical="center" wrapText="1"/>
    </xf>
    <xf numFmtId="10" fontId="0" fillId="4" borderId="20" xfId="0" applyNumberFormat="1" applyFill="1" applyBorder="1" applyAlignment="1">
      <alignment horizontal="center" vertical="center" wrapText="1"/>
    </xf>
    <xf numFmtId="10" fontId="0" fillId="4" borderId="21" xfId="0" applyNumberFormat="1" applyFill="1" applyBorder="1" applyAlignment="1">
      <alignment horizontal="center" vertical="center" wrapText="1"/>
    </xf>
    <xf numFmtId="0" fontId="5" fillId="3" borderId="22" xfId="0" applyFont="1" applyFill="1" applyBorder="1" applyAlignment="1">
      <alignment horizontal="left" vertical="center" wrapText="1"/>
    </xf>
    <xf numFmtId="0" fontId="5" fillId="3" borderId="23" xfId="0" applyFont="1" applyFill="1" applyBorder="1" applyAlignment="1">
      <alignment horizontal="justify" vertical="center" wrapText="1"/>
    </xf>
    <xf numFmtId="0" fontId="4" fillId="3" borderId="23" xfId="0" applyFont="1" applyFill="1" applyBorder="1" applyAlignment="1">
      <alignment horizontal="justify" vertical="center" wrapText="1"/>
    </xf>
    <xf numFmtId="0" fontId="5" fillId="3" borderId="23" xfId="0" applyFont="1" applyFill="1" applyBorder="1" applyAlignment="1">
      <alignment horizontal="center" vertical="center" wrapText="1"/>
    </xf>
    <xf numFmtId="10" fontId="0" fillId="4" borderId="31" xfId="0" applyNumberForma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3" fontId="4" fillId="2" borderId="35"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3" fontId="4" fillId="2" borderId="10" xfId="0" applyNumberFormat="1" applyFont="1" applyFill="1" applyBorder="1" applyAlignment="1">
      <alignment horizontal="center" vertical="center" wrapText="1"/>
    </xf>
    <xf numFmtId="3" fontId="4" fillId="2" borderId="36" xfId="0" applyNumberFormat="1" applyFont="1" applyFill="1" applyBorder="1" applyAlignment="1">
      <alignment horizontal="center" vertical="center" wrapText="1"/>
    </xf>
    <xf numFmtId="10" fontId="0" fillId="4" borderId="37" xfId="0" applyNumberFormat="1" applyFill="1" applyBorder="1" applyAlignment="1">
      <alignment horizontal="center" vertical="center" wrapText="1"/>
    </xf>
    <xf numFmtId="3" fontId="4" fillId="2" borderId="39" xfId="0" applyNumberFormat="1" applyFont="1" applyFill="1" applyBorder="1" applyAlignment="1">
      <alignment horizontal="center" vertical="center" wrapText="1"/>
    </xf>
    <xf numFmtId="3" fontId="4" fillId="2" borderId="23" xfId="0" applyNumberFormat="1" applyFont="1" applyFill="1" applyBorder="1" applyAlignment="1">
      <alignment horizontal="center" vertical="center" wrapText="1"/>
    </xf>
    <xf numFmtId="3" fontId="4" fillId="2" borderId="24" xfId="0" applyNumberFormat="1" applyFont="1" applyFill="1" applyBorder="1" applyAlignment="1">
      <alignment horizontal="center" vertical="center" wrapText="1"/>
    </xf>
    <xf numFmtId="3" fontId="4" fillId="2" borderId="40" xfId="0" applyNumberFormat="1" applyFont="1" applyFill="1" applyBorder="1" applyAlignment="1">
      <alignment horizontal="center" vertical="center" wrapText="1"/>
    </xf>
    <xf numFmtId="44" fontId="4" fillId="2" borderId="2" xfId="1" applyFont="1" applyFill="1" applyBorder="1" applyAlignment="1">
      <alignment horizontal="center" vertical="center" wrapText="1"/>
    </xf>
    <xf numFmtId="44" fontId="4" fillId="2" borderId="1" xfId="1" applyFont="1" applyFill="1" applyBorder="1" applyAlignment="1">
      <alignment horizontal="center" vertical="center" wrapText="1"/>
    </xf>
    <xf numFmtId="44" fontId="4" fillId="2" borderId="36" xfId="1" applyFont="1" applyFill="1" applyBorder="1" applyAlignment="1">
      <alignment horizontal="center" vertical="center" wrapText="1"/>
    </xf>
    <xf numFmtId="44" fontId="4" fillId="2" borderId="41" xfId="1" applyFont="1" applyFill="1" applyBorder="1" applyAlignment="1">
      <alignment horizontal="center" vertical="center" wrapText="1"/>
    </xf>
    <xf numFmtId="44" fontId="4" fillId="2" borderId="42" xfId="1" applyFont="1" applyFill="1" applyBorder="1" applyAlignment="1">
      <alignment horizontal="center" vertical="center" wrapText="1"/>
    </xf>
    <xf numFmtId="44" fontId="4" fillId="2" borderId="22" xfId="1" applyFont="1" applyFill="1" applyBorder="1" applyAlignment="1">
      <alignment horizontal="center" vertical="center" wrapText="1"/>
    </xf>
    <xf numFmtId="44" fontId="4" fillId="2" borderId="23" xfId="1" applyFont="1" applyFill="1" applyBorder="1" applyAlignment="1">
      <alignment horizontal="center" vertical="center" wrapText="1"/>
    </xf>
    <xf numFmtId="44" fontId="4" fillId="2" borderId="40" xfId="1" applyFont="1" applyFill="1" applyBorder="1" applyAlignment="1">
      <alignment horizontal="center" vertical="center" wrapText="1"/>
    </xf>
    <xf numFmtId="44" fontId="4" fillId="2" borderId="43" xfId="1" applyFont="1" applyFill="1" applyBorder="1" applyAlignment="1">
      <alignment horizontal="center" vertical="center" wrapText="1"/>
    </xf>
    <xf numFmtId="44" fontId="4" fillId="2" borderId="44" xfId="1" applyFont="1" applyFill="1" applyBorder="1" applyAlignment="1">
      <alignment horizontal="center" vertical="center" wrapText="1"/>
    </xf>
    <xf numFmtId="0" fontId="13" fillId="0" borderId="0" xfId="0" applyFont="1"/>
    <xf numFmtId="0" fontId="0" fillId="7" borderId="0" xfId="0" applyFill="1"/>
    <xf numFmtId="0" fontId="0" fillId="0" borderId="0" xfId="0" applyAlignment="1">
      <alignment wrapText="1"/>
    </xf>
    <xf numFmtId="0" fontId="0" fillId="6" borderId="0" xfId="0" applyFill="1"/>
    <xf numFmtId="10" fontId="0" fillId="4" borderId="38" xfId="0" applyNumberFormat="1" applyFill="1" applyBorder="1" applyAlignment="1">
      <alignment horizontal="center" vertical="center" wrapText="1"/>
    </xf>
    <xf numFmtId="3" fontId="4" fillId="5" borderId="35" xfId="0" applyNumberFormat="1" applyFont="1" applyFill="1" applyBorder="1" applyAlignment="1">
      <alignment horizontal="center" vertical="center" wrapText="1"/>
    </xf>
    <xf numFmtId="3" fontId="4" fillId="5" borderId="1" xfId="0" applyNumberFormat="1" applyFont="1" applyFill="1" applyBorder="1" applyAlignment="1">
      <alignment horizontal="center" vertical="center" wrapText="1"/>
    </xf>
    <xf numFmtId="3" fontId="4" fillId="5" borderId="10" xfId="0" applyNumberFormat="1" applyFont="1" applyFill="1" applyBorder="1" applyAlignment="1">
      <alignment horizontal="center" vertical="center" wrapText="1"/>
    </xf>
    <xf numFmtId="3" fontId="4" fillId="5" borderId="36" xfId="0" applyNumberFormat="1" applyFont="1" applyFill="1" applyBorder="1" applyAlignment="1">
      <alignment horizontal="center" vertical="center" wrapText="1"/>
    </xf>
    <xf numFmtId="10" fontId="0" fillId="4" borderId="47" xfId="0" applyNumberFormat="1" applyFill="1" applyBorder="1" applyAlignment="1">
      <alignment horizontal="center" vertical="center" wrapText="1"/>
    </xf>
    <xf numFmtId="10" fontId="0" fillId="8" borderId="47" xfId="0" applyNumberFormat="1" applyFill="1" applyBorder="1" applyAlignment="1">
      <alignment horizontal="center" vertical="center" wrapText="1"/>
    </xf>
    <xf numFmtId="10" fontId="0" fillId="8" borderId="38" xfId="0" applyNumberFormat="1" applyFill="1" applyBorder="1" applyAlignment="1">
      <alignment horizontal="center" vertical="center" wrapText="1"/>
    </xf>
    <xf numFmtId="10" fontId="0" fillId="8" borderId="37" xfId="0" applyNumberFormat="1" applyFill="1" applyBorder="1" applyAlignment="1">
      <alignment horizontal="center" vertical="center" wrapText="1"/>
    </xf>
    <xf numFmtId="0" fontId="4" fillId="6" borderId="32" xfId="0" applyFont="1" applyFill="1" applyBorder="1" applyAlignment="1">
      <alignment horizontal="justify" vertical="center" wrapText="1"/>
    </xf>
    <xf numFmtId="0" fontId="2" fillId="3" borderId="48" xfId="0" applyFont="1" applyFill="1" applyBorder="1" applyAlignment="1">
      <alignment horizontal="center" vertical="center" wrapText="1"/>
    </xf>
    <xf numFmtId="0" fontId="2" fillId="3" borderId="50" xfId="0" applyFont="1" applyFill="1" applyBorder="1" applyAlignment="1">
      <alignment horizontal="center" vertical="center" wrapText="1"/>
    </xf>
    <xf numFmtId="3" fontId="4" fillId="5" borderId="51" xfId="0" applyNumberFormat="1" applyFont="1" applyFill="1" applyBorder="1" applyAlignment="1">
      <alignment horizontal="center" vertical="center" wrapText="1"/>
    </xf>
    <xf numFmtId="3" fontId="4" fillId="2" borderId="51" xfId="0" applyNumberFormat="1" applyFont="1" applyFill="1" applyBorder="1" applyAlignment="1">
      <alignment horizontal="center" vertical="center" wrapText="1"/>
    </xf>
    <xf numFmtId="3" fontId="4" fillId="2" borderId="52" xfId="0" applyNumberFormat="1" applyFont="1" applyFill="1" applyBorder="1" applyAlignment="1">
      <alignment horizontal="center" vertical="center" wrapText="1"/>
    </xf>
    <xf numFmtId="0" fontId="6" fillId="5" borderId="53"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4" fillId="3" borderId="55" xfId="0" applyFont="1" applyFill="1" applyBorder="1" applyAlignment="1">
      <alignment horizontal="center" vertical="center" wrapText="1"/>
    </xf>
    <xf numFmtId="3" fontId="4" fillId="5" borderId="2" xfId="0" applyNumberFormat="1" applyFont="1" applyFill="1" applyBorder="1" applyAlignment="1">
      <alignment horizontal="center" vertical="center" wrapText="1"/>
    </xf>
    <xf numFmtId="2" fontId="7" fillId="9" borderId="17" xfId="0" applyNumberFormat="1" applyFont="1" applyFill="1" applyBorder="1" applyAlignment="1">
      <alignment vertical="center" wrapText="1"/>
    </xf>
    <xf numFmtId="2" fontId="7" fillId="9" borderId="18" xfId="0" applyNumberFormat="1" applyFont="1" applyFill="1" applyBorder="1" applyAlignment="1">
      <alignment vertical="center" wrapText="1"/>
    </xf>
    <xf numFmtId="0" fontId="11" fillId="10" borderId="7" xfId="0" applyFont="1" applyFill="1" applyBorder="1" applyAlignment="1">
      <alignment horizontal="center" vertical="center" wrapText="1"/>
    </xf>
    <xf numFmtId="0" fontId="11" fillId="10" borderId="27" xfId="0" applyFont="1" applyFill="1" applyBorder="1" applyAlignment="1">
      <alignment horizontal="center" vertical="center" wrapText="1"/>
    </xf>
    <xf numFmtId="0" fontId="5" fillId="9" borderId="2"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9" borderId="1" xfId="0" applyFont="1" applyFill="1" applyBorder="1" applyAlignment="1">
      <alignment horizontal="center" vertical="center" wrapText="1"/>
    </xf>
    <xf numFmtId="0" fontId="6" fillId="9" borderId="10" xfId="0" applyFont="1" applyFill="1" applyBorder="1" applyAlignment="1">
      <alignment horizontal="left" vertical="center" wrapText="1"/>
    </xf>
    <xf numFmtId="0" fontId="6" fillId="9" borderId="54" xfId="0" applyFont="1" applyFill="1" applyBorder="1" applyAlignment="1">
      <alignment horizontal="center" vertical="center" wrapText="1"/>
    </xf>
    <xf numFmtId="0" fontId="14" fillId="11" borderId="27" xfId="0" applyFont="1" applyFill="1" applyBorder="1" applyAlignment="1">
      <alignment horizontal="center" vertical="center" wrapText="1"/>
    </xf>
    <xf numFmtId="0" fontId="5" fillId="12" borderId="48" xfId="0" applyFont="1" applyFill="1" applyBorder="1" applyAlignment="1">
      <alignment horizontal="center" vertical="center" wrapText="1"/>
    </xf>
    <xf numFmtId="0" fontId="5" fillId="12" borderId="49"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5" fillId="12" borderId="2" xfId="0" applyFont="1" applyFill="1" applyBorder="1" applyAlignment="1">
      <alignment horizontal="left" vertical="center" wrapText="1"/>
    </xf>
    <xf numFmtId="0" fontId="5" fillId="12" borderId="1" xfId="0" applyFont="1" applyFill="1" applyBorder="1" applyAlignment="1">
      <alignment horizontal="justify" vertical="center" wrapText="1"/>
    </xf>
    <xf numFmtId="0" fontId="5" fillId="12" borderId="1" xfId="0" applyFont="1" applyFill="1" applyBorder="1" applyAlignment="1">
      <alignment horizontal="left" vertical="center" wrapText="1"/>
    </xf>
    <xf numFmtId="0" fontId="5" fillId="12" borderId="1" xfId="0" applyFont="1" applyFill="1" applyBorder="1" applyAlignment="1">
      <alignment horizontal="center" vertical="center" wrapText="1"/>
    </xf>
    <xf numFmtId="0" fontId="5" fillId="12" borderId="10" xfId="0" applyFont="1" applyFill="1" applyBorder="1" applyAlignment="1">
      <alignment horizontal="justify" vertical="center" wrapText="1"/>
    </xf>
    <xf numFmtId="0" fontId="5" fillId="12" borderId="54" xfId="0" applyFont="1" applyFill="1" applyBorder="1" applyAlignment="1">
      <alignment horizontal="center" vertical="center" wrapText="1"/>
    </xf>
    <xf numFmtId="2" fontId="4" fillId="12" borderId="27" xfId="0" applyNumberFormat="1" applyFont="1" applyFill="1" applyBorder="1" applyAlignment="1">
      <alignment horizontal="center" vertical="center" wrapText="1"/>
    </xf>
    <xf numFmtId="0" fontId="3" fillId="3" borderId="56" xfId="0" applyFont="1" applyFill="1" applyBorder="1" applyAlignment="1">
      <alignment horizontal="center" vertical="center" wrapText="1"/>
    </xf>
    <xf numFmtId="0" fontId="4" fillId="3" borderId="57" xfId="0" applyFont="1" applyFill="1" applyBorder="1" applyAlignment="1">
      <alignment horizontal="justify" vertical="center" wrapText="1"/>
    </xf>
    <xf numFmtId="0" fontId="4" fillId="3" borderId="57" xfId="0" applyFont="1" applyFill="1" applyBorder="1" applyAlignment="1">
      <alignment horizontal="center" vertical="center" wrapText="1"/>
    </xf>
    <xf numFmtId="0" fontId="4" fillId="3" borderId="58" xfId="0" applyFont="1" applyFill="1" applyBorder="1" applyAlignment="1">
      <alignment vertical="center" wrapText="1"/>
    </xf>
    <xf numFmtId="1" fontId="8" fillId="0" borderId="59" xfId="0" applyNumberFormat="1" applyFont="1" applyBorder="1" applyAlignment="1">
      <alignment horizontal="center" vertical="center" wrapText="1"/>
    </xf>
    <xf numFmtId="3" fontId="4" fillId="5" borderId="60" xfId="0" applyNumberFormat="1" applyFont="1" applyFill="1" applyBorder="1" applyAlignment="1">
      <alignment horizontal="center" vertical="center" wrapText="1"/>
    </xf>
    <xf numFmtId="3" fontId="4" fillId="5" borderId="61" xfId="0" applyNumberFormat="1" applyFont="1" applyFill="1" applyBorder="1" applyAlignment="1">
      <alignment horizontal="center" vertical="center" wrapText="1"/>
    </xf>
    <xf numFmtId="10" fontId="0" fillId="8" borderId="62" xfId="0" applyNumberFormat="1" applyFill="1" applyBorder="1" applyAlignment="1">
      <alignment horizontal="center" vertical="center" wrapText="1"/>
    </xf>
    <xf numFmtId="10" fontId="0" fillId="4" borderId="62" xfId="0" applyNumberFormat="1" applyFill="1" applyBorder="1" applyAlignment="1">
      <alignment horizontal="center" vertical="center" wrapText="1"/>
    </xf>
    <xf numFmtId="2" fontId="4" fillId="12" borderId="7" xfId="0" applyNumberFormat="1" applyFont="1" applyFill="1" applyBorder="1" applyAlignment="1">
      <alignment horizontal="center" vertical="center" wrapText="1"/>
    </xf>
    <xf numFmtId="0" fontId="4" fillId="3" borderId="66" xfId="0" applyFont="1" applyFill="1" applyBorder="1" applyAlignment="1">
      <alignment horizontal="justify" vertical="center" wrapText="1"/>
    </xf>
    <xf numFmtId="9" fontId="4" fillId="0" borderId="29" xfId="0" applyNumberFormat="1" applyFont="1" applyBorder="1" applyAlignment="1">
      <alignment horizontal="center" vertical="center" wrapText="1"/>
    </xf>
    <xf numFmtId="44" fontId="4" fillId="2" borderId="51" xfId="1" applyFont="1" applyFill="1" applyBorder="1" applyAlignment="1">
      <alignment horizontal="center" vertical="center" wrapText="1"/>
    </xf>
    <xf numFmtId="0" fontId="6" fillId="5" borderId="67" xfId="0" applyFont="1" applyFill="1" applyBorder="1" applyAlignment="1">
      <alignment vertical="center" wrapText="1"/>
    </xf>
    <xf numFmtId="164" fontId="5" fillId="3" borderId="65" xfId="0" applyNumberFormat="1" applyFont="1" applyFill="1" applyBorder="1" applyAlignment="1">
      <alignment horizontal="center" vertical="center" wrapText="1"/>
    </xf>
    <xf numFmtId="164" fontId="5" fillId="3" borderId="68" xfId="0" applyNumberFormat="1" applyFont="1" applyFill="1" applyBorder="1" applyAlignment="1">
      <alignment horizontal="center" vertical="center" wrapText="1"/>
    </xf>
    <xf numFmtId="0" fontId="6" fillId="5" borderId="29" xfId="0" applyFont="1" applyFill="1" applyBorder="1" applyAlignment="1">
      <alignment vertical="center" wrapText="1"/>
    </xf>
    <xf numFmtId="0" fontId="5" fillId="3" borderId="25" xfId="0" applyFont="1" applyFill="1" applyBorder="1" applyAlignment="1">
      <alignment horizontal="center" vertical="center" wrapText="1"/>
    </xf>
    <xf numFmtId="164" fontId="8" fillId="3" borderId="33" xfId="1" applyNumberFormat="1" applyFont="1" applyFill="1" applyBorder="1" applyAlignment="1">
      <alignment horizontal="center" vertical="center" wrapText="1"/>
    </xf>
    <xf numFmtId="0" fontId="5" fillId="9" borderId="25" xfId="0" applyFont="1" applyFill="1" applyBorder="1" applyAlignment="1">
      <alignment horizontal="left" vertical="center" wrapText="1"/>
    </xf>
    <xf numFmtId="0" fontId="5" fillId="12" borderId="25"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3" borderId="33"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11" fillId="10" borderId="16" xfId="0" applyFont="1" applyFill="1" applyBorder="1" applyAlignment="1">
      <alignment horizontal="center" vertical="center" wrapText="1"/>
    </xf>
    <xf numFmtId="2" fontId="7" fillId="9" borderId="64" xfId="0" applyNumberFormat="1" applyFont="1" applyFill="1" applyBorder="1" applyAlignment="1">
      <alignment vertical="center" wrapText="1"/>
    </xf>
    <xf numFmtId="0" fontId="11" fillId="10" borderId="14" xfId="0" applyFont="1" applyFill="1" applyBorder="1" applyAlignment="1">
      <alignment horizontal="center" vertical="center" wrapText="1"/>
    </xf>
    <xf numFmtId="0" fontId="14" fillId="11" borderId="16" xfId="0" applyFont="1" applyFill="1" applyBorder="1" applyAlignment="1">
      <alignment horizontal="center" vertical="center" wrapText="1"/>
    </xf>
    <xf numFmtId="0" fontId="2" fillId="3" borderId="78" xfId="0" applyFont="1" applyFill="1" applyBorder="1" applyAlignment="1">
      <alignment horizontal="center" vertical="center" wrapText="1"/>
    </xf>
    <xf numFmtId="0" fontId="5" fillId="12" borderId="79" xfId="0" applyFont="1" applyFill="1" applyBorder="1" applyAlignment="1">
      <alignment horizontal="center" vertical="center" wrapText="1"/>
    </xf>
    <xf numFmtId="0" fontId="2" fillId="3" borderId="79" xfId="0" applyFont="1" applyFill="1" applyBorder="1" applyAlignment="1">
      <alignment horizontal="center" vertical="center" wrapText="1"/>
    </xf>
    <xf numFmtId="0" fontId="5" fillId="12" borderId="80" xfId="0" applyFont="1" applyFill="1" applyBorder="1" applyAlignment="1">
      <alignment horizontal="center" vertical="center" wrapText="1"/>
    </xf>
    <xf numFmtId="0" fontId="2" fillId="3" borderId="81" xfId="0" applyFont="1" applyFill="1" applyBorder="1" applyAlignment="1">
      <alignment horizontal="center" vertical="center" wrapText="1"/>
    </xf>
    <xf numFmtId="0" fontId="5" fillId="12" borderId="82" xfId="0" applyFont="1" applyFill="1" applyBorder="1" applyAlignment="1">
      <alignment horizontal="center" vertical="center" wrapText="1"/>
    </xf>
    <xf numFmtId="0" fontId="2" fillId="3" borderId="82" xfId="0" applyFont="1" applyFill="1" applyBorder="1" applyAlignment="1">
      <alignment horizontal="center" vertical="center" wrapText="1"/>
    </xf>
    <xf numFmtId="0" fontId="5" fillId="12" borderId="83" xfId="0" applyFont="1" applyFill="1" applyBorder="1" applyAlignment="1">
      <alignment horizontal="center" vertical="center" wrapText="1"/>
    </xf>
    <xf numFmtId="0" fontId="2" fillId="12" borderId="82" xfId="0" applyFont="1" applyFill="1" applyBorder="1" applyAlignment="1">
      <alignment horizontal="center" vertical="center" wrapText="1"/>
    </xf>
    <xf numFmtId="0" fontId="2" fillId="12" borderId="83" xfId="0" applyFont="1" applyFill="1" applyBorder="1" applyAlignment="1">
      <alignment horizontal="center" vertical="center" wrapText="1"/>
    </xf>
    <xf numFmtId="0" fontId="15" fillId="0" borderId="0" xfId="0" applyFont="1"/>
    <xf numFmtId="0" fontId="10" fillId="0" borderId="0" xfId="0" applyFont="1" applyAlignment="1">
      <alignment vertical="center"/>
    </xf>
    <xf numFmtId="0" fontId="16" fillId="3" borderId="113" xfId="0" applyFont="1" applyFill="1" applyBorder="1" applyAlignment="1">
      <alignment horizontal="center" vertical="center" wrapText="1"/>
    </xf>
    <xf numFmtId="0" fontId="17" fillId="3" borderId="114" xfId="0" applyFont="1" applyFill="1" applyBorder="1" applyAlignment="1">
      <alignment horizontal="justify" vertical="center" wrapText="1"/>
    </xf>
    <xf numFmtId="0" fontId="17" fillId="3" borderId="91" xfId="0" applyFont="1" applyFill="1" applyBorder="1" applyAlignment="1">
      <alignment horizontal="center" vertical="center" wrapText="1"/>
    </xf>
    <xf numFmtId="0" fontId="17" fillId="3" borderId="105" xfId="0" applyFont="1" applyFill="1" applyBorder="1" applyAlignment="1">
      <alignment vertical="center" wrapText="1"/>
    </xf>
    <xf numFmtId="10" fontId="19" fillId="3" borderId="115" xfId="0" applyNumberFormat="1" applyFont="1" applyFill="1" applyBorder="1" applyAlignment="1">
      <alignment horizontal="center" vertical="center" wrapText="1"/>
    </xf>
    <xf numFmtId="10" fontId="19" fillId="5" borderId="116" xfId="0" applyNumberFormat="1" applyFont="1" applyFill="1" applyBorder="1" applyAlignment="1">
      <alignment horizontal="center" vertical="center" wrapText="1"/>
    </xf>
    <xf numFmtId="10" fontId="19" fillId="5" borderId="117" xfId="0" applyNumberFormat="1" applyFont="1" applyFill="1" applyBorder="1" applyAlignment="1">
      <alignment horizontal="center" vertical="center" wrapText="1"/>
    </xf>
    <xf numFmtId="10" fontId="19" fillId="5" borderId="118" xfId="0" applyNumberFormat="1" applyFont="1" applyFill="1" applyBorder="1" applyAlignment="1">
      <alignment horizontal="center" vertical="center" wrapText="1"/>
    </xf>
    <xf numFmtId="3" fontId="19" fillId="5" borderId="91" xfId="0" applyNumberFormat="1" applyFont="1" applyFill="1" applyBorder="1" applyAlignment="1">
      <alignment horizontal="center" vertical="center" wrapText="1"/>
    </xf>
    <xf numFmtId="3" fontId="19" fillId="5" borderId="105" xfId="0" applyNumberFormat="1" applyFont="1" applyFill="1" applyBorder="1" applyAlignment="1">
      <alignment horizontal="center" vertical="center" wrapText="1"/>
    </xf>
    <xf numFmtId="10" fontId="19" fillId="4" borderId="4" xfId="0" applyNumberFormat="1" applyFont="1" applyFill="1" applyBorder="1" applyAlignment="1">
      <alignment horizontal="center" vertical="center" wrapText="1"/>
    </xf>
    <xf numFmtId="10" fontId="19" fillId="8" borderId="5" xfId="0" applyNumberFormat="1" applyFont="1" applyFill="1" applyBorder="1" applyAlignment="1">
      <alignment horizontal="center" vertical="center" wrapText="1"/>
    </xf>
    <xf numFmtId="10" fontId="19" fillId="8" borderId="6" xfId="0" applyNumberFormat="1" applyFont="1" applyFill="1" applyBorder="1" applyAlignment="1">
      <alignment horizontal="center" vertical="center" wrapText="1"/>
    </xf>
    <xf numFmtId="10" fontId="19" fillId="8" borderId="119" xfId="0" applyNumberFormat="1" applyFont="1" applyFill="1" applyBorder="1" applyAlignment="1">
      <alignment horizontal="center" vertical="center" wrapText="1"/>
    </xf>
    <xf numFmtId="0" fontId="11" fillId="5" borderId="77" xfId="0" applyFont="1" applyFill="1" applyBorder="1" applyAlignment="1">
      <alignment horizontal="center" vertical="center" wrapText="1"/>
    </xf>
    <xf numFmtId="3" fontId="19" fillId="5" borderId="84" xfId="0" applyNumberFormat="1" applyFont="1" applyFill="1" applyBorder="1" applyAlignment="1">
      <alignment horizontal="center" vertical="center" wrapText="1"/>
    </xf>
    <xf numFmtId="3" fontId="19" fillId="5" borderId="85" xfId="0" applyNumberFormat="1" applyFont="1" applyFill="1" applyBorder="1" applyAlignment="1">
      <alignment horizontal="center" vertical="center" wrapText="1"/>
    </xf>
    <xf numFmtId="3" fontId="19" fillId="5" borderId="86" xfId="0" applyNumberFormat="1" applyFont="1" applyFill="1" applyBorder="1" applyAlignment="1">
      <alignment horizontal="center" vertical="center" wrapText="1"/>
    </xf>
    <xf numFmtId="3" fontId="19" fillId="5" borderId="87" xfId="0" applyNumberFormat="1" applyFont="1" applyFill="1" applyBorder="1" applyAlignment="1">
      <alignment horizontal="center" vertical="center" wrapText="1"/>
    </xf>
    <xf numFmtId="3" fontId="19" fillId="5" borderId="88" xfId="0" applyNumberFormat="1" applyFont="1" applyFill="1" applyBorder="1" applyAlignment="1">
      <alignment horizontal="center" vertical="center" wrapText="1"/>
    </xf>
    <xf numFmtId="10" fontId="19" fillId="4" borderId="90" xfId="0" applyNumberFormat="1" applyFont="1" applyFill="1" applyBorder="1" applyAlignment="1">
      <alignment horizontal="center" vertical="center" wrapText="1"/>
    </xf>
    <xf numFmtId="10" fontId="19" fillId="4" borderId="38" xfId="0" applyNumberFormat="1" applyFont="1" applyFill="1" applyBorder="1" applyAlignment="1">
      <alignment horizontal="center" vertical="center" wrapText="1"/>
    </xf>
    <xf numFmtId="10" fontId="19" fillId="4" borderId="99" xfId="0" applyNumberFormat="1" applyFont="1" applyFill="1" applyBorder="1" applyAlignment="1">
      <alignment horizontal="center" vertical="center" wrapText="1"/>
    </xf>
    <xf numFmtId="10" fontId="19" fillId="4" borderId="122" xfId="0" applyNumberFormat="1" applyFont="1" applyFill="1" applyBorder="1" applyAlignment="1">
      <alignment horizontal="center" vertical="center" wrapText="1"/>
    </xf>
    <xf numFmtId="10" fontId="19" fillId="4" borderId="109" xfId="0" applyNumberFormat="1" applyFont="1" applyFill="1" applyBorder="1" applyAlignment="1">
      <alignment horizontal="center" vertical="center" wrapText="1"/>
    </xf>
    <xf numFmtId="3" fontId="11" fillId="9" borderId="106" xfId="0" applyNumberFormat="1" applyFont="1" applyFill="1" applyBorder="1" applyAlignment="1">
      <alignment horizontal="center" vertical="center" wrapText="1"/>
    </xf>
    <xf numFmtId="3" fontId="19" fillId="5" borderId="94" xfId="0" applyNumberFormat="1" applyFont="1" applyFill="1" applyBorder="1" applyAlignment="1">
      <alignment horizontal="center" vertical="center" wrapText="1"/>
    </xf>
    <xf numFmtId="3" fontId="19" fillId="5" borderId="95" xfId="0" applyNumberFormat="1" applyFont="1" applyFill="1" applyBorder="1" applyAlignment="1">
      <alignment horizontal="center" vertical="center" wrapText="1"/>
    </xf>
    <xf numFmtId="3" fontId="19" fillId="5" borderId="96" xfId="0" applyNumberFormat="1" applyFont="1" applyFill="1" applyBorder="1" applyAlignment="1">
      <alignment horizontal="center" vertical="center" wrapText="1"/>
    </xf>
    <xf numFmtId="3" fontId="19" fillId="5" borderId="97" xfId="0" applyNumberFormat="1" applyFont="1" applyFill="1" applyBorder="1" applyAlignment="1">
      <alignment horizontal="center" vertical="center" wrapText="1"/>
    </xf>
    <xf numFmtId="3" fontId="19" fillId="5" borderId="98" xfId="0" applyNumberFormat="1" applyFont="1" applyFill="1" applyBorder="1" applyAlignment="1">
      <alignment horizontal="center" vertical="center" wrapText="1"/>
    </xf>
    <xf numFmtId="10" fontId="19" fillId="8" borderId="38" xfId="0" applyNumberFormat="1" applyFont="1" applyFill="1" applyBorder="1" applyAlignment="1">
      <alignment horizontal="center" vertical="center" wrapText="1"/>
    </xf>
    <xf numFmtId="10" fontId="19" fillId="8" borderId="99" xfId="0" applyNumberFormat="1" applyFont="1" applyFill="1" applyBorder="1" applyAlignment="1">
      <alignment horizontal="center" vertical="center" wrapText="1"/>
    </xf>
    <xf numFmtId="10" fontId="19" fillId="4" borderId="47" xfId="0" applyNumberFormat="1" applyFont="1" applyFill="1" applyBorder="1" applyAlignment="1">
      <alignment horizontal="center" vertical="center" wrapText="1"/>
    </xf>
    <xf numFmtId="10" fontId="19" fillId="8" borderId="37" xfId="0" applyNumberFormat="1" applyFont="1" applyFill="1" applyBorder="1" applyAlignment="1">
      <alignment horizontal="center" vertical="center" wrapText="1"/>
    </xf>
    <xf numFmtId="10" fontId="19" fillId="8" borderId="109" xfId="0" applyNumberFormat="1" applyFont="1" applyFill="1" applyBorder="1" applyAlignment="1">
      <alignment horizontal="center" vertical="center" wrapText="1"/>
    </xf>
    <xf numFmtId="3" fontId="20" fillId="12" borderId="54" xfId="0" applyNumberFormat="1" applyFont="1" applyFill="1" applyBorder="1" applyAlignment="1">
      <alignment horizontal="center" vertical="center" wrapText="1"/>
    </xf>
    <xf numFmtId="3" fontId="19" fillId="2" borderId="60" xfId="0" applyNumberFormat="1" applyFont="1" applyFill="1" applyBorder="1" applyAlignment="1">
      <alignment horizontal="center" vertical="center" wrapText="1"/>
    </xf>
    <xf numFmtId="3" fontId="19" fillId="2" borderId="92" xfId="0" applyNumberFormat="1" applyFont="1" applyFill="1" applyBorder="1" applyAlignment="1">
      <alignment horizontal="center" vertical="center" wrapText="1"/>
    </xf>
    <xf numFmtId="10" fontId="19" fillId="4" borderId="93" xfId="0" applyNumberFormat="1" applyFont="1" applyFill="1" applyBorder="1" applyAlignment="1">
      <alignment horizontal="center" vertical="center" wrapText="1"/>
    </xf>
    <xf numFmtId="10" fontId="19" fillId="8" borderId="48" xfId="0" applyNumberFormat="1" applyFont="1" applyFill="1" applyBorder="1" applyAlignment="1">
      <alignment horizontal="center" vertical="center" wrapText="1"/>
    </xf>
    <xf numFmtId="10" fontId="19" fillId="8" borderId="50" xfId="0" applyNumberFormat="1" applyFont="1" applyFill="1" applyBorder="1" applyAlignment="1">
      <alignment horizontal="center" vertical="center" wrapText="1"/>
    </xf>
    <xf numFmtId="3" fontId="19" fillId="3" borderId="54" xfId="0" applyNumberFormat="1"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3" fontId="19" fillId="2" borderId="36" xfId="0" applyNumberFormat="1" applyFont="1" applyFill="1" applyBorder="1" applyAlignment="1">
      <alignment horizontal="center" vertical="center" wrapText="1"/>
    </xf>
    <xf numFmtId="10" fontId="19" fillId="4" borderId="89" xfId="0" applyNumberFormat="1" applyFont="1" applyFill="1" applyBorder="1" applyAlignment="1">
      <alignment horizontal="center" vertical="center" wrapText="1"/>
    </xf>
    <xf numFmtId="3" fontId="19" fillId="2" borderId="66" xfId="0" applyNumberFormat="1" applyFont="1" applyFill="1" applyBorder="1" applyAlignment="1">
      <alignment horizontal="center" vertical="center" wrapText="1"/>
    </xf>
    <xf numFmtId="3" fontId="19" fillId="2" borderId="72" xfId="0" applyNumberFormat="1" applyFont="1" applyFill="1" applyBorder="1" applyAlignment="1">
      <alignment horizontal="center" vertical="center" wrapText="1"/>
    </xf>
    <xf numFmtId="3" fontId="19" fillId="3" borderId="71" xfId="0" applyNumberFormat="1" applyFont="1" applyFill="1" applyBorder="1" applyAlignment="1">
      <alignment horizontal="center" vertical="center" wrapText="1"/>
    </xf>
    <xf numFmtId="3" fontId="19" fillId="5" borderId="121" xfId="0" applyNumberFormat="1" applyFont="1" applyFill="1" applyBorder="1" applyAlignment="1">
      <alignment horizontal="center" vertical="center" wrapText="1"/>
    </xf>
    <xf numFmtId="3" fontId="19" fillId="3" borderId="55" xfId="0" applyNumberFormat="1" applyFont="1" applyFill="1" applyBorder="1" applyAlignment="1">
      <alignment horizontal="center" vertical="center" wrapText="1"/>
    </xf>
    <xf numFmtId="3" fontId="19" fillId="5" borderId="100" xfId="0" applyNumberFormat="1" applyFont="1" applyFill="1" applyBorder="1" applyAlignment="1">
      <alignment horizontal="center" vertical="center" wrapText="1"/>
    </xf>
    <xf numFmtId="3" fontId="19" fillId="5" borderId="101" xfId="0" applyNumberFormat="1" applyFont="1" applyFill="1" applyBorder="1" applyAlignment="1">
      <alignment horizontal="center" vertical="center" wrapText="1"/>
    </xf>
    <xf numFmtId="3" fontId="19" fillId="5" borderId="102" xfId="0" applyNumberFormat="1" applyFont="1" applyFill="1" applyBorder="1" applyAlignment="1">
      <alignment horizontal="center" vertical="center" wrapText="1"/>
    </xf>
    <xf numFmtId="3" fontId="19" fillId="5" borderId="103" xfId="0" applyNumberFormat="1" applyFont="1" applyFill="1" applyBorder="1" applyAlignment="1">
      <alignment horizontal="center" vertical="center" wrapText="1"/>
    </xf>
    <xf numFmtId="3" fontId="19" fillId="5" borderId="120" xfId="0" applyNumberFormat="1" applyFont="1" applyFill="1" applyBorder="1" applyAlignment="1">
      <alignment horizontal="center" vertical="center" wrapText="1"/>
    </xf>
    <xf numFmtId="3" fontId="19" fillId="2" borderId="23" xfId="0" applyNumberFormat="1" applyFont="1" applyFill="1" applyBorder="1" applyAlignment="1">
      <alignment horizontal="center" vertical="center" wrapText="1"/>
    </xf>
    <xf numFmtId="3" fontId="19" fillId="2" borderId="40" xfId="0" applyNumberFormat="1" applyFont="1" applyFill="1" applyBorder="1" applyAlignment="1">
      <alignment horizontal="center" vertical="center" wrapText="1"/>
    </xf>
    <xf numFmtId="10" fontId="19" fillId="4" borderId="74" xfId="0" applyNumberFormat="1" applyFont="1" applyFill="1" applyBorder="1" applyAlignment="1">
      <alignment horizontal="center" vertical="center" wrapText="1"/>
    </xf>
    <xf numFmtId="10" fontId="19" fillId="4" borderId="75" xfId="0" applyNumberFormat="1" applyFont="1" applyFill="1" applyBorder="1" applyAlignment="1">
      <alignment horizontal="center" vertical="center" wrapText="1"/>
    </xf>
    <xf numFmtId="10" fontId="19" fillId="8" borderId="75" xfId="0" applyNumberFormat="1" applyFont="1" applyFill="1" applyBorder="1" applyAlignment="1">
      <alignment horizontal="center" vertical="center" wrapText="1"/>
    </xf>
    <xf numFmtId="10" fontId="19" fillId="8" borderId="76" xfId="0" applyNumberFormat="1" applyFont="1" applyFill="1" applyBorder="1" applyAlignment="1">
      <alignment horizontal="center" vertical="center" wrapText="1"/>
    </xf>
    <xf numFmtId="10" fontId="19" fillId="4" borderId="104" xfId="0" applyNumberFormat="1" applyFont="1" applyFill="1" applyBorder="1" applyAlignment="1">
      <alignment horizontal="center" vertical="center" wrapText="1"/>
    </xf>
    <xf numFmtId="0" fontId="17" fillId="3" borderId="112" xfId="0" applyFont="1" applyFill="1" applyBorder="1" applyAlignment="1">
      <alignment horizontal="justify" vertical="center" wrapText="1"/>
    </xf>
    <xf numFmtId="0" fontId="17" fillId="6" borderId="110" xfId="0" applyFont="1" applyFill="1" applyBorder="1" applyAlignment="1">
      <alignment horizontal="justify" vertical="center" wrapText="1"/>
    </xf>
    <xf numFmtId="2" fontId="7" fillId="9" borderId="0" xfId="0" applyNumberFormat="1" applyFont="1" applyFill="1" applyBorder="1" applyAlignment="1">
      <alignment vertical="center" wrapText="1"/>
    </xf>
    <xf numFmtId="2" fontId="7" fillId="9" borderId="0" xfId="0" applyNumberFormat="1" applyFont="1" applyFill="1" applyBorder="1" applyAlignment="1">
      <alignment horizontal="centerContinuous" vertical="center" wrapText="1"/>
    </xf>
    <xf numFmtId="0" fontId="21" fillId="9" borderId="90" xfId="0" applyFont="1" applyFill="1" applyBorder="1" applyAlignment="1">
      <alignment horizontal="center" vertical="center" wrapText="1"/>
    </xf>
    <xf numFmtId="0" fontId="22" fillId="9" borderId="38" xfId="0" applyFont="1" applyFill="1" applyBorder="1" applyAlignment="1">
      <alignment horizontal="left" vertical="center" wrapText="1"/>
    </xf>
    <xf numFmtId="0" fontId="21" fillId="9" borderId="38" xfId="0" applyFont="1" applyFill="1" applyBorder="1" applyAlignment="1">
      <alignment horizontal="justify" vertical="center" wrapText="1"/>
    </xf>
    <xf numFmtId="0" fontId="11" fillId="9" borderId="107" xfId="0" applyFont="1" applyFill="1" applyBorder="1" applyAlignment="1">
      <alignment horizontal="center" vertical="center" wrapText="1"/>
    </xf>
    <xf numFmtId="0" fontId="11" fillId="9" borderId="108" xfId="0" applyFont="1" applyFill="1" applyBorder="1" applyAlignment="1">
      <alignment horizontal="justify" vertical="center" wrapText="1"/>
    </xf>
    <xf numFmtId="0" fontId="20" fillId="12" borderId="90" xfId="0" applyFont="1" applyFill="1" applyBorder="1" applyAlignment="1">
      <alignment horizontal="center" vertical="center" wrapText="1"/>
    </xf>
    <xf numFmtId="0" fontId="24" fillId="12" borderId="38" xfId="0" applyFont="1" applyFill="1" applyBorder="1" applyAlignment="1">
      <alignment horizontal="justify" vertical="center" wrapText="1"/>
    </xf>
    <xf numFmtId="0" fontId="20" fillId="12" borderId="1" xfId="0" applyFont="1" applyFill="1" applyBorder="1" applyAlignment="1">
      <alignment horizontal="center" vertical="center" wrapText="1"/>
    </xf>
    <xf numFmtId="0" fontId="20" fillId="12" borderId="10" xfId="0" applyFont="1" applyFill="1" applyBorder="1" applyAlignment="1">
      <alignment horizontal="justify" vertical="center" wrapText="1"/>
    </xf>
    <xf numFmtId="0" fontId="20" fillId="3" borderId="90" xfId="0" applyFont="1" applyFill="1" applyBorder="1" applyAlignment="1">
      <alignment horizontal="center" vertical="center" wrapText="1"/>
    </xf>
    <xf numFmtId="0" fontId="24" fillId="3" borderId="38" xfId="0" applyFont="1" applyFill="1" applyBorder="1" applyAlignment="1">
      <alignment horizontal="justify" vertical="center" wrapText="1"/>
    </xf>
    <xf numFmtId="0" fontId="20" fillId="3" borderId="1" xfId="0" applyFont="1" applyFill="1" applyBorder="1" applyAlignment="1">
      <alignment horizontal="center" vertical="center" wrapText="1"/>
    </xf>
    <xf numFmtId="0" fontId="20" fillId="3" borderId="10" xfId="0" applyFont="1" applyFill="1" applyBorder="1" applyAlignment="1">
      <alignment horizontal="justify" vertical="center" wrapText="1"/>
    </xf>
    <xf numFmtId="0" fontId="25" fillId="12" borderId="38" xfId="0" applyFont="1" applyFill="1" applyBorder="1" applyAlignment="1">
      <alignment horizontal="justify" vertical="center" wrapText="1"/>
    </xf>
    <xf numFmtId="0" fontId="19" fillId="12" borderId="38" xfId="0" applyFont="1" applyFill="1" applyBorder="1" applyAlignment="1">
      <alignment horizontal="justify" vertical="center" wrapText="1"/>
    </xf>
    <xf numFmtId="0" fontId="25" fillId="3" borderId="38" xfId="0" applyFont="1" applyFill="1" applyBorder="1" applyAlignment="1">
      <alignment horizontal="justify" vertical="center" wrapText="1"/>
    </xf>
    <xf numFmtId="0" fontId="20" fillId="3" borderId="66" xfId="0" applyFont="1" applyFill="1" applyBorder="1" applyAlignment="1">
      <alignment horizontal="center" vertical="center" wrapText="1"/>
    </xf>
    <xf numFmtId="0" fontId="20" fillId="3" borderId="70" xfId="0" applyFont="1" applyFill="1" applyBorder="1" applyAlignment="1">
      <alignment horizontal="left" vertical="center" wrapText="1"/>
    </xf>
    <xf numFmtId="0" fontId="20" fillId="3" borderId="104" xfId="0" applyFont="1" applyFill="1" applyBorder="1" applyAlignment="1">
      <alignment horizontal="center" vertical="center" wrapText="1"/>
    </xf>
    <xf numFmtId="0" fontId="24" fillId="3" borderId="75" xfId="0" applyFont="1" applyFill="1" applyBorder="1" applyAlignment="1">
      <alignment horizontal="justify" vertical="center" wrapText="1"/>
    </xf>
    <xf numFmtId="0" fontId="20" fillId="3" borderId="23" xfId="0" applyFont="1" applyFill="1" applyBorder="1" applyAlignment="1">
      <alignment horizontal="center" vertical="center" wrapText="1"/>
    </xf>
    <xf numFmtId="0" fontId="20" fillId="3" borderId="24" xfId="0" applyFont="1" applyFill="1" applyBorder="1" applyAlignment="1">
      <alignment horizontal="justify" vertical="center" wrapText="1"/>
    </xf>
    <xf numFmtId="0" fontId="20" fillId="12" borderId="25" xfId="0" applyFont="1" applyFill="1" applyBorder="1" applyAlignment="1">
      <alignment horizontal="justify" vertical="center" wrapText="1"/>
    </xf>
    <xf numFmtId="0" fontId="20" fillId="3" borderId="25" xfId="0" applyFont="1" applyFill="1" applyBorder="1" applyAlignment="1">
      <alignment horizontal="justify" vertical="center" wrapText="1"/>
    </xf>
    <xf numFmtId="0" fontId="20" fillId="3" borderId="73" xfId="0" applyFont="1" applyFill="1" applyBorder="1" applyAlignment="1">
      <alignment horizontal="justify" vertical="center" wrapText="1"/>
    </xf>
    <xf numFmtId="0" fontId="20" fillId="3" borderId="33" xfId="0" applyFont="1" applyFill="1" applyBorder="1" applyAlignment="1">
      <alignment horizontal="justify" vertical="center" wrapText="1"/>
    </xf>
    <xf numFmtId="0" fontId="26" fillId="9" borderId="111" xfId="0" applyFont="1" applyFill="1" applyBorder="1" applyAlignment="1">
      <alignment horizontal="justify"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top" wrapText="1"/>
    </xf>
    <xf numFmtId="0" fontId="10" fillId="0" borderId="0" xfId="0" applyFont="1" applyAlignment="1">
      <alignment horizontal="center" vertical="top"/>
    </xf>
    <xf numFmtId="0" fontId="12" fillId="9" borderId="16" xfId="0" applyFont="1" applyFill="1" applyBorder="1" applyAlignment="1">
      <alignment horizontal="center" vertical="center" wrapText="1"/>
    </xf>
    <xf numFmtId="0" fontId="12" fillId="9" borderId="77" xfId="0" applyFont="1" applyFill="1" applyBorder="1" applyAlignment="1">
      <alignment horizontal="center" vertical="center" wrapText="1"/>
    </xf>
    <xf numFmtId="0" fontId="11" fillId="10" borderId="16" xfId="0" applyFont="1" applyFill="1" applyBorder="1" applyAlignment="1">
      <alignment horizontal="center" vertical="center" wrapText="1"/>
    </xf>
    <xf numFmtId="0" fontId="11" fillId="10" borderId="77" xfId="0" applyFont="1" applyFill="1" applyBorder="1" applyAlignment="1">
      <alignment horizontal="center" vertical="center" wrapText="1"/>
    </xf>
    <xf numFmtId="0" fontId="18" fillId="5" borderId="28" xfId="0" applyFont="1" applyFill="1" applyBorder="1" applyAlignment="1">
      <alignment horizontal="center" vertical="center" wrapText="1"/>
    </xf>
    <xf numFmtId="0" fontId="18" fillId="5" borderId="0" xfId="0" applyFont="1" applyFill="1" applyAlignment="1">
      <alignment horizontal="center" vertical="center" wrapText="1"/>
    </xf>
    <xf numFmtId="0" fontId="11" fillId="10" borderId="7" xfId="0" applyFont="1" applyFill="1" applyBorder="1" applyAlignment="1">
      <alignment horizontal="center" vertical="center"/>
    </xf>
    <xf numFmtId="0" fontId="11" fillId="10" borderId="8" xfId="0" applyFont="1" applyFill="1" applyBorder="1" applyAlignment="1">
      <alignment horizontal="center" vertical="center"/>
    </xf>
    <xf numFmtId="0" fontId="11" fillId="10" borderId="9" xfId="0" applyFont="1" applyFill="1" applyBorder="1" applyAlignment="1">
      <alignment horizontal="center" vertical="center"/>
    </xf>
    <xf numFmtId="2" fontId="11" fillId="9" borderId="7" xfId="0" applyNumberFormat="1" applyFont="1" applyFill="1" applyBorder="1" applyAlignment="1">
      <alignment horizontal="center" vertical="center" wrapText="1"/>
    </xf>
    <xf numFmtId="2" fontId="11" fillId="9" borderId="8" xfId="0" applyNumberFormat="1" applyFont="1" applyFill="1" applyBorder="1" applyAlignment="1">
      <alignment horizontal="center" vertical="center" wrapText="1"/>
    </xf>
    <xf numFmtId="2" fontId="11" fillId="9" borderId="9" xfId="0" applyNumberFormat="1"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1" fillId="9" borderId="8" xfId="0" applyFont="1" applyFill="1" applyBorder="1" applyAlignment="1">
      <alignment horizontal="center" vertical="center" wrapText="1"/>
    </xf>
    <xf numFmtId="0" fontId="11" fillId="9" borderId="9" xfId="0" applyFont="1" applyFill="1" applyBorder="1" applyAlignment="1">
      <alignment horizontal="center" vertical="center" wrapText="1"/>
    </xf>
    <xf numFmtId="2" fontId="7" fillId="9" borderId="14" xfId="0" applyNumberFormat="1" applyFont="1" applyFill="1" applyBorder="1" applyAlignment="1">
      <alignment horizontal="center" vertical="center" wrapText="1"/>
    </xf>
    <xf numFmtId="2" fontId="7" fillId="9" borderId="3" xfId="0" applyNumberFormat="1" applyFont="1" applyFill="1" applyBorder="1" applyAlignment="1">
      <alignment horizontal="center" vertical="center" wrapText="1"/>
    </xf>
    <xf numFmtId="2" fontId="7" fillId="9" borderId="28" xfId="0" applyNumberFormat="1" applyFont="1" applyFill="1" applyBorder="1" applyAlignment="1">
      <alignment horizontal="center" vertical="center" wrapText="1"/>
    </xf>
    <xf numFmtId="2" fontId="7" fillId="9" borderId="0" xfId="0" applyNumberFormat="1" applyFont="1" applyFill="1" applyAlignment="1">
      <alignment horizontal="center" vertical="center" wrapText="1"/>
    </xf>
    <xf numFmtId="0" fontId="12" fillId="9" borderId="15" xfId="0" applyFont="1" applyFill="1" applyBorder="1" applyAlignment="1">
      <alignment horizontal="center" vertical="center" wrapText="1"/>
    </xf>
    <xf numFmtId="0" fontId="5" fillId="5" borderId="45" xfId="0" applyFont="1" applyFill="1" applyBorder="1" applyAlignment="1">
      <alignment horizontal="center" vertical="center" wrapText="1"/>
    </xf>
    <xf numFmtId="0" fontId="5" fillId="5" borderId="46" xfId="0" applyFont="1" applyFill="1" applyBorder="1" applyAlignment="1">
      <alignment horizontal="center" vertical="center" wrapText="1"/>
    </xf>
    <xf numFmtId="0" fontId="10" fillId="0" borderId="34" xfId="0" applyFont="1" applyBorder="1" applyAlignment="1">
      <alignment horizontal="center" vertical="center"/>
    </xf>
    <xf numFmtId="0" fontId="10" fillId="0" borderId="34" xfId="0" applyFont="1" applyBorder="1" applyAlignment="1">
      <alignment horizontal="center" vertical="top" wrapText="1"/>
    </xf>
    <xf numFmtId="0" fontId="10" fillId="0" borderId="34" xfId="0" applyFont="1" applyBorder="1" applyAlignment="1">
      <alignment horizontal="center" vertical="top"/>
    </xf>
    <xf numFmtId="0" fontId="11" fillId="10" borderId="15"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9" borderId="9" xfId="0" applyFont="1" applyFill="1" applyBorder="1" applyAlignment="1">
      <alignment horizontal="center" vertical="center" wrapText="1"/>
    </xf>
    <xf numFmtId="2" fontId="5" fillId="12" borderId="16" xfId="0" applyNumberFormat="1" applyFont="1" applyFill="1" applyBorder="1" applyAlignment="1">
      <alignment horizontal="center" vertical="center" wrapText="1"/>
    </xf>
    <xf numFmtId="2" fontId="5" fillId="12" borderId="15" xfId="0" applyNumberFormat="1" applyFont="1" applyFill="1" applyBorder="1" applyAlignment="1">
      <alignment horizontal="center" vertical="center" wrapText="1"/>
    </xf>
    <xf numFmtId="2" fontId="6" fillId="9" borderId="7" xfId="0" applyNumberFormat="1" applyFont="1" applyFill="1" applyBorder="1" applyAlignment="1">
      <alignment horizontal="center" vertical="center" wrapText="1"/>
    </xf>
    <xf numFmtId="2" fontId="6" fillId="9" borderId="8" xfId="0" applyNumberFormat="1" applyFont="1" applyFill="1" applyBorder="1" applyAlignment="1">
      <alignment horizontal="center" vertical="center" wrapText="1"/>
    </xf>
    <xf numFmtId="2" fontId="6" fillId="9" borderId="9" xfId="0" applyNumberFormat="1" applyFont="1" applyFill="1" applyBorder="1" applyAlignment="1">
      <alignment horizontal="center" vertical="center" wrapText="1"/>
    </xf>
    <xf numFmtId="2" fontId="6" fillId="9" borderId="14" xfId="0" applyNumberFormat="1" applyFont="1" applyFill="1" applyBorder="1" applyAlignment="1">
      <alignment horizontal="center" vertical="center" wrapText="1"/>
    </xf>
    <xf numFmtId="2" fontId="6" fillId="9" borderId="63" xfId="0" applyNumberFormat="1" applyFont="1" applyFill="1" applyBorder="1" applyAlignment="1">
      <alignment horizontal="center" vertical="center" wrapText="1"/>
    </xf>
    <xf numFmtId="2" fontId="6" fillId="9" borderId="17" xfId="0" applyNumberFormat="1" applyFont="1" applyFill="1" applyBorder="1" applyAlignment="1">
      <alignment horizontal="center" vertical="center" wrapText="1"/>
    </xf>
    <xf numFmtId="2" fontId="6" fillId="9" borderId="64" xfId="0" applyNumberFormat="1" applyFont="1" applyFill="1" applyBorder="1" applyAlignment="1">
      <alignment horizontal="center" vertical="center" wrapText="1"/>
    </xf>
    <xf numFmtId="0" fontId="0" fillId="0" borderId="30" xfId="0" applyBorder="1" applyAlignment="1">
      <alignment horizontal="center"/>
    </xf>
    <xf numFmtId="0" fontId="0" fillId="0" borderId="31" xfId="0" applyBorder="1" applyAlignment="1">
      <alignment horizontal="center"/>
    </xf>
    <xf numFmtId="0" fontId="0" fillId="0" borderId="26" xfId="0" applyBorder="1" applyAlignment="1">
      <alignment horizontal="center"/>
    </xf>
    <xf numFmtId="0" fontId="0" fillId="0" borderId="65"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0" fillId="0" borderId="0" xfId="0" applyAlignment="1">
      <alignment horizontal="center" vertical="top" wrapText="1"/>
    </xf>
    <xf numFmtId="2" fontId="7" fillId="9" borderId="63" xfId="0" applyNumberFormat="1" applyFont="1" applyFill="1" applyBorder="1" applyAlignment="1">
      <alignment horizontal="center" vertical="center" wrapText="1"/>
    </xf>
    <xf numFmtId="2" fontId="7" fillId="9" borderId="69" xfId="0" applyNumberFormat="1" applyFont="1" applyFill="1" applyBorder="1" applyAlignment="1">
      <alignment horizontal="center" vertical="center" wrapText="1"/>
    </xf>
    <xf numFmtId="0" fontId="0" fillId="0" borderId="0" xfId="0" applyAlignment="1">
      <alignment horizontal="justify" vertical="center" wrapText="1"/>
    </xf>
  </cellXfs>
  <cellStyles count="2">
    <cellStyle name="Moneda" xfId="1" builtinId="4"/>
    <cellStyle name="Normal" xfId="0" builtinId="0"/>
  </cellStyles>
  <dxfs count="58">
    <dxf>
      <fill>
        <patternFill patternType="none">
          <bgColor auto="1"/>
        </patternFill>
      </fill>
    </dxf>
    <dxf>
      <fill>
        <patternFill patternType="none">
          <bgColor auto="1"/>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006100"/>
      </font>
      <fill>
        <patternFill>
          <bgColor rgb="FFC6EFCE"/>
        </patternFill>
      </fill>
    </dxf>
    <dxf>
      <font>
        <color rgb="FF006100"/>
      </font>
      <fill>
        <patternFill>
          <bgColor rgb="FFC6EFCE"/>
        </patternFill>
      </fill>
    </dxf>
    <dxf>
      <fill>
        <patternFill patternType="none">
          <bgColor auto="1"/>
        </patternFill>
      </fill>
    </dxf>
    <dxf>
      <fill>
        <patternFill patternType="none">
          <bgColor auto="1"/>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006100"/>
      </font>
      <fill>
        <patternFill>
          <bgColor rgb="FFC6EFCE"/>
        </patternFill>
      </fill>
    </dxf>
    <dxf>
      <font>
        <color rgb="FF006100"/>
      </font>
      <fill>
        <patternFill>
          <bgColor rgb="FFC6EFCE"/>
        </patternFill>
      </fill>
    </dxf>
    <dxf>
      <fill>
        <patternFill patternType="none">
          <bgColor auto="1"/>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rgb="FFFF5555"/>
        </patternFill>
      </fill>
    </dxf>
    <dxf>
      <fill>
        <patternFill>
          <bgColor theme="9" tint="0.39994506668294322"/>
        </patternFill>
      </fill>
    </dxf>
    <dxf>
      <fill>
        <patternFill>
          <bgColor rgb="FFFFFF00"/>
        </patternFill>
      </fill>
    </dxf>
    <dxf>
      <fill>
        <patternFill>
          <bgColor theme="9" tint="0.39994506668294322"/>
        </patternFill>
      </fill>
    </dxf>
    <dxf>
      <fill>
        <patternFill patternType="none">
          <bgColor auto="1"/>
        </patternFill>
      </fill>
    </dxf>
    <dxf>
      <font>
        <color rgb="FF9C5700"/>
      </font>
      <fill>
        <patternFill>
          <bgColor rgb="FFFFEB9C"/>
        </patternFill>
      </fill>
    </dxf>
    <dxf>
      <fill>
        <patternFill>
          <bgColor theme="9" tint="0.39994506668294322"/>
        </patternFill>
      </fill>
    </dxf>
    <dxf>
      <fill>
        <patternFill>
          <bgColor rgb="FFFF5555"/>
        </patternFill>
      </fill>
    </dxf>
    <dxf>
      <fill>
        <patternFill>
          <bgColor theme="9" tint="0.39994506668294322"/>
        </patternFill>
      </fill>
    </dxf>
    <dxf>
      <fill>
        <patternFill>
          <bgColor rgb="FFFFFF00"/>
        </patternFill>
      </fill>
    </dxf>
    <dxf>
      <fill>
        <patternFill>
          <bgColor theme="9" tint="0.39994506668294322"/>
        </patternFill>
      </fill>
    </dxf>
    <dxf>
      <fill>
        <patternFill>
          <bgColor rgb="FFFFFF00"/>
        </patternFill>
      </fill>
    </dxf>
    <dxf>
      <fill>
        <patternFill>
          <bgColor theme="9" tint="0.39994506668294322"/>
        </patternFill>
      </fill>
    </dxf>
    <dxf>
      <fill>
        <patternFill>
          <bgColor rgb="FFFF0000"/>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5555"/>
      <color rgb="FF98DEF4"/>
      <color rgb="FF30BDE9"/>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462762</xdr:colOff>
      <xdr:row>0</xdr:row>
      <xdr:rowOff>130841</xdr:rowOff>
    </xdr:from>
    <xdr:ext cx="1908462" cy="2923796"/>
    <xdr:pic>
      <xdr:nvPicPr>
        <xdr:cNvPr id="2" name="Imagen 1">
          <a:extLst>
            <a:ext uri="{FF2B5EF4-FFF2-40B4-BE49-F238E27FC236}">
              <a16:creationId xmlns:a16="http://schemas.microsoft.com/office/drawing/2014/main" id="{B44ECC4B-B9E4-489F-9918-18A48C8E58C3}"/>
            </a:ext>
          </a:extLst>
        </xdr:cNvPr>
        <xdr:cNvPicPr>
          <a:picLocks noChangeAspect="1"/>
        </xdr:cNvPicPr>
      </xdr:nvPicPr>
      <xdr:blipFill>
        <a:blip xmlns:r="http://schemas.openxmlformats.org/officeDocument/2006/relationships" r:embed="rId1"/>
        <a:stretch>
          <a:fillRect/>
        </a:stretch>
      </xdr:blipFill>
      <xdr:spPr>
        <a:xfrm>
          <a:off x="1231446" y="130841"/>
          <a:ext cx="1908462" cy="2923796"/>
        </a:xfrm>
        <a:prstGeom prst="rect">
          <a:avLst/>
        </a:prstGeom>
      </xdr:spPr>
    </xdr:pic>
    <xdr:clientData/>
  </xdr:oneCellAnchor>
  <xdr:oneCellAnchor>
    <xdr:from>
      <xdr:col>2</xdr:col>
      <xdr:colOff>952667</xdr:colOff>
      <xdr:row>2</xdr:row>
      <xdr:rowOff>147554</xdr:rowOff>
    </xdr:from>
    <xdr:ext cx="2079359" cy="2148987"/>
    <xdr:pic>
      <xdr:nvPicPr>
        <xdr:cNvPr id="3" name="Imagen 2">
          <a:extLst>
            <a:ext uri="{FF2B5EF4-FFF2-40B4-BE49-F238E27FC236}">
              <a16:creationId xmlns:a16="http://schemas.microsoft.com/office/drawing/2014/main" id="{0FE9C971-A9B0-4E3C-811F-BFEC58DC166C}"/>
            </a:ext>
            <a:ext uri="{147F2762-F138-4A5C-976F-8EAC2B608ADB}">
              <a16:predDERef xmlns:a16="http://schemas.microsoft.com/office/drawing/2014/main" pred="{A50F9F9A-DD15-41DE-9FC4-A0E833D96D10}"/>
            </a:ext>
          </a:extLst>
        </xdr:cNvPr>
        <xdr:cNvPicPr>
          <a:picLocks noChangeAspect="1"/>
        </xdr:cNvPicPr>
      </xdr:nvPicPr>
      <xdr:blipFill>
        <a:blip xmlns:r="http://schemas.openxmlformats.org/officeDocument/2006/relationships" r:embed="rId2"/>
        <a:srcRect l="5984" t="2830" r="4724" b="3150"/>
        <a:stretch/>
      </xdr:blipFill>
      <xdr:spPr>
        <a:xfrm>
          <a:off x="3626351" y="515186"/>
          <a:ext cx="2079359" cy="2148987"/>
        </a:xfrm>
        <a:prstGeom prst="rect">
          <a:avLst/>
        </a:prstGeom>
      </xdr:spPr>
    </xdr:pic>
    <xdr:clientData/>
  </xdr:oneCellAnchor>
  <xdr:oneCellAnchor>
    <xdr:from>
      <xdr:col>23</xdr:col>
      <xdr:colOff>1351472</xdr:colOff>
      <xdr:row>1</xdr:row>
      <xdr:rowOff>89856</xdr:rowOff>
    </xdr:from>
    <xdr:ext cx="3506278" cy="3159767"/>
    <xdr:pic>
      <xdr:nvPicPr>
        <xdr:cNvPr id="4" name="Imagen 3">
          <a:extLst>
            <a:ext uri="{FF2B5EF4-FFF2-40B4-BE49-F238E27FC236}">
              <a16:creationId xmlns:a16="http://schemas.microsoft.com/office/drawing/2014/main" id="{84E0E105-F3A1-43A2-9743-1089C2F89738}"/>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3"/>
        <a:stretch>
          <a:fillRect/>
        </a:stretch>
      </xdr:blipFill>
      <xdr:spPr>
        <a:xfrm>
          <a:off x="33355472" y="280356"/>
          <a:ext cx="3506278" cy="3159767"/>
        </a:xfrm>
        <a:prstGeom prst="rect">
          <a:avLst/>
        </a:prstGeom>
      </xdr:spPr>
    </xdr:pic>
    <xdr:clientData/>
  </xdr:oneCellAnchor>
  <xdr:twoCellAnchor>
    <xdr:from>
      <xdr:col>1</xdr:col>
      <xdr:colOff>50471</xdr:colOff>
      <xdr:row>30</xdr:row>
      <xdr:rowOff>997051</xdr:rowOff>
    </xdr:from>
    <xdr:to>
      <xdr:col>3</xdr:col>
      <xdr:colOff>1270000</xdr:colOff>
      <xdr:row>31</xdr:row>
      <xdr:rowOff>659147</xdr:rowOff>
    </xdr:to>
    <xdr:sp macro="" textlink="">
      <xdr:nvSpPr>
        <xdr:cNvPr id="5" name="CuadroTexto 3">
          <a:extLst>
            <a:ext uri="{FF2B5EF4-FFF2-40B4-BE49-F238E27FC236}">
              <a16:creationId xmlns:a16="http://schemas.microsoft.com/office/drawing/2014/main" id="{66FA6B33-D03E-4A22-8CA3-D028E6CC1185}"/>
            </a:ext>
          </a:extLst>
        </xdr:cNvPr>
        <xdr:cNvSpPr txBox="1"/>
      </xdr:nvSpPr>
      <xdr:spPr>
        <a:xfrm>
          <a:off x="800926" y="42012278"/>
          <a:ext cx="6270665" cy="1567096"/>
        </a:xfrm>
        <a:prstGeom prst="rect">
          <a:avLst/>
        </a:prstGeom>
        <a:ln>
          <a:noFill/>
        </a:ln>
      </xdr:spPr>
      <xdr:style>
        <a:lnRef idx="2">
          <a:schemeClr val="dk1"/>
        </a:lnRef>
        <a:fillRef idx="1">
          <a:schemeClr val="lt1"/>
        </a:fillRef>
        <a:effectRef idx="0">
          <a:schemeClr val="dk1"/>
        </a:effectRef>
        <a:fontRef idx="minor">
          <a:schemeClr val="dk1"/>
        </a:fontRef>
      </xdr:style>
      <xdr:txBody>
        <a:bodyPr wrap="square" rtlCol="0">
          <a:spAutoFit/>
        </a:bodyP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2000">
              <a:latin typeface="Arial" panose="020B0604020202020204" pitchFamily="34" charset="0"/>
              <a:cs typeface="Arial" panose="020B0604020202020204" pitchFamily="34" charset="0"/>
            </a:rPr>
            <a:t>____________________________________</a:t>
          </a:r>
        </a:p>
        <a:p>
          <a:pPr algn="ctr"/>
          <a:r>
            <a:rPr lang="es-MX" sz="2000">
              <a:latin typeface="Arial" panose="020B0604020202020204" pitchFamily="34" charset="0"/>
              <a:cs typeface="Arial" panose="020B0604020202020204" pitchFamily="34" charset="0"/>
            </a:rPr>
            <a:t>ELABORÓ</a:t>
          </a:r>
        </a:p>
        <a:p>
          <a:pPr algn="ctr"/>
          <a:r>
            <a:rPr lang="es-MX" sz="2000">
              <a:latin typeface="Arial" panose="020B0604020202020204" pitchFamily="34" charset="0"/>
              <a:cs typeface="Arial" panose="020B0604020202020204" pitchFamily="34" charset="0"/>
            </a:rPr>
            <a:t>Lic. Indira Gaxiola Félix.</a:t>
          </a:r>
        </a:p>
        <a:p>
          <a:pPr algn="ctr"/>
          <a:r>
            <a:rPr lang="es-MX" sz="2000">
              <a:latin typeface="Arial" panose="020B0604020202020204" pitchFamily="34" charset="0"/>
              <a:cs typeface="Arial" panose="020B0604020202020204" pitchFamily="34" charset="0"/>
            </a:rPr>
            <a:t>Dirección de Vinculación y Seguimiento con Instancias de la SMSCyT de Benito Juárez.</a:t>
          </a:r>
        </a:p>
      </xdr:txBody>
    </xdr:sp>
    <xdr:clientData/>
  </xdr:twoCellAnchor>
  <xdr:twoCellAnchor>
    <xdr:from>
      <xdr:col>3</xdr:col>
      <xdr:colOff>4421706</xdr:colOff>
      <xdr:row>30</xdr:row>
      <xdr:rowOff>1042858</xdr:rowOff>
    </xdr:from>
    <xdr:to>
      <xdr:col>8</xdr:col>
      <xdr:colOff>375228</xdr:colOff>
      <xdr:row>31</xdr:row>
      <xdr:rowOff>410001</xdr:rowOff>
    </xdr:to>
    <xdr:sp macro="" textlink="">
      <xdr:nvSpPr>
        <xdr:cNvPr id="6" name="CuadroTexto 6">
          <a:extLst>
            <a:ext uri="{FF2B5EF4-FFF2-40B4-BE49-F238E27FC236}">
              <a16:creationId xmlns:a16="http://schemas.microsoft.com/office/drawing/2014/main" id="{BD3FDE97-6790-4B8F-8EE5-40D384832774}"/>
            </a:ext>
          </a:extLst>
        </xdr:cNvPr>
        <xdr:cNvSpPr txBox="1"/>
      </xdr:nvSpPr>
      <xdr:spPr>
        <a:xfrm>
          <a:off x="10223297" y="42058085"/>
          <a:ext cx="7325795" cy="1272143"/>
        </a:xfrm>
        <a:prstGeom prst="rect">
          <a:avLst/>
        </a:prstGeom>
        <a:ln>
          <a:noFill/>
        </a:ln>
      </xdr:spPr>
      <xdr:style>
        <a:lnRef idx="2">
          <a:schemeClr val="dk1"/>
        </a:lnRef>
        <a:fillRef idx="1">
          <a:schemeClr val="lt1"/>
        </a:fillRef>
        <a:effectRef idx="0">
          <a:schemeClr val="dk1"/>
        </a:effectRef>
        <a:fontRef idx="minor">
          <a:schemeClr val="dk1"/>
        </a:fontRef>
      </xdr:style>
      <xdr:txBody>
        <a:bodyPr wrap="square" rtlCol="0">
          <a:spAutoFit/>
        </a:bodyP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2000">
              <a:latin typeface="Arial" panose="020B0604020202020204" pitchFamily="34" charset="0"/>
              <a:cs typeface="Arial" panose="020B0604020202020204" pitchFamily="34" charset="0"/>
            </a:rPr>
            <a:t>___________________________________</a:t>
          </a:r>
          <a:br>
            <a:rPr lang="es-MX" sz="2000">
              <a:latin typeface="Arial" panose="020B0604020202020204" pitchFamily="34" charset="0"/>
              <a:cs typeface="Arial" panose="020B0604020202020204" pitchFamily="34" charset="0"/>
            </a:rPr>
          </a:br>
          <a:r>
            <a:rPr lang="es-MX" sz="2000">
              <a:latin typeface="Arial" panose="020B0604020202020204" pitchFamily="34" charset="0"/>
              <a:cs typeface="Arial" panose="020B0604020202020204" pitchFamily="34" charset="0"/>
            </a:rPr>
            <a:t>PRESUPUESTACIÓN Y CONTROL</a:t>
          </a:r>
        </a:p>
        <a:p>
          <a:pPr algn="ctr"/>
          <a:r>
            <a:rPr lang="es-MX" sz="2000">
              <a:latin typeface="Arial" panose="020B0604020202020204" pitchFamily="34" charset="0"/>
              <a:cs typeface="Arial" panose="020B0604020202020204" pitchFamily="34" charset="0"/>
            </a:rPr>
            <a:t>Dr. Gonzalo Alonso Ramírez Duarte</a:t>
          </a:r>
        </a:p>
        <a:p>
          <a:pPr algn="ctr"/>
          <a:r>
            <a:rPr lang="es-MX" sz="2000">
              <a:latin typeface="Arial" panose="020B0604020202020204" pitchFamily="34" charset="0"/>
              <a:cs typeface="Arial" panose="020B0604020202020204" pitchFamily="34" charset="0"/>
            </a:rPr>
            <a:t>Dirección Administrativa de la SMSCYT de Benito Juárez.</a:t>
          </a:r>
        </a:p>
      </xdr:txBody>
    </xdr:sp>
    <xdr:clientData/>
  </xdr:twoCellAnchor>
  <xdr:twoCellAnchor>
    <xdr:from>
      <xdr:col>11</xdr:col>
      <xdr:colOff>577273</xdr:colOff>
      <xdr:row>30</xdr:row>
      <xdr:rowOff>1010226</xdr:rowOff>
    </xdr:from>
    <xdr:to>
      <xdr:col>18</xdr:col>
      <xdr:colOff>441700</xdr:colOff>
      <xdr:row>31</xdr:row>
      <xdr:rowOff>377369</xdr:rowOff>
    </xdr:to>
    <xdr:sp macro="" textlink="">
      <xdr:nvSpPr>
        <xdr:cNvPr id="7" name="CuadroTexto 5">
          <a:extLst>
            <a:ext uri="{FF2B5EF4-FFF2-40B4-BE49-F238E27FC236}">
              <a16:creationId xmlns:a16="http://schemas.microsoft.com/office/drawing/2014/main" id="{25E044EE-3B59-4C38-BF05-0048BA13829D}"/>
            </a:ext>
          </a:extLst>
        </xdr:cNvPr>
        <xdr:cNvSpPr txBox="1"/>
      </xdr:nvSpPr>
      <xdr:spPr>
        <a:xfrm>
          <a:off x="20608637" y="42025453"/>
          <a:ext cx="6705108" cy="1272143"/>
        </a:xfrm>
        <a:prstGeom prst="rect">
          <a:avLst/>
        </a:prstGeom>
        <a:ln>
          <a:noFill/>
        </a:ln>
      </xdr:spPr>
      <xdr:style>
        <a:lnRef idx="2">
          <a:schemeClr val="dk1"/>
        </a:lnRef>
        <a:fillRef idx="1">
          <a:schemeClr val="lt1"/>
        </a:fillRef>
        <a:effectRef idx="0">
          <a:schemeClr val="dk1"/>
        </a:effectRef>
        <a:fontRef idx="minor">
          <a:schemeClr val="dk1"/>
        </a:fontRef>
      </xdr:style>
      <xdr:txBody>
        <a:bodyPr wrap="square" rtlCol="0">
          <a:spAutoFit/>
        </a:bodyP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2000">
              <a:latin typeface="Arial" panose="020B0604020202020204" pitchFamily="34" charset="0"/>
              <a:cs typeface="Arial" panose="020B0604020202020204" pitchFamily="34" charset="0"/>
            </a:rPr>
            <a:t>____________________________________</a:t>
          </a:r>
        </a:p>
        <a:p>
          <a:pPr algn="ctr"/>
          <a:r>
            <a:rPr lang="es-MX" sz="2000">
              <a:latin typeface="Arial" panose="020B0604020202020204" pitchFamily="34" charset="0"/>
              <a:cs typeface="Arial" panose="020B0604020202020204" pitchFamily="34" charset="0"/>
            </a:rPr>
            <a:t>REVISÓ</a:t>
          </a:r>
        </a:p>
        <a:p>
          <a:pPr algn="ctr"/>
          <a:r>
            <a:rPr lang="es-MX" sz="2000">
              <a:latin typeface="Arial" panose="020B0604020202020204" pitchFamily="34" charset="0"/>
              <a:cs typeface="Arial" panose="020B0604020202020204" pitchFamily="34" charset="0"/>
            </a:rPr>
            <a:t>Dr. Enrique E. Encalada Sánchez</a:t>
          </a:r>
        </a:p>
        <a:p>
          <a:pPr algn="ctr"/>
          <a:r>
            <a:rPr lang="es-MX" sz="2000">
              <a:latin typeface="Arial" panose="020B0604020202020204" pitchFamily="34" charset="0"/>
              <a:cs typeface="Arial" panose="020B0604020202020204" pitchFamily="34" charset="0"/>
            </a:rPr>
            <a:t>Dirección de Planeación de la DGPM.</a:t>
          </a:r>
        </a:p>
      </xdr:txBody>
    </xdr:sp>
    <xdr:clientData/>
  </xdr:twoCellAnchor>
  <xdr:twoCellAnchor>
    <xdr:from>
      <xdr:col>20</xdr:col>
      <xdr:colOff>57727</xdr:colOff>
      <xdr:row>30</xdr:row>
      <xdr:rowOff>1010228</xdr:rowOff>
    </xdr:from>
    <xdr:to>
      <xdr:col>23</xdr:col>
      <xdr:colOff>5946436</xdr:colOff>
      <xdr:row>31</xdr:row>
      <xdr:rowOff>377371</xdr:rowOff>
    </xdr:to>
    <xdr:sp macro="" textlink="">
      <xdr:nvSpPr>
        <xdr:cNvPr id="8" name="CuadroTexto 7">
          <a:extLst>
            <a:ext uri="{FF2B5EF4-FFF2-40B4-BE49-F238E27FC236}">
              <a16:creationId xmlns:a16="http://schemas.microsoft.com/office/drawing/2014/main" id="{403644B2-1A22-4012-8386-37A5E2A6D5B5}"/>
            </a:ext>
          </a:extLst>
        </xdr:cNvPr>
        <xdr:cNvSpPr txBox="1"/>
      </xdr:nvSpPr>
      <xdr:spPr>
        <a:xfrm>
          <a:off x="28950227" y="42025455"/>
          <a:ext cx="8919391" cy="1272143"/>
        </a:xfrm>
        <a:prstGeom prst="rect">
          <a:avLst/>
        </a:prstGeom>
        <a:ln>
          <a:noFill/>
        </a:ln>
      </xdr:spPr>
      <xdr:style>
        <a:lnRef idx="2">
          <a:schemeClr val="dk1"/>
        </a:lnRef>
        <a:fillRef idx="1">
          <a:schemeClr val="lt1"/>
        </a:fillRef>
        <a:effectRef idx="0">
          <a:schemeClr val="dk1"/>
        </a:effectRef>
        <a:fontRef idx="minor">
          <a:schemeClr val="dk1"/>
        </a:fontRef>
      </xdr:style>
      <xdr:txBody>
        <a:bodyPr wrap="square" rtlCol="0">
          <a:spAutoFit/>
        </a:bodyP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2000" b="0">
              <a:solidFill>
                <a:schemeClr val="tx1"/>
              </a:solidFill>
              <a:latin typeface="Arial" panose="020B0604020202020204" pitchFamily="34" charset="0"/>
              <a:cs typeface="Arial" panose="020B0604020202020204" pitchFamily="34" charset="0"/>
            </a:rPr>
            <a:t>_____________________________________</a:t>
          </a:r>
        </a:p>
        <a:p>
          <a:pPr algn="ctr"/>
          <a:r>
            <a:rPr lang="es-MX" sz="2000" b="0">
              <a:solidFill>
                <a:schemeClr val="tx1"/>
              </a:solidFill>
              <a:latin typeface="Arial" panose="020B0604020202020204" pitchFamily="34" charset="0"/>
              <a:cs typeface="Arial" panose="020B0604020202020204" pitchFamily="34" charset="0"/>
            </a:rPr>
            <a:t>AUTORIZÓ</a:t>
          </a:r>
          <a:endParaRPr lang="es-MX" sz="2000" b="0">
            <a:solidFill>
              <a:schemeClr val="tx1"/>
            </a:solidFill>
            <a:effectLst/>
            <a:latin typeface="Arial" panose="020B0604020202020204" pitchFamily="34" charset="0"/>
            <a:cs typeface="Arial" panose="020B0604020202020204" pitchFamily="34" charset="0"/>
          </a:endParaRPr>
        </a:p>
        <a:p>
          <a:pPr algn="ctr"/>
          <a:r>
            <a:rPr lang="es-ES" sz="2000" b="0">
              <a:solidFill>
                <a:schemeClr val="tx1"/>
              </a:solidFill>
              <a:effectLst/>
              <a:latin typeface="Arial" panose="020B0604020202020204" pitchFamily="34" charset="0"/>
              <a:cs typeface="Arial" panose="020B0604020202020204" pitchFamily="34" charset="0"/>
            </a:rPr>
            <a:t>CAP. NAV. Carlos Ernesto D'amiano Sumuano.</a:t>
          </a:r>
          <a:endParaRPr lang="es-MX" sz="2000" b="0">
            <a:solidFill>
              <a:schemeClr val="tx1"/>
            </a:solidFill>
            <a:effectLst/>
            <a:latin typeface="Arial" panose="020B0604020202020204" pitchFamily="34" charset="0"/>
            <a:cs typeface="Arial" panose="020B0604020202020204" pitchFamily="34" charset="0"/>
          </a:endParaRPr>
        </a:p>
        <a:p>
          <a:pPr algn="ctr"/>
          <a:r>
            <a:rPr lang="es-MX" sz="2000">
              <a:solidFill>
                <a:schemeClr val="tx1"/>
              </a:solidFill>
              <a:effectLst/>
              <a:latin typeface="Arial" panose="020B0604020202020204" pitchFamily="34" charset="0"/>
              <a:cs typeface="Arial" panose="020B0604020202020204" pitchFamily="34" charset="0"/>
            </a:rPr>
            <a:t>Secretaria Municipal de Seguridad Ciudadana y Tránsito de Benito Juárez.</a:t>
          </a:r>
          <a:endParaRPr lang="es-MX" sz="2000" baseline="0">
            <a:solidFill>
              <a:schemeClr val="tx1"/>
            </a:solidFill>
            <a:effectLst/>
            <a:latin typeface="Arial" panose="020B0604020202020204" pitchFamily="34" charset="0"/>
            <a:cs typeface="Arial" panose="020B0604020202020204" pitchFamily="34" charset="0"/>
          </a:endParaRPr>
        </a:p>
      </xdr:txBody>
    </xdr:sp>
    <xdr:clientData/>
  </xdr:twoCellAnchor>
  <xdr:twoCellAnchor editAs="oneCell">
    <xdr:from>
      <xdr:col>3</xdr:col>
      <xdr:colOff>784513</xdr:colOff>
      <xdr:row>31</xdr:row>
      <xdr:rowOff>845705</xdr:rowOff>
    </xdr:from>
    <xdr:to>
      <xdr:col>23</xdr:col>
      <xdr:colOff>837045</xdr:colOff>
      <xdr:row>43</xdr:row>
      <xdr:rowOff>646072</xdr:rowOff>
    </xdr:to>
    <xdr:pic>
      <xdr:nvPicPr>
        <xdr:cNvPr id="9" name="Imagen 8">
          <a:extLst>
            <a:ext uri="{FF2B5EF4-FFF2-40B4-BE49-F238E27FC236}">
              <a16:creationId xmlns:a16="http://schemas.microsoft.com/office/drawing/2014/main" id="{05D1757F-16B9-4CE0-9565-1BF8E75014C5}"/>
            </a:ext>
          </a:extLst>
        </xdr:cNvPr>
        <xdr:cNvPicPr>
          <a:picLocks noChangeAspect="1"/>
        </xdr:cNvPicPr>
      </xdr:nvPicPr>
      <xdr:blipFill>
        <a:blip xmlns:r="http://schemas.openxmlformats.org/officeDocument/2006/relationships" r:embed="rId4"/>
        <a:stretch>
          <a:fillRect/>
        </a:stretch>
      </xdr:blipFill>
      <xdr:spPr>
        <a:xfrm>
          <a:off x="6586104" y="44631841"/>
          <a:ext cx="26751396" cy="6669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1205506</xdr:colOff>
      <xdr:row>3</xdr:row>
      <xdr:rowOff>0</xdr:rowOff>
    </xdr:from>
    <xdr:to>
      <xdr:col>23</xdr:col>
      <xdr:colOff>3676054</xdr:colOff>
      <xdr:row>10</xdr:row>
      <xdr:rowOff>11152</xdr:rowOff>
    </xdr:to>
    <xdr:pic>
      <xdr:nvPicPr>
        <xdr:cNvPr id="2" name="Imagen 1">
          <a:extLst>
            <a:ext uri="{FF2B5EF4-FFF2-40B4-BE49-F238E27FC236}">
              <a16:creationId xmlns:a16="http://schemas.microsoft.com/office/drawing/2014/main" id="{85C9496C-626A-435C-8609-0180D7C4D876}"/>
            </a:ext>
          </a:extLst>
        </xdr:cNvPr>
        <xdr:cNvPicPr>
          <a:picLocks noChangeAspect="1"/>
        </xdr:cNvPicPr>
      </xdr:nvPicPr>
      <xdr:blipFill>
        <a:blip xmlns:r="http://schemas.openxmlformats.org/officeDocument/2006/relationships" r:embed="rId1"/>
        <a:stretch>
          <a:fillRect/>
        </a:stretch>
      </xdr:blipFill>
      <xdr:spPr>
        <a:xfrm>
          <a:off x="31365466" y="556260"/>
          <a:ext cx="3712608" cy="2411452"/>
        </a:xfrm>
        <a:prstGeom prst="rect">
          <a:avLst/>
        </a:prstGeom>
      </xdr:spPr>
    </xdr:pic>
    <xdr:clientData/>
  </xdr:twoCellAnchor>
  <xdr:twoCellAnchor editAs="oneCell">
    <xdr:from>
      <xdr:col>1</xdr:col>
      <xdr:colOff>123538</xdr:colOff>
      <xdr:row>0</xdr:row>
      <xdr:rowOff>47288</xdr:rowOff>
    </xdr:from>
    <xdr:to>
      <xdr:col>2</xdr:col>
      <xdr:colOff>967064</xdr:colOff>
      <xdr:row>11</xdr:row>
      <xdr:rowOff>177800</xdr:rowOff>
    </xdr:to>
    <xdr:pic>
      <xdr:nvPicPr>
        <xdr:cNvPr id="3" name="Imagen 2">
          <a:extLst>
            <a:ext uri="{FF2B5EF4-FFF2-40B4-BE49-F238E27FC236}">
              <a16:creationId xmlns:a16="http://schemas.microsoft.com/office/drawing/2014/main" id="{D27B386C-37DC-4DFE-8207-DF56BB11499C}"/>
            </a:ext>
          </a:extLst>
        </xdr:cNvPr>
        <xdr:cNvPicPr>
          <a:picLocks noChangeAspect="1"/>
        </xdr:cNvPicPr>
      </xdr:nvPicPr>
      <xdr:blipFill>
        <a:blip xmlns:r="http://schemas.openxmlformats.org/officeDocument/2006/relationships" r:embed="rId2"/>
        <a:stretch>
          <a:fillRect/>
        </a:stretch>
      </xdr:blipFill>
      <xdr:spPr>
        <a:xfrm>
          <a:off x="908398" y="47288"/>
          <a:ext cx="2169406" cy="3201372"/>
        </a:xfrm>
        <a:prstGeom prst="rect">
          <a:avLst/>
        </a:prstGeom>
      </xdr:spPr>
    </xdr:pic>
    <xdr:clientData/>
  </xdr:twoCellAnchor>
  <xdr:twoCellAnchor editAs="oneCell">
    <xdr:from>
      <xdr:col>2</xdr:col>
      <xdr:colOff>1266825</xdr:colOff>
      <xdr:row>2</xdr:row>
      <xdr:rowOff>180975</xdr:rowOff>
    </xdr:from>
    <xdr:to>
      <xdr:col>3</xdr:col>
      <xdr:colOff>952500</xdr:colOff>
      <xdr:row>8</xdr:row>
      <xdr:rowOff>95250</xdr:rowOff>
    </xdr:to>
    <xdr:pic>
      <xdr:nvPicPr>
        <xdr:cNvPr id="4" name="Imagen 3">
          <a:extLst>
            <a:ext uri="{FF2B5EF4-FFF2-40B4-BE49-F238E27FC236}">
              <a16:creationId xmlns:a16="http://schemas.microsoft.com/office/drawing/2014/main" id="{EC738D32-577E-4F8C-AB8F-A3546B50B7A6}"/>
            </a:ext>
            <a:ext uri="{147F2762-F138-4A5C-976F-8EAC2B608ADB}">
              <a16:predDERef xmlns:a16="http://schemas.microsoft.com/office/drawing/2014/main" pred="{A50F9F9A-DD15-41DE-9FC4-A0E833D96D10}"/>
            </a:ext>
          </a:extLst>
        </xdr:cNvPr>
        <xdr:cNvPicPr>
          <a:picLocks noChangeAspect="1"/>
        </xdr:cNvPicPr>
      </xdr:nvPicPr>
      <xdr:blipFill>
        <a:blip xmlns:r="http://schemas.openxmlformats.org/officeDocument/2006/relationships" r:embed="rId3"/>
        <a:srcRect l="5984" t="2830" r="4724" b="3150"/>
        <a:stretch/>
      </xdr:blipFill>
      <xdr:spPr>
        <a:xfrm>
          <a:off x="3377565" y="546735"/>
          <a:ext cx="2146935" cy="2139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259609</xdr:colOff>
      <xdr:row>1</xdr:row>
      <xdr:rowOff>115323</xdr:rowOff>
    </xdr:from>
    <xdr:to>
      <xdr:col>2</xdr:col>
      <xdr:colOff>836175</xdr:colOff>
      <xdr:row>11</xdr:row>
      <xdr:rowOff>22679</xdr:rowOff>
    </xdr:to>
    <xdr:pic>
      <xdr:nvPicPr>
        <xdr:cNvPr id="3" name="Imagen 2">
          <a:extLst>
            <a:ext uri="{FF2B5EF4-FFF2-40B4-BE49-F238E27FC236}">
              <a16:creationId xmlns:a16="http://schemas.microsoft.com/office/drawing/2014/main" id="{67E39108-6BFE-4630-92EC-595D6F7FB555}"/>
            </a:ext>
          </a:extLst>
        </xdr:cNvPr>
        <xdr:cNvPicPr>
          <a:picLocks noChangeAspect="1"/>
        </xdr:cNvPicPr>
      </xdr:nvPicPr>
      <xdr:blipFill>
        <a:blip xmlns:r="http://schemas.openxmlformats.org/officeDocument/2006/relationships" r:embed="rId1"/>
        <a:stretch>
          <a:fillRect/>
        </a:stretch>
      </xdr:blipFill>
      <xdr:spPr>
        <a:xfrm>
          <a:off x="1030680" y="296752"/>
          <a:ext cx="1869245" cy="2832891"/>
        </a:xfrm>
        <a:prstGeom prst="rect">
          <a:avLst/>
        </a:prstGeom>
      </xdr:spPr>
    </xdr:pic>
    <xdr:clientData/>
  </xdr:twoCellAnchor>
  <xdr:twoCellAnchor editAs="oneCell">
    <xdr:from>
      <xdr:col>2</xdr:col>
      <xdr:colOff>1516289</xdr:colOff>
      <xdr:row>2</xdr:row>
      <xdr:rowOff>44904</xdr:rowOff>
    </xdr:from>
    <xdr:to>
      <xdr:col>3</xdr:col>
      <xdr:colOff>1201964</xdr:colOff>
      <xdr:row>7</xdr:row>
      <xdr:rowOff>163286</xdr:rowOff>
    </xdr:to>
    <xdr:pic>
      <xdr:nvPicPr>
        <xdr:cNvPr id="4" name="Imagen 3">
          <a:extLst>
            <a:ext uri="{FF2B5EF4-FFF2-40B4-BE49-F238E27FC236}">
              <a16:creationId xmlns:a16="http://schemas.microsoft.com/office/drawing/2014/main" id="{0EC9AF46-45B2-4024-AB1D-04DE9CC3027B}"/>
            </a:ext>
            <a:ext uri="{147F2762-F138-4A5C-976F-8EAC2B608ADB}">
              <a16:predDERef xmlns:a16="http://schemas.microsoft.com/office/drawing/2014/main" pred="{A50F9F9A-DD15-41DE-9FC4-A0E833D96D10}"/>
            </a:ext>
          </a:extLst>
        </xdr:cNvPr>
        <xdr:cNvPicPr>
          <a:picLocks noChangeAspect="1"/>
        </xdr:cNvPicPr>
      </xdr:nvPicPr>
      <xdr:blipFill>
        <a:blip xmlns:r="http://schemas.openxmlformats.org/officeDocument/2006/relationships" r:embed="rId2"/>
        <a:srcRect l="5984" t="2830" r="4724" b="3150"/>
        <a:stretch/>
      </xdr:blipFill>
      <xdr:spPr>
        <a:xfrm>
          <a:off x="3580039" y="407761"/>
          <a:ext cx="2066925" cy="2182132"/>
        </a:xfrm>
        <a:prstGeom prst="rect">
          <a:avLst/>
        </a:prstGeom>
      </xdr:spPr>
    </xdr:pic>
    <xdr:clientData/>
  </xdr:twoCellAnchor>
  <xdr:twoCellAnchor editAs="oneCell">
    <xdr:from>
      <xdr:col>23</xdr:col>
      <xdr:colOff>464203</xdr:colOff>
      <xdr:row>1</xdr:row>
      <xdr:rowOff>81500</xdr:rowOff>
    </xdr:from>
    <xdr:to>
      <xdr:col>23</xdr:col>
      <xdr:colOff>3008034</xdr:colOff>
      <xdr:row>7</xdr:row>
      <xdr:rowOff>181428</xdr:rowOff>
    </xdr:to>
    <xdr:pic>
      <xdr:nvPicPr>
        <xdr:cNvPr id="5" name="Imagen 4">
          <a:extLst>
            <a:ext uri="{FF2B5EF4-FFF2-40B4-BE49-F238E27FC236}">
              <a16:creationId xmlns:a16="http://schemas.microsoft.com/office/drawing/2014/main" id="{BCB335AC-51DB-4D70-9A2D-8348F9973C9E}"/>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3"/>
        <a:stretch>
          <a:fillRect/>
        </a:stretch>
      </xdr:blipFill>
      <xdr:spPr>
        <a:xfrm>
          <a:off x="30989560" y="262929"/>
          <a:ext cx="2543831" cy="23451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CEF6F-9D84-44FD-9AF0-1D40FD17B844}">
  <sheetPr>
    <pageSetUpPr fitToPage="1"/>
  </sheetPr>
  <dimension ref="B4:AB44"/>
  <sheetViews>
    <sheetView tabSelected="1" view="pageBreakPreview" zoomScale="77" zoomScaleNormal="57" zoomScaleSheetLayoutView="77" workbookViewId="0">
      <selection activeCell="D30" sqref="D30"/>
    </sheetView>
  </sheetViews>
  <sheetFormatPr baseColWidth="10" defaultColWidth="11.42578125" defaultRowHeight="15" x14ac:dyDescent="0.25"/>
  <cols>
    <col min="2" max="2" width="28.5703125" customWidth="1"/>
    <col min="3" max="3" width="47" customWidth="1"/>
    <col min="4" max="4" width="78" customWidth="1"/>
    <col min="5" max="5" width="25.5703125" customWidth="1"/>
    <col min="6" max="6" width="43" customWidth="1"/>
    <col min="7" max="7" width="18.7109375" customWidth="1"/>
    <col min="8" max="15" width="14.42578125" customWidth="1"/>
    <col min="16" max="23" width="15.28515625" customWidth="1"/>
    <col min="24" max="24" width="101" customWidth="1"/>
  </cols>
  <sheetData>
    <row r="4" spans="2:24" ht="63" customHeight="1" x14ac:dyDescent="0.25">
      <c r="D4" s="192" t="s">
        <v>88</v>
      </c>
      <c r="E4" s="192"/>
      <c r="F4" s="192"/>
      <c r="G4" s="192"/>
      <c r="H4" s="192"/>
      <c r="I4" s="192"/>
      <c r="J4" s="192"/>
      <c r="K4" s="192"/>
      <c r="L4" s="192"/>
      <c r="M4" s="192"/>
      <c r="N4" s="192"/>
      <c r="O4" s="192"/>
      <c r="P4" s="192"/>
      <c r="Q4" s="192"/>
      <c r="R4" s="192"/>
      <c r="S4" s="192"/>
      <c r="T4" s="192"/>
      <c r="U4" s="192"/>
      <c r="V4" s="192"/>
      <c r="W4" s="192"/>
    </row>
    <row r="5" spans="2:24" ht="30" customHeight="1" x14ac:dyDescent="0.25">
      <c r="D5" s="192" t="s">
        <v>0</v>
      </c>
      <c r="E5" s="192"/>
      <c r="F5" s="192"/>
      <c r="G5" s="192"/>
      <c r="H5" s="192"/>
      <c r="I5" s="192"/>
      <c r="J5" s="192"/>
      <c r="K5" s="192"/>
      <c r="L5" s="192"/>
      <c r="M5" s="192"/>
      <c r="N5" s="192"/>
      <c r="O5" s="192"/>
      <c r="P5" s="192"/>
      <c r="Q5" s="192"/>
      <c r="R5" s="192"/>
      <c r="S5" s="192"/>
      <c r="T5" s="192"/>
      <c r="U5" s="192"/>
      <c r="V5" s="192"/>
      <c r="W5" s="192"/>
    </row>
    <row r="6" spans="2:24" ht="26.25" customHeight="1" x14ac:dyDescent="0.25">
      <c r="D6" s="192" t="s">
        <v>73</v>
      </c>
      <c r="E6" s="192"/>
      <c r="F6" s="192"/>
      <c r="G6" s="192"/>
      <c r="H6" s="192"/>
      <c r="I6" s="192"/>
      <c r="J6" s="192"/>
      <c r="K6" s="192"/>
      <c r="L6" s="192"/>
      <c r="M6" s="192"/>
      <c r="N6" s="192"/>
      <c r="O6" s="192"/>
      <c r="P6" s="192"/>
      <c r="Q6" s="192"/>
      <c r="R6" s="192"/>
      <c r="S6" s="192"/>
      <c r="T6" s="192"/>
      <c r="U6" s="192"/>
      <c r="V6" s="192"/>
      <c r="W6" s="192"/>
    </row>
    <row r="7" spans="2:24" ht="26.25" customHeight="1" x14ac:dyDescent="0.25">
      <c r="D7" s="192" t="s">
        <v>74</v>
      </c>
      <c r="E7" s="192"/>
      <c r="F7" s="192"/>
      <c r="G7" s="192"/>
      <c r="H7" s="192"/>
      <c r="I7" s="192"/>
      <c r="J7" s="192"/>
      <c r="K7" s="192"/>
      <c r="L7" s="192"/>
      <c r="M7" s="192"/>
      <c r="N7" s="192"/>
      <c r="O7" s="192"/>
      <c r="P7" s="192"/>
      <c r="Q7" s="192"/>
      <c r="R7" s="192"/>
      <c r="S7" s="192"/>
      <c r="T7" s="192"/>
      <c r="U7" s="192"/>
      <c r="V7" s="192"/>
      <c r="W7" s="192"/>
    </row>
    <row r="8" spans="2:24" ht="15.75" customHeight="1" x14ac:dyDescent="0.25">
      <c r="D8" s="191"/>
      <c r="E8" s="191"/>
      <c r="F8" s="191"/>
      <c r="G8" s="191"/>
      <c r="H8" s="191"/>
      <c r="I8" s="191"/>
      <c r="J8" s="191"/>
      <c r="K8" s="191"/>
      <c r="L8" s="191"/>
      <c r="M8" s="191"/>
      <c r="N8" s="191"/>
      <c r="O8" s="191"/>
      <c r="P8" s="191"/>
      <c r="Q8" s="191"/>
      <c r="R8" s="191"/>
      <c r="S8" s="191"/>
      <c r="T8" s="191"/>
      <c r="U8" s="191"/>
      <c r="V8" s="191"/>
      <c r="W8" s="191"/>
    </row>
    <row r="11" spans="2:24" ht="9" customHeight="1" thickBot="1" x14ac:dyDescent="0.3"/>
    <row r="12" spans="2:24" ht="26.25" customHeight="1" thickBot="1" x14ac:dyDescent="0.3">
      <c r="G12" s="233" t="s">
        <v>3</v>
      </c>
      <c r="H12" s="234"/>
      <c r="I12" s="234"/>
      <c r="J12" s="234"/>
      <c r="K12" s="234"/>
      <c r="L12" s="234"/>
      <c r="M12" s="234"/>
      <c r="N12" s="234"/>
      <c r="O12" s="234"/>
      <c r="P12" s="234"/>
      <c r="Q12" s="234"/>
      <c r="R12" s="234"/>
      <c r="S12" s="234"/>
      <c r="T12" s="234"/>
      <c r="U12" s="234"/>
      <c r="V12" s="234"/>
      <c r="W12" s="235"/>
    </row>
    <row r="13" spans="2:24" ht="57" customHeight="1" thickBot="1" x14ac:dyDescent="0.3">
      <c r="B13" s="226" t="s">
        <v>4</v>
      </c>
      <c r="C13" s="226" t="s">
        <v>5</v>
      </c>
      <c r="D13" s="236" t="s">
        <v>6</v>
      </c>
      <c r="E13" s="237"/>
      <c r="F13" s="238"/>
      <c r="G13" s="230" t="s">
        <v>7</v>
      </c>
      <c r="H13" s="231"/>
      <c r="I13" s="231"/>
      <c r="J13" s="231"/>
      <c r="K13" s="232"/>
      <c r="L13" s="236" t="s">
        <v>8</v>
      </c>
      <c r="M13" s="237"/>
      <c r="N13" s="237"/>
      <c r="O13" s="238"/>
      <c r="P13" s="239" t="s">
        <v>9</v>
      </c>
      <c r="Q13" s="240"/>
      <c r="R13" s="240"/>
      <c r="S13" s="241"/>
      <c r="T13" s="240" t="s">
        <v>10</v>
      </c>
      <c r="U13" s="240"/>
      <c r="V13" s="240"/>
      <c r="W13" s="241"/>
      <c r="X13" s="224" t="s">
        <v>11</v>
      </c>
    </row>
    <row r="14" spans="2:24" ht="143.25" customHeight="1" thickBot="1" x14ac:dyDescent="0.3">
      <c r="B14" s="227"/>
      <c r="C14" s="227"/>
      <c r="D14" s="110" t="s">
        <v>12</v>
      </c>
      <c r="E14" s="110" t="s">
        <v>13</v>
      </c>
      <c r="F14" s="112" t="s">
        <v>14</v>
      </c>
      <c r="G14" s="113" t="s">
        <v>15</v>
      </c>
      <c r="H14" s="114" t="s">
        <v>16</v>
      </c>
      <c r="I14" s="115" t="s">
        <v>17</v>
      </c>
      <c r="J14" s="116" t="s">
        <v>18</v>
      </c>
      <c r="K14" s="117" t="s">
        <v>19</v>
      </c>
      <c r="L14" s="118" t="s">
        <v>16</v>
      </c>
      <c r="M14" s="119" t="s">
        <v>17</v>
      </c>
      <c r="N14" s="120" t="s">
        <v>18</v>
      </c>
      <c r="O14" s="121" t="s">
        <v>19</v>
      </c>
      <c r="P14" s="118" t="s">
        <v>16</v>
      </c>
      <c r="Q14" s="122" t="s">
        <v>17</v>
      </c>
      <c r="R14" s="120" t="s">
        <v>18</v>
      </c>
      <c r="S14" s="123" t="s">
        <v>19</v>
      </c>
      <c r="T14" s="120" t="s">
        <v>16</v>
      </c>
      <c r="U14" s="122" t="s">
        <v>17</v>
      </c>
      <c r="V14" s="120" t="s">
        <v>18</v>
      </c>
      <c r="W14" s="123" t="s">
        <v>19</v>
      </c>
      <c r="X14" s="225"/>
    </row>
    <row r="15" spans="2:24" ht="165.75" customHeight="1" x14ac:dyDescent="0.25">
      <c r="B15" s="126" t="s">
        <v>77</v>
      </c>
      <c r="C15" s="127" t="s">
        <v>84</v>
      </c>
      <c r="D15" s="127" t="s">
        <v>85</v>
      </c>
      <c r="E15" s="128" t="s">
        <v>23</v>
      </c>
      <c r="F15" s="129" t="s">
        <v>86</v>
      </c>
      <c r="G15" s="130">
        <v>0.95332642657968703</v>
      </c>
      <c r="H15" s="131">
        <v>0.23830000000000001</v>
      </c>
      <c r="I15" s="132">
        <v>0.23830000000000001</v>
      </c>
      <c r="J15" s="132">
        <v>0.23830000000000001</v>
      </c>
      <c r="K15" s="133">
        <v>0.23830000000000001</v>
      </c>
      <c r="L15" s="131">
        <v>0.23830000000000001</v>
      </c>
      <c r="M15" s="132">
        <v>0.23830000000000001</v>
      </c>
      <c r="N15" s="134"/>
      <c r="O15" s="135"/>
      <c r="P15" s="136">
        <f>IFERROR((L15/H15),"100%")</f>
        <v>1</v>
      </c>
      <c r="Q15" s="137"/>
      <c r="R15" s="137"/>
      <c r="S15" s="138"/>
      <c r="T15" s="136">
        <f>IFERROR((L15/$G$15),"No Programado")</f>
        <v>0.2499668459364594</v>
      </c>
      <c r="U15" s="137"/>
      <c r="V15" s="137"/>
      <c r="W15" s="139"/>
      <c r="X15" s="189" t="s">
        <v>87</v>
      </c>
    </row>
    <row r="16" spans="2:24" ht="23.45" hidden="1" customHeight="1" x14ac:dyDescent="0.25">
      <c r="B16" s="228" t="s">
        <v>26</v>
      </c>
      <c r="C16" s="229"/>
      <c r="D16" s="229"/>
      <c r="E16" s="229"/>
      <c r="F16" s="229"/>
      <c r="G16" s="140"/>
      <c r="H16" s="141"/>
      <c r="I16" s="142"/>
      <c r="J16" s="142"/>
      <c r="K16" s="143"/>
      <c r="L16" s="144"/>
      <c r="M16" s="142"/>
      <c r="N16" s="142"/>
      <c r="O16" s="145"/>
      <c r="P16" s="146" t="str">
        <f>IFERROR((L16/H16),"100%")</f>
        <v>100%</v>
      </c>
      <c r="Q16" s="147" t="str">
        <f>IFERROR((M16/I16),"100%")</f>
        <v>100%</v>
      </c>
      <c r="R16" s="147" t="str">
        <f>IFERROR((N16/J16),"100%")</f>
        <v>100%</v>
      </c>
      <c r="S16" s="148" t="str">
        <f>IFERROR((O16/K16),"100%")</f>
        <v>100%</v>
      </c>
      <c r="T16" s="146" t="str">
        <f>IFERROR((L16/$G$16),"No Programado")</f>
        <v>No Programado</v>
      </c>
      <c r="U16" s="149" t="str">
        <f>IFERROR((L16+M16)/$G$16, "No Programado")</f>
        <v>No Programado</v>
      </c>
      <c r="V16" s="147" t="str">
        <f>IFERROR((M16+N16+L16)/$G$16, "No Programado")</f>
        <v>No Programado</v>
      </c>
      <c r="W16" s="150" t="str">
        <f>IFERROR((N16+O16+M16+L16)/$G$16, "No Programado")</f>
        <v>No Programado</v>
      </c>
      <c r="X16" s="190"/>
    </row>
    <row r="17" spans="2:28" ht="213.75" customHeight="1" x14ac:dyDescent="0.25">
      <c r="B17" s="193" t="s">
        <v>78</v>
      </c>
      <c r="C17" s="194" t="s">
        <v>89</v>
      </c>
      <c r="D17" s="195" t="s">
        <v>90</v>
      </c>
      <c r="E17" s="196" t="s">
        <v>75</v>
      </c>
      <c r="F17" s="197" t="s">
        <v>91</v>
      </c>
      <c r="G17" s="151">
        <v>13066</v>
      </c>
      <c r="H17" s="152">
        <v>3268</v>
      </c>
      <c r="I17" s="153">
        <v>3267</v>
      </c>
      <c r="J17" s="153">
        <v>3266</v>
      </c>
      <c r="K17" s="154">
        <v>3265</v>
      </c>
      <c r="L17" s="155">
        <v>2894</v>
      </c>
      <c r="M17" s="153">
        <v>2994</v>
      </c>
      <c r="N17" s="153"/>
      <c r="O17" s="156"/>
      <c r="P17" s="146">
        <f>IFERROR((L17-H17)/H17,"ND")</f>
        <v>-0.11444308445532436</v>
      </c>
      <c r="Q17" s="147">
        <f>IFERROR((M17-I17)/I17,"ND")</f>
        <v>-8.356290174471992E-2</v>
      </c>
      <c r="R17" s="157"/>
      <c r="S17" s="158"/>
      <c r="T17" s="159">
        <f>IFERROR((((L17)-(G17))/(G17)),"ND")</f>
        <v>-0.778509107607531</v>
      </c>
      <c r="U17" s="147">
        <f>IFERROR((((M17)-(G17))/(G17)),"ND")</f>
        <v>-0.77085565590081129</v>
      </c>
      <c r="V17" s="160"/>
      <c r="W17" s="161"/>
      <c r="X17" s="219" t="s">
        <v>139</v>
      </c>
      <c r="AB17" s="39"/>
    </row>
    <row r="18" spans="2:28" ht="178.5" customHeight="1" x14ac:dyDescent="0.25">
      <c r="B18" s="198" t="s">
        <v>79</v>
      </c>
      <c r="C18" s="199" t="s">
        <v>92</v>
      </c>
      <c r="D18" s="199" t="s">
        <v>93</v>
      </c>
      <c r="E18" s="200" t="s">
        <v>75</v>
      </c>
      <c r="F18" s="201" t="s">
        <v>94</v>
      </c>
      <c r="G18" s="162">
        <v>2176</v>
      </c>
      <c r="H18" s="152">
        <v>543</v>
      </c>
      <c r="I18" s="153">
        <v>546</v>
      </c>
      <c r="J18" s="153">
        <v>545</v>
      </c>
      <c r="K18" s="154">
        <v>542</v>
      </c>
      <c r="L18" s="155">
        <v>303</v>
      </c>
      <c r="M18" s="153">
        <v>308</v>
      </c>
      <c r="N18" s="163"/>
      <c r="O18" s="164"/>
      <c r="P18" s="165">
        <f t="shared" ref="P18:Q29" si="0">IFERROR((L18/H18),"100%")</f>
        <v>0.55801104972375692</v>
      </c>
      <c r="Q18" s="147">
        <f t="shared" si="0"/>
        <v>0.5641025641025641</v>
      </c>
      <c r="R18" s="166"/>
      <c r="S18" s="167"/>
      <c r="T18" s="165">
        <f>IFERROR((L18/$G$18),"No Programado")</f>
        <v>0.13924632352941177</v>
      </c>
      <c r="U18" s="147">
        <f>IFERROR((M18/G18),"No Programado")</f>
        <v>0.14154411764705882</v>
      </c>
      <c r="V18" s="166"/>
      <c r="W18" s="167"/>
      <c r="X18" s="215" t="s">
        <v>127</v>
      </c>
    </row>
    <row r="19" spans="2:28" ht="204" customHeight="1" x14ac:dyDescent="0.25">
      <c r="B19" s="202" t="s">
        <v>76</v>
      </c>
      <c r="C19" s="203" t="s">
        <v>95</v>
      </c>
      <c r="D19" s="203" t="s">
        <v>96</v>
      </c>
      <c r="E19" s="204" t="s">
        <v>75</v>
      </c>
      <c r="F19" s="205" t="s">
        <v>97</v>
      </c>
      <c r="G19" s="168">
        <v>2202</v>
      </c>
      <c r="H19" s="152">
        <v>545</v>
      </c>
      <c r="I19" s="153">
        <v>550</v>
      </c>
      <c r="J19" s="153">
        <v>554</v>
      </c>
      <c r="K19" s="154">
        <v>553</v>
      </c>
      <c r="L19" s="155">
        <v>634</v>
      </c>
      <c r="M19" s="153">
        <v>664</v>
      </c>
      <c r="N19" s="169"/>
      <c r="O19" s="170"/>
      <c r="P19" s="159">
        <f t="shared" si="0"/>
        <v>1.1633027522935779</v>
      </c>
      <c r="Q19" s="147">
        <f t="shared" si="0"/>
        <v>1.2072727272727273</v>
      </c>
      <c r="R19" s="157"/>
      <c r="S19" s="160"/>
      <c r="T19" s="171">
        <f>IFERROR((L19/$G$19),"No Programado")</f>
        <v>0.28792007266121705</v>
      </c>
      <c r="U19" s="147">
        <f t="shared" ref="U19:U29" si="1">IFERROR((M19/G19),"No Programado")</f>
        <v>0.30154405086285196</v>
      </c>
      <c r="V19" s="157"/>
      <c r="W19" s="160"/>
      <c r="X19" s="216" t="s">
        <v>128</v>
      </c>
    </row>
    <row r="20" spans="2:28" ht="168.75" customHeight="1" x14ac:dyDescent="0.25">
      <c r="B20" s="198" t="s">
        <v>80</v>
      </c>
      <c r="C20" s="206" t="s">
        <v>98</v>
      </c>
      <c r="D20" s="207" t="s">
        <v>99</v>
      </c>
      <c r="E20" s="200" t="s">
        <v>75</v>
      </c>
      <c r="F20" s="201" t="s">
        <v>94</v>
      </c>
      <c r="G20" s="162">
        <v>8760</v>
      </c>
      <c r="H20" s="152">
        <v>2160</v>
      </c>
      <c r="I20" s="153">
        <v>2184</v>
      </c>
      <c r="J20" s="153">
        <v>2208</v>
      </c>
      <c r="K20" s="154">
        <v>2208</v>
      </c>
      <c r="L20" s="155">
        <v>2179</v>
      </c>
      <c r="M20" s="153">
        <v>2184</v>
      </c>
      <c r="N20" s="172"/>
      <c r="O20" s="173"/>
      <c r="P20" s="159">
        <f t="shared" si="0"/>
        <v>1.0087962962962962</v>
      </c>
      <c r="Q20" s="147">
        <f t="shared" si="0"/>
        <v>1</v>
      </c>
      <c r="R20" s="157"/>
      <c r="S20" s="160"/>
      <c r="T20" s="171">
        <f>IFERROR((L20/$G$20),"No Programado")</f>
        <v>0.24874429223744293</v>
      </c>
      <c r="U20" s="147">
        <f t="shared" si="1"/>
        <v>0.24931506849315069</v>
      </c>
      <c r="V20" s="157"/>
      <c r="W20" s="160"/>
      <c r="X20" s="217" t="s">
        <v>129</v>
      </c>
    </row>
    <row r="21" spans="2:28" ht="211.5" customHeight="1" x14ac:dyDescent="0.25">
      <c r="B21" s="202" t="s">
        <v>76</v>
      </c>
      <c r="C21" s="208" t="s">
        <v>100</v>
      </c>
      <c r="D21" s="203" t="s">
        <v>101</v>
      </c>
      <c r="E21" s="209" t="s">
        <v>75</v>
      </c>
      <c r="F21" s="205" t="s">
        <v>102</v>
      </c>
      <c r="G21" s="174">
        <v>1140</v>
      </c>
      <c r="H21" s="152">
        <v>360</v>
      </c>
      <c r="I21" s="153">
        <v>360</v>
      </c>
      <c r="J21" s="153">
        <v>360</v>
      </c>
      <c r="K21" s="154">
        <v>360</v>
      </c>
      <c r="L21" s="155">
        <v>360</v>
      </c>
      <c r="M21" s="153">
        <v>362</v>
      </c>
      <c r="N21" s="172"/>
      <c r="O21" s="173"/>
      <c r="P21" s="159">
        <f t="shared" si="0"/>
        <v>1</v>
      </c>
      <c r="Q21" s="147">
        <f t="shared" si="0"/>
        <v>1.0055555555555555</v>
      </c>
      <c r="R21" s="157"/>
      <c r="S21" s="160"/>
      <c r="T21" s="171">
        <f>IFERROR((L21/$G$21),"No Programado")</f>
        <v>0.31578947368421051</v>
      </c>
      <c r="U21" s="147">
        <f t="shared" si="1"/>
        <v>0.31754385964912279</v>
      </c>
      <c r="V21" s="157"/>
      <c r="W21" s="160"/>
      <c r="X21" s="217" t="s">
        <v>130</v>
      </c>
    </row>
    <row r="22" spans="2:28" ht="195" customHeight="1" x14ac:dyDescent="0.25">
      <c r="B22" s="202" t="s">
        <v>76</v>
      </c>
      <c r="C22" s="208" t="s">
        <v>103</v>
      </c>
      <c r="D22" s="203" t="s">
        <v>104</v>
      </c>
      <c r="E22" s="209" t="s">
        <v>75</v>
      </c>
      <c r="F22" s="205" t="s">
        <v>105</v>
      </c>
      <c r="G22" s="174">
        <v>10950</v>
      </c>
      <c r="H22" s="152">
        <v>2706</v>
      </c>
      <c r="I22" s="153">
        <v>2733</v>
      </c>
      <c r="J22" s="153">
        <v>2757</v>
      </c>
      <c r="K22" s="154">
        <v>2754</v>
      </c>
      <c r="L22" s="155">
        <v>2589</v>
      </c>
      <c r="M22" s="153">
        <v>2724</v>
      </c>
      <c r="N22" s="172"/>
      <c r="O22" s="173"/>
      <c r="P22" s="159">
        <f t="shared" si="0"/>
        <v>0.9567627494456763</v>
      </c>
      <c r="Q22" s="147">
        <f t="shared" si="0"/>
        <v>0.99670691547749724</v>
      </c>
      <c r="R22" s="157"/>
      <c r="S22" s="160"/>
      <c r="T22" s="171">
        <f>IFERROR((L22/$G$22),"No Programado")</f>
        <v>0.23643835616438355</v>
      </c>
      <c r="U22" s="147">
        <f t="shared" si="1"/>
        <v>0.24876712328767123</v>
      </c>
      <c r="V22" s="157"/>
      <c r="W22" s="160"/>
      <c r="X22" s="217" t="s">
        <v>131</v>
      </c>
    </row>
    <row r="23" spans="2:28" ht="201.75" customHeight="1" x14ac:dyDescent="0.25">
      <c r="B23" s="198" t="s">
        <v>81</v>
      </c>
      <c r="C23" s="206" t="s">
        <v>106</v>
      </c>
      <c r="D23" s="199" t="s">
        <v>107</v>
      </c>
      <c r="E23" s="200" t="s">
        <v>75</v>
      </c>
      <c r="F23" s="201" t="s">
        <v>108</v>
      </c>
      <c r="G23" s="162">
        <v>1460</v>
      </c>
      <c r="H23" s="152">
        <v>364</v>
      </c>
      <c r="I23" s="153">
        <v>364</v>
      </c>
      <c r="J23" s="153">
        <v>368</v>
      </c>
      <c r="K23" s="154">
        <v>364</v>
      </c>
      <c r="L23" s="155">
        <v>365</v>
      </c>
      <c r="M23" s="153">
        <v>360</v>
      </c>
      <c r="N23" s="172"/>
      <c r="O23" s="173"/>
      <c r="P23" s="159">
        <f t="shared" si="0"/>
        <v>1.0027472527472527</v>
      </c>
      <c r="Q23" s="147">
        <f t="shared" si="0"/>
        <v>0.98901098901098905</v>
      </c>
      <c r="R23" s="157"/>
      <c r="S23" s="160"/>
      <c r="T23" s="171">
        <f>IFERROR((L23/$G$23),"No Programado")</f>
        <v>0.25</v>
      </c>
      <c r="U23" s="147">
        <f t="shared" si="1"/>
        <v>0.24657534246575341</v>
      </c>
      <c r="V23" s="157"/>
      <c r="W23" s="160"/>
      <c r="X23" s="217" t="s">
        <v>132</v>
      </c>
    </row>
    <row r="24" spans="2:28" ht="145.5" customHeight="1" x14ac:dyDescent="0.25">
      <c r="B24" s="202" t="s">
        <v>76</v>
      </c>
      <c r="C24" s="203" t="s">
        <v>109</v>
      </c>
      <c r="D24" s="203" t="s">
        <v>110</v>
      </c>
      <c r="E24" s="209" t="s">
        <v>75</v>
      </c>
      <c r="F24" s="205" t="s">
        <v>111</v>
      </c>
      <c r="G24" s="174">
        <v>2932</v>
      </c>
      <c r="H24" s="152">
        <v>728</v>
      </c>
      <c r="I24" s="153">
        <v>728</v>
      </c>
      <c r="J24" s="153">
        <v>736</v>
      </c>
      <c r="K24" s="154">
        <v>728</v>
      </c>
      <c r="L24" s="155">
        <v>729</v>
      </c>
      <c r="M24" s="153">
        <v>718</v>
      </c>
      <c r="N24" s="172"/>
      <c r="O24" s="173"/>
      <c r="P24" s="159">
        <f t="shared" si="0"/>
        <v>1.0013736263736264</v>
      </c>
      <c r="Q24" s="147">
        <f t="shared" si="0"/>
        <v>0.98626373626373631</v>
      </c>
      <c r="R24" s="157"/>
      <c r="S24" s="160"/>
      <c r="T24" s="171">
        <f>IFERROR((L24/$G$24),"No Programado")</f>
        <v>0.24863574351978171</v>
      </c>
      <c r="U24" s="147">
        <f t="shared" si="1"/>
        <v>0.24488403819918145</v>
      </c>
      <c r="V24" s="157"/>
      <c r="W24" s="160"/>
      <c r="X24" s="217" t="s">
        <v>133</v>
      </c>
    </row>
    <row r="25" spans="2:28" ht="178.5" customHeight="1" x14ac:dyDescent="0.25">
      <c r="B25" s="202" t="s">
        <v>76</v>
      </c>
      <c r="C25" s="203" t="s">
        <v>112</v>
      </c>
      <c r="D25" s="203" t="s">
        <v>113</v>
      </c>
      <c r="E25" s="209" t="s">
        <v>75</v>
      </c>
      <c r="F25" s="210" t="s">
        <v>114</v>
      </c>
      <c r="G25" s="174">
        <v>4</v>
      </c>
      <c r="H25" s="152">
        <v>1</v>
      </c>
      <c r="I25" s="153">
        <v>1</v>
      </c>
      <c r="J25" s="153">
        <v>1</v>
      </c>
      <c r="K25" s="154">
        <v>1</v>
      </c>
      <c r="L25" s="155">
        <v>1</v>
      </c>
      <c r="M25" s="153">
        <v>1</v>
      </c>
      <c r="N25" s="172"/>
      <c r="O25" s="173"/>
      <c r="P25" s="159">
        <f t="shared" si="0"/>
        <v>1</v>
      </c>
      <c r="Q25" s="147">
        <f t="shared" si="0"/>
        <v>1</v>
      </c>
      <c r="R25" s="157"/>
      <c r="S25" s="160"/>
      <c r="T25" s="171">
        <f>IFERROR((L25/$G$25),"No Programado")</f>
        <v>0.25</v>
      </c>
      <c r="U25" s="147">
        <f t="shared" si="1"/>
        <v>0.25</v>
      </c>
      <c r="V25" s="157"/>
      <c r="W25" s="160"/>
      <c r="X25" s="217" t="s">
        <v>134</v>
      </c>
    </row>
    <row r="26" spans="2:28" ht="185.25" customHeight="1" x14ac:dyDescent="0.25">
      <c r="B26" s="198" t="s">
        <v>82</v>
      </c>
      <c r="C26" s="206" t="s">
        <v>115</v>
      </c>
      <c r="D26" s="199" t="s">
        <v>116</v>
      </c>
      <c r="E26" s="200" t="s">
        <v>75</v>
      </c>
      <c r="F26" s="201" t="s">
        <v>117</v>
      </c>
      <c r="G26" s="162">
        <v>1590</v>
      </c>
      <c r="H26" s="152">
        <v>0</v>
      </c>
      <c r="I26" s="153">
        <v>550</v>
      </c>
      <c r="J26" s="153">
        <v>880</v>
      </c>
      <c r="K26" s="154">
        <v>160</v>
      </c>
      <c r="L26" s="155">
        <v>100</v>
      </c>
      <c r="M26" s="153">
        <v>413</v>
      </c>
      <c r="N26" s="172"/>
      <c r="O26" s="173"/>
      <c r="P26" s="159" t="str">
        <f t="shared" si="0"/>
        <v>100%</v>
      </c>
      <c r="Q26" s="147">
        <f t="shared" si="0"/>
        <v>0.75090909090909086</v>
      </c>
      <c r="R26" s="157"/>
      <c r="S26" s="160"/>
      <c r="T26" s="171">
        <f>IFERROR((L26/$G$26),"No Programado")</f>
        <v>6.2893081761006289E-2</v>
      </c>
      <c r="U26" s="147">
        <f t="shared" si="1"/>
        <v>0.25974842767295597</v>
      </c>
      <c r="V26" s="157"/>
      <c r="W26" s="160"/>
      <c r="X26" s="217" t="s">
        <v>135</v>
      </c>
    </row>
    <row r="27" spans="2:28" ht="145.5" customHeight="1" x14ac:dyDescent="0.25">
      <c r="B27" s="202" t="s">
        <v>76</v>
      </c>
      <c r="C27" s="203" t="s">
        <v>118</v>
      </c>
      <c r="D27" s="203" t="s">
        <v>119</v>
      </c>
      <c r="E27" s="209" t="s">
        <v>75</v>
      </c>
      <c r="F27" s="205" t="s">
        <v>120</v>
      </c>
      <c r="G27" s="174">
        <v>150</v>
      </c>
      <c r="H27" s="152">
        <v>0</v>
      </c>
      <c r="I27" s="153">
        <v>0</v>
      </c>
      <c r="J27" s="153">
        <v>85</v>
      </c>
      <c r="K27" s="154">
        <v>65</v>
      </c>
      <c r="L27" s="155">
        <v>0</v>
      </c>
      <c r="M27" s="153">
        <v>0</v>
      </c>
      <c r="N27" s="172"/>
      <c r="O27" s="173"/>
      <c r="P27" s="159" t="str">
        <f t="shared" si="0"/>
        <v>100%</v>
      </c>
      <c r="Q27" s="147" t="str">
        <f t="shared" si="0"/>
        <v>100%</v>
      </c>
      <c r="R27" s="157"/>
      <c r="S27" s="160"/>
      <c r="T27" s="171">
        <f>IFERROR((L27/$G$27),"No Programado")</f>
        <v>0</v>
      </c>
      <c r="U27" s="147">
        <f t="shared" si="1"/>
        <v>0</v>
      </c>
      <c r="V27" s="157"/>
      <c r="W27" s="160"/>
      <c r="X27" s="217" t="s">
        <v>136</v>
      </c>
    </row>
    <row r="28" spans="2:28" ht="185.25" customHeight="1" x14ac:dyDescent="0.25">
      <c r="B28" s="198" t="s">
        <v>83</v>
      </c>
      <c r="C28" s="199" t="s">
        <v>121</v>
      </c>
      <c r="D28" s="199" t="s">
        <v>122</v>
      </c>
      <c r="E28" s="200" t="s">
        <v>75</v>
      </c>
      <c r="F28" s="201" t="s">
        <v>123</v>
      </c>
      <c r="G28" s="162">
        <v>1465</v>
      </c>
      <c r="H28" s="152">
        <v>366</v>
      </c>
      <c r="I28" s="153">
        <v>367</v>
      </c>
      <c r="J28" s="153">
        <v>367</v>
      </c>
      <c r="K28" s="154">
        <v>365</v>
      </c>
      <c r="L28" s="155">
        <v>139</v>
      </c>
      <c r="M28" s="175">
        <v>103</v>
      </c>
      <c r="N28" s="172"/>
      <c r="O28" s="173"/>
      <c r="P28" s="159">
        <f t="shared" si="0"/>
        <v>0.3797814207650273</v>
      </c>
      <c r="Q28" s="147">
        <f t="shared" si="0"/>
        <v>0.28065395095367845</v>
      </c>
      <c r="R28" s="157"/>
      <c r="S28" s="160"/>
      <c r="T28" s="171">
        <f t="shared" ref="T28:T29" si="2">IFERROR((L28/$G$27),"No Programado")</f>
        <v>0.92666666666666664</v>
      </c>
      <c r="U28" s="147">
        <f t="shared" si="1"/>
        <v>7.0307167235494877E-2</v>
      </c>
      <c r="V28" s="157"/>
      <c r="W28" s="160"/>
      <c r="X28" s="217" t="s">
        <v>137</v>
      </c>
    </row>
    <row r="29" spans="2:28" ht="176.25" customHeight="1" thickBot="1" x14ac:dyDescent="0.3">
      <c r="B29" s="211" t="s">
        <v>76</v>
      </c>
      <c r="C29" s="212" t="s">
        <v>124</v>
      </c>
      <c r="D29" s="212" t="s">
        <v>125</v>
      </c>
      <c r="E29" s="213" t="s">
        <v>75</v>
      </c>
      <c r="F29" s="214" t="s">
        <v>126</v>
      </c>
      <c r="G29" s="176">
        <v>378</v>
      </c>
      <c r="H29" s="177">
        <v>95</v>
      </c>
      <c r="I29" s="178">
        <v>94</v>
      </c>
      <c r="J29" s="178">
        <v>95</v>
      </c>
      <c r="K29" s="179">
        <v>94</v>
      </c>
      <c r="L29" s="180">
        <v>90</v>
      </c>
      <c r="M29" s="181">
        <v>97</v>
      </c>
      <c r="N29" s="182"/>
      <c r="O29" s="183"/>
      <c r="P29" s="184">
        <f t="shared" si="0"/>
        <v>0.94736842105263153</v>
      </c>
      <c r="Q29" s="185">
        <f t="shared" si="0"/>
        <v>1.0319148936170213</v>
      </c>
      <c r="R29" s="186"/>
      <c r="S29" s="187"/>
      <c r="T29" s="188">
        <f t="shared" si="2"/>
        <v>0.6</v>
      </c>
      <c r="U29" s="185">
        <f t="shared" si="1"/>
        <v>0.25661375661375663</v>
      </c>
      <c r="V29" s="186"/>
      <c r="W29" s="187"/>
      <c r="X29" s="218" t="s">
        <v>138</v>
      </c>
    </row>
    <row r="30" spans="2:28" ht="256.5" customHeight="1" x14ac:dyDescent="0.25"/>
    <row r="31" spans="2:28" ht="150.75" customHeight="1" x14ac:dyDescent="0.25"/>
    <row r="32" spans="2:28" ht="75.75" customHeight="1" x14ac:dyDescent="0.25"/>
    <row r="33" spans="3:24" ht="47.25" customHeight="1" x14ac:dyDescent="0.25">
      <c r="C33" s="220"/>
      <c r="D33" s="221"/>
      <c r="J33" s="222"/>
      <c r="K33" s="223"/>
      <c r="L33" s="223"/>
      <c r="M33" s="223"/>
      <c r="N33" s="223"/>
      <c r="O33" s="223"/>
      <c r="W33" s="125"/>
      <c r="X33" s="125"/>
    </row>
    <row r="36" spans="3:24" ht="35.25" customHeight="1" x14ac:dyDescent="0.25"/>
    <row r="37" spans="3:24" ht="45" customHeight="1" x14ac:dyDescent="0.25"/>
    <row r="38" spans="3:24" ht="47.25" customHeight="1" x14ac:dyDescent="0.25"/>
    <row r="39" spans="3:24" s="124" customFormat="1" ht="47.25" customHeight="1" x14ac:dyDescent="0.25">
      <c r="D39"/>
      <c r="E39"/>
      <c r="F39"/>
      <c r="G39"/>
      <c r="H39"/>
      <c r="I39"/>
      <c r="J39"/>
      <c r="K39"/>
      <c r="L39"/>
      <c r="M39"/>
      <c r="N39"/>
      <c r="O39"/>
      <c r="P39"/>
      <c r="Q39"/>
      <c r="R39"/>
      <c r="S39"/>
      <c r="T39"/>
      <c r="U39"/>
      <c r="V39"/>
      <c r="W39"/>
    </row>
    <row r="40" spans="3:24" ht="53.25" customHeight="1" x14ac:dyDescent="0.25"/>
    <row r="41" spans="3:24" ht="53.25" customHeight="1" x14ac:dyDescent="0.25"/>
    <row r="42" spans="3:24" ht="53.25" customHeight="1" x14ac:dyDescent="0.25"/>
    <row r="43" spans="3:24" ht="53.25" customHeight="1" x14ac:dyDescent="0.25"/>
    <row r="44" spans="3:24" ht="53.25" customHeight="1" x14ac:dyDescent="0.25"/>
  </sheetData>
  <mergeCells count="12">
    <mergeCell ref="G12:W12"/>
    <mergeCell ref="D13:F13"/>
    <mergeCell ref="L13:O13"/>
    <mergeCell ref="P13:S13"/>
    <mergeCell ref="T13:W13"/>
    <mergeCell ref="C33:D33"/>
    <mergeCell ref="J33:O33"/>
    <mergeCell ref="X13:X14"/>
    <mergeCell ref="B13:B14"/>
    <mergeCell ref="B16:F16"/>
    <mergeCell ref="G13:K13"/>
    <mergeCell ref="C13:C14"/>
  </mergeCells>
  <conditionalFormatting sqref="L15">
    <cfRule type="cellIs" priority="11" operator="equal">
      <formula>"NO DISPONIBLE"</formula>
    </cfRule>
  </conditionalFormatting>
  <conditionalFormatting sqref="H16:K29">
    <cfRule type="containsBlanks" dxfId="57" priority="49">
      <formula>LEN(TRIM(H16))=0</formula>
    </cfRule>
  </conditionalFormatting>
  <conditionalFormatting sqref="L16:O29">
    <cfRule type="containsBlanks" dxfId="56" priority="50">
      <formula>LEN(TRIM(L16))=0</formula>
    </cfRule>
  </conditionalFormatting>
  <conditionalFormatting sqref="P17">
    <cfRule type="cellIs" dxfId="55" priority="14" stopIfTrue="1" operator="greaterThanOrEqual">
      <formula>0.1</formula>
    </cfRule>
    <cfRule type="cellIs" dxfId="54" priority="15" stopIfTrue="1" operator="lessThanOrEqual">
      <formula>0</formula>
    </cfRule>
    <cfRule type="cellIs" dxfId="53" priority="16" stopIfTrue="1" operator="between">
      <formula>0</formula>
      <formula>0.1</formula>
    </cfRule>
  </conditionalFormatting>
  <conditionalFormatting sqref="P16:S16 P17:Q29">
    <cfRule type="cellIs" dxfId="52" priority="43" operator="equal">
      <formula>"100%"</formula>
    </cfRule>
    <cfRule type="cellIs" dxfId="51" priority="45" operator="between">
      <formula>0.5</formula>
      <formula>0.7</formula>
    </cfRule>
    <cfRule type="cellIs" dxfId="50" priority="47" operator="greaterThanOrEqual">
      <formula>1.2</formula>
    </cfRule>
  </conditionalFormatting>
  <conditionalFormatting sqref="P16:S16 P17:Q29">
    <cfRule type="cellIs" dxfId="49" priority="44" operator="lessThan">
      <formula>0.5</formula>
    </cfRule>
    <cfRule type="cellIs" dxfId="48" priority="46" operator="between">
      <formula>0.7</formula>
      <formula>1.2</formula>
    </cfRule>
    <cfRule type="containsBlanks" dxfId="47" priority="48">
      <formula>LEN(TRIM(P16))=0</formula>
    </cfRule>
  </conditionalFormatting>
  <conditionalFormatting sqref="H15">
    <cfRule type="cellIs" priority="13" operator="equal">
      <formula>"NO DISPONIBLE"</formula>
    </cfRule>
  </conditionalFormatting>
  <conditionalFormatting sqref="I15:K15">
    <cfRule type="cellIs" dxfId="46" priority="12" operator="equal">
      <formula>"NO DISPONIBLE"</formula>
    </cfRule>
  </conditionalFormatting>
  <conditionalFormatting sqref="P15">
    <cfRule type="cellIs" dxfId="45" priority="5" operator="equal">
      <formula>"100%"</formula>
    </cfRule>
    <cfRule type="cellIs" dxfId="44" priority="7" operator="between">
      <formula>0.5</formula>
      <formula>0.7</formula>
    </cfRule>
    <cfRule type="cellIs" dxfId="43" priority="9" operator="greaterThanOrEqual">
      <formula>1.2</formula>
    </cfRule>
  </conditionalFormatting>
  <conditionalFormatting sqref="P15">
    <cfRule type="cellIs" dxfId="42" priority="6" operator="lessThan">
      <formula>0.5</formula>
    </cfRule>
    <cfRule type="cellIs" dxfId="41" priority="8" operator="between">
      <formula>0.7</formula>
      <formula>1.2</formula>
    </cfRule>
    <cfRule type="containsBlanks" dxfId="40" priority="10">
      <formula>LEN(TRIM(P15))=0</formula>
    </cfRule>
  </conditionalFormatting>
  <conditionalFormatting sqref="N15:O15">
    <cfRule type="containsBlanks" dxfId="39" priority="4">
      <formula>LEN(TRIM(N15))=0</formula>
    </cfRule>
  </conditionalFormatting>
  <conditionalFormatting sqref="M15">
    <cfRule type="cellIs" dxfId="38" priority="1" operator="equal">
      <formula>"NO DISPONIBLE"</formula>
    </cfRule>
  </conditionalFormatting>
  <printOptions horizontalCentered="1" verticalCentered="1"/>
  <pageMargins left="0.35433070866141736" right="0.35433070866141736" top="0.35433070866141736" bottom="0.31496062992125984" header="0.31496062992125984" footer="0.31496062992125984"/>
  <pageSetup paperSize="14" scale="27" fitToHeight="0" orientation="landscape" r:id="rId1"/>
  <rowBreaks count="1" manualBreakCount="1">
    <brk id="23" min="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AF3DE-E863-47A1-9213-B2C087EF599C}">
  <dimension ref="B3:AB34"/>
  <sheetViews>
    <sheetView topLeftCell="D14" zoomScale="80" zoomScaleNormal="80" workbookViewId="0">
      <selection activeCell="I17" sqref="I17"/>
    </sheetView>
  </sheetViews>
  <sheetFormatPr baseColWidth="10" defaultColWidth="11.42578125" defaultRowHeight="15" x14ac:dyDescent="0.25"/>
  <cols>
    <col min="2" max="2" width="19.28515625" customWidth="1"/>
    <col min="3" max="3" width="35.85546875" customWidth="1"/>
    <col min="4" max="6" width="31.42578125" customWidth="1"/>
    <col min="7" max="15" width="16.85546875" customWidth="1"/>
    <col min="16" max="23" width="18.140625" customWidth="1"/>
    <col min="24" max="24" width="61.85546875" customWidth="1"/>
  </cols>
  <sheetData>
    <row r="3" spans="2:24" ht="15.75" thickBot="1" x14ac:dyDescent="0.3"/>
    <row r="4" spans="2:24" ht="63" customHeight="1" x14ac:dyDescent="0.25">
      <c r="E4" s="242" t="s">
        <v>41</v>
      </c>
      <c r="F4" s="243"/>
      <c r="G4" s="243"/>
      <c r="H4" s="243"/>
      <c r="I4" s="243"/>
      <c r="J4" s="243"/>
      <c r="K4" s="243"/>
      <c r="L4" s="243"/>
      <c r="M4" s="243"/>
      <c r="N4" s="243"/>
      <c r="O4" s="243"/>
      <c r="P4" s="243"/>
      <c r="Q4" s="243"/>
      <c r="R4" s="243"/>
      <c r="S4" s="243"/>
    </row>
    <row r="5" spans="2:24" ht="30" customHeight="1" x14ac:dyDescent="0.25">
      <c r="E5" s="244" t="s">
        <v>0</v>
      </c>
      <c r="F5" s="245"/>
      <c r="G5" s="245"/>
      <c r="H5" s="245"/>
      <c r="I5" s="245"/>
      <c r="J5" s="245"/>
      <c r="K5" s="245"/>
      <c r="L5" s="245"/>
      <c r="M5" s="245"/>
      <c r="N5" s="245"/>
      <c r="O5" s="245"/>
      <c r="P5" s="245"/>
      <c r="Q5" s="245"/>
      <c r="R5" s="245"/>
      <c r="S5" s="245"/>
    </row>
    <row r="6" spans="2:24" ht="26.25" customHeight="1" x14ac:dyDescent="0.25">
      <c r="E6" s="244" t="s">
        <v>1</v>
      </c>
      <c r="F6" s="245"/>
      <c r="G6" s="245"/>
      <c r="H6" s="245"/>
      <c r="I6" s="245"/>
      <c r="J6" s="245"/>
      <c r="K6" s="245"/>
      <c r="L6" s="245"/>
      <c r="M6" s="245"/>
      <c r="N6" s="245"/>
      <c r="O6" s="245"/>
      <c r="P6" s="245"/>
      <c r="Q6" s="245"/>
      <c r="R6" s="245"/>
      <c r="S6" s="245"/>
    </row>
    <row r="7" spans="2:24" ht="26.25" customHeight="1" x14ac:dyDescent="0.25">
      <c r="E7" s="244" t="s">
        <v>2</v>
      </c>
      <c r="F7" s="245"/>
      <c r="G7" s="245"/>
      <c r="H7" s="245"/>
      <c r="I7" s="245"/>
      <c r="J7" s="245"/>
      <c r="K7" s="245"/>
      <c r="L7" s="245"/>
      <c r="M7" s="245"/>
      <c r="N7" s="245"/>
      <c r="O7" s="245"/>
      <c r="P7" s="245"/>
      <c r="Q7" s="245"/>
      <c r="R7" s="245"/>
      <c r="S7" s="245"/>
    </row>
    <row r="8" spans="2:24" ht="15.75" customHeight="1" thickBot="1" x14ac:dyDescent="0.3">
      <c r="E8" s="62"/>
      <c r="F8" s="63"/>
      <c r="G8" s="63"/>
      <c r="H8" s="63"/>
      <c r="I8" s="63"/>
      <c r="J8" s="63"/>
      <c r="K8" s="63"/>
      <c r="L8" s="63"/>
      <c r="M8" s="63"/>
      <c r="N8" s="63"/>
      <c r="O8" s="63"/>
      <c r="P8" s="63"/>
      <c r="Q8" s="63"/>
      <c r="R8" s="63"/>
      <c r="S8" s="63"/>
    </row>
    <row r="11" spans="2:24" ht="9" customHeight="1" thickBot="1" x14ac:dyDescent="0.3"/>
    <row r="12" spans="2:24" ht="26.25" customHeight="1" thickBot="1" x14ac:dyDescent="0.3">
      <c r="G12" s="233" t="s">
        <v>42</v>
      </c>
      <c r="H12" s="234"/>
      <c r="I12" s="234"/>
      <c r="J12" s="234"/>
      <c r="K12" s="234"/>
      <c r="L12" s="234"/>
      <c r="M12" s="234"/>
      <c r="N12" s="234"/>
      <c r="O12" s="234"/>
      <c r="P12" s="234"/>
      <c r="Q12" s="234"/>
      <c r="R12" s="234"/>
      <c r="S12" s="234"/>
      <c r="T12" s="234"/>
      <c r="U12" s="234"/>
      <c r="V12" s="234"/>
      <c r="W12" s="235"/>
    </row>
    <row r="13" spans="2:24" ht="57" customHeight="1" thickBot="1" x14ac:dyDescent="0.3">
      <c r="B13" s="226" t="s">
        <v>4</v>
      </c>
      <c r="C13" s="226" t="s">
        <v>5</v>
      </c>
      <c r="D13" s="236" t="s">
        <v>6</v>
      </c>
      <c r="E13" s="237"/>
      <c r="F13" s="238"/>
      <c r="G13" s="230" t="s">
        <v>43</v>
      </c>
      <c r="H13" s="231"/>
      <c r="I13" s="231"/>
      <c r="J13" s="231"/>
      <c r="K13" s="232"/>
      <c r="L13" s="236" t="s">
        <v>44</v>
      </c>
      <c r="M13" s="237"/>
      <c r="N13" s="237"/>
      <c r="O13" s="238"/>
      <c r="P13" s="239" t="s">
        <v>45</v>
      </c>
      <c r="Q13" s="240"/>
      <c r="R13" s="240"/>
      <c r="S13" s="241"/>
      <c r="T13" s="240" t="s">
        <v>46</v>
      </c>
      <c r="U13" s="240"/>
      <c r="V13" s="240"/>
      <c r="W13" s="241"/>
      <c r="X13" s="224" t="s">
        <v>47</v>
      </c>
    </row>
    <row r="14" spans="2:24" ht="143.25" customHeight="1" thickBot="1" x14ac:dyDescent="0.3">
      <c r="B14" s="252"/>
      <c r="C14" s="252"/>
      <c r="D14" s="65" t="s">
        <v>12</v>
      </c>
      <c r="E14" s="65" t="s">
        <v>13</v>
      </c>
      <c r="F14" s="64" t="s">
        <v>14</v>
      </c>
      <c r="G14" s="71" t="s">
        <v>15</v>
      </c>
      <c r="H14" s="54" t="s">
        <v>16</v>
      </c>
      <c r="I14" s="72" t="s">
        <v>17</v>
      </c>
      <c r="J14" s="53" t="s">
        <v>18</v>
      </c>
      <c r="K14" s="73" t="s">
        <v>19</v>
      </c>
      <c r="L14" s="8" t="s">
        <v>16</v>
      </c>
      <c r="M14" s="74" t="s">
        <v>17</v>
      </c>
      <c r="N14" s="4" t="s">
        <v>18</v>
      </c>
      <c r="O14" s="75" t="s">
        <v>19</v>
      </c>
      <c r="P14" s="8" t="s">
        <v>16</v>
      </c>
      <c r="Q14" s="76" t="s">
        <v>17</v>
      </c>
      <c r="R14" s="4" t="s">
        <v>18</v>
      </c>
      <c r="S14" s="77" t="s">
        <v>19</v>
      </c>
      <c r="T14" s="4" t="s">
        <v>16</v>
      </c>
      <c r="U14" s="76" t="s">
        <v>17</v>
      </c>
      <c r="V14" s="4" t="s">
        <v>18</v>
      </c>
      <c r="W14" s="77" t="s">
        <v>19</v>
      </c>
      <c r="X14" s="246"/>
    </row>
    <row r="15" spans="2:24" ht="165.75" customHeight="1" thickBot="1" x14ac:dyDescent="0.3">
      <c r="B15" s="85" t="s">
        <v>20</v>
      </c>
      <c r="C15" s="86" t="s">
        <v>21</v>
      </c>
      <c r="D15" s="86" t="s">
        <v>22</v>
      </c>
      <c r="E15" s="87" t="s">
        <v>23</v>
      </c>
      <c r="F15" s="88" t="s">
        <v>24</v>
      </c>
      <c r="G15" s="96" t="s">
        <v>25</v>
      </c>
      <c r="H15" s="89" t="s">
        <v>25</v>
      </c>
      <c r="I15" s="90" t="s">
        <v>25</v>
      </c>
      <c r="J15" s="90" t="s">
        <v>25</v>
      </c>
      <c r="K15" s="91" t="s">
        <v>25</v>
      </c>
      <c r="L15" s="89" t="s">
        <v>25</v>
      </c>
      <c r="M15" s="90" t="s">
        <v>25</v>
      </c>
      <c r="N15" s="90" t="s">
        <v>25</v>
      </c>
      <c r="O15" s="91" t="s">
        <v>25</v>
      </c>
      <c r="P15" s="89" t="s">
        <v>25</v>
      </c>
      <c r="Q15" s="90" t="s">
        <v>25</v>
      </c>
      <c r="R15" s="90" t="s">
        <v>25</v>
      </c>
      <c r="S15" s="91" t="s">
        <v>25</v>
      </c>
      <c r="T15" s="89" t="s">
        <v>25</v>
      </c>
      <c r="U15" s="90" t="s">
        <v>25</v>
      </c>
      <c r="V15" s="90" t="s">
        <v>25</v>
      </c>
      <c r="W15" s="91" t="s">
        <v>25</v>
      </c>
      <c r="X15" s="95" t="s">
        <v>48</v>
      </c>
    </row>
    <row r="16" spans="2:24" ht="23.45" customHeight="1" x14ac:dyDescent="0.25">
      <c r="B16" s="247" t="s">
        <v>26</v>
      </c>
      <c r="C16" s="248"/>
      <c r="D16" s="248"/>
      <c r="E16" s="248"/>
      <c r="F16" s="248"/>
      <c r="G16" s="58"/>
      <c r="H16" s="55">
        <v>20</v>
      </c>
      <c r="I16" s="45">
        <v>20</v>
      </c>
      <c r="J16" s="45"/>
      <c r="K16" s="46"/>
      <c r="L16" s="44"/>
      <c r="M16" s="45"/>
      <c r="N16" s="45"/>
      <c r="O16" s="47"/>
      <c r="P16" s="48">
        <f>IFERROR((L16/H16),"100%")</f>
        <v>0</v>
      </c>
      <c r="Q16" s="43">
        <f>IFERROR((M16/I16),"100%")</f>
        <v>0</v>
      </c>
      <c r="R16" s="43" t="str">
        <f>IFERROR((N16/J16),"100%")</f>
        <v>100%</v>
      </c>
      <c r="S16" s="24" t="str">
        <f>IFERROR((O16/K16),"100%")</f>
        <v>100%</v>
      </c>
      <c r="T16" s="48" t="str">
        <f>IFERROR((L16/$G$16),"No Programado")</f>
        <v>No Programado</v>
      </c>
      <c r="U16" s="93" t="str">
        <f>IFERROR((L16+M16)/$G$16, "No Programado")</f>
        <v>No Programado</v>
      </c>
      <c r="V16" s="43" t="str">
        <f>IFERROR((M16+N16+L16)/$G$16, "No Programado")</f>
        <v>No Programado</v>
      </c>
      <c r="W16" s="24" t="str">
        <f>IFERROR((N16+O16+M16+L16)/$G$16, "No Programado")</f>
        <v>No Programado</v>
      </c>
      <c r="X16" s="52"/>
    </row>
    <row r="17" spans="2:28" ht="23.45" customHeight="1" x14ac:dyDescent="0.25">
      <c r="B17" s="66" t="s">
        <v>27</v>
      </c>
      <c r="C17" s="67"/>
      <c r="D17" s="67"/>
      <c r="E17" s="68"/>
      <c r="F17" s="69" t="s">
        <v>28</v>
      </c>
      <c r="G17" s="70"/>
      <c r="H17" s="55"/>
      <c r="I17" s="45"/>
      <c r="J17" s="45"/>
      <c r="K17" s="46"/>
      <c r="L17" s="44"/>
      <c r="M17" s="45"/>
      <c r="N17" s="45"/>
      <c r="O17" s="47"/>
      <c r="P17" s="49"/>
      <c r="Q17" s="50"/>
      <c r="R17" s="50"/>
      <c r="S17" s="51"/>
      <c r="T17" s="49"/>
      <c r="U17" s="92"/>
      <c r="V17" s="50"/>
      <c r="W17" s="51"/>
      <c r="X17" s="104" t="s">
        <v>29</v>
      </c>
      <c r="AB17" s="39"/>
    </row>
    <row r="18" spans="2:28" ht="23.45" customHeight="1" x14ac:dyDescent="0.25">
      <c r="B18" s="78" t="s">
        <v>30</v>
      </c>
      <c r="C18" s="79"/>
      <c r="D18" s="80"/>
      <c r="E18" s="81"/>
      <c r="F18" s="82" t="s">
        <v>28</v>
      </c>
      <c r="G18" s="83"/>
      <c r="H18" s="56"/>
      <c r="I18" s="21"/>
      <c r="J18" s="21"/>
      <c r="K18" s="22"/>
      <c r="L18" s="20"/>
      <c r="M18" s="21"/>
      <c r="N18" s="21"/>
      <c r="O18" s="23"/>
      <c r="P18" s="49"/>
      <c r="Q18" s="50"/>
      <c r="R18" s="50"/>
      <c r="S18" s="51"/>
      <c r="T18" s="49"/>
      <c r="U18" s="92"/>
      <c r="V18" s="50"/>
      <c r="W18" s="51"/>
      <c r="X18" s="105" t="s">
        <v>29</v>
      </c>
    </row>
    <row r="19" spans="2:28" ht="23.45" customHeight="1" x14ac:dyDescent="0.25">
      <c r="B19" s="9" t="s">
        <v>31</v>
      </c>
      <c r="C19" s="5"/>
      <c r="D19" s="6"/>
      <c r="E19" s="7"/>
      <c r="F19" s="108" t="s">
        <v>28</v>
      </c>
      <c r="G19" s="59"/>
      <c r="H19" s="56"/>
      <c r="I19" s="21"/>
      <c r="J19" s="21"/>
      <c r="K19" s="22"/>
      <c r="L19" s="20"/>
      <c r="M19" s="21"/>
      <c r="N19" s="21"/>
      <c r="O19" s="23"/>
      <c r="P19" s="49"/>
      <c r="Q19" s="50"/>
      <c r="R19" s="50"/>
      <c r="S19" s="51"/>
      <c r="T19" s="49"/>
      <c r="U19" s="92"/>
      <c r="V19" s="50"/>
      <c r="W19" s="51"/>
      <c r="X19" s="106" t="s">
        <v>29</v>
      </c>
    </row>
    <row r="20" spans="2:28" ht="23.45" customHeight="1" thickBot="1" x14ac:dyDescent="0.3">
      <c r="B20" s="13" t="s">
        <v>31</v>
      </c>
      <c r="C20" s="14"/>
      <c r="D20" s="15"/>
      <c r="E20" s="16"/>
      <c r="F20" s="109" t="s">
        <v>28</v>
      </c>
      <c r="G20" s="60"/>
      <c r="H20" s="57"/>
      <c r="I20" s="26"/>
      <c r="J20" s="26"/>
      <c r="K20" s="27"/>
      <c r="L20" s="25"/>
      <c r="M20" s="26"/>
      <c r="N20" s="26"/>
      <c r="O20" s="28"/>
      <c r="P20" s="49"/>
      <c r="Q20" s="50"/>
      <c r="R20" s="50"/>
      <c r="S20" s="51"/>
      <c r="T20" s="49"/>
      <c r="U20" s="92"/>
      <c r="V20" s="50"/>
      <c r="W20" s="51"/>
      <c r="X20" s="107" t="s">
        <v>29</v>
      </c>
    </row>
    <row r="24" spans="2:28" ht="47.25" customHeight="1" x14ac:dyDescent="0.25">
      <c r="C24" s="249" t="s">
        <v>32</v>
      </c>
      <c r="D24" s="249"/>
      <c r="J24" s="250" t="s">
        <v>33</v>
      </c>
      <c r="K24" s="251"/>
      <c r="L24" s="251"/>
      <c r="M24" s="251"/>
      <c r="N24" s="251"/>
      <c r="O24" s="251"/>
      <c r="W24" s="249" t="s">
        <v>34</v>
      </c>
      <c r="X24" s="249"/>
    </row>
    <row r="26" spans="2:28" ht="15.75" thickBot="1" x14ac:dyDescent="0.3"/>
    <row r="27" spans="2:28" ht="15.75" thickBot="1" x14ac:dyDescent="0.3">
      <c r="E27" s="253" t="s">
        <v>35</v>
      </c>
      <c r="F27" s="254"/>
      <c r="G27" s="254"/>
      <c r="H27" s="254"/>
      <c r="I27" s="254"/>
      <c r="J27" s="254"/>
      <c r="K27" s="254"/>
      <c r="L27" s="254"/>
      <c r="M27" s="254"/>
      <c r="N27" s="254"/>
      <c r="O27" s="254"/>
      <c r="P27" s="254"/>
      <c r="Q27" s="254"/>
      <c r="R27" s="254"/>
      <c r="S27" s="254"/>
      <c r="T27" s="254"/>
      <c r="U27" s="254"/>
      <c r="V27" s="254"/>
      <c r="W27" s="254"/>
      <c r="X27" s="255"/>
    </row>
    <row r="28" spans="2:28" ht="30.6" customHeight="1" thickBot="1" x14ac:dyDescent="0.3">
      <c r="E28" s="256" t="s">
        <v>36</v>
      </c>
      <c r="F28" s="256" t="s">
        <v>49</v>
      </c>
      <c r="G28" s="253" t="s">
        <v>37</v>
      </c>
      <c r="H28" s="254"/>
      <c r="I28" s="254"/>
      <c r="J28" s="255"/>
      <c r="K28" s="258" t="s">
        <v>38</v>
      </c>
      <c r="L28" s="259"/>
      <c r="M28" s="259"/>
      <c r="N28" s="260"/>
      <c r="O28" s="258" t="s">
        <v>39</v>
      </c>
      <c r="P28" s="259"/>
      <c r="Q28" s="259"/>
      <c r="R28" s="260"/>
      <c r="S28" s="258" t="s">
        <v>40</v>
      </c>
      <c r="T28" s="259"/>
      <c r="U28" s="259"/>
      <c r="V28" s="259"/>
      <c r="W28" s="261" t="s">
        <v>50</v>
      </c>
      <c r="X28" s="262"/>
    </row>
    <row r="29" spans="2:28" ht="29.25" thickBot="1" x14ac:dyDescent="0.3">
      <c r="E29" s="257"/>
      <c r="F29" s="257"/>
      <c r="G29" s="18" t="s">
        <v>51</v>
      </c>
      <c r="H29" s="84" t="s">
        <v>52</v>
      </c>
      <c r="I29" s="19" t="s">
        <v>53</v>
      </c>
      <c r="J29" s="84" t="s">
        <v>54</v>
      </c>
      <c r="K29" s="18" t="s">
        <v>51</v>
      </c>
      <c r="L29" s="84" t="s">
        <v>52</v>
      </c>
      <c r="M29" s="19" t="s">
        <v>53</v>
      </c>
      <c r="N29" s="84" t="s">
        <v>54</v>
      </c>
      <c r="O29" s="18" t="s">
        <v>51</v>
      </c>
      <c r="P29" s="84" t="s">
        <v>52</v>
      </c>
      <c r="Q29" s="19" t="s">
        <v>53</v>
      </c>
      <c r="R29" s="84" t="s">
        <v>54</v>
      </c>
      <c r="S29" s="18" t="s">
        <v>51</v>
      </c>
      <c r="T29" s="84" t="s">
        <v>52</v>
      </c>
      <c r="U29" s="19" t="s">
        <v>53</v>
      </c>
      <c r="V29" s="94" t="s">
        <v>54</v>
      </c>
      <c r="W29" s="263"/>
      <c r="X29" s="264"/>
    </row>
    <row r="30" spans="2:28" x14ac:dyDescent="0.25">
      <c r="E30" s="101"/>
      <c r="F30" s="98"/>
      <c r="G30" s="61"/>
      <c r="H30" s="45"/>
      <c r="I30" s="45"/>
      <c r="J30" s="47"/>
      <c r="K30" s="61"/>
      <c r="L30" s="45"/>
      <c r="M30" s="45"/>
      <c r="N30" s="47"/>
      <c r="O30" s="1" t="str">
        <f>IFERROR((K30/G30),"NO APLICA")</f>
        <v>NO APLICA</v>
      </c>
      <c r="P30" s="2" t="str">
        <f>IFERROR((L30/H30),"NO APLICA")</f>
        <v>NO APLICA</v>
      </c>
      <c r="Q30" s="2" t="str">
        <f>IFERROR((M30/I30),"NO APLICA")</f>
        <v>NO APLICA</v>
      </c>
      <c r="R30" s="17" t="str">
        <f>IFERROR((N30/J30),"NO APLICA")</f>
        <v>NO APLICA</v>
      </c>
      <c r="S30" s="1" t="str">
        <f>IFERROR(((K30)/(G30)),"NO APLICA")</f>
        <v>NO APLICA</v>
      </c>
      <c r="T30" s="2" t="str">
        <f>IFERROR(((K30+L30)/(G30+H30)),"NO APLICA")</f>
        <v>NO APLICA</v>
      </c>
      <c r="U30" s="2" t="str">
        <f>IFERROR(((K30+L30+M30)/(G30+H30+I30)),"NO APLICA")</f>
        <v>NO APLICA</v>
      </c>
      <c r="V30" s="17" t="str">
        <f>IFERROR(((K30+L30+M30+N30)/(G30+H30+I30+J30)),"NO APLICA")</f>
        <v>NO APLICA</v>
      </c>
      <c r="W30" s="265"/>
      <c r="X30" s="266"/>
    </row>
    <row r="31" spans="2:28" x14ac:dyDescent="0.25">
      <c r="E31" s="102"/>
      <c r="F31" s="99">
        <v>0</v>
      </c>
      <c r="G31" s="97"/>
      <c r="H31" s="30"/>
      <c r="I31" s="30"/>
      <c r="J31" s="31"/>
      <c r="K31" s="29"/>
      <c r="L31" s="32"/>
      <c r="M31" s="32"/>
      <c r="N31" s="33"/>
      <c r="O31" s="1" t="str">
        <f>IFERROR(K31/G31,"NO APLICA")</f>
        <v>NO APLICA</v>
      </c>
      <c r="P31" s="2" t="str">
        <f t="shared" ref="P31:R33" si="0">IFERROR((L31/H31),"NO APLICA")</f>
        <v>NO APLICA</v>
      </c>
      <c r="Q31" s="2" t="str">
        <f t="shared" si="0"/>
        <v>NO APLICA</v>
      </c>
      <c r="R31" s="3" t="str">
        <f t="shared" si="0"/>
        <v>NO APLICA</v>
      </c>
      <c r="S31" s="1" t="str">
        <f>IFERROR(K31/F31,"NO APLICA")</f>
        <v>NO APLICA</v>
      </c>
      <c r="T31" s="2" t="str">
        <f>IFERROR(((K31+L31)/(G31+H31)),"NO APLICA")</f>
        <v>NO APLICA</v>
      </c>
      <c r="U31" s="2" t="str">
        <f t="shared" ref="U31:U33" si="1">IFERROR(((K31+L31+M31)/(G31+H31+I31)),"NO APLICA")</f>
        <v>NO APLICA</v>
      </c>
      <c r="V31" s="3" t="str">
        <f t="shared" ref="V31:V33" si="2">IFERROR(((K31+L31+M31+N31)/(G31+H31+I31+J31)),"NO APLICA")</f>
        <v>NO APLICA</v>
      </c>
      <c r="W31" s="267"/>
      <c r="X31" s="268"/>
    </row>
    <row r="32" spans="2:28" x14ac:dyDescent="0.25">
      <c r="E32" s="102"/>
      <c r="F32" s="99">
        <v>0</v>
      </c>
      <c r="G32" s="29"/>
      <c r="H32" s="30"/>
      <c r="I32" s="30"/>
      <c r="J32" s="31"/>
      <c r="K32" s="29"/>
      <c r="L32" s="32"/>
      <c r="M32" s="32"/>
      <c r="N32" s="33"/>
      <c r="O32" s="1" t="str">
        <f>IFERROR(K32/G32,"NO APLICA")</f>
        <v>NO APLICA</v>
      </c>
      <c r="P32" s="2" t="str">
        <f t="shared" si="0"/>
        <v>NO APLICA</v>
      </c>
      <c r="Q32" s="2" t="str">
        <f t="shared" si="0"/>
        <v>NO APLICA</v>
      </c>
      <c r="R32" s="3" t="str">
        <f>IFERROR((N32/J32),"NO APLICA")</f>
        <v>NO APLICA</v>
      </c>
      <c r="S32" s="1" t="str">
        <f>IFERROR(K32/F32,"NO APLICA")</f>
        <v>NO APLICA</v>
      </c>
      <c r="T32" s="2" t="str">
        <f t="shared" ref="T32:T33" si="3">IFERROR(((K32+L32)/(G32+H32)),"NO APLICA")</f>
        <v>NO APLICA</v>
      </c>
      <c r="U32" s="2" t="str">
        <f t="shared" si="1"/>
        <v>NO APLICA</v>
      </c>
      <c r="V32" s="3" t="str">
        <f t="shared" si="2"/>
        <v>NO APLICA</v>
      </c>
      <c r="W32" s="269"/>
      <c r="X32" s="270"/>
    </row>
    <row r="33" spans="2:24" ht="15.75" thickBot="1" x14ac:dyDescent="0.3">
      <c r="E33" s="103"/>
      <c r="F33" s="100"/>
      <c r="G33" s="34"/>
      <c r="H33" s="35"/>
      <c r="I33" s="35"/>
      <c r="J33" s="36"/>
      <c r="K33" s="34"/>
      <c r="L33" s="37"/>
      <c r="M33" s="37"/>
      <c r="N33" s="38"/>
      <c r="O33" s="10" t="str">
        <f>IFERROR(K33/G33,"NO APLICA")</f>
        <v>NO APLICA</v>
      </c>
      <c r="P33" s="11" t="str">
        <f>IFERROR((L33/H33),"NO APLICA")</f>
        <v>NO APLICA</v>
      </c>
      <c r="Q33" s="11" t="str">
        <f>IFERROR((M33/I33),"NO APLICA")</f>
        <v>NO APLICA</v>
      </c>
      <c r="R33" s="12" t="str">
        <f t="shared" si="0"/>
        <v>NO APLICA</v>
      </c>
      <c r="S33" s="10" t="str">
        <f>IFERROR(K33/F33,"NO APLICA")</f>
        <v>NO APLICA</v>
      </c>
      <c r="T33" s="11" t="str">
        <f t="shared" si="3"/>
        <v>NO APLICA</v>
      </c>
      <c r="U33" s="11" t="str">
        <f t="shared" si="1"/>
        <v>NO APLICA</v>
      </c>
      <c r="V33" s="12" t="str">
        <f t="shared" si="2"/>
        <v>NO APLICA</v>
      </c>
      <c r="W33" s="271"/>
      <c r="X33" s="272"/>
    </row>
    <row r="34" spans="2:24" ht="25.5" customHeight="1" x14ac:dyDescent="0.25">
      <c r="B34" s="273"/>
      <c r="C34" s="273"/>
    </row>
  </sheetData>
  <mergeCells count="30">
    <mergeCell ref="W30:X30"/>
    <mergeCell ref="W31:X31"/>
    <mergeCell ref="W32:X32"/>
    <mergeCell ref="W33:X33"/>
    <mergeCell ref="B34:C34"/>
    <mergeCell ref="E27:X27"/>
    <mergeCell ref="E28:E29"/>
    <mergeCell ref="F28:F29"/>
    <mergeCell ref="G28:J28"/>
    <mergeCell ref="K28:N28"/>
    <mergeCell ref="O28:R28"/>
    <mergeCell ref="S28:V28"/>
    <mergeCell ref="W28:X29"/>
    <mergeCell ref="P13:S13"/>
    <mergeCell ref="T13:W13"/>
    <mergeCell ref="X13:X14"/>
    <mergeCell ref="B16:F16"/>
    <mergeCell ref="C24:D24"/>
    <mergeCell ref="J24:O24"/>
    <mergeCell ref="W24:X24"/>
    <mergeCell ref="B13:B14"/>
    <mergeCell ref="C13:C14"/>
    <mergeCell ref="D13:F13"/>
    <mergeCell ref="G13:K13"/>
    <mergeCell ref="L13:O13"/>
    <mergeCell ref="E4:S4"/>
    <mergeCell ref="E5:S5"/>
    <mergeCell ref="E6:S6"/>
    <mergeCell ref="E7:S7"/>
    <mergeCell ref="G12:W12"/>
  </mergeCells>
  <conditionalFormatting sqref="G30:J33">
    <cfRule type="containsBlanks" dxfId="37" priority="20">
      <formula>LEN(TRIM(G30))=0</formula>
    </cfRule>
  </conditionalFormatting>
  <conditionalFormatting sqref="H15">
    <cfRule type="cellIs" priority="19" operator="equal">
      <formula>"NO DISPONIBLE"</formula>
    </cfRule>
  </conditionalFormatting>
  <conditionalFormatting sqref="H16:K20">
    <cfRule type="containsBlanks" dxfId="36" priority="28">
      <formula>LEN(TRIM(H16))=0</formula>
    </cfRule>
  </conditionalFormatting>
  <conditionalFormatting sqref="I15:K15">
    <cfRule type="cellIs" dxfId="35" priority="18" operator="equal">
      <formula>"NO DISPONIBLE"</formula>
    </cfRule>
  </conditionalFormatting>
  <conditionalFormatting sqref="K30:N33">
    <cfRule type="containsBlanks" dxfId="34" priority="21">
      <formula>LEN(TRIM(K30))=0</formula>
    </cfRule>
  </conditionalFormatting>
  <conditionalFormatting sqref="L15">
    <cfRule type="cellIs" priority="17" operator="equal">
      <formula>"NO DISPONIBLE"</formula>
    </cfRule>
  </conditionalFormatting>
  <conditionalFormatting sqref="L16:O20">
    <cfRule type="containsBlanks" dxfId="33" priority="29">
      <formula>LEN(TRIM(L16))=0</formula>
    </cfRule>
  </conditionalFormatting>
  <conditionalFormatting sqref="M15:O15">
    <cfRule type="cellIs" dxfId="32" priority="16" operator="equal">
      <formula>"NO DISPONIBLE"</formula>
    </cfRule>
  </conditionalFormatting>
  <conditionalFormatting sqref="O30:V33">
    <cfRule type="cellIs" dxfId="31" priority="7" operator="equal">
      <formula>"NO APLICA"</formula>
    </cfRule>
    <cfRule type="cellIs" dxfId="30" priority="8" operator="between">
      <formula>0.7</formula>
      <formula>1.2</formula>
    </cfRule>
    <cfRule type="cellIs" dxfId="29" priority="9" operator="between">
      <formula>0.5</formula>
      <formula>0.7</formula>
    </cfRule>
    <cfRule type="cellIs" dxfId="28" priority="10" operator="lessThan">
      <formula>0.5</formula>
    </cfRule>
    <cfRule type="cellIs" dxfId="27" priority="11" operator="greaterThan">
      <formula>1.2</formula>
    </cfRule>
  </conditionalFormatting>
  <conditionalFormatting sqref="P15">
    <cfRule type="cellIs" priority="15" operator="equal">
      <formula>"NO DISPONIBLE"</formula>
    </cfRule>
  </conditionalFormatting>
  <conditionalFormatting sqref="P16:S16">
    <cfRule type="cellIs" dxfId="26" priority="1" stopIfTrue="1" operator="equal">
      <formula>"100%"</formula>
    </cfRule>
    <cfRule type="cellIs" dxfId="25" priority="2" stopIfTrue="1" operator="lessThan">
      <formula>0.5</formula>
    </cfRule>
    <cfRule type="cellIs" dxfId="24" priority="3" stopIfTrue="1" operator="between">
      <formula>0.5</formula>
      <formula>0.7</formula>
    </cfRule>
    <cfRule type="cellIs" dxfId="23" priority="4" stopIfTrue="1" operator="between">
      <formula>0.7</formula>
      <formula>1.2</formula>
    </cfRule>
    <cfRule type="cellIs" dxfId="22" priority="5" stopIfTrue="1" operator="greaterThanOrEqual">
      <formula>1.2</formula>
    </cfRule>
    <cfRule type="containsBlanks" dxfId="21" priority="6" stopIfTrue="1">
      <formula>LEN(TRIM(P16))=0</formula>
    </cfRule>
  </conditionalFormatting>
  <conditionalFormatting sqref="Q15:S15">
    <cfRule type="cellIs" dxfId="20" priority="14" operator="equal">
      <formula>"NO DISPONIBLE"</formula>
    </cfRule>
  </conditionalFormatting>
  <conditionalFormatting sqref="T15">
    <cfRule type="cellIs" priority="13" operator="equal">
      <formula>"NO DISPONIBLE"</formula>
    </cfRule>
  </conditionalFormatting>
  <conditionalFormatting sqref="U15:W15">
    <cfRule type="cellIs" dxfId="19" priority="12" operator="equal">
      <formula>"NO DISPONIBLE"</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61E17-CDAE-4AB1-B458-3F9B8DCE8866}">
  <dimension ref="B3:AB34"/>
  <sheetViews>
    <sheetView zoomScale="42" zoomScaleNormal="42" workbookViewId="0">
      <selection activeCell="E4" sqref="E4:X8"/>
    </sheetView>
  </sheetViews>
  <sheetFormatPr baseColWidth="10" defaultColWidth="11.42578125" defaultRowHeight="15" x14ac:dyDescent="0.25"/>
  <cols>
    <col min="2" max="2" width="19.28515625" customWidth="1"/>
    <col min="3" max="3" width="35.85546875" customWidth="1"/>
    <col min="4" max="6" width="31.42578125" customWidth="1"/>
    <col min="7" max="15" width="16.85546875" customWidth="1"/>
    <col min="16" max="23" width="18.140625" customWidth="1"/>
    <col min="24" max="24" width="61.85546875" customWidth="1"/>
  </cols>
  <sheetData>
    <row r="3" spans="2:24" ht="15.75" thickBot="1" x14ac:dyDescent="0.3"/>
    <row r="4" spans="2:24" ht="63" customHeight="1" x14ac:dyDescent="0.25">
      <c r="E4" s="242" t="s">
        <v>55</v>
      </c>
      <c r="F4" s="243"/>
      <c r="G4" s="243"/>
      <c r="H4" s="243"/>
      <c r="I4" s="243"/>
      <c r="J4" s="243"/>
      <c r="K4" s="243"/>
      <c r="L4" s="243"/>
      <c r="M4" s="243"/>
      <c r="N4" s="243"/>
      <c r="O4" s="243"/>
      <c r="P4" s="243"/>
      <c r="Q4" s="243"/>
      <c r="R4" s="243"/>
      <c r="S4" s="274"/>
    </row>
    <row r="5" spans="2:24" ht="30" customHeight="1" x14ac:dyDescent="0.25">
      <c r="E5" s="244" t="s">
        <v>0</v>
      </c>
      <c r="F5" s="245"/>
      <c r="G5" s="245"/>
      <c r="H5" s="245"/>
      <c r="I5" s="245"/>
      <c r="J5" s="245"/>
      <c r="K5" s="245"/>
      <c r="L5" s="245"/>
      <c r="M5" s="245"/>
      <c r="N5" s="245"/>
      <c r="O5" s="245"/>
      <c r="P5" s="245"/>
      <c r="Q5" s="245"/>
      <c r="R5" s="245"/>
      <c r="S5" s="275"/>
    </row>
    <row r="6" spans="2:24" ht="26.25" customHeight="1" x14ac:dyDescent="0.25">
      <c r="E6" s="244" t="s">
        <v>73</v>
      </c>
      <c r="F6" s="245"/>
      <c r="G6" s="245"/>
      <c r="H6" s="245"/>
      <c r="I6" s="245"/>
      <c r="J6" s="245"/>
      <c r="K6" s="245"/>
      <c r="L6" s="245"/>
      <c r="M6" s="245"/>
      <c r="N6" s="245"/>
      <c r="O6" s="245"/>
      <c r="P6" s="245"/>
      <c r="Q6" s="245"/>
      <c r="R6" s="245"/>
      <c r="S6" s="275"/>
    </row>
    <row r="7" spans="2:24" ht="26.25" customHeight="1" x14ac:dyDescent="0.25">
      <c r="E7" s="244" t="s">
        <v>74</v>
      </c>
      <c r="F7" s="245"/>
      <c r="G7" s="245"/>
      <c r="H7" s="245"/>
      <c r="I7" s="245"/>
      <c r="J7" s="245"/>
      <c r="K7" s="245"/>
      <c r="L7" s="245"/>
      <c r="M7" s="245"/>
      <c r="N7" s="245"/>
      <c r="O7" s="245"/>
      <c r="P7" s="245"/>
      <c r="Q7" s="245"/>
      <c r="R7" s="245"/>
      <c r="S7" s="275"/>
    </row>
    <row r="8" spans="2:24" ht="15.75" customHeight="1" thickBot="1" x14ac:dyDescent="0.3">
      <c r="E8" s="62"/>
      <c r="F8" s="63"/>
      <c r="G8" s="63"/>
      <c r="H8" s="63"/>
      <c r="I8" s="63"/>
      <c r="J8" s="63"/>
      <c r="K8" s="63"/>
      <c r="L8" s="63"/>
      <c r="M8" s="63"/>
      <c r="N8" s="63"/>
      <c r="O8" s="63"/>
      <c r="P8" s="63"/>
      <c r="Q8" s="63"/>
      <c r="R8" s="63"/>
      <c r="S8" s="111"/>
    </row>
    <row r="11" spans="2:24" ht="9" customHeight="1" thickBot="1" x14ac:dyDescent="0.3"/>
    <row r="12" spans="2:24" ht="26.25" customHeight="1" thickBot="1" x14ac:dyDescent="0.3">
      <c r="G12" s="233" t="s">
        <v>56</v>
      </c>
      <c r="H12" s="234"/>
      <c r="I12" s="234"/>
      <c r="J12" s="234"/>
      <c r="K12" s="234"/>
      <c r="L12" s="234"/>
      <c r="M12" s="234"/>
      <c r="N12" s="234"/>
      <c r="O12" s="234"/>
      <c r="P12" s="234"/>
      <c r="Q12" s="234"/>
      <c r="R12" s="234"/>
      <c r="S12" s="234"/>
      <c r="T12" s="234"/>
      <c r="U12" s="234"/>
      <c r="V12" s="234"/>
      <c r="W12" s="235"/>
    </row>
    <row r="13" spans="2:24" ht="57" customHeight="1" thickBot="1" x14ac:dyDescent="0.3">
      <c r="B13" s="226" t="s">
        <v>4</v>
      </c>
      <c r="C13" s="226" t="s">
        <v>5</v>
      </c>
      <c r="D13" s="236" t="s">
        <v>6</v>
      </c>
      <c r="E13" s="237"/>
      <c r="F13" s="238"/>
      <c r="G13" s="230" t="s">
        <v>57</v>
      </c>
      <c r="H13" s="231"/>
      <c r="I13" s="231"/>
      <c r="J13" s="231"/>
      <c r="K13" s="232"/>
      <c r="L13" s="236" t="s">
        <v>58</v>
      </c>
      <c r="M13" s="237"/>
      <c r="N13" s="237"/>
      <c r="O13" s="238"/>
      <c r="P13" s="239" t="s">
        <v>59</v>
      </c>
      <c r="Q13" s="240"/>
      <c r="R13" s="240"/>
      <c r="S13" s="241"/>
      <c r="T13" s="240" t="s">
        <v>60</v>
      </c>
      <c r="U13" s="240"/>
      <c r="V13" s="240"/>
      <c r="W13" s="241"/>
      <c r="X13" s="224" t="s">
        <v>61</v>
      </c>
    </row>
    <row r="14" spans="2:24" ht="143.25" customHeight="1" thickBot="1" x14ac:dyDescent="0.3">
      <c r="B14" s="252"/>
      <c r="C14" s="252"/>
      <c r="D14" s="65" t="s">
        <v>12</v>
      </c>
      <c r="E14" s="65" t="s">
        <v>13</v>
      </c>
      <c r="F14" s="64" t="s">
        <v>14</v>
      </c>
      <c r="G14" s="71" t="s">
        <v>15</v>
      </c>
      <c r="H14" s="54" t="s">
        <v>16</v>
      </c>
      <c r="I14" s="72" t="s">
        <v>17</v>
      </c>
      <c r="J14" s="53" t="s">
        <v>18</v>
      </c>
      <c r="K14" s="73" t="s">
        <v>19</v>
      </c>
      <c r="L14" s="8" t="s">
        <v>16</v>
      </c>
      <c r="M14" s="74" t="s">
        <v>17</v>
      </c>
      <c r="N14" s="4" t="s">
        <v>18</v>
      </c>
      <c r="O14" s="75" t="s">
        <v>19</v>
      </c>
      <c r="P14" s="8" t="s">
        <v>16</v>
      </c>
      <c r="Q14" s="76" t="s">
        <v>17</v>
      </c>
      <c r="R14" s="4" t="s">
        <v>18</v>
      </c>
      <c r="S14" s="77" t="s">
        <v>19</v>
      </c>
      <c r="T14" s="4" t="s">
        <v>16</v>
      </c>
      <c r="U14" s="76" t="s">
        <v>17</v>
      </c>
      <c r="V14" s="4" t="s">
        <v>18</v>
      </c>
      <c r="W14" s="77" t="s">
        <v>19</v>
      </c>
      <c r="X14" s="246"/>
    </row>
    <row r="15" spans="2:24" ht="165.75" customHeight="1" thickBot="1" x14ac:dyDescent="0.3">
      <c r="B15" s="85" t="s">
        <v>20</v>
      </c>
      <c r="C15" s="86" t="s">
        <v>21</v>
      </c>
      <c r="D15" s="86" t="s">
        <v>22</v>
      </c>
      <c r="E15" s="87" t="s">
        <v>23</v>
      </c>
      <c r="F15" s="88" t="s">
        <v>24</v>
      </c>
      <c r="G15" s="96" t="s">
        <v>25</v>
      </c>
      <c r="H15" s="89" t="s">
        <v>25</v>
      </c>
      <c r="I15" s="90" t="s">
        <v>25</v>
      </c>
      <c r="J15" s="90" t="s">
        <v>25</v>
      </c>
      <c r="K15" s="91" t="s">
        <v>25</v>
      </c>
      <c r="L15" s="89" t="s">
        <v>25</v>
      </c>
      <c r="M15" s="90" t="s">
        <v>25</v>
      </c>
      <c r="N15" s="90" t="s">
        <v>25</v>
      </c>
      <c r="O15" s="91" t="s">
        <v>25</v>
      </c>
      <c r="P15" s="89" t="s">
        <v>25</v>
      </c>
      <c r="Q15" s="90" t="s">
        <v>25</v>
      </c>
      <c r="R15" s="90" t="s">
        <v>25</v>
      </c>
      <c r="S15" s="91" t="s">
        <v>25</v>
      </c>
      <c r="T15" s="89" t="s">
        <v>25</v>
      </c>
      <c r="U15" s="90" t="s">
        <v>25</v>
      </c>
      <c r="V15" s="90" t="s">
        <v>25</v>
      </c>
      <c r="W15" s="91" t="s">
        <v>25</v>
      </c>
      <c r="X15" s="95" t="s">
        <v>62</v>
      </c>
    </row>
    <row r="16" spans="2:24" ht="23.45" customHeight="1" x14ac:dyDescent="0.25">
      <c r="B16" s="247" t="s">
        <v>26</v>
      </c>
      <c r="C16" s="248"/>
      <c r="D16" s="248"/>
      <c r="E16" s="248"/>
      <c r="F16" s="248"/>
      <c r="G16" s="58"/>
      <c r="H16" s="55"/>
      <c r="I16" s="45"/>
      <c r="J16" s="45"/>
      <c r="K16" s="46"/>
      <c r="L16" s="44"/>
      <c r="M16" s="45"/>
      <c r="N16" s="45"/>
      <c r="O16" s="47"/>
      <c r="P16" s="48" t="str">
        <f>IFERROR((L16/H16),"100%")</f>
        <v>100%</v>
      </c>
      <c r="Q16" s="43" t="str">
        <f>IFERROR((M16/I16),"100%")</f>
        <v>100%</v>
      </c>
      <c r="R16" s="43" t="str">
        <f>IFERROR((N16/J16),"100%")</f>
        <v>100%</v>
      </c>
      <c r="S16" s="24" t="str">
        <f>IFERROR((O16/K16),"100%")</f>
        <v>100%</v>
      </c>
      <c r="T16" s="48" t="str">
        <f>IFERROR((L16/$G$16),"No Programado")</f>
        <v>No Programado</v>
      </c>
      <c r="U16" s="93" t="str">
        <f>IFERROR((L16+M16)/$G$16, "No Programado")</f>
        <v>No Programado</v>
      </c>
      <c r="V16" s="43" t="str">
        <f>IFERROR((M16+N16+L16)/$G$16, "No Programado")</f>
        <v>No Programado</v>
      </c>
      <c r="W16" s="24" t="str">
        <f>IFERROR((N16+O16+M16+L16)/$G$16, "No Programado")</f>
        <v>No Programado</v>
      </c>
      <c r="X16" s="52"/>
    </row>
    <row r="17" spans="2:28" ht="23.45" customHeight="1" x14ac:dyDescent="0.25">
      <c r="B17" s="66" t="s">
        <v>27</v>
      </c>
      <c r="C17" s="67"/>
      <c r="D17" s="67"/>
      <c r="E17" s="68"/>
      <c r="F17" s="69" t="s">
        <v>28</v>
      </c>
      <c r="G17" s="70"/>
      <c r="H17" s="55"/>
      <c r="I17" s="45"/>
      <c r="J17" s="45"/>
      <c r="K17" s="46"/>
      <c r="L17" s="44"/>
      <c r="M17" s="45"/>
      <c r="N17" s="45"/>
      <c r="O17" s="47"/>
      <c r="P17" s="49"/>
      <c r="Q17" s="50"/>
      <c r="R17" s="50"/>
      <c r="S17" s="51"/>
      <c r="T17" s="49"/>
      <c r="U17" s="92"/>
      <c r="V17" s="50"/>
      <c r="W17" s="51"/>
      <c r="X17" s="104" t="s">
        <v>29</v>
      </c>
      <c r="AB17" s="39"/>
    </row>
    <row r="18" spans="2:28" ht="23.45" customHeight="1" x14ac:dyDescent="0.25">
      <c r="B18" s="78" t="s">
        <v>30</v>
      </c>
      <c r="C18" s="79"/>
      <c r="D18" s="80"/>
      <c r="E18" s="81"/>
      <c r="F18" s="82" t="s">
        <v>28</v>
      </c>
      <c r="G18" s="83"/>
      <c r="H18" s="56"/>
      <c r="I18" s="21"/>
      <c r="J18" s="21"/>
      <c r="K18" s="22"/>
      <c r="L18" s="20"/>
      <c r="M18" s="21"/>
      <c r="N18" s="21"/>
      <c r="O18" s="23"/>
      <c r="P18" s="49"/>
      <c r="Q18" s="50"/>
      <c r="R18" s="50"/>
      <c r="S18" s="51"/>
      <c r="T18" s="49"/>
      <c r="U18" s="92"/>
      <c r="V18" s="50"/>
      <c r="W18" s="51"/>
      <c r="X18" s="105" t="s">
        <v>29</v>
      </c>
    </row>
    <row r="19" spans="2:28" ht="23.45" customHeight="1" x14ac:dyDescent="0.25">
      <c r="B19" s="9" t="s">
        <v>31</v>
      </c>
      <c r="C19" s="5"/>
      <c r="D19" s="6"/>
      <c r="E19" s="7"/>
      <c r="F19" s="108" t="s">
        <v>28</v>
      </c>
      <c r="G19" s="59"/>
      <c r="H19" s="56"/>
      <c r="I19" s="21"/>
      <c r="J19" s="21"/>
      <c r="K19" s="22"/>
      <c r="L19" s="20"/>
      <c r="M19" s="21"/>
      <c r="N19" s="21"/>
      <c r="O19" s="23"/>
      <c r="P19" s="49"/>
      <c r="Q19" s="50"/>
      <c r="R19" s="50"/>
      <c r="S19" s="51"/>
      <c r="T19" s="49"/>
      <c r="U19" s="92"/>
      <c r="V19" s="50"/>
      <c r="W19" s="51"/>
      <c r="X19" s="106" t="s">
        <v>29</v>
      </c>
    </row>
    <row r="20" spans="2:28" ht="23.45" customHeight="1" thickBot="1" x14ac:dyDescent="0.3">
      <c r="B20" s="13" t="s">
        <v>31</v>
      </c>
      <c r="C20" s="14"/>
      <c r="D20" s="15"/>
      <c r="E20" s="16"/>
      <c r="F20" s="109" t="s">
        <v>28</v>
      </c>
      <c r="G20" s="60"/>
      <c r="H20" s="57"/>
      <c r="I20" s="26"/>
      <c r="J20" s="26"/>
      <c r="K20" s="27"/>
      <c r="L20" s="25"/>
      <c r="M20" s="26"/>
      <c r="N20" s="26"/>
      <c r="O20" s="28"/>
      <c r="P20" s="49"/>
      <c r="Q20" s="50"/>
      <c r="R20" s="50"/>
      <c r="S20" s="51"/>
      <c r="T20" s="49"/>
      <c r="U20" s="92"/>
      <c r="V20" s="50"/>
      <c r="W20" s="51"/>
      <c r="X20" s="107" t="s">
        <v>29</v>
      </c>
    </row>
    <row r="24" spans="2:28" ht="47.25" customHeight="1" x14ac:dyDescent="0.25">
      <c r="C24" s="249" t="s">
        <v>32</v>
      </c>
      <c r="D24" s="249"/>
      <c r="J24" s="250" t="s">
        <v>33</v>
      </c>
      <c r="K24" s="251"/>
      <c r="L24" s="251"/>
      <c r="M24" s="251"/>
      <c r="N24" s="251"/>
      <c r="O24" s="251"/>
      <c r="W24" s="249" t="s">
        <v>34</v>
      </c>
      <c r="X24" s="249"/>
    </row>
    <row r="26" spans="2:28" ht="15.75" thickBot="1" x14ac:dyDescent="0.3"/>
    <row r="27" spans="2:28" ht="15.75" thickBot="1" x14ac:dyDescent="0.3">
      <c r="E27" s="253" t="s">
        <v>35</v>
      </c>
      <c r="F27" s="254"/>
      <c r="G27" s="254"/>
      <c r="H27" s="254"/>
      <c r="I27" s="254"/>
      <c r="J27" s="254"/>
      <c r="K27" s="254"/>
      <c r="L27" s="254"/>
      <c r="M27" s="254"/>
      <c r="N27" s="254"/>
      <c r="O27" s="254"/>
      <c r="P27" s="254"/>
      <c r="Q27" s="254"/>
      <c r="R27" s="254"/>
      <c r="S27" s="254"/>
      <c r="T27" s="254"/>
      <c r="U27" s="254"/>
      <c r="V27" s="254"/>
      <c r="W27" s="254"/>
      <c r="X27" s="255"/>
    </row>
    <row r="28" spans="2:28" ht="30.6" customHeight="1" thickBot="1" x14ac:dyDescent="0.3">
      <c r="E28" s="256" t="s">
        <v>36</v>
      </c>
      <c r="F28" s="256" t="s">
        <v>63</v>
      </c>
      <c r="G28" s="253" t="s">
        <v>37</v>
      </c>
      <c r="H28" s="254"/>
      <c r="I28" s="254"/>
      <c r="J28" s="255"/>
      <c r="K28" s="258" t="s">
        <v>38</v>
      </c>
      <c r="L28" s="259"/>
      <c r="M28" s="259"/>
      <c r="N28" s="260"/>
      <c r="O28" s="258" t="s">
        <v>39</v>
      </c>
      <c r="P28" s="259"/>
      <c r="Q28" s="259"/>
      <c r="R28" s="260"/>
      <c r="S28" s="258" t="s">
        <v>40</v>
      </c>
      <c r="T28" s="259"/>
      <c r="U28" s="259"/>
      <c r="V28" s="259"/>
      <c r="W28" s="261" t="s">
        <v>64</v>
      </c>
      <c r="X28" s="262"/>
    </row>
    <row r="29" spans="2:28" ht="29.25" thickBot="1" x14ac:dyDescent="0.3">
      <c r="E29" s="257"/>
      <c r="F29" s="257"/>
      <c r="G29" s="18" t="s">
        <v>65</v>
      </c>
      <c r="H29" s="84" t="s">
        <v>66</v>
      </c>
      <c r="I29" s="19" t="s">
        <v>67</v>
      </c>
      <c r="J29" s="84" t="s">
        <v>68</v>
      </c>
      <c r="K29" s="18" t="s">
        <v>65</v>
      </c>
      <c r="L29" s="84" t="s">
        <v>66</v>
      </c>
      <c r="M29" s="19" t="s">
        <v>67</v>
      </c>
      <c r="N29" s="84" t="s">
        <v>68</v>
      </c>
      <c r="O29" s="18" t="s">
        <v>65</v>
      </c>
      <c r="P29" s="84" t="s">
        <v>66</v>
      </c>
      <c r="Q29" s="19" t="s">
        <v>67</v>
      </c>
      <c r="R29" s="84" t="s">
        <v>68</v>
      </c>
      <c r="S29" s="18" t="s">
        <v>65</v>
      </c>
      <c r="T29" s="84" t="s">
        <v>66</v>
      </c>
      <c r="U29" s="19" t="s">
        <v>67</v>
      </c>
      <c r="V29" s="94" t="s">
        <v>68</v>
      </c>
      <c r="W29" s="263"/>
      <c r="X29" s="264"/>
    </row>
    <row r="30" spans="2:28" x14ac:dyDescent="0.25">
      <c r="E30" s="101"/>
      <c r="F30" s="98"/>
      <c r="G30" s="61"/>
      <c r="H30" s="45"/>
      <c r="I30" s="45"/>
      <c r="J30" s="47"/>
      <c r="K30" s="61"/>
      <c r="L30" s="45"/>
      <c r="M30" s="45"/>
      <c r="N30" s="47"/>
      <c r="O30" s="1" t="str">
        <f>IFERROR((K30/G30),"NO APLICA")</f>
        <v>NO APLICA</v>
      </c>
      <c r="P30" s="2" t="str">
        <f>IFERROR((L30/H30),"NO APLICA")</f>
        <v>NO APLICA</v>
      </c>
      <c r="Q30" s="2" t="str">
        <f>IFERROR((M30/I30),"NO APLICA")</f>
        <v>NO APLICA</v>
      </c>
      <c r="R30" s="17" t="str">
        <f>IFERROR((N30/J30),"NO APLICA")</f>
        <v>NO APLICA</v>
      </c>
      <c r="S30" s="1" t="str">
        <f>IFERROR(((K30)/(G30)),"NO APLICA")</f>
        <v>NO APLICA</v>
      </c>
      <c r="T30" s="2" t="str">
        <f>IFERROR(((K30+L30)/(G30+H30)),"NO APLICA")</f>
        <v>NO APLICA</v>
      </c>
      <c r="U30" s="2" t="str">
        <f>IFERROR(((K30+L30+M30)/(G30+H30+I30)),"NO APLICA")</f>
        <v>NO APLICA</v>
      </c>
      <c r="V30" s="17" t="str">
        <f>IFERROR(((K30+L30+M30+N30)/(G30+H30+I30+J30)),"NO APLICA")</f>
        <v>NO APLICA</v>
      </c>
      <c r="W30" s="265"/>
      <c r="X30" s="266"/>
    </row>
    <row r="31" spans="2:28" x14ac:dyDescent="0.25">
      <c r="E31" s="102"/>
      <c r="F31" s="99">
        <v>0</v>
      </c>
      <c r="G31" s="97"/>
      <c r="H31" s="30"/>
      <c r="I31" s="30"/>
      <c r="J31" s="31"/>
      <c r="K31" s="29"/>
      <c r="L31" s="32"/>
      <c r="M31" s="32"/>
      <c r="N31" s="33"/>
      <c r="O31" s="1" t="str">
        <f>IFERROR(K31/G31,"NO APLICA")</f>
        <v>NO APLICA</v>
      </c>
      <c r="P31" s="2" t="str">
        <f t="shared" ref="P31:R33" si="0">IFERROR((L31/H31),"NO APLICA")</f>
        <v>NO APLICA</v>
      </c>
      <c r="Q31" s="2" t="str">
        <f t="shared" si="0"/>
        <v>NO APLICA</v>
      </c>
      <c r="R31" s="3" t="str">
        <f t="shared" si="0"/>
        <v>NO APLICA</v>
      </c>
      <c r="S31" s="1" t="str">
        <f>IFERROR(K31/F31,"NO APLICA")</f>
        <v>NO APLICA</v>
      </c>
      <c r="T31" s="2" t="str">
        <f>IFERROR(((K31+L31)/(G31+H31)),"NO APLICA")</f>
        <v>NO APLICA</v>
      </c>
      <c r="U31" s="2" t="str">
        <f t="shared" ref="U31:U33" si="1">IFERROR(((K31+L31+M31)/(G31+H31+I31)),"NO APLICA")</f>
        <v>NO APLICA</v>
      </c>
      <c r="V31" s="3" t="str">
        <f t="shared" ref="V31:V33" si="2">IFERROR(((K31+L31+M31+N31)/(G31+H31+I31+J31)),"NO APLICA")</f>
        <v>NO APLICA</v>
      </c>
      <c r="W31" s="267"/>
      <c r="X31" s="268"/>
    </row>
    <row r="32" spans="2:28" x14ac:dyDescent="0.25">
      <c r="E32" s="102"/>
      <c r="F32" s="99">
        <v>0</v>
      </c>
      <c r="G32" s="29"/>
      <c r="H32" s="30"/>
      <c r="I32" s="30"/>
      <c r="J32" s="31"/>
      <c r="K32" s="29"/>
      <c r="L32" s="32"/>
      <c r="M32" s="32"/>
      <c r="N32" s="33"/>
      <c r="O32" s="1" t="str">
        <f>IFERROR(K32/G32,"NO APLICA")</f>
        <v>NO APLICA</v>
      </c>
      <c r="P32" s="2" t="str">
        <f t="shared" si="0"/>
        <v>NO APLICA</v>
      </c>
      <c r="Q32" s="2" t="str">
        <f t="shared" si="0"/>
        <v>NO APLICA</v>
      </c>
      <c r="R32" s="3" t="str">
        <f>IFERROR((N32/J32),"NO APLICA")</f>
        <v>NO APLICA</v>
      </c>
      <c r="S32" s="1" t="str">
        <f>IFERROR(K32/F32,"NO APLICA")</f>
        <v>NO APLICA</v>
      </c>
      <c r="T32" s="2" t="str">
        <f t="shared" ref="T32:T33" si="3">IFERROR(((K32+L32)/(G32+H32)),"NO APLICA")</f>
        <v>NO APLICA</v>
      </c>
      <c r="U32" s="2" t="str">
        <f t="shared" si="1"/>
        <v>NO APLICA</v>
      </c>
      <c r="V32" s="3" t="str">
        <f t="shared" si="2"/>
        <v>NO APLICA</v>
      </c>
      <c r="W32" s="269"/>
      <c r="X32" s="270"/>
    </row>
    <row r="33" spans="2:24" ht="15.75" thickBot="1" x14ac:dyDescent="0.3">
      <c r="E33" s="103"/>
      <c r="F33" s="100"/>
      <c r="G33" s="34"/>
      <c r="H33" s="35"/>
      <c r="I33" s="35"/>
      <c r="J33" s="36"/>
      <c r="K33" s="34"/>
      <c r="L33" s="37"/>
      <c r="M33" s="37"/>
      <c r="N33" s="38"/>
      <c r="O33" s="10" t="str">
        <f>IFERROR(K33/G33,"NO APLICA")</f>
        <v>NO APLICA</v>
      </c>
      <c r="P33" s="11" t="str">
        <f>IFERROR((L33/H33),"NO APLICA")</f>
        <v>NO APLICA</v>
      </c>
      <c r="Q33" s="11" t="str">
        <f>IFERROR((M33/I33),"NO APLICA")</f>
        <v>NO APLICA</v>
      </c>
      <c r="R33" s="12" t="str">
        <f t="shared" si="0"/>
        <v>NO APLICA</v>
      </c>
      <c r="S33" s="10" t="str">
        <f>IFERROR(K33/F33,"NO APLICA")</f>
        <v>NO APLICA</v>
      </c>
      <c r="T33" s="11" t="str">
        <f t="shared" si="3"/>
        <v>NO APLICA</v>
      </c>
      <c r="U33" s="11" t="str">
        <f t="shared" si="1"/>
        <v>NO APLICA</v>
      </c>
      <c r="V33" s="12" t="str">
        <f t="shared" si="2"/>
        <v>NO APLICA</v>
      </c>
      <c r="W33" s="271"/>
      <c r="X33" s="272"/>
    </row>
    <row r="34" spans="2:24" ht="25.5" customHeight="1" x14ac:dyDescent="0.25">
      <c r="B34" s="273"/>
      <c r="C34" s="273"/>
    </row>
  </sheetData>
  <mergeCells count="30">
    <mergeCell ref="W30:X30"/>
    <mergeCell ref="W31:X31"/>
    <mergeCell ref="W32:X32"/>
    <mergeCell ref="W33:X33"/>
    <mergeCell ref="B34:C34"/>
    <mergeCell ref="E27:X27"/>
    <mergeCell ref="E28:E29"/>
    <mergeCell ref="F28:F29"/>
    <mergeCell ref="G28:J28"/>
    <mergeCell ref="K28:N28"/>
    <mergeCell ref="O28:R28"/>
    <mergeCell ref="S28:V28"/>
    <mergeCell ref="W28:X29"/>
    <mergeCell ref="P13:S13"/>
    <mergeCell ref="T13:W13"/>
    <mergeCell ref="X13:X14"/>
    <mergeCell ref="B16:F16"/>
    <mergeCell ref="C24:D24"/>
    <mergeCell ref="J24:O24"/>
    <mergeCell ref="W24:X24"/>
    <mergeCell ref="B13:B14"/>
    <mergeCell ref="C13:C14"/>
    <mergeCell ref="D13:F13"/>
    <mergeCell ref="G13:K13"/>
    <mergeCell ref="L13:O13"/>
    <mergeCell ref="E4:S4"/>
    <mergeCell ref="E5:S5"/>
    <mergeCell ref="E6:S6"/>
    <mergeCell ref="E7:S7"/>
    <mergeCell ref="G12:W12"/>
  </mergeCells>
  <conditionalFormatting sqref="G30:J33">
    <cfRule type="containsBlanks" dxfId="18" priority="20">
      <formula>LEN(TRIM(G30))=0</formula>
    </cfRule>
  </conditionalFormatting>
  <conditionalFormatting sqref="H15">
    <cfRule type="cellIs" priority="19" operator="equal">
      <formula>"NO DISPONIBLE"</formula>
    </cfRule>
  </conditionalFormatting>
  <conditionalFormatting sqref="H16:K20">
    <cfRule type="containsBlanks" dxfId="17" priority="28">
      <formula>LEN(TRIM(H16))=0</formula>
    </cfRule>
  </conditionalFormatting>
  <conditionalFormatting sqref="I15:K15">
    <cfRule type="cellIs" dxfId="16" priority="18" operator="equal">
      <formula>"NO DISPONIBLE"</formula>
    </cfRule>
  </conditionalFormatting>
  <conditionalFormatting sqref="K30:N33">
    <cfRule type="containsBlanks" dxfId="15" priority="21">
      <formula>LEN(TRIM(K30))=0</formula>
    </cfRule>
  </conditionalFormatting>
  <conditionalFormatting sqref="L15">
    <cfRule type="cellIs" priority="17" operator="equal">
      <formula>"NO DISPONIBLE"</formula>
    </cfRule>
  </conditionalFormatting>
  <conditionalFormatting sqref="L16:O20">
    <cfRule type="containsBlanks" dxfId="14" priority="29">
      <formula>LEN(TRIM(L16))=0</formula>
    </cfRule>
  </conditionalFormatting>
  <conditionalFormatting sqref="M15:O15">
    <cfRule type="cellIs" dxfId="13" priority="16" operator="equal">
      <formula>"NO DISPONIBLE"</formula>
    </cfRule>
  </conditionalFormatting>
  <conditionalFormatting sqref="O30:V33">
    <cfRule type="cellIs" dxfId="12" priority="7" operator="equal">
      <formula>"NO APLICA"</formula>
    </cfRule>
    <cfRule type="cellIs" dxfId="11" priority="8" operator="between">
      <formula>0.7</formula>
      <formula>1.2</formula>
    </cfRule>
    <cfRule type="cellIs" dxfId="10" priority="9" operator="between">
      <formula>0.5</formula>
      <formula>0.7</formula>
    </cfRule>
    <cfRule type="cellIs" dxfId="9" priority="10" operator="lessThan">
      <formula>0.5</formula>
    </cfRule>
    <cfRule type="cellIs" dxfId="8" priority="11" operator="greaterThan">
      <formula>1.2</formula>
    </cfRule>
  </conditionalFormatting>
  <conditionalFormatting sqref="P15">
    <cfRule type="cellIs" priority="15" operator="equal">
      <formula>"NO DISPONIBLE"</formula>
    </cfRule>
  </conditionalFormatting>
  <conditionalFormatting sqref="P16:S16">
    <cfRule type="cellIs" dxfId="7" priority="1" stopIfTrue="1" operator="equal">
      <formula>"100%"</formula>
    </cfRule>
    <cfRule type="cellIs" dxfId="6" priority="2" stopIfTrue="1" operator="lessThan">
      <formula>0.5</formula>
    </cfRule>
    <cfRule type="cellIs" dxfId="5" priority="3" stopIfTrue="1" operator="between">
      <formula>0.5</formula>
      <formula>0.7</formula>
    </cfRule>
    <cfRule type="cellIs" dxfId="4" priority="4" stopIfTrue="1" operator="between">
      <formula>0.7</formula>
      <formula>1.2</formula>
    </cfRule>
    <cfRule type="cellIs" dxfId="3" priority="5" stopIfTrue="1" operator="greaterThanOrEqual">
      <formula>1.2</formula>
    </cfRule>
    <cfRule type="containsBlanks" dxfId="2" priority="6" stopIfTrue="1">
      <formula>LEN(TRIM(P16))=0</formula>
    </cfRule>
  </conditionalFormatting>
  <conditionalFormatting sqref="Q15:S15">
    <cfRule type="cellIs" dxfId="1" priority="14" operator="equal">
      <formula>"NO DISPONIBLE"</formula>
    </cfRule>
  </conditionalFormatting>
  <conditionalFormatting sqref="T15">
    <cfRule type="cellIs" priority="13" operator="equal">
      <formula>"NO DISPONIBLE"</formula>
    </cfRule>
  </conditionalFormatting>
  <conditionalFormatting sqref="U15:W15">
    <cfRule type="cellIs" dxfId="0" priority="12" operator="equal">
      <formula>"NO DISPONIBLE"</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ColWidth="11.42578125" defaultRowHeight="15" x14ac:dyDescent="0.25"/>
  <cols>
    <col min="1" max="1" width="20.28515625" customWidth="1"/>
    <col min="2" max="2" width="34.7109375" customWidth="1"/>
  </cols>
  <sheetData>
    <row r="1" spans="1:2" x14ac:dyDescent="0.25">
      <c r="A1" s="39" t="s">
        <v>69</v>
      </c>
    </row>
    <row r="3" spans="1:2" ht="120" customHeight="1" x14ac:dyDescent="0.25">
      <c r="A3" s="276" t="s">
        <v>70</v>
      </c>
      <c r="B3" s="276"/>
    </row>
    <row r="5" spans="1:2" ht="45" x14ac:dyDescent="0.25">
      <c r="A5" s="40"/>
      <c r="B5" s="41" t="s">
        <v>71</v>
      </c>
    </row>
    <row r="6" spans="1:2" ht="60" x14ac:dyDescent="0.25">
      <c r="A6" s="42"/>
      <c r="B6" s="41" t="s">
        <v>72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SEGUIMIENTO 2025</vt:lpstr>
      <vt:lpstr>SEGUIMIENTO 2026</vt:lpstr>
      <vt:lpstr>SEGUIMIENTO 2027</vt:lpstr>
      <vt:lpstr>Instrucciones</vt:lpstr>
      <vt:lpstr>'SEGUIMIENTO 2025'!Área_de_impresión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Cristina Estrada Chan</cp:lastModifiedBy>
  <cp:revision/>
  <cp:lastPrinted>2025-07-07T21:07:38Z</cp:lastPrinted>
  <dcterms:created xsi:type="dcterms:W3CDTF">2021-02-22T21:43:21Z</dcterms:created>
  <dcterms:modified xsi:type="dcterms:W3CDTF">2025-07-09T19:54:34Z</dcterms:modified>
  <cp:category/>
  <cp:contentStatus/>
</cp:coreProperties>
</file>