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917"/>
  <workbookPr/>
  <mc:AlternateContent xmlns:mc="http://schemas.openxmlformats.org/markup-compatibility/2006">
    <mc:Choice Requires="x15">
      <x15ac:absPath xmlns:x15ac="http://schemas.microsoft.com/office/spreadsheetml/2010/11/ac" url="/Users/sheylamartindelcampo/Desktop/3Tr24/"/>
    </mc:Choice>
  </mc:AlternateContent>
  <xr:revisionPtr revIDLastSave="0" documentId="13_ncr:1_{53CE00EC-C271-C245-821F-416A51F5ABBB}" xr6:coauthVersionLast="47" xr6:coauthVersionMax="47" xr10:uidLastSave="{00000000-0000-0000-0000-000000000000}"/>
  <bookViews>
    <workbookView xWindow="1360" yWindow="6320" windowWidth="26860" windowHeight="12300" xr2:uid="{00000000-000D-0000-FFFF-FFFF00000000}"/>
  </bookViews>
  <sheets>
    <sheet name="SEGUIMIENTO EJE 2 2023" sheetId="1" r:id="rId1"/>
    <sheet name="Hoja3" sheetId="4" r:id="rId2"/>
  </sheets>
  <definedNames>
    <definedName name="ADFASDF">#REF!</definedName>
    <definedName name="_xlnm.Print_Area" localSheetId="0">'SEGUIMIENTO EJE 2 2023'!$B$1:$W$85</definedName>
    <definedName name="averiguar">#REF!</definedName>
    <definedName name="averiguar2">#REF!</definedName>
    <definedName name="averiguar3">#REF!</definedName>
    <definedName name="e">#REF!</definedName>
    <definedName name="formato2">#REF!</definedName>
    <definedName name="M">#REF!</definedName>
    <definedName name="MIRPRUEBA">#REF!</definedName>
    <definedName name="_xlnm.Print_Titles" localSheetId="0">'SEGUIMIENTO EJE 2 2023'!$1:$12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ARRAYTEXT_WF"/>
      </xcalcf:calcFeatures>
    </ext>
  </extLst>
</workbook>
</file>

<file path=xl/calcChain.xml><?xml version="1.0" encoding="utf-8"?>
<calcChain xmlns="http://schemas.openxmlformats.org/spreadsheetml/2006/main">
  <c r="O8" i="4" l="1"/>
  <c r="U13" i="1"/>
  <c r="T13" i="1"/>
  <c r="P13" i="1"/>
  <c r="R13" i="1"/>
  <c r="Q13" i="1"/>
  <c r="R15" i="1"/>
  <c r="Q15" i="1"/>
  <c r="U51" i="1"/>
  <c r="U16" i="1"/>
  <c r="U17" i="1"/>
  <c r="U18" i="1"/>
  <c r="U19" i="1"/>
  <c r="U20" i="1"/>
  <c r="U21" i="1"/>
  <c r="U22" i="1"/>
  <c r="U23" i="1"/>
  <c r="U24" i="1"/>
  <c r="U25" i="1"/>
  <c r="U26" i="1"/>
  <c r="U27" i="1"/>
  <c r="U28" i="1"/>
  <c r="U29" i="1"/>
  <c r="U30" i="1"/>
  <c r="U31" i="1"/>
  <c r="U32" i="1"/>
  <c r="U33" i="1"/>
  <c r="U34" i="1"/>
  <c r="U35" i="1"/>
  <c r="U36" i="1"/>
  <c r="U37" i="1"/>
  <c r="U38" i="1"/>
  <c r="U39" i="1"/>
  <c r="U40" i="1"/>
  <c r="U41" i="1"/>
  <c r="U42" i="1"/>
  <c r="U43" i="1"/>
  <c r="U44" i="1"/>
  <c r="U45" i="1"/>
  <c r="U46" i="1"/>
  <c r="U47" i="1"/>
  <c r="U48" i="1"/>
  <c r="U49" i="1"/>
  <c r="U50" i="1"/>
  <c r="U52" i="1"/>
  <c r="U53" i="1"/>
  <c r="U54" i="1"/>
  <c r="U55" i="1"/>
  <c r="U56" i="1"/>
  <c r="U57" i="1"/>
  <c r="U58" i="1"/>
  <c r="U59" i="1"/>
  <c r="U60" i="1"/>
  <c r="U61" i="1"/>
  <c r="U62" i="1"/>
  <c r="U63" i="1"/>
  <c r="U64" i="1"/>
  <c r="U65" i="1"/>
  <c r="U66" i="1"/>
  <c r="U67" i="1"/>
  <c r="U68" i="1"/>
  <c r="U69" i="1"/>
  <c r="U70" i="1"/>
  <c r="U71" i="1"/>
  <c r="U72" i="1"/>
  <c r="U73" i="1"/>
  <c r="U74" i="1"/>
  <c r="U75" i="1"/>
  <c r="U76" i="1"/>
  <c r="U77" i="1"/>
  <c r="T16" i="1"/>
  <c r="T17" i="1"/>
  <c r="T18" i="1"/>
  <c r="T19" i="1"/>
  <c r="T20" i="1"/>
  <c r="T21" i="1"/>
  <c r="T22" i="1"/>
  <c r="T23" i="1"/>
  <c r="T24" i="1"/>
  <c r="T25" i="1"/>
  <c r="T26" i="1"/>
  <c r="T27" i="1"/>
  <c r="T28" i="1"/>
  <c r="T29" i="1"/>
  <c r="T30" i="1"/>
  <c r="T31" i="1"/>
  <c r="T32" i="1"/>
  <c r="T33" i="1"/>
  <c r="T34" i="1"/>
  <c r="T35" i="1"/>
  <c r="T36" i="1"/>
  <c r="T37" i="1"/>
  <c r="T38" i="1"/>
  <c r="T39" i="1"/>
  <c r="T40" i="1"/>
  <c r="T41" i="1"/>
  <c r="T42" i="1"/>
  <c r="T43" i="1"/>
  <c r="T44" i="1"/>
  <c r="T45" i="1"/>
  <c r="T46" i="1"/>
  <c r="T47" i="1"/>
  <c r="T48" i="1"/>
  <c r="T49" i="1"/>
  <c r="T50" i="1"/>
  <c r="T51" i="1"/>
  <c r="T52" i="1"/>
  <c r="T53" i="1"/>
  <c r="T54" i="1"/>
  <c r="T55" i="1"/>
  <c r="T56" i="1"/>
  <c r="T57" i="1"/>
  <c r="T58" i="1"/>
  <c r="T59" i="1"/>
  <c r="T60" i="1"/>
  <c r="T61" i="1"/>
  <c r="T62" i="1"/>
  <c r="T63" i="1"/>
  <c r="T64" i="1"/>
  <c r="T65" i="1"/>
  <c r="T66" i="1"/>
  <c r="T67" i="1"/>
  <c r="T68" i="1"/>
  <c r="T69" i="1"/>
  <c r="T70" i="1"/>
  <c r="T71" i="1"/>
  <c r="T72" i="1"/>
  <c r="T73" i="1"/>
  <c r="T74" i="1"/>
  <c r="T75" i="1"/>
  <c r="T76" i="1"/>
  <c r="T77" i="1"/>
  <c r="R19" i="1"/>
  <c r="R20" i="1"/>
  <c r="R21" i="1"/>
  <c r="R22" i="1"/>
  <c r="R23" i="1"/>
  <c r="R24" i="1"/>
  <c r="R25" i="1"/>
  <c r="R26" i="1"/>
  <c r="R27" i="1"/>
  <c r="R28" i="1"/>
  <c r="R29" i="1"/>
  <c r="R30" i="1"/>
  <c r="R31" i="1"/>
  <c r="R32" i="1"/>
  <c r="R33" i="1"/>
  <c r="R34" i="1"/>
  <c r="R35" i="1"/>
  <c r="R36" i="1"/>
  <c r="R37" i="1"/>
  <c r="R38" i="1"/>
  <c r="R39" i="1"/>
  <c r="R40" i="1"/>
  <c r="R41" i="1"/>
  <c r="R42" i="1"/>
  <c r="R43" i="1"/>
  <c r="R44" i="1"/>
  <c r="R45" i="1"/>
  <c r="R46" i="1"/>
  <c r="R47" i="1"/>
  <c r="R48" i="1"/>
  <c r="R49" i="1"/>
  <c r="R50" i="1"/>
  <c r="R51" i="1"/>
  <c r="R52" i="1"/>
  <c r="R53" i="1"/>
  <c r="R54" i="1"/>
  <c r="R55" i="1"/>
  <c r="R56" i="1"/>
  <c r="R57" i="1"/>
  <c r="R58" i="1"/>
  <c r="R59" i="1"/>
  <c r="R60" i="1"/>
  <c r="R61" i="1"/>
  <c r="R62" i="1"/>
  <c r="R63" i="1"/>
  <c r="R64" i="1"/>
  <c r="R65" i="1"/>
  <c r="R66" i="1"/>
  <c r="R67" i="1"/>
  <c r="R68" i="1"/>
  <c r="R69" i="1"/>
  <c r="R70" i="1"/>
  <c r="R71" i="1"/>
  <c r="R72" i="1"/>
  <c r="R73" i="1"/>
  <c r="R74" i="1"/>
  <c r="R75" i="1"/>
  <c r="R76" i="1"/>
  <c r="R77" i="1"/>
  <c r="R16" i="1"/>
  <c r="R17" i="1"/>
  <c r="R18" i="1"/>
  <c r="R78" i="1"/>
  <c r="Q16" i="1"/>
  <c r="Q17" i="1"/>
  <c r="Q18" i="1"/>
  <c r="Q19" i="1"/>
  <c r="Q20" i="1"/>
  <c r="Q21" i="1"/>
  <c r="Q22" i="1"/>
  <c r="Q23" i="1"/>
  <c r="Q24" i="1"/>
  <c r="Q25" i="1"/>
  <c r="Q26" i="1"/>
  <c r="Q27" i="1"/>
  <c r="Q28" i="1"/>
  <c r="Q29" i="1"/>
  <c r="Q30" i="1"/>
  <c r="Q31" i="1"/>
  <c r="Q32" i="1"/>
  <c r="Q33" i="1"/>
  <c r="Q34" i="1"/>
  <c r="Q35" i="1"/>
  <c r="Q36" i="1"/>
  <c r="Q37" i="1"/>
  <c r="Q38" i="1"/>
  <c r="Q39" i="1"/>
  <c r="Q40" i="1"/>
  <c r="Q41" i="1"/>
  <c r="Q42" i="1"/>
  <c r="Q43" i="1"/>
  <c r="Q44" i="1"/>
  <c r="Q45" i="1"/>
  <c r="Q46" i="1"/>
  <c r="Q47" i="1"/>
  <c r="Q48" i="1"/>
  <c r="Q49" i="1"/>
  <c r="Q50" i="1"/>
  <c r="Q51" i="1"/>
  <c r="Q52" i="1"/>
  <c r="Q53" i="1"/>
  <c r="Q54" i="1"/>
  <c r="Q55" i="1"/>
  <c r="Q56" i="1"/>
  <c r="Q57" i="1"/>
  <c r="Q58" i="1"/>
  <c r="Q59" i="1"/>
  <c r="Q60" i="1"/>
  <c r="Q61" i="1"/>
  <c r="Q62" i="1"/>
  <c r="Q63" i="1"/>
  <c r="Q64" i="1"/>
  <c r="Q65" i="1"/>
  <c r="Q66" i="1"/>
  <c r="Q67" i="1"/>
  <c r="Q68" i="1"/>
  <c r="Q69" i="1"/>
  <c r="Q70" i="1"/>
  <c r="Q71" i="1"/>
  <c r="Q72" i="1"/>
  <c r="Q73" i="1"/>
  <c r="Q74" i="1"/>
  <c r="Q75" i="1"/>
  <c r="Q76" i="1"/>
  <c r="Q77" i="1"/>
  <c r="P16" i="1"/>
  <c r="P17" i="1"/>
  <c r="P18" i="1"/>
  <c r="P19" i="1"/>
  <c r="P20" i="1"/>
  <c r="P21" i="1"/>
  <c r="P22" i="1"/>
  <c r="P23" i="1"/>
  <c r="P24" i="1"/>
  <c r="P25" i="1"/>
  <c r="P26" i="1"/>
  <c r="P27" i="1"/>
  <c r="P28" i="1"/>
  <c r="P29" i="1"/>
  <c r="P30" i="1"/>
  <c r="P31" i="1"/>
  <c r="P32" i="1"/>
  <c r="P33" i="1"/>
  <c r="P34" i="1"/>
  <c r="P35" i="1"/>
  <c r="P36" i="1"/>
  <c r="P37" i="1"/>
  <c r="P38" i="1"/>
  <c r="P39" i="1"/>
  <c r="P40" i="1"/>
  <c r="P41" i="1"/>
  <c r="P42" i="1"/>
  <c r="P43" i="1"/>
  <c r="P44" i="1"/>
  <c r="P45" i="1"/>
  <c r="P46" i="1"/>
  <c r="P47" i="1"/>
  <c r="P48" i="1"/>
  <c r="P49" i="1"/>
  <c r="P50" i="1"/>
  <c r="P51" i="1"/>
  <c r="P52" i="1"/>
  <c r="P53" i="1"/>
  <c r="P54" i="1"/>
  <c r="P55" i="1"/>
  <c r="P56" i="1"/>
  <c r="P57" i="1"/>
  <c r="P58" i="1"/>
  <c r="P59" i="1"/>
  <c r="P60" i="1"/>
  <c r="P61" i="1"/>
  <c r="P62" i="1"/>
  <c r="P63" i="1"/>
  <c r="P64" i="1"/>
  <c r="P65" i="1"/>
  <c r="P66" i="1"/>
  <c r="P67" i="1"/>
  <c r="P68" i="1"/>
  <c r="P69" i="1"/>
  <c r="P70" i="1"/>
  <c r="P71" i="1"/>
  <c r="P72" i="1"/>
  <c r="P73" i="1"/>
  <c r="P74" i="1"/>
  <c r="P75" i="1"/>
  <c r="P76" i="1"/>
  <c r="P77" i="1"/>
  <c r="P15" i="1"/>
  <c r="U15" i="1"/>
  <c r="T15" i="1"/>
  <c r="R14" i="1" l="1"/>
  <c r="U14" i="1" l="1"/>
  <c r="U78" i="1" l="1"/>
  <c r="I21" i="4" l="1"/>
  <c r="M21" i="4"/>
  <c r="L21" i="4"/>
  <c r="K21" i="4"/>
  <c r="J21" i="4"/>
  <c r="F21" i="4"/>
  <c r="U95" i="1" l="1"/>
  <c r="U96" i="1"/>
  <c r="U97" i="1"/>
  <c r="U98" i="1"/>
  <c r="U99" i="1"/>
  <c r="U100" i="1"/>
  <c r="U101" i="1"/>
  <c r="U102" i="1"/>
  <c r="U103" i="1"/>
  <c r="U104" i="1"/>
  <c r="U105" i="1"/>
  <c r="U106" i="1"/>
  <c r="U107" i="1"/>
  <c r="U108" i="1"/>
  <c r="T94" i="1"/>
  <c r="Q95" i="1"/>
  <c r="Q96" i="1"/>
  <c r="Q97" i="1"/>
  <c r="Q98" i="1"/>
  <c r="Q99" i="1"/>
  <c r="Q100" i="1"/>
  <c r="Q101" i="1"/>
  <c r="Q102" i="1"/>
  <c r="Q103" i="1"/>
  <c r="Q104" i="1"/>
  <c r="Q105" i="1"/>
  <c r="Q106" i="1"/>
  <c r="Q107" i="1"/>
  <c r="Q108" i="1"/>
  <c r="T95" i="1" l="1"/>
  <c r="T96" i="1"/>
  <c r="T97" i="1"/>
  <c r="T98" i="1"/>
  <c r="T99" i="1"/>
  <c r="T100" i="1"/>
  <c r="T101" i="1"/>
  <c r="T102" i="1"/>
  <c r="T103" i="1"/>
  <c r="T104" i="1"/>
  <c r="T105" i="1"/>
  <c r="T106" i="1"/>
  <c r="T107" i="1"/>
  <c r="T108" i="1"/>
  <c r="P95" i="1"/>
  <c r="P96" i="1"/>
  <c r="P97" i="1"/>
  <c r="P98" i="1"/>
  <c r="P99" i="1"/>
  <c r="P100" i="1"/>
  <c r="P101" i="1"/>
  <c r="P102" i="1"/>
  <c r="P103" i="1"/>
  <c r="P104" i="1"/>
  <c r="P105" i="1"/>
  <c r="P106" i="1"/>
  <c r="P107" i="1"/>
  <c r="P108" i="1"/>
  <c r="T14" i="1"/>
  <c r="T78" i="1" l="1"/>
  <c r="Q78" i="1"/>
  <c r="P78" i="1" l="1"/>
  <c r="S104" i="1" l="1"/>
  <c r="S105" i="1"/>
  <c r="S106" i="1"/>
  <c r="S107" i="1"/>
  <c r="S108" i="1"/>
  <c r="S95" i="1"/>
  <c r="S96" i="1"/>
  <c r="S97" i="1"/>
  <c r="S98" i="1"/>
  <c r="S99" i="1"/>
  <c r="S100" i="1"/>
  <c r="S101" i="1"/>
  <c r="S102" i="1"/>
  <c r="S103" i="1"/>
  <c r="O95" i="1"/>
  <c r="O96" i="1"/>
  <c r="O97" i="1"/>
  <c r="O98" i="1"/>
  <c r="O99" i="1"/>
  <c r="O100" i="1"/>
  <c r="O101" i="1"/>
  <c r="O102" i="1"/>
  <c r="O103" i="1"/>
  <c r="O104" i="1"/>
  <c r="O105" i="1"/>
  <c r="O106" i="1"/>
  <c r="O107" i="1"/>
  <c r="O108" i="1"/>
  <c r="S14" i="1" l="1"/>
  <c r="V94" i="1" l="1"/>
  <c r="U94" i="1"/>
  <c r="S94" i="1"/>
  <c r="R94" i="1"/>
  <c r="Q94" i="1"/>
  <c r="P94" i="1"/>
  <c r="O94" i="1"/>
  <c r="S91" i="1"/>
  <c r="O91" i="1"/>
  <c r="S90" i="1"/>
  <c r="O90" i="1"/>
  <c r="V89" i="1"/>
  <c r="U89" i="1"/>
  <c r="T89" i="1"/>
  <c r="S89" i="1"/>
  <c r="R89" i="1"/>
  <c r="Q89" i="1"/>
  <c r="P89" i="1"/>
  <c r="O89" i="1"/>
  <c r="V14" i="1" l="1"/>
  <c r="Q14" i="1"/>
  <c r="P14" i="1"/>
</calcChain>
</file>

<file path=xl/sharedStrings.xml><?xml version="1.0" encoding="utf-8"?>
<sst xmlns="http://schemas.openxmlformats.org/spreadsheetml/2006/main" count="481" uniqueCount="331">
  <si>
    <t>Nivel.
(unidad administrativa responsable)</t>
  </si>
  <si>
    <t>Resumen narrativo u objetivos.
Clave: Número del Eje, Número del Programa, 1 para el Fin, 1 para el Propósito, Número del Componente, Número de las Actividades.</t>
  </si>
  <si>
    <t>INDICADOR</t>
  </si>
  <si>
    <t>Nombre del Indicador.
Siglas y descripción.</t>
  </si>
  <si>
    <t>Frecuencia de medición del Indicador.
Con base a las recomendaciones del nivel de objetivos.</t>
  </si>
  <si>
    <t>Unidad de medida del Indicador y unidad de medida de sus variables.</t>
  </si>
  <si>
    <t>TRIMESTRE 1</t>
  </si>
  <si>
    <t>TRIMESTRE 2</t>
  </si>
  <si>
    <t>TRIMESTRE 3</t>
  </si>
  <si>
    <t>TRIMESTRE 4</t>
  </si>
  <si>
    <t>PRESUPUESTO ANUAL AUTORIZADO</t>
  </si>
  <si>
    <t>PLANEACIÓN TRIMESTRAL DE EJECUCIÓN DEL PRESUPUESTO</t>
  </si>
  <si>
    <t>EJECUCIÓN  DEL PRESUPUESTO AUTORIZADO</t>
  </si>
  <si>
    <t>AVANCE TRIMESTRAL EN LA EJECUCIÓN DEL PRESUPUESTO</t>
  </si>
  <si>
    <t>AVANCE ACUMULADO ANUAL DE LA  EJECUCIÓN DEL PRESUPUESTO</t>
  </si>
  <si>
    <t>Fin
( DGPM )</t>
  </si>
  <si>
    <t>Actividad</t>
  </si>
  <si>
    <t>SEGUIMIENTO A LA EJECUCIÓN DEL PRESUPUESTO AUTORIZADO</t>
  </si>
  <si>
    <t>UNIDAD ADMINISTRATIVA</t>
  </si>
  <si>
    <t>REVISÓ
Mtro. Enrique E. Encalada Sánchez
Dirección de Planeación de la DGPM</t>
  </si>
  <si>
    <t>EJEMPLO</t>
  </si>
  <si>
    <t>Anual</t>
  </si>
  <si>
    <t>Trimestral</t>
  </si>
  <si>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Reuniones</t>
    </r>
  </si>
  <si>
    <t>Componente  
(Dirección General de Desarrollo Social)</t>
  </si>
  <si>
    <r>
      <rPr>
        <b/>
        <sz val="11"/>
        <color theme="1"/>
        <rFont val="Arial"/>
        <family val="2"/>
      </rPr>
      <t>UNIDAD DE MEDIDA DEL INDICADOR</t>
    </r>
    <r>
      <rPr>
        <sz val="11"/>
        <color theme="1"/>
        <rFont val="Arial"/>
        <family val="2"/>
      </rPr>
      <t xml:space="preserve">: Porcentaje
</t>
    </r>
    <r>
      <rPr>
        <b/>
        <sz val="11"/>
        <color theme="1"/>
        <rFont val="Arial"/>
        <family val="2"/>
      </rPr>
      <t>UNIDAD DE MEDIDA DE LAS VARIABLES:</t>
    </r>
    <r>
      <rPr>
        <sz val="11"/>
        <color theme="1"/>
        <rFont val="Arial"/>
        <family val="2"/>
      </rPr>
      <t xml:space="preserve"> Actividades</t>
    </r>
  </si>
  <si>
    <r>
      <rPr>
        <b/>
        <sz val="11"/>
        <color theme="1"/>
        <rFont val="Arial"/>
        <family val="2"/>
      </rPr>
      <t>UNIDAD DE MEDIDA DEL INDICADOR:</t>
    </r>
    <r>
      <rPr>
        <sz val="11"/>
        <color theme="1"/>
        <rFont val="Arial"/>
        <family val="2"/>
      </rPr>
      <t xml:space="preserve"> Porcentaje
</t>
    </r>
    <r>
      <rPr>
        <b/>
        <sz val="11"/>
        <color theme="1"/>
        <rFont val="Arial"/>
        <family val="2"/>
      </rPr>
      <t xml:space="preserve">UNIDAD DE MEDIDA DE LAS VARIABLES: </t>
    </r>
    <r>
      <rPr>
        <sz val="11"/>
        <color theme="1"/>
        <rFont val="Arial"/>
        <family val="2"/>
      </rPr>
      <t>Acciones</t>
    </r>
  </si>
  <si>
    <r>
      <rPr>
        <b/>
        <sz val="11"/>
        <color theme="1"/>
        <rFont val="Arial"/>
        <family val="2"/>
      </rPr>
      <t>UNIDAD DE MEDIDA DEL INDICADOR:</t>
    </r>
    <r>
      <rPr>
        <sz val="11"/>
        <color theme="1"/>
        <rFont val="Arial"/>
        <family val="2"/>
      </rPr>
      <t xml:space="preserve"> Porcentaje
</t>
    </r>
    <r>
      <rPr>
        <b/>
        <sz val="11"/>
        <color theme="1"/>
        <rFont val="Arial"/>
        <family val="2"/>
      </rPr>
      <t>UNIDAD DE MEDIDA DE LAS VARIABLES:</t>
    </r>
    <r>
      <rPr>
        <sz val="11"/>
        <color theme="1"/>
        <rFont val="Arial"/>
        <family val="2"/>
      </rPr>
      <t xml:space="preserve"> Brigadas </t>
    </r>
  </si>
  <si>
    <r>
      <rPr>
        <b/>
        <sz val="11"/>
        <color theme="1"/>
        <rFont val="Arial"/>
        <family val="2"/>
      </rPr>
      <t>UNIDAD DE MEDIDA DEL INDICADOR:</t>
    </r>
    <r>
      <rPr>
        <sz val="11"/>
        <color theme="1"/>
        <rFont val="Arial"/>
        <family val="2"/>
      </rPr>
      <t xml:space="preserve"> Porcentaje
</t>
    </r>
    <r>
      <rPr>
        <b/>
        <sz val="11"/>
        <color theme="1"/>
        <rFont val="Arial"/>
        <family val="2"/>
      </rPr>
      <t>UNIDAD DE MEDIDA DE LAS VARIABLES:</t>
    </r>
    <r>
      <rPr>
        <sz val="11"/>
        <color theme="1"/>
        <rFont val="Arial"/>
        <family val="2"/>
      </rPr>
      <t xml:space="preserve"> Eventos </t>
    </r>
  </si>
  <si>
    <t>Componente
(Dirección de Organización Comunitaria)</t>
  </si>
  <si>
    <t>Componente
(Dirección de Programas Sociales)</t>
  </si>
  <si>
    <t>Componente
(Dirección General de Educación Municipal)</t>
  </si>
  <si>
    <t>Componente
(Coordinación de Becas)</t>
  </si>
  <si>
    <t>Componente
(Coordinación de Infraestructura Educativa y Servicios Educativos)</t>
  </si>
  <si>
    <t>Componente
(Coordinación del Centro Municipal de Atención contra el Acoso Escolar)</t>
  </si>
  <si>
    <t>Componente
(Dirección General de Salud)</t>
  </si>
  <si>
    <t>Componente
(Dirección de Salud Humana)</t>
  </si>
  <si>
    <t>Componente
(Dirección de Salud Ambiental)</t>
  </si>
  <si>
    <t>Componente
(Dirección de Salud Mental)</t>
  </si>
  <si>
    <t>Componente
(Dirección General de Desarrollo Económico)</t>
  </si>
  <si>
    <t>Componente
(Dirección de Fomento a las Microempresas y el Desarrollo Rural)</t>
  </si>
  <si>
    <t>Componente
(Dirección de Fomento al Desarrollo de la Industria, Comercio y Servicios)</t>
  </si>
  <si>
    <t>Componente
(Dirección de Fomento al Desarrollo Agropecuario, Pesquero y Forestal)</t>
  </si>
  <si>
    <t>Componente
(Dirección Municipal de Empleo y Capacitación Laboral)</t>
  </si>
  <si>
    <r>
      <rPr>
        <b/>
        <sz val="11"/>
        <color theme="1"/>
        <rFont val="Arial"/>
        <family val="2"/>
      </rPr>
      <t>UNIDAD DE MEDIDA DEL INDICADOR:</t>
    </r>
    <r>
      <rPr>
        <sz val="11"/>
        <color theme="1"/>
        <rFont val="Arial"/>
        <family val="2"/>
      </rPr>
      <t xml:space="preserve"> Porcentaje
</t>
    </r>
    <r>
      <rPr>
        <b/>
        <sz val="11"/>
        <color theme="1"/>
        <rFont val="Arial"/>
        <family val="2"/>
      </rPr>
      <t>UNIDAD DE MEDIDA DE LAS VARIABLES:</t>
    </r>
    <r>
      <rPr>
        <sz val="11"/>
        <color theme="1"/>
        <rFont val="Arial"/>
        <family val="2"/>
      </rPr>
      <t xml:space="preserve"> Actividades</t>
    </r>
  </si>
  <si>
    <r>
      <rPr>
        <b/>
        <sz val="11"/>
        <color theme="1"/>
        <rFont val="Arial"/>
        <family val="2"/>
      </rPr>
      <t>UNIDAD DE MEDIDA DEL INDICADOR:</t>
    </r>
    <r>
      <rPr>
        <sz val="11"/>
        <color theme="1"/>
        <rFont val="Arial"/>
        <family val="2"/>
      </rPr>
      <t xml:space="preserve"> Porcentaje
</t>
    </r>
    <r>
      <rPr>
        <b/>
        <sz val="11"/>
        <color theme="1"/>
        <rFont val="Arial"/>
        <family val="2"/>
      </rPr>
      <t>UNIDAD DE MEDIDA DE LAS VARIABLES</t>
    </r>
    <r>
      <rPr>
        <sz val="11"/>
        <color theme="1"/>
        <rFont val="Arial"/>
        <family val="2"/>
      </rPr>
      <t xml:space="preserve">: Mecanismos </t>
    </r>
  </si>
  <si>
    <r>
      <rPr>
        <b/>
        <sz val="11"/>
        <color theme="1"/>
        <rFont val="Arial"/>
        <family val="2"/>
      </rPr>
      <t>UNIDAD DE MEDIDA DEL INDICADOR:</t>
    </r>
    <r>
      <rPr>
        <sz val="11"/>
        <color theme="1"/>
        <rFont val="Arial"/>
        <family val="2"/>
      </rPr>
      <t xml:space="preserve"> Porcentaje
</t>
    </r>
    <r>
      <rPr>
        <b/>
        <sz val="11"/>
        <color theme="1"/>
        <rFont val="Arial"/>
        <family val="2"/>
      </rPr>
      <t xml:space="preserve">UNIDAD DE MEDIDA DE LAS VARIABLES: </t>
    </r>
    <r>
      <rPr>
        <sz val="11"/>
        <color theme="1"/>
        <rFont val="Arial"/>
        <family val="2"/>
      </rPr>
      <t>Comités</t>
    </r>
  </si>
  <si>
    <r>
      <rPr>
        <b/>
        <sz val="11"/>
        <color theme="1"/>
        <rFont val="Arial"/>
        <family val="2"/>
      </rPr>
      <t xml:space="preserve">UNIDAD DE MEDIDA DEL INDICADOR: </t>
    </r>
    <r>
      <rPr>
        <sz val="11"/>
        <color theme="1"/>
        <rFont val="Arial"/>
        <family val="2"/>
      </rPr>
      <t xml:space="preserve">Porcentaje
</t>
    </r>
    <r>
      <rPr>
        <b/>
        <sz val="11"/>
        <color theme="1"/>
        <rFont val="Arial"/>
        <family val="2"/>
      </rPr>
      <t>UNIDAD DE MEDIDA DE LAS VARIABLES:</t>
    </r>
    <r>
      <rPr>
        <sz val="11"/>
        <color theme="1"/>
        <rFont val="Arial"/>
        <family val="2"/>
      </rPr>
      <t xml:space="preserve"> Anuencias</t>
    </r>
  </si>
  <si>
    <r>
      <rPr>
        <b/>
        <sz val="11"/>
        <color theme="1"/>
        <rFont val="Arial"/>
        <family val="2"/>
      </rPr>
      <t>UNIDAD DE MEDIDA DEL INDICADOR:</t>
    </r>
    <r>
      <rPr>
        <sz val="11"/>
        <color theme="1"/>
        <rFont val="Arial"/>
        <family val="2"/>
      </rPr>
      <t xml:space="preserve"> Porcentaje
</t>
    </r>
    <r>
      <rPr>
        <b/>
        <sz val="11"/>
        <color theme="1"/>
        <rFont val="Arial"/>
        <family val="2"/>
      </rPr>
      <t>UNIDAD DE MEDIDA DE LAS VARIABLES:</t>
    </r>
    <r>
      <rPr>
        <sz val="11"/>
        <color theme="1"/>
        <rFont val="Arial"/>
        <family val="2"/>
      </rPr>
      <t xml:space="preserve"> Comités</t>
    </r>
  </si>
  <si>
    <r>
      <t xml:space="preserve">UNIDAD DE MEDIDA DEL INDICADOR: </t>
    </r>
    <r>
      <rPr>
        <sz val="11"/>
        <color theme="1"/>
        <rFont val="Arial"/>
        <family val="2"/>
      </rPr>
      <t>Porcentaje</t>
    </r>
    <r>
      <rPr>
        <b/>
        <sz val="11"/>
        <color theme="1"/>
        <rFont val="Arial"/>
        <family val="2"/>
      </rPr>
      <t xml:space="preserve">
UNIDAD DE MEDIDA DE LAS VARIABLES: </t>
    </r>
    <r>
      <rPr>
        <sz val="11"/>
        <color theme="1"/>
        <rFont val="Arial"/>
        <family val="2"/>
      </rPr>
      <t>Cursos y Talleres</t>
    </r>
  </si>
  <si>
    <r>
      <rPr>
        <b/>
        <sz val="11"/>
        <color theme="1"/>
        <rFont val="Arial"/>
        <family val="2"/>
      </rPr>
      <t>UNIDAD DE MEDIDA DEL INDICADOR:</t>
    </r>
    <r>
      <rPr>
        <sz val="11"/>
        <color theme="1"/>
        <rFont val="Arial"/>
        <family val="2"/>
      </rPr>
      <t xml:space="preserve"> Porcentaje
</t>
    </r>
    <r>
      <rPr>
        <b/>
        <sz val="11"/>
        <color theme="1"/>
        <rFont val="Arial"/>
        <family val="2"/>
      </rPr>
      <t>UNIDAD DE MEDIDA DE LAS VARIABLES</t>
    </r>
    <r>
      <rPr>
        <sz val="11"/>
        <color theme="1"/>
        <rFont val="Arial"/>
        <family val="2"/>
      </rPr>
      <t xml:space="preserve">: Acciones </t>
    </r>
  </si>
  <si>
    <r>
      <rPr>
        <b/>
        <sz val="11"/>
        <color theme="1"/>
        <rFont val="Arial"/>
        <family val="2"/>
      </rPr>
      <t>UNIDAD DE MEDIDA DEL INDICADOR:</t>
    </r>
    <r>
      <rPr>
        <sz val="11"/>
        <color theme="1"/>
        <rFont val="Arial"/>
        <family val="2"/>
      </rPr>
      <t xml:space="preserve"> Porcentaje
</t>
    </r>
    <r>
      <rPr>
        <b/>
        <sz val="11"/>
        <color theme="1"/>
        <rFont val="Arial"/>
        <family val="2"/>
      </rPr>
      <t xml:space="preserve">UNIDAD DE MEDIDA DE LAS VARIABLES: </t>
    </r>
    <r>
      <rPr>
        <sz val="11"/>
        <color theme="1"/>
        <rFont val="Arial"/>
        <family val="2"/>
      </rPr>
      <t>Capacitaciones</t>
    </r>
  </si>
  <si>
    <r>
      <rPr>
        <b/>
        <sz val="11"/>
        <color theme="1"/>
        <rFont val="Arial"/>
        <family val="2"/>
      </rPr>
      <t>UNIDAD DE MEDIDA DEL INDICADOR:</t>
    </r>
    <r>
      <rPr>
        <sz val="11"/>
        <color theme="1"/>
        <rFont val="Arial"/>
        <family val="2"/>
      </rPr>
      <t xml:space="preserve"> Porcentaje
</t>
    </r>
    <r>
      <rPr>
        <b/>
        <sz val="11"/>
        <color theme="1"/>
        <rFont val="Arial"/>
        <family val="2"/>
      </rPr>
      <t>UNIDAD DE MEDIDA DE LAS VARIABLES:</t>
    </r>
    <r>
      <rPr>
        <sz val="11"/>
        <color theme="1"/>
        <rFont val="Arial"/>
        <family val="2"/>
      </rPr>
      <t xml:space="preserve"> Cursos y Talleres</t>
    </r>
  </si>
  <si>
    <r>
      <rPr>
        <b/>
        <sz val="11"/>
        <color theme="1"/>
        <rFont val="Arial"/>
        <family val="2"/>
      </rPr>
      <t xml:space="preserve">UNIDAD DE MEDIDA DEL INDICADOR: </t>
    </r>
    <r>
      <rPr>
        <sz val="11"/>
        <color theme="1"/>
        <rFont val="Arial"/>
        <family val="2"/>
      </rPr>
      <t xml:space="preserve">Porcentaje
</t>
    </r>
    <r>
      <rPr>
        <b/>
        <sz val="11"/>
        <color theme="1"/>
        <rFont val="Arial"/>
        <family val="2"/>
      </rPr>
      <t>UNIDAD DE MEDIDA DE LAS VARIABLES:</t>
    </r>
    <r>
      <rPr>
        <sz val="11"/>
        <color theme="1"/>
        <rFont val="Arial"/>
        <family val="2"/>
      </rPr>
      <t xml:space="preserve"> Actividades</t>
    </r>
  </si>
  <si>
    <r>
      <rPr>
        <b/>
        <sz val="11"/>
        <color theme="1"/>
        <rFont val="Arial"/>
        <family val="2"/>
      </rPr>
      <t>UNIDAD DE MEDIDA DEL INDICADOR:</t>
    </r>
    <r>
      <rPr>
        <sz val="11"/>
        <color theme="1"/>
        <rFont val="Arial"/>
        <family val="2"/>
      </rPr>
      <t xml:space="preserve"> Porcentaje
</t>
    </r>
    <r>
      <rPr>
        <b/>
        <sz val="11"/>
        <color theme="1"/>
        <rFont val="Arial"/>
        <family val="2"/>
      </rPr>
      <t>UNIDAD DE MEDIDA DE LAS VARIABLES:</t>
    </r>
    <r>
      <rPr>
        <sz val="11"/>
        <color theme="1"/>
        <rFont val="Arial"/>
        <family val="2"/>
      </rPr>
      <t xml:space="preserve"> Acciones</t>
    </r>
  </si>
  <si>
    <r>
      <rPr>
        <b/>
        <sz val="11"/>
        <color theme="1"/>
        <rFont val="Arial"/>
        <family val="2"/>
      </rPr>
      <t xml:space="preserve">UNIDAD DE MEDIDA DEL INDICADOR: </t>
    </r>
    <r>
      <rPr>
        <sz val="11"/>
        <color theme="1"/>
        <rFont val="Arial"/>
        <family val="2"/>
      </rPr>
      <t xml:space="preserve">Porcentaje
</t>
    </r>
    <r>
      <rPr>
        <b/>
        <sz val="11"/>
        <color theme="1"/>
        <rFont val="Arial"/>
        <family val="2"/>
      </rPr>
      <t xml:space="preserve">UNIDAD DE MEDIDA DE LAS VARIABLES: </t>
    </r>
    <r>
      <rPr>
        <sz val="11"/>
        <color theme="1"/>
        <rFont val="Arial"/>
        <family val="2"/>
      </rPr>
      <t>Actividades</t>
    </r>
  </si>
  <si>
    <r>
      <rPr>
        <b/>
        <sz val="11"/>
        <color theme="1"/>
        <rFont val="Arial"/>
        <family val="2"/>
      </rPr>
      <t xml:space="preserve">UNIDAD DE MEDIDA DEL INDICADOR: </t>
    </r>
    <r>
      <rPr>
        <sz val="11"/>
        <color theme="1"/>
        <rFont val="Arial"/>
        <family val="2"/>
      </rPr>
      <t xml:space="preserve">Porcentaje
</t>
    </r>
    <r>
      <rPr>
        <b/>
        <sz val="11"/>
        <color theme="1"/>
        <rFont val="Arial"/>
        <family val="2"/>
      </rPr>
      <t>UNIDAD DE MEDIDA DE LAS VARIABLES</t>
    </r>
    <r>
      <rPr>
        <sz val="11"/>
        <color theme="1"/>
        <rFont val="Arial"/>
        <family val="2"/>
      </rPr>
      <t>: Acciones</t>
    </r>
  </si>
  <si>
    <r>
      <rPr>
        <b/>
        <sz val="11"/>
        <color theme="1"/>
        <rFont val="Arial"/>
        <family val="2"/>
      </rPr>
      <t>UNIDAD DE MEDIDA DEL INDICADOR:</t>
    </r>
    <r>
      <rPr>
        <sz val="11"/>
        <color theme="1"/>
        <rFont val="Arial"/>
        <family val="2"/>
      </rPr>
      <t xml:space="preserve"> Porcentaje
</t>
    </r>
    <r>
      <rPr>
        <b/>
        <sz val="11"/>
        <color theme="1"/>
        <rFont val="Arial"/>
        <family val="2"/>
      </rPr>
      <t>UNIDAD DE MEDIDA DE LAS VARIABLES:</t>
    </r>
    <r>
      <rPr>
        <sz val="11"/>
        <color theme="1"/>
        <rFont val="Arial"/>
        <family val="2"/>
      </rPr>
      <t xml:space="preserve"> Becas</t>
    </r>
  </si>
  <si>
    <r>
      <rPr>
        <b/>
        <sz val="11"/>
        <color theme="1"/>
        <rFont val="Arial"/>
        <family val="2"/>
      </rPr>
      <t>UNIDAD DE MEDIDA DEL INDICADOR:</t>
    </r>
    <r>
      <rPr>
        <sz val="11"/>
        <color theme="1"/>
        <rFont val="Arial"/>
        <family val="2"/>
      </rPr>
      <t xml:space="preserve"> Porcentaje
</t>
    </r>
    <r>
      <rPr>
        <b/>
        <sz val="11"/>
        <color theme="1"/>
        <rFont val="Arial"/>
        <family val="2"/>
      </rPr>
      <t>UNIDAD DE MEDIDA DE LAS VARIABLES:</t>
    </r>
    <r>
      <rPr>
        <sz val="11"/>
        <color theme="1"/>
        <rFont val="Arial"/>
        <family val="2"/>
      </rPr>
      <t xml:space="preserve">  Eventos</t>
    </r>
  </si>
  <si>
    <r>
      <rPr>
        <b/>
        <sz val="11"/>
        <color theme="1"/>
        <rFont val="Arial"/>
        <family val="2"/>
      </rPr>
      <t>UNIDAD DE MEDIDA DEL INDICADOR:</t>
    </r>
    <r>
      <rPr>
        <sz val="11"/>
        <color theme="1"/>
        <rFont val="Arial"/>
        <family val="2"/>
      </rPr>
      <t xml:space="preserve"> Porcentaje
</t>
    </r>
    <r>
      <rPr>
        <b/>
        <sz val="11"/>
        <color theme="1"/>
        <rFont val="Arial"/>
        <family val="2"/>
      </rPr>
      <t>UNIDAD DE MEDIDA DE LAS VARIABLES:</t>
    </r>
    <r>
      <rPr>
        <sz val="11"/>
        <color theme="1"/>
        <rFont val="Arial"/>
        <family val="2"/>
      </rPr>
      <t xml:space="preserve">  Actividades</t>
    </r>
  </si>
  <si>
    <r>
      <rPr>
        <b/>
        <sz val="11"/>
        <color theme="1"/>
        <rFont val="Arial"/>
        <family val="2"/>
      </rPr>
      <t>UNIDAD DE MEDIDA DEL INDICADOR:</t>
    </r>
    <r>
      <rPr>
        <sz val="11"/>
        <color theme="1"/>
        <rFont val="Arial"/>
        <family val="2"/>
      </rPr>
      <t xml:space="preserve"> Porcentaje
</t>
    </r>
    <r>
      <rPr>
        <b/>
        <sz val="11"/>
        <color theme="1"/>
        <rFont val="Arial"/>
        <family val="2"/>
      </rPr>
      <t xml:space="preserve">UNIDAD DE MEDIDA DE LAS VARIABLES: </t>
    </r>
    <r>
      <rPr>
        <sz val="11"/>
        <color theme="1"/>
        <rFont val="Arial"/>
        <family val="2"/>
      </rPr>
      <t>Pláticas</t>
    </r>
  </si>
  <si>
    <r>
      <rPr>
        <b/>
        <sz val="11"/>
        <color theme="1"/>
        <rFont val="Arial"/>
        <family val="2"/>
      </rPr>
      <t>UNIDAD DE MEDIDA DEL INDICADOR:</t>
    </r>
    <r>
      <rPr>
        <sz val="11"/>
        <color theme="1"/>
        <rFont val="Arial"/>
        <family val="2"/>
      </rPr>
      <t xml:space="preserve"> Porcentaje
</t>
    </r>
    <r>
      <rPr>
        <b/>
        <sz val="11"/>
        <color theme="1"/>
        <rFont val="Arial"/>
        <family val="2"/>
      </rPr>
      <t>UNIDAD DE MEDIDA DE LAS VARIABLES:</t>
    </r>
    <r>
      <rPr>
        <sz val="11"/>
        <color theme="1"/>
        <rFont val="Arial"/>
        <family val="2"/>
      </rPr>
      <t xml:space="preserve"> Pláticas</t>
    </r>
  </si>
  <si>
    <r>
      <rPr>
        <b/>
        <sz val="11"/>
        <color theme="1"/>
        <rFont val="Arial"/>
        <family val="2"/>
      </rPr>
      <t>UNIDAD DE MEDIDA DEL INDICADOR:</t>
    </r>
    <r>
      <rPr>
        <sz val="11"/>
        <color theme="1"/>
        <rFont val="Arial"/>
        <family val="2"/>
      </rPr>
      <t xml:space="preserve"> Porcentaje
</t>
    </r>
    <r>
      <rPr>
        <b/>
        <sz val="11"/>
        <color theme="1"/>
        <rFont val="Arial"/>
        <family val="2"/>
      </rPr>
      <t>UNIDAD DE MEDIDA DE LAS VARIABLES:</t>
    </r>
    <r>
      <rPr>
        <sz val="11"/>
        <color theme="1"/>
        <rFont val="Arial"/>
        <family val="2"/>
      </rPr>
      <t xml:space="preserve"> Brigadas</t>
    </r>
  </si>
  <si>
    <r>
      <rPr>
        <b/>
        <sz val="11"/>
        <color theme="1"/>
        <rFont val="Arial"/>
        <family val="2"/>
      </rPr>
      <t>UNIDAD DE MEDIDA DEL INDICADOR:</t>
    </r>
    <r>
      <rPr>
        <sz val="11"/>
        <color theme="1"/>
        <rFont val="Arial"/>
        <family val="2"/>
      </rPr>
      <t xml:space="preserve"> Porcentaje
</t>
    </r>
    <r>
      <rPr>
        <b/>
        <sz val="11"/>
        <color theme="1"/>
        <rFont val="Arial"/>
        <family val="2"/>
      </rPr>
      <t xml:space="preserve">UNIDAD DE MEDIDA DE LAS VARIABLES: </t>
    </r>
    <r>
      <rPr>
        <sz val="11"/>
        <color theme="1"/>
        <rFont val="Arial"/>
        <family val="2"/>
      </rPr>
      <t>Eventos</t>
    </r>
  </si>
  <si>
    <r>
      <rPr>
        <b/>
        <sz val="11"/>
        <color theme="1"/>
        <rFont val="Arial"/>
        <family val="2"/>
      </rPr>
      <t>UNIDAD DE MEDIDA DEL INDICADOR:</t>
    </r>
    <r>
      <rPr>
        <sz val="11"/>
        <color theme="1"/>
        <rFont val="Arial"/>
        <family val="2"/>
      </rPr>
      <t xml:space="preserve"> Porcentaje
</t>
    </r>
    <r>
      <rPr>
        <b/>
        <sz val="11"/>
        <color theme="1"/>
        <rFont val="Arial"/>
        <family val="2"/>
      </rPr>
      <t xml:space="preserve">UNIDAD DE MEDIDA DE LAS VARIABLES: </t>
    </r>
    <r>
      <rPr>
        <sz val="11"/>
        <color theme="1"/>
        <rFont val="Arial"/>
        <family val="2"/>
      </rPr>
      <t>Atenciones</t>
    </r>
  </si>
  <si>
    <r>
      <rPr>
        <b/>
        <sz val="11"/>
        <color theme="1"/>
        <rFont val="Arial"/>
        <family val="2"/>
      </rPr>
      <t>UNIDAD DE MEDIDA DEL INDICADOR:</t>
    </r>
    <r>
      <rPr>
        <sz val="11"/>
        <color theme="1"/>
        <rFont val="Arial"/>
        <family val="2"/>
      </rPr>
      <t xml:space="preserve"> Porcentaje
</t>
    </r>
    <r>
      <rPr>
        <b/>
        <sz val="11"/>
        <color theme="1"/>
        <rFont val="Arial"/>
        <family val="2"/>
      </rPr>
      <t>UNIDAD DE MEDIDA DE LAS VARIABLES:</t>
    </r>
    <r>
      <rPr>
        <sz val="11"/>
        <color theme="1"/>
        <rFont val="Arial"/>
        <family val="2"/>
      </rPr>
      <t xml:space="preserve"> Consultas</t>
    </r>
  </si>
  <si>
    <r>
      <rPr>
        <b/>
        <sz val="11"/>
        <color theme="1"/>
        <rFont val="Arial"/>
        <family val="2"/>
      </rPr>
      <t>UNIDAD DE MEDIDA DEL INDICADOR:</t>
    </r>
    <r>
      <rPr>
        <sz val="11"/>
        <color theme="1"/>
        <rFont val="Arial"/>
        <family val="2"/>
      </rPr>
      <t xml:space="preserve"> Porcentaje
</t>
    </r>
    <r>
      <rPr>
        <b/>
        <sz val="11"/>
        <color theme="1"/>
        <rFont val="Arial"/>
        <family val="2"/>
      </rPr>
      <t>UNIDAD DE MEDIDA DE LAS VARIABLES</t>
    </r>
    <r>
      <rPr>
        <sz val="11"/>
        <color theme="1"/>
        <rFont val="Arial"/>
        <family val="2"/>
      </rPr>
      <t xml:space="preserve">  Pláticas</t>
    </r>
  </si>
  <si>
    <r>
      <rPr>
        <b/>
        <sz val="11"/>
        <color theme="1"/>
        <rFont val="Arial"/>
        <family val="2"/>
      </rPr>
      <t xml:space="preserve">UNIDAD DE MEDIDA DEL INDICADOR: </t>
    </r>
    <r>
      <rPr>
        <sz val="11"/>
        <color theme="1"/>
        <rFont val="Arial"/>
        <family val="2"/>
      </rPr>
      <t xml:space="preserve">Porcentaje
</t>
    </r>
    <r>
      <rPr>
        <b/>
        <sz val="11"/>
        <color theme="1"/>
        <rFont val="Arial"/>
        <family val="2"/>
      </rPr>
      <t>UNIDAD DE MEDIDA DE LAS VARIABLES:</t>
    </r>
    <r>
      <rPr>
        <sz val="11"/>
        <color theme="1"/>
        <rFont val="Arial"/>
        <family val="2"/>
      </rPr>
      <t xml:space="preserve"> Atenciones</t>
    </r>
  </si>
  <si>
    <r>
      <rPr>
        <b/>
        <sz val="11"/>
        <color theme="1"/>
        <rFont val="Arial"/>
        <family val="2"/>
      </rPr>
      <t>UNIDAD DE MEDIDA DEL INDICADOR:</t>
    </r>
    <r>
      <rPr>
        <sz val="11"/>
        <color theme="1"/>
        <rFont val="Arial"/>
        <family val="2"/>
      </rPr>
      <t xml:space="preserve"> Porcentaje
</t>
    </r>
    <r>
      <rPr>
        <b/>
        <sz val="11"/>
        <color theme="1"/>
        <rFont val="Arial"/>
        <family val="2"/>
      </rPr>
      <t>UNIDAD DE MEDIDA DE LAS VARIABLES</t>
    </r>
    <r>
      <rPr>
        <sz val="11"/>
        <color theme="1"/>
        <rFont val="Arial"/>
        <family val="2"/>
      </rPr>
      <t xml:space="preserve">: Atenciones </t>
    </r>
  </si>
  <si>
    <r>
      <rPr>
        <b/>
        <sz val="11"/>
        <rFont val="Arial"/>
        <family val="2"/>
      </rPr>
      <t>UNIDAD DE MEDIDA DEL INDICADOR:</t>
    </r>
    <r>
      <rPr>
        <sz val="11"/>
        <rFont val="Arial"/>
        <family val="2"/>
      </rPr>
      <t xml:space="preserve"> Porcentaje
</t>
    </r>
    <r>
      <rPr>
        <b/>
        <sz val="11"/>
        <rFont val="Arial"/>
        <family val="2"/>
      </rPr>
      <t xml:space="preserve">UNIDAD DE MEDIDA DE LAS VARIABLES: </t>
    </r>
    <r>
      <rPr>
        <sz val="11"/>
        <rFont val="Arial"/>
        <family val="2"/>
      </rPr>
      <t xml:space="preserve">Acciones </t>
    </r>
  </si>
  <si>
    <r>
      <rPr>
        <b/>
        <sz val="11"/>
        <rFont val="Arial"/>
        <family val="2"/>
      </rPr>
      <t xml:space="preserve">UNIDAD DE MEDIDA DEL INDICADOR: </t>
    </r>
    <r>
      <rPr>
        <sz val="11"/>
        <rFont val="Arial"/>
        <family val="2"/>
      </rPr>
      <t xml:space="preserve">Porcentaje
</t>
    </r>
    <r>
      <rPr>
        <b/>
        <sz val="11"/>
        <rFont val="Arial"/>
        <family val="2"/>
      </rPr>
      <t xml:space="preserve">UNIDAD DE MEDIDA DE LAS VARIABLES: </t>
    </r>
    <r>
      <rPr>
        <sz val="11"/>
        <rFont val="Arial"/>
        <family val="2"/>
      </rPr>
      <t xml:space="preserve">Acciones </t>
    </r>
  </si>
  <si>
    <r>
      <rPr>
        <b/>
        <sz val="11"/>
        <color theme="1"/>
        <rFont val="Arial"/>
        <family val="2"/>
      </rPr>
      <t>2.08.1.1.15.1</t>
    </r>
    <r>
      <rPr>
        <sz val="11"/>
        <color theme="1"/>
        <rFont val="Arial"/>
        <family val="2"/>
      </rPr>
      <t xml:space="preserve"> Realización capacitaciones en temas de comercio, industria y de servicios para impulsar el emprendimiento.</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</si>
  <si>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Capacitaciones </t>
    </r>
  </si>
  <si>
    <r>
      <rPr>
        <b/>
        <sz val="11"/>
        <rFont val="Arial"/>
        <family val="2"/>
      </rPr>
      <t>UNIDAD DE MEDIDA DEL INDICADOR:</t>
    </r>
    <r>
      <rPr>
        <sz val="11"/>
        <rFont val="Arial"/>
        <family val="2"/>
      </rPr>
      <t xml:space="preserve"> Porcentaje
</t>
    </r>
    <r>
      <rPr>
        <b/>
        <sz val="11"/>
        <rFont val="Arial"/>
        <family val="2"/>
      </rPr>
      <t xml:space="preserve">UNIDAD DE MEDIDA DE LAS VARIABLES: </t>
    </r>
    <r>
      <rPr>
        <sz val="11"/>
        <rFont val="Arial"/>
        <family val="2"/>
      </rPr>
      <t>Vinculaciones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</si>
  <si>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Acciones</t>
    </r>
  </si>
  <si>
    <r>
      <rPr>
        <b/>
        <sz val="11"/>
        <rFont val="Arial"/>
        <family val="2"/>
      </rPr>
      <t xml:space="preserve">UNIDAD DE MEDIDA DEL INDICADOR: </t>
    </r>
    <r>
      <rPr>
        <sz val="11"/>
        <rFont val="Arial"/>
        <family val="2"/>
      </rPr>
      <t xml:space="preserve">Porcentaje
</t>
    </r>
    <r>
      <rPr>
        <b/>
        <sz val="11"/>
        <rFont val="Arial"/>
        <family val="2"/>
      </rPr>
      <t>UNIDAD DE MEDIDA DE LAS VARIABLES:</t>
    </r>
    <r>
      <rPr>
        <sz val="11"/>
        <rFont val="Arial"/>
        <family val="2"/>
      </rPr>
      <t xml:space="preserve"> Capacitaciones </t>
    </r>
  </si>
  <si>
    <r>
      <rPr>
        <b/>
        <sz val="11"/>
        <rFont val="Arial"/>
        <family val="2"/>
      </rPr>
      <t xml:space="preserve">UNIDAD DE MEDIDA DEL INDICADOR: </t>
    </r>
    <r>
      <rPr>
        <sz val="11"/>
        <rFont val="Arial"/>
        <family val="2"/>
      </rPr>
      <t xml:space="preserve">Porcentaje
</t>
    </r>
    <r>
      <rPr>
        <b/>
        <sz val="11"/>
        <rFont val="Arial"/>
        <family val="2"/>
      </rPr>
      <t>UNIDAD DE MEDIDA DE LAS VARIABLES:</t>
    </r>
    <r>
      <rPr>
        <sz val="11"/>
        <rFont val="Arial"/>
        <family val="2"/>
      </rPr>
      <t xml:space="preserve"> Eventos</t>
    </r>
  </si>
  <si>
    <r>
      <rPr>
        <b/>
        <sz val="11"/>
        <rFont val="Arial"/>
        <family val="2"/>
      </rPr>
      <t xml:space="preserve">UNIDAD DE MEDIDA DEL INDICADOR: </t>
    </r>
    <r>
      <rPr>
        <sz val="11"/>
        <rFont val="Arial"/>
        <family val="2"/>
      </rPr>
      <t xml:space="preserve">Porcentaje
</t>
    </r>
    <r>
      <rPr>
        <b/>
        <sz val="11"/>
        <rFont val="Arial"/>
        <family val="2"/>
      </rPr>
      <t xml:space="preserve">UNIDAD DE MEDIDA DE LAS VARIABLES: </t>
    </r>
    <r>
      <rPr>
        <sz val="11"/>
        <rFont val="Arial"/>
        <family val="2"/>
      </rPr>
      <t>Atenciones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</si>
  <si>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Atenciones </t>
    </r>
  </si>
  <si>
    <t>ANUAL</t>
  </si>
  <si>
    <t>ELABORÓ
Mtra. Sheyla Martin del Campo Cuadros
Enlace de la SMDSyE</t>
  </si>
  <si>
    <t>DIRECCION DE SALUD HUMANA</t>
  </si>
  <si>
    <t>DIRECCION DE SALUD MENTAL</t>
  </si>
  <si>
    <t xml:space="preserve">DIRECCION DE SALUD AMBIENTAL </t>
  </si>
  <si>
    <t xml:space="preserve">DIRECCION GENERAL DE DESARROLLO ECONOMICO </t>
  </si>
  <si>
    <t>DIRECCION DE FOMENTO AL DESARROLLO AGROPECUARIO, PESQUERO Y FORESTAL</t>
  </si>
  <si>
    <t>DIRECCION DE FOMENTO AL DESARROLLO DE LA INDUSTRIA, COMERCIO Y SERVICIOS</t>
  </si>
  <si>
    <t>DIRECCION DE FOMENTO AL DESARROLLO A LAS MICROEMPRESAS Y AL DESARROLLO RURAL</t>
  </si>
  <si>
    <t xml:space="preserve">DIRECCION DEL SERVICIO MUNICIPAL DE EMPLEO Y CAPACITACION </t>
  </si>
  <si>
    <t>SECRETARÍA MUNICIPAL DE DESARROLLO SOCIAL Y ECONÓMICO</t>
  </si>
  <si>
    <t>EJE 2: PROSPERIDAD COMPARTIDA</t>
  </si>
  <si>
    <t>AUTORIZÓ
Lic. Berenice Sosa Osorio
Secretaria Municipal de Desarrollo Social y Económico</t>
  </si>
  <si>
    <t>Propósito
(Secretaría Municipal de Desarrollo Social y Económico)</t>
  </si>
  <si>
    <t>v</t>
  </si>
  <si>
    <t>DIRECCION GENERAL DE SALUD</t>
  </si>
  <si>
    <t>BIBLIOTECAS</t>
  </si>
  <si>
    <t>BECAS</t>
  </si>
  <si>
    <t>SEGUIMIENTO DE AVANCE EN CUMPLIMIENTO DE METAS Y OBJETIVOS 2024</t>
  </si>
  <si>
    <t>AVANCE EN CUMPLIMIENTO DE METAS TRIMESTRAL Y ANUAL ACUMULADO 2024</t>
  </si>
  <si>
    <t>META PROGRAMADA 2024</t>
  </si>
  <si>
    <t>META REALIZADA 2024</t>
  </si>
  <si>
    <t>PORCENTAJE DE AVANCE TRIMESTRAL 2024</t>
  </si>
  <si>
    <t>PORCENTAJE DE AVANCE ANUAL 2024</t>
  </si>
  <si>
    <t>JUSTIFICACION TRIMESTRAL Y ANUAL DE AVANCE DE RESULTADOS 2024</t>
  </si>
  <si>
    <t xml:space="preserve">E-PPA 2.1  IMPULSO A LA ECONOMÍA Y AL DESARROLLO SOCIAL 		</t>
  </si>
  <si>
    <r>
      <t xml:space="preserve">UNIDAD DE MEDIDA DEL INDICADOR: </t>
    </r>
    <r>
      <rPr>
        <sz val="11"/>
        <color theme="1"/>
        <rFont val="Arial"/>
        <family val="2"/>
      </rPr>
      <t>Porcentaje</t>
    </r>
    <r>
      <rPr>
        <b/>
        <sz val="11"/>
        <color theme="1"/>
        <rFont val="Arial"/>
        <family val="2"/>
      </rPr>
      <t xml:space="preserve">
UNIDAD DE MEDIDA DE LAS VARIABLES: 
</t>
    </r>
    <r>
      <rPr>
        <sz val="11"/>
        <color theme="1"/>
        <rFont val="Arial"/>
        <family val="2"/>
      </rPr>
      <t xml:space="preserve">Acciones </t>
    </r>
  </si>
  <si>
    <r>
      <rPr>
        <b/>
        <sz val="11"/>
        <color theme="1"/>
        <rFont val="Arial"/>
        <family val="2"/>
      </rPr>
      <t>2.1.1.1.2.5</t>
    </r>
    <r>
      <rPr>
        <sz val="11"/>
        <color theme="1"/>
        <rFont val="Arial"/>
        <family val="2"/>
      </rPr>
      <t xml:space="preserve">  Realización del Presupuesto Participativo, donde la ciudadanía decida sobre el destino de un porcentaje del presupuesto del Municipio, para financiar proyectos que mejoren nuestra comunidad y resolver los problemas del municipio de Benito Juárez.</t>
    </r>
  </si>
  <si>
    <r>
      <t xml:space="preserve">2.1.1.1.11.3 </t>
    </r>
    <r>
      <rPr>
        <sz val="11"/>
        <color theme="1"/>
        <rFont val="Arial"/>
        <family val="2"/>
      </rPr>
      <t>Realización de atenciones y consultas dentales gratuitas para el cuidado de la salud bucal de la población del municipio de Benito Juárez.</t>
    </r>
  </si>
  <si>
    <r>
      <t xml:space="preserve">2.1.1.1.11.4 </t>
    </r>
    <r>
      <rPr>
        <sz val="11"/>
        <color theme="1"/>
        <rFont val="Arial"/>
        <family val="2"/>
      </rPr>
      <t>Realización de atenciones y consultas nutricionales gratuitas para el cuidado de la salud de la población del municipio de Benito Juárez.</t>
    </r>
  </si>
  <si>
    <r>
      <t xml:space="preserve">2.1.1.1.11.5 </t>
    </r>
    <r>
      <rPr>
        <sz val="11"/>
        <color theme="1"/>
        <rFont val="Arial"/>
        <family val="2"/>
      </rPr>
      <t xml:space="preserve"> Realización de servicios de  traslados y complementarios a personas con discapacidad, o movilidad reducida a las unidades médicas, para que sean  atendidos.</t>
    </r>
  </si>
  <si>
    <r>
      <rPr>
        <b/>
        <sz val="11"/>
        <color theme="1"/>
        <rFont val="Arial"/>
        <family val="2"/>
      </rPr>
      <t>2.1.1.1.15.2</t>
    </r>
    <r>
      <rPr>
        <sz val="11"/>
        <color theme="1"/>
        <rFont val="Arial"/>
        <family val="2"/>
      </rPr>
      <t xml:space="preserve"> Realización exposiciones de los artesanos y emprendedores para apertura de los canales de comercialización e incentivar su economía.</t>
    </r>
  </si>
  <si>
    <r>
      <rPr>
        <b/>
        <sz val="11"/>
        <color theme="1"/>
        <rFont val="Arial"/>
        <family val="2"/>
      </rPr>
      <t>2.1.1.1.15.3</t>
    </r>
    <r>
      <rPr>
        <sz val="11"/>
        <color theme="1"/>
        <rFont val="Arial"/>
        <family val="2"/>
      </rPr>
      <t xml:space="preserve"> Realización de asesoramiento a emprendedores  para impulsar su emprendimiento.</t>
    </r>
  </si>
  <si>
    <r>
      <rPr>
        <b/>
        <sz val="11"/>
        <color theme="1"/>
        <rFont val="Arial"/>
        <family val="2"/>
      </rPr>
      <t>2.1.1.1.18.1</t>
    </r>
    <r>
      <rPr>
        <sz val="11"/>
        <color theme="1"/>
        <rFont val="Arial"/>
        <family val="2"/>
      </rPr>
      <t xml:space="preserve"> Atención de solicitudes de vinculación laboral entre los candidatos y las empresas participantes del municipio de Benito Juárez.</t>
    </r>
  </si>
  <si>
    <r>
      <rPr>
        <b/>
        <sz val="11"/>
        <color theme="1"/>
        <rFont val="Arial"/>
        <family val="2"/>
      </rPr>
      <t>2.1.1.1.18</t>
    </r>
    <r>
      <rPr>
        <sz val="11"/>
        <color theme="1"/>
        <rFont val="Arial"/>
        <family val="2"/>
      </rPr>
      <t xml:space="preserve"> Vinculaciones laborales con empresas empleadoras en apoyo a la población del municipio de Benito Juárez ejecutadas.</t>
    </r>
  </si>
  <si>
    <r>
      <rPr>
        <b/>
        <sz val="11"/>
        <color theme="1"/>
        <rFont val="Arial"/>
        <family val="2"/>
      </rPr>
      <t xml:space="preserve">2.1.1.1.17.1 </t>
    </r>
    <r>
      <rPr>
        <sz val="11"/>
        <color theme="1"/>
        <rFont val="Arial"/>
        <family val="2"/>
      </rPr>
      <t>Realización de capacitaciones en beneficio del sector productivo para el mejoramiento de comercio de los productores.</t>
    </r>
  </si>
  <si>
    <r>
      <rPr>
        <b/>
        <sz val="11"/>
        <color theme="1"/>
        <rFont val="Arial"/>
        <family val="2"/>
      </rPr>
      <t>2.1.1.1.17</t>
    </r>
    <r>
      <rPr>
        <sz val="11"/>
        <color theme="1"/>
        <rFont val="Arial"/>
        <family val="2"/>
      </rPr>
      <t xml:space="preserve"> Acciones de profesionalización sobre herramientas de mejora y comercialización de productos para el desarrollo rural otorgadas</t>
    </r>
  </si>
  <si>
    <r>
      <t xml:space="preserve">2.1.1.1.16.3 </t>
    </r>
    <r>
      <rPr>
        <sz val="11"/>
        <color theme="1"/>
        <rFont val="Arial"/>
        <family val="2"/>
      </rPr>
      <t>Realización de  acciones para el beneficio de los grupos de atención prioritaria, cuidando su economía y estilo de vida.</t>
    </r>
  </si>
  <si>
    <r>
      <rPr>
        <b/>
        <sz val="11"/>
        <color theme="1"/>
        <rFont val="Arial"/>
        <family val="2"/>
      </rPr>
      <t>2.1.1.1.16.1</t>
    </r>
    <r>
      <rPr>
        <sz val="11"/>
        <color theme="1"/>
        <rFont val="Arial"/>
        <family val="2"/>
      </rPr>
      <t xml:space="preserve"> Realización de vinculaciones a programas de apoyo financiero, tutoría empresarial y capacitación en beneficio de los emprendedores.</t>
    </r>
  </si>
  <si>
    <r>
      <rPr>
        <b/>
        <sz val="11"/>
        <color theme="1"/>
        <rFont val="Arial"/>
        <family val="2"/>
      </rPr>
      <t xml:space="preserve"> 2.1.1.1.16</t>
    </r>
    <r>
      <rPr>
        <sz val="11"/>
        <color theme="1"/>
        <rFont val="Arial"/>
        <family val="2"/>
      </rPr>
      <t xml:space="preserve"> Acciones para promover proyectos para las PYMES (Pequeñas y medianas Empresas) desarrollados.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</si>
  <si>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Asesoramientos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</si>
  <si>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Exposiciones </t>
    </r>
  </si>
  <si>
    <r>
      <rPr>
        <b/>
        <sz val="11"/>
        <color theme="1"/>
        <rFont val="Arial"/>
        <family val="2"/>
      </rPr>
      <t>2.1.1.1.15</t>
    </r>
    <r>
      <rPr>
        <sz val="11"/>
        <color theme="1"/>
        <rFont val="Arial"/>
        <family val="2"/>
      </rPr>
      <t xml:space="preserve"> Acciones de educación financiera, innovación, impulso y promoción en beneficio de los emprendedores y las emprendedoras del municipio de Benito Juárez ejecutadas.</t>
    </r>
  </si>
  <si>
    <r>
      <rPr>
        <b/>
        <sz val="11"/>
        <color theme="1"/>
        <rFont val="Arial"/>
        <family val="2"/>
      </rPr>
      <t>2.1.1.1.14</t>
    </r>
    <r>
      <rPr>
        <sz val="11"/>
        <color theme="1"/>
        <rFont val="Arial"/>
        <family val="2"/>
      </rPr>
      <t xml:space="preserve">  Acciones de coordinación para el emprendimiento, desarrollo rural y fomento al empleo impulsadas. </t>
    </r>
  </si>
  <si>
    <r>
      <t xml:space="preserve">2.1.1.1.13.2    </t>
    </r>
    <r>
      <rPr>
        <sz val="11"/>
        <color theme="1"/>
        <rFont val="Arial"/>
        <family val="2"/>
      </rPr>
      <t xml:space="preserve">Asesoramiento   a la población  de atención prioritaria  para apoyarlos a cubrir demandas sociales y en salud  </t>
    </r>
  </si>
  <si>
    <r>
      <rPr>
        <b/>
        <sz val="11"/>
        <color theme="1"/>
        <rFont val="Arial"/>
        <family val="2"/>
      </rPr>
      <t>UNIDAD DE MEDIDA DEL INDICADOR:</t>
    </r>
    <r>
      <rPr>
        <sz val="11"/>
        <color theme="1"/>
        <rFont val="Arial"/>
        <family val="2"/>
      </rPr>
      <t xml:space="preserve"> Porcentaje
</t>
    </r>
    <r>
      <rPr>
        <b/>
        <sz val="11"/>
        <color theme="1"/>
        <rFont val="Arial"/>
        <family val="2"/>
      </rPr>
      <t>UNIDAD DE MEDIDA DE LAS VARIABLES</t>
    </r>
    <r>
      <rPr>
        <sz val="11"/>
        <color theme="1"/>
        <rFont val="Arial"/>
        <family val="2"/>
      </rPr>
      <t xml:space="preserve">: Asesoramientos </t>
    </r>
  </si>
  <si>
    <r>
      <rPr>
        <b/>
        <sz val="11"/>
        <color theme="1"/>
        <rFont val="Arial"/>
        <family val="2"/>
      </rPr>
      <t xml:space="preserve">2.1.1.1.13.1 </t>
    </r>
    <r>
      <rPr>
        <sz val="11"/>
        <color theme="1"/>
        <rFont val="Arial"/>
        <family val="2"/>
      </rPr>
      <t>Realización de</t>
    </r>
    <r>
      <rPr>
        <b/>
        <sz val="11"/>
        <color theme="1"/>
        <rFont val="Arial"/>
        <family val="2"/>
      </rPr>
      <t xml:space="preserve"> </t>
    </r>
    <r>
      <rPr>
        <sz val="11"/>
        <color theme="1"/>
        <rFont val="Arial"/>
        <family val="2"/>
      </rPr>
      <t>Atenciones psicológicas gratuitas en beneficio de la población para la concientización en temas de salud mental.</t>
    </r>
  </si>
  <si>
    <r>
      <rPr>
        <b/>
        <sz val="11"/>
        <color theme="1"/>
        <rFont val="Arial"/>
        <family val="2"/>
      </rPr>
      <t>2.1.1.1.13</t>
    </r>
    <r>
      <rPr>
        <sz val="11"/>
        <color theme="1"/>
        <rFont val="Arial"/>
        <family val="2"/>
      </rPr>
      <t xml:space="preserve"> Atenciones de salud mental para concientizar a la población del municipio de Benito Juárez en preventivos de la salud otorgadas.</t>
    </r>
  </si>
  <si>
    <r>
      <t xml:space="preserve">2.1.1.1.12.2 </t>
    </r>
    <r>
      <rPr>
        <sz val="11"/>
        <color theme="1"/>
        <rFont val="Arial"/>
        <family val="2"/>
      </rPr>
      <t>Implementación de acopio y recolección de medicamentos con fecha de caducidad vencida como potenciales contaminantes ambientales.</t>
    </r>
  </si>
  <si>
    <r>
      <rPr>
        <b/>
        <sz val="11"/>
        <color theme="1"/>
        <rFont val="Arial"/>
        <family val="2"/>
      </rPr>
      <t>UNIDAD DE MEDIDA DEL INDICADOR:</t>
    </r>
    <r>
      <rPr>
        <sz val="11"/>
        <color theme="1"/>
        <rFont val="Arial"/>
        <family val="2"/>
      </rPr>
      <t xml:space="preserve"> Porcentaje
</t>
    </r>
    <r>
      <rPr>
        <b/>
        <sz val="11"/>
        <color theme="1"/>
        <rFont val="Arial"/>
        <family val="2"/>
      </rPr>
      <t xml:space="preserve">UNIDAD DE MEDIDA DE LAS VARIABLES: </t>
    </r>
    <r>
      <rPr>
        <sz val="11"/>
        <color theme="1"/>
        <rFont val="Arial"/>
        <family val="2"/>
      </rPr>
      <t>Recolección</t>
    </r>
  </si>
  <si>
    <r>
      <rPr>
        <b/>
        <sz val="11"/>
        <color theme="1"/>
        <rFont val="Arial"/>
        <family val="2"/>
      </rPr>
      <t>2.1.1.1.12.1</t>
    </r>
    <r>
      <rPr>
        <sz val="11"/>
        <color theme="1"/>
        <rFont val="Arial"/>
        <family val="2"/>
      </rPr>
      <t xml:space="preserve"> Implementación de acciones para mantener entornos saludables para el beneficio de la población del municipio de Benito Juárez.</t>
    </r>
  </si>
  <si>
    <r>
      <rPr>
        <b/>
        <sz val="11"/>
        <color theme="1"/>
        <rFont val="Arial"/>
        <family val="2"/>
      </rPr>
      <t>2.1.1.1.12</t>
    </r>
    <r>
      <rPr>
        <sz val="11"/>
        <color theme="1"/>
        <rFont val="Arial"/>
        <family val="2"/>
      </rPr>
      <t xml:space="preserve"> Acciones de salud pública en beneficio de la población del municipio de Benito Juárez para tener entornos saludables, ejecutadas.</t>
    </r>
  </si>
  <si>
    <r>
      <t xml:space="preserve">UNIDAD DE MEDIDA DEL INDICADOR: </t>
    </r>
    <r>
      <rPr>
        <sz val="11"/>
        <color theme="1"/>
        <rFont val="Arial"/>
        <family val="2"/>
      </rPr>
      <t>Porcentaje</t>
    </r>
    <r>
      <rPr>
        <b/>
        <sz val="11"/>
        <color theme="1"/>
        <rFont val="Arial"/>
        <family val="2"/>
      </rPr>
      <t xml:space="preserve">
UNIDAD DE MEDIDA DE LAS VARIABLES:  </t>
    </r>
    <r>
      <rPr>
        <sz val="11"/>
        <color theme="1"/>
        <rFont val="Arial"/>
        <family val="2"/>
      </rPr>
      <t>Servicios de  Traslados</t>
    </r>
  </si>
  <si>
    <r>
      <t xml:space="preserve">UNIDAD DE MEDIDA DEL INDICADOR: </t>
    </r>
    <r>
      <rPr>
        <sz val="11"/>
        <color theme="1"/>
        <rFont val="Arial"/>
        <family val="2"/>
      </rPr>
      <t>Porcentaje</t>
    </r>
    <r>
      <rPr>
        <b/>
        <sz val="11"/>
        <color theme="1"/>
        <rFont val="Arial"/>
        <family val="2"/>
      </rPr>
      <t xml:space="preserve">
UNIDAD DE MEDIDA DE LAS VARIABLES  </t>
    </r>
    <r>
      <rPr>
        <sz val="11"/>
        <color theme="1"/>
        <rFont val="Arial"/>
        <family val="2"/>
      </rPr>
      <t>Consultas nutricionales</t>
    </r>
  </si>
  <si>
    <r>
      <rPr>
        <b/>
        <sz val="11"/>
        <color theme="1"/>
        <rFont val="Arial"/>
        <family val="2"/>
      </rPr>
      <t>UNIDAD DE MEDIDA DEL INDICADOR:</t>
    </r>
    <r>
      <rPr>
        <sz val="11"/>
        <color theme="1"/>
        <rFont val="Arial"/>
        <family val="2"/>
      </rPr>
      <t xml:space="preserve"> Porcentaje
</t>
    </r>
    <r>
      <rPr>
        <b/>
        <sz val="11"/>
        <color theme="1"/>
        <rFont val="Arial"/>
        <family val="2"/>
      </rPr>
      <t>UNIDAD DE MEDIDA DE LAS VARIABLES</t>
    </r>
    <r>
      <rPr>
        <sz val="11"/>
        <color theme="1"/>
        <rFont val="Arial"/>
        <family val="2"/>
      </rPr>
      <t xml:space="preserve">  Consultas dentales</t>
    </r>
  </si>
  <si>
    <r>
      <rPr>
        <b/>
        <sz val="11"/>
        <color theme="1"/>
        <rFont val="Arial"/>
        <family val="2"/>
      </rPr>
      <t>2.1.1.1.11.1</t>
    </r>
    <r>
      <rPr>
        <sz val="11"/>
        <color theme="1"/>
        <rFont val="Arial"/>
        <family val="2"/>
      </rPr>
      <t xml:space="preserve"> Realización de atenciones y consultas médicas gratuitas para el cuidado de la salud de la población del municipio de Benito Juárez.</t>
    </r>
  </si>
  <si>
    <r>
      <rPr>
        <b/>
        <sz val="11"/>
        <color theme="1"/>
        <rFont val="Arial"/>
        <family val="2"/>
      </rPr>
      <t xml:space="preserve">2.1.1.1.11 </t>
    </r>
    <r>
      <rPr>
        <sz val="11"/>
        <color theme="1"/>
        <rFont val="Arial"/>
        <family val="2"/>
      </rPr>
      <t>Atenciones médicas en materia de salud preventiva para mejorar la salud de la población del municipio de Benito Juárez realizadas.</t>
    </r>
  </si>
  <si>
    <r>
      <rPr>
        <b/>
        <sz val="11"/>
        <color theme="1"/>
        <rFont val="Arial"/>
        <family val="2"/>
      </rPr>
      <t>2.1.1.1.10.2</t>
    </r>
    <r>
      <rPr>
        <sz val="11"/>
        <color theme="1"/>
        <rFont val="Arial"/>
        <family val="2"/>
      </rPr>
      <t xml:space="preserve"> Realización de eventos de coordinación con instituciones públicas y privadas para ofrecer una mayor variedad de servicios de salud abarcando diferentes puntos del municipio de Benito Juárez.</t>
    </r>
  </si>
  <si>
    <r>
      <rPr>
        <b/>
        <sz val="11"/>
        <color theme="1"/>
        <rFont val="Arial"/>
        <family val="2"/>
      </rPr>
      <t>2.1.1.1.10.1</t>
    </r>
    <r>
      <rPr>
        <sz val="11"/>
        <color theme="1"/>
        <rFont val="Arial"/>
        <family val="2"/>
      </rPr>
      <t xml:space="preserve"> Realización de brigadas médicas con servicios de salud gratuitos en beneficio de la ciudadanía en situación de vulnerabilidad y de escasos recursos del municipio de Benito Juárez.</t>
    </r>
  </si>
  <si>
    <r>
      <rPr>
        <b/>
        <sz val="11"/>
        <color theme="1"/>
        <rFont val="Arial"/>
        <family val="2"/>
      </rPr>
      <t>2.1.1.1.10</t>
    </r>
    <r>
      <rPr>
        <sz val="11"/>
        <color theme="1"/>
        <rFont val="Arial"/>
        <family val="2"/>
      </rPr>
      <t xml:space="preserve"> Acciones de Servicios de salud que mejoren la calidad de vida de la población del municipio de Benito Juárez realizadas.</t>
    </r>
  </si>
  <si>
    <r>
      <rPr>
        <b/>
        <sz val="11"/>
        <color theme="1"/>
        <rFont val="Arial"/>
        <family val="2"/>
      </rPr>
      <t>2.1.1.1.9</t>
    </r>
    <r>
      <rPr>
        <sz val="11"/>
        <color theme="1"/>
        <rFont val="Arial"/>
        <family val="2"/>
      </rPr>
      <t xml:space="preserve"> Actividades de fomento e impulso a la Lectura en las bibliotecas públicas municipales  en beneficio de la población del municipio de Benito Juárez ejecutadas.</t>
    </r>
  </si>
  <si>
    <r>
      <rPr>
        <b/>
        <sz val="11"/>
        <color theme="1"/>
        <rFont val="Arial"/>
        <family val="2"/>
      </rPr>
      <t>2.1.1.1.8.1</t>
    </r>
    <r>
      <rPr>
        <sz val="11"/>
        <color theme="1"/>
        <rFont val="Arial"/>
        <family val="2"/>
      </rPr>
      <t xml:space="preserve"> Realización pláticas de prevención de violencia y valores en los centros educativos del municipio de Benito Juárez.</t>
    </r>
  </si>
  <si>
    <r>
      <rPr>
        <b/>
        <sz val="11"/>
        <color theme="1"/>
        <rFont val="Arial"/>
        <family val="2"/>
      </rPr>
      <t>2.1.1.1.8</t>
    </r>
    <r>
      <rPr>
        <sz val="11"/>
        <color theme="1"/>
        <rFont val="Arial"/>
        <family val="2"/>
      </rPr>
      <t xml:space="preserve"> Pláticas de sensibilización, orientación y prevención del Acoso Escolar (Bullying) en instituciones de educación públicas y privadas ejecutadas.</t>
    </r>
  </si>
  <si>
    <r>
      <rPr>
        <b/>
        <sz val="11"/>
        <color theme="1"/>
        <rFont val="Arial"/>
        <family val="2"/>
      </rPr>
      <t xml:space="preserve">2.1.1.1.7.1 </t>
    </r>
    <r>
      <rPr>
        <sz val="11"/>
        <color theme="1"/>
        <rFont val="Arial"/>
        <family val="2"/>
      </rPr>
      <t xml:space="preserve"> Ejecución de acciones  de  prevención  y  promoción  en materia de salud,  medio ambiente, cultura y fomento a los valores cívicos dirigido a niños, niñas y adolescentes del municipio de Benito Juárez.</t>
    </r>
  </si>
  <si>
    <r>
      <rPr>
        <b/>
        <sz val="11"/>
        <color theme="1"/>
        <rFont val="Arial"/>
        <family val="2"/>
      </rPr>
      <t>2.1.1.1.7</t>
    </r>
    <r>
      <rPr>
        <sz val="11"/>
        <color theme="1"/>
        <rFont val="Arial"/>
        <family val="2"/>
      </rPr>
      <t xml:space="preserve">  Actividades a favor del desarrollo educativo en instituciones públicas atendidas.</t>
    </r>
  </si>
  <si>
    <r>
      <rPr>
        <b/>
        <sz val="11"/>
        <color theme="1"/>
        <rFont val="Arial"/>
        <family val="2"/>
      </rPr>
      <t>2.1.1.1.6.2</t>
    </r>
    <r>
      <rPr>
        <sz val="11"/>
        <color theme="1"/>
        <rFont val="Arial"/>
        <family val="2"/>
      </rPr>
      <t xml:space="preserve"> Realización de eventos educativos y sociales inclusivos en apoyo a los becarios y becarias para el seguimiento del programa municipal de becas.</t>
    </r>
  </si>
  <si>
    <r>
      <rPr>
        <b/>
        <sz val="11"/>
        <color theme="1"/>
        <rFont val="Arial"/>
        <family val="2"/>
      </rPr>
      <t xml:space="preserve">2.1.1.1.6.1 </t>
    </r>
    <r>
      <rPr>
        <sz val="11"/>
        <color theme="1"/>
        <rFont val="Arial"/>
        <family val="2"/>
      </rPr>
      <t xml:space="preserve"> Realización de entrega de becas de “Calidad Educativa e Impulso al Desarrollo Humano” para una educación de calidad y en beneficio de los estudiantes en situación prioritaria.</t>
    </r>
  </si>
  <si>
    <r>
      <rPr>
        <b/>
        <sz val="11"/>
        <color theme="1"/>
        <rFont val="Arial"/>
        <family val="2"/>
      </rPr>
      <t>2.1.1.1.6</t>
    </r>
    <r>
      <rPr>
        <sz val="11"/>
        <color theme="1"/>
        <rFont val="Arial"/>
        <family val="2"/>
      </rPr>
      <t xml:space="preserve"> Acciones para impulsar y fortalecer las actividades que promuevan una educación de calidad en beneficio de los alumnos en situación prioritaria ejecutadas.</t>
    </r>
  </si>
  <si>
    <r>
      <t xml:space="preserve">2.1.1.1.5.2 </t>
    </r>
    <r>
      <rPr>
        <sz val="11"/>
        <color theme="1"/>
        <rFont val="Arial"/>
        <family val="2"/>
      </rPr>
      <t>Realización de actividades que apoyen en temas sobre la protección, prevención y restitución integral de los derechos humanos de niñas, niños y adolescentes en atención prioritaria en beneficio de la comunidad escolar.</t>
    </r>
    <r>
      <rPr>
        <b/>
        <sz val="11"/>
        <color theme="1"/>
        <rFont val="Arial"/>
        <family val="2"/>
      </rPr>
      <t xml:space="preserve"> </t>
    </r>
  </si>
  <si>
    <r>
      <rPr>
        <b/>
        <sz val="11"/>
        <color theme="1"/>
        <rFont val="Arial"/>
        <family val="2"/>
      </rPr>
      <t>2.1.1.1.5.1</t>
    </r>
    <r>
      <rPr>
        <sz val="11"/>
        <color theme="1"/>
        <rFont val="Arial"/>
        <family val="2"/>
      </rPr>
      <t xml:space="preserve"> Realización de actividades que apoyen el desarrollo educativo en beneficio de la comunidad escolar.</t>
    </r>
  </si>
  <si>
    <r>
      <rPr>
        <b/>
        <sz val="11"/>
        <color theme="1"/>
        <rFont val="Arial"/>
        <family val="2"/>
      </rPr>
      <t>2.1.1.1.5</t>
    </r>
    <r>
      <rPr>
        <sz val="11"/>
        <color theme="1"/>
        <rFont val="Arial"/>
        <family val="2"/>
      </rPr>
      <t xml:space="preserve"> Política municipal en materia educativa en coordinación con instituciones gubernamentales y privadas ejecutada.</t>
    </r>
  </si>
  <si>
    <r>
      <rPr>
        <b/>
        <sz val="11"/>
        <color theme="1"/>
        <rFont val="Arial"/>
        <family val="2"/>
      </rPr>
      <t>2.1.1.1.4.4</t>
    </r>
    <r>
      <rPr>
        <sz val="11"/>
        <color theme="1"/>
        <rFont val="Arial"/>
        <family val="2"/>
      </rPr>
      <t xml:space="preserve"> Realización de actividades de coordinación con Gobierno Federal y Estatal para el seguimiento y actualización de programas sociales.</t>
    </r>
  </si>
  <si>
    <r>
      <rPr>
        <b/>
        <sz val="11"/>
        <color theme="1"/>
        <rFont val="Arial"/>
        <family val="2"/>
      </rPr>
      <t>2.1.1.1.4.3</t>
    </r>
    <r>
      <rPr>
        <sz val="11"/>
        <color theme="1"/>
        <rFont val="Arial"/>
        <family val="2"/>
      </rPr>
      <t xml:space="preserve"> Realización de cursos y talleres para sensibilizar el tema de </t>
    </r>
    <r>
      <rPr>
        <b/>
        <sz val="11"/>
        <color rgb="FFFF0000"/>
        <rFont val="Arial"/>
        <family val="2"/>
      </rPr>
      <t xml:space="preserve"> </t>
    </r>
    <r>
      <rPr>
        <sz val="11"/>
        <color theme="1"/>
        <rFont val="Arial"/>
        <family val="2"/>
      </rPr>
      <t>discapacidad y grupos de atención prioritaria para fomentar la creación de proyectos e iniciativas.</t>
    </r>
  </si>
  <si>
    <r>
      <rPr>
        <b/>
        <sz val="11"/>
        <color theme="1"/>
        <rFont val="Arial"/>
        <family val="2"/>
      </rPr>
      <t xml:space="preserve">2.1.1.1.4.2 </t>
    </r>
    <r>
      <rPr>
        <sz val="11"/>
        <color theme="1"/>
        <rFont val="Arial"/>
        <family val="2"/>
      </rPr>
      <t xml:space="preserve"> Capacitación de los comités de Contraloría Social para la correcta supervisión de las obras públicas.</t>
    </r>
  </si>
  <si>
    <r>
      <rPr>
        <b/>
        <sz val="11"/>
        <color theme="1"/>
        <rFont val="Arial"/>
        <family val="2"/>
      </rPr>
      <t>2.1.1.1.4.1</t>
    </r>
    <r>
      <rPr>
        <sz val="11"/>
        <color theme="1"/>
        <rFont val="Arial"/>
        <family val="2"/>
      </rPr>
      <t xml:space="preserve"> Integración, organización y seguimiento de comités de contraloría social para la correcta supervisión de las obras públicas.</t>
    </r>
  </si>
  <si>
    <r>
      <rPr>
        <b/>
        <sz val="11"/>
        <color theme="1"/>
        <rFont val="Arial"/>
        <family val="2"/>
      </rPr>
      <t xml:space="preserve">2.1.1.1.4 </t>
    </r>
    <r>
      <rPr>
        <sz val="11"/>
        <color theme="1"/>
        <rFont val="Arial"/>
        <family val="2"/>
      </rPr>
      <t>Política social del municipio basada en la Planeación, elaboración, gestión y proyección de programas sociales ejecutados.</t>
    </r>
  </si>
  <si>
    <r>
      <rPr>
        <b/>
        <sz val="11"/>
        <color theme="1"/>
        <rFont val="Arial"/>
        <family val="2"/>
      </rPr>
      <t>2.1.1.1.3.7</t>
    </r>
    <r>
      <rPr>
        <sz val="11"/>
        <color theme="1"/>
        <rFont val="Arial"/>
        <family val="2"/>
      </rPr>
      <t xml:space="preserve">  Mejora de las instalaciones de los Centros de Desarrollo Comunitarios.</t>
    </r>
  </si>
  <si>
    <r>
      <t>UNIDAD DE MEDIDA DEL INDICADOR:</t>
    </r>
    <r>
      <rPr>
        <sz val="11"/>
        <color theme="1"/>
        <rFont val="Arial"/>
        <family val="2"/>
      </rPr>
      <t xml:space="preserve"> Porcentaje</t>
    </r>
    <r>
      <rPr>
        <b/>
        <sz val="11"/>
        <color theme="1"/>
        <rFont val="Arial"/>
        <family val="2"/>
      </rPr>
      <t xml:space="preserve">
UNIDAD DE MEDIDA DE LAS VARIABLES: </t>
    </r>
    <r>
      <rPr>
        <sz val="11"/>
        <color theme="1"/>
        <rFont val="Arial"/>
        <family val="2"/>
      </rPr>
      <t>Instalaciones mejoradas</t>
    </r>
  </si>
  <si>
    <r>
      <rPr>
        <b/>
        <sz val="11"/>
        <color theme="1"/>
        <rFont val="Arial"/>
        <family val="2"/>
      </rPr>
      <t>2.1.1.1.3.6</t>
    </r>
    <r>
      <rPr>
        <sz val="11"/>
        <color theme="1"/>
        <rFont val="Arial"/>
        <family val="2"/>
      </rPr>
      <t xml:space="preserve">   Realización de acciones para la protección de los derechos de niñas, niños y adolescentes en atención prioritaria del municipio de Benito Juárez.</t>
    </r>
  </si>
  <si>
    <r>
      <t>UNIDAD DE MEDIDA DEL INDICADOR:</t>
    </r>
    <r>
      <rPr>
        <sz val="11"/>
        <color theme="1"/>
        <rFont val="Arial"/>
        <family val="2"/>
      </rPr>
      <t xml:space="preserve"> Porcentaje</t>
    </r>
    <r>
      <rPr>
        <b/>
        <sz val="11"/>
        <color theme="1"/>
        <rFont val="Arial"/>
        <family val="2"/>
      </rPr>
      <t xml:space="preserve">
UNIDAD DE MEDIDA DE LAS VARIABLES: </t>
    </r>
    <r>
      <rPr>
        <sz val="11"/>
        <color theme="1"/>
        <rFont val="Arial"/>
        <family val="2"/>
      </rPr>
      <t>Acciones</t>
    </r>
  </si>
  <si>
    <r>
      <rPr>
        <b/>
        <sz val="11"/>
        <color theme="1"/>
        <rFont val="Arial"/>
        <family val="2"/>
      </rPr>
      <t>2.1.1.1.3.5</t>
    </r>
    <r>
      <rPr>
        <sz val="11"/>
        <color theme="1"/>
        <rFont val="Arial"/>
        <family val="2"/>
      </rPr>
      <t xml:space="preserve">  Realización de actividades en la Dirección de Organización Comunitaria, para la  prevención, atención y erradicación de la violencia contra las mujeres.</t>
    </r>
  </si>
  <si>
    <r>
      <t xml:space="preserve">UNIDAD DE MEDIDA DEL INDICADOR: </t>
    </r>
    <r>
      <rPr>
        <sz val="11"/>
        <color theme="1"/>
        <rFont val="Arial"/>
        <family val="2"/>
      </rPr>
      <t>Porcentaje</t>
    </r>
    <r>
      <rPr>
        <b/>
        <sz val="11"/>
        <color theme="1"/>
        <rFont val="Arial"/>
        <family val="2"/>
      </rPr>
      <t xml:space="preserve">
UNIDAD DE MEDIDA DE LAS VARIABLES: </t>
    </r>
    <r>
      <rPr>
        <sz val="11"/>
        <color theme="1"/>
        <rFont val="Arial"/>
        <family val="2"/>
      </rPr>
      <t>Actividades</t>
    </r>
  </si>
  <si>
    <r>
      <rPr>
        <b/>
        <sz val="11"/>
        <color theme="1"/>
        <rFont val="Arial"/>
        <family val="2"/>
      </rPr>
      <t>2.1.1.1.3.4</t>
    </r>
    <r>
      <rPr>
        <sz val="11"/>
        <color theme="1"/>
        <rFont val="Arial"/>
        <family val="2"/>
      </rPr>
      <t xml:space="preserve"> Realización de cursos y talleres en los Módulos y Centros de Desarrollo Comunitarios para el mejoramiento de la calidad de vida de la población del municipio de Benito Juárez.</t>
    </r>
  </si>
  <si>
    <r>
      <rPr>
        <b/>
        <sz val="11"/>
        <color theme="1"/>
        <rFont val="Arial"/>
        <family val="2"/>
      </rPr>
      <t>2.1.1.1.3.3</t>
    </r>
    <r>
      <rPr>
        <sz val="11"/>
        <color theme="1"/>
        <rFont val="Arial"/>
        <family val="2"/>
      </rPr>
      <t xml:space="preserve"> Integración seguimiento y participación de Comités Vecinales a través de la participación ciudadana, para lograr la comunicación bilateral entre la ciudadanía y el municipio para poder atender sus demandas.</t>
    </r>
  </si>
  <si>
    <r>
      <rPr>
        <b/>
        <sz val="11"/>
        <color theme="1"/>
        <rFont val="Arial"/>
        <family val="2"/>
      </rPr>
      <t>2.1.1.1.3.2</t>
    </r>
    <r>
      <rPr>
        <sz val="11"/>
        <color theme="1"/>
        <rFont val="Arial"/>
        <family val="2"/>
      </rPr>
      <t xml:space="preserve"> Gestión de  anuencias vecinales para realizar las aperturas de negocios.</t>
    </r>
  </si>
  <si>
    <r>
      <rPr>
        <b/>
        <sz val="11"/>
        <color theme="1"/>
        <rFont val="Arial"/>
        <family val="2"/>
      </rPr>
      <t>2.1.1.1.3</t>
    </r>
    <r>
      <rPr>
        <sz val="11"/>
        <color theme="1"/>
        <rFont val="Arial"/>
        <family val="2"/>
      </rPr>
      <t xml:space="preserve"> Mecanismos de participación a través de comités ciudadanos para el mejoramiento de la calidad de vida de la población de Benito Juárez ejercidos.</t>
    </r>
  </si>
  <si>
    <r>
      <t xml:space="preserve">UNIDAD DE MEDIDA DEL INDICADOR: Porcentaje
UNIDAD DE MEDIDA DE LAS VARIABLES: </t>
    </r>
    <r>
      <rPr>
        <sz val="11"/>
        <color theme="1"/>
        <rFont val="Arial"/>
        <family val="2"/>
      </rPr>
      <t>Consultas Ciudadanas</t>
    </r>
  </si>
  <si>
    <r>
      <rPr>
        <b/>
        <sz val="11"/>
        <color theme="1"/>
        <rFont val="Arial"/>
        <family val="2"/>
      </rPr>
      <t xml:space="preserve">2.1.1.1.2.4 </t>
    </r>
    <r>
      <rPr>
        <sz val="11"/>
        <color theme="1"/>
        <rFont val="Arial"/>
        <family val="2"/>
      </rPr>
      <t>Generación de actividades sociales para fomentar la inclusión en la población del municipio de Benito Juárez.</t>
    </r>
  </si>
  <si>
    <r>
      <rPr>
        <b/>
        <sz val="11"/>
        <color theme="1"/>
        <rFont val="Arial"/>
        <family val="2"/>
      </rPr>
      <t>2.1.1.1.2.3</t>
    </r>
    <r>
      <rPr>
        <sz val="11"/>
        <color theme="1"/>
        <rFont val="Arial"/>
        <family val="2"/>
      </rPr>
      <t xml:space="preserve"> Realización de actividades sociales y de concientización en coordinación con dependencias gubernamentales y la sociedad civil para acercar a la ciudadanía a los diversos servicios.</t>
    </r>
  </si>
  <si>
    <r>
      <rPr>
        <b/>
        <sz val="11"/>
        <color theme="1"/>
        <rFont val="Arial"/>
        <family val="2"/>
      </rPr>
      <t>2.1.1.1.2.2</t>
    </r>
    <r>
      <rPr>
        <sz val="11"/>
        <color theme="1"/>
        <rFont val="Arial"/>
        <family val="2"/>
      </rPr>
      <t xml:space="preserve"> Realización de brigadas de asistencia social para acercar a la ciudadanía a los diversos servicios que ofrecen las instituciones del municipio de Benito Juárez.</t>
    </r>
  </si>
  <si>
    <r>
      <rPr>
        <b/>
        <sz val="11"/>
        <color theme="1"/>
        <rFont val="Arial"/>
        <family val="2"/>
      </rPr>
      <t>2.1.1.1.2.1</t>
    </r>
    <r>
      <rPr>
        <sz val="11"/>
        <color theme="1"/>
        <rFont val="Arial"/>
        <family val="2"/>
      </rPr>
      <t xml:space="preserve"> Generación de acciones sociales para mejorar el desarrollo social y comunitario de la población del municipio de Benito Juárez.</t>
    </r>
  </si>
  <si>
    <r>
      <rPr>
        <b/>
        <sz val="11"/>
        <color theme="1"/>
        <rFont val="Arial"/>
        <family val="2"/>
      </rPr>
      <t xml:space="preserve">2.1.1.1.2 </t>
    </r>
    <r>
      <rPr>
        <sz val="11"/>
        <color theme="1"/>
        <rFont val="Arial"/>
        <family val="2"/>
      </rPr>
      <t>Actividades de coordinación interinstitucional de política social y humana realizadas.</t>
    </r>
  </si>
  <si>
    <r>
      <rPr>
        <b/>
        <sz val="11"/>
        <color theme="1"/>
        <rFont val="Arial"/>
        <family val="2"/>
      </rPr>
      <t>2.1.1.1.1.1</t>
    </r>
    <r>
      <rPr>
        <sz val="11"/>
        <color theme="1"/>
        <rFont val="Arial"/>
        <family val="2"/>
      </rPr>
      <t xml:space="preserve"> Realización de reuniones de coordinación con enfoque administrativo y económico con las Direcciones Generales de la SMDSyE.</t>
    </r>
  </si>
  <si>
    <r>
      <rPr>
        <b/>
        <sz val="11"/>
        <rFont val="Arial"/>
        <family val="2"/>
      </rPr>
      <t>2.1.1.1.1</t>
    </r>
    <r>
      <rPr>
        <sz val="11"/>
        <rFont val="Arial"/>
        <family val="2"/>
      </rPr>
      <t xml:space="preserve"> Reuniones de coordinación administrativa y económica con las Direcciones Generales de la Secretaría de Desarrollo Social y Económico implementadas.</t>
    </r>
  </si>
  <si>
    <r>
      <rPr>
        <b/>
        <sz val="11"/>
        <color theme="1"/>
        <rFont val="Arial"/>
        <family val="2"/>
      </rPr>
      <t>2.1.1.1.14.1</t>
    </r>
    <r>
      <rPr>
        <sz val="11"/>
        <color theme="1"/>
        <rFont val="Arial"/>
        <family val="2"/>
      </rPr>
      <t xml:space="preserve"> Coordinación de Reuniones con dependencias de los tres niveles de gobierno e iniciativa privada en materia económica para el cumplimiento de los reglamentos establecidos. </t>
    </r>
  </si>
  <si>
    <r>
      <rPr>
        <b/>
        <sz val="11"/>
        <rFont val="Arial"/>
        <family val="2"/>
      </rPr>
      <t>2.1.1.1</t>
    </r>
    <r>
      <rPr>
        <sz val="11"/>
        <rFont val="Arial"/>
        <family val="2"/>
      </rPr>
      <t xml:space="preserve">  </t>
    </r>
    <r>
      <rPr>
        <b/>
        <sz val="11"/>
        <rFont val="Arial"/>
        <family val="2"/>
      </rPr>
      <t>La población que habita en el municipio  recibe una educación de calidad, atención de su salud, mejorando  su economía y  bienestar social.</t>
    </r>
  </si>
  <si>
    <t xml:space="preserve"> DIRECCIÓN GENERAL DE DESARROLLO SOCIAL </t>
  </si>
  <si>
    <t xml:space="preserve"> DIRECCIÓN DE ORGANIZACIÓN COMUNITARIA</t>
  </si>
  <si>
    <t>DIRECCIÓN DE PROGRAMAS SOCIALES</t>
  </si>
  <si>
    <t xml:space="preserve"> DIRECCIÓN GENERAL DE EDUCACIÓN MUNICIPAL</t>
  </si>
  <si>
    <t>TRIMESTRE 1 2024</t>
  </si>
  <si>
    <t>TRIMESTRE 2 2024</t>
  </si>
  <si>
    <t>TRIMESTRE 3 2024</t>
  </si>
  <si>
    <t>TRIMESTRE 4 2024</t>
  </si>
  <si>
    <t xml:space="preserve">Justificacion Trimestral: El Instituto Mexicano para la Competitividad A. C. IMCO actualiza y publica los índices y subíndices de manera bienal. En 2023 se obtuvo la posición 5 y para este año 2024 se busca obtener la posición 4. </t>
  </si>
  <si>
    <t>2.1.1  Contribuir a implementar acciones que permitan cerrar las brechas de desigualdad social reactivando la economía y  diversificándola contribuyendo a reducir la exclusión social, fortalecer y mejorar la calidad de vida de las familias mediante mediante acciones y políticas orientadas al desarrollo económico y social en el municipio así como la articulación de actividades en materia de educación, salud y participación ciudadana.</t>
  </si>
  <si>
    <r>
      <rPr>
        <b/>
        <sz val="11"/>
        <color theme="1"/>
        <rFont val="Arial"/>
        <family val="2"/>
      </rPr>
      <t>IGCU:</t>
    </r>
    <r>
      <rPr>
        <sz val="11"/>
        <color theme="1"/>
        <rFont val="Arial"/>
        <family val="2"/>
      </rPr>
      <t xml:space="preserve"> Índice General de Competitividad Urbana</t>
    </r>
  </si>
  <si>
    <r>
      <rPr>
        <b/>
        <sz val="11"/>
        <color theme="1"/>
        <rFont val="Arial"/>
        <family val="2"/>
      </rPr>
      <t xml:space="preserve">UNIDAD DE MEDIDA DEL INDICADOR: </t>
    </r>
    <r>
      <rPr>
        <sz val="11"/>
        <color theme="1"/>
        <rFont val="Arial"/>
        <family val="2"/>
      </rPr>
      <t xml:space="preserve">
Posición</t>
    </r>
  </si>
  <si>
    <t>Justificación Trimestral: Se realizaron 6 reuniones de coordinación con enfoque administrativo y económico con las Direcciones Generales, para seguir fortaleciendo el trabajo que realiza la SMDSyE, obteniendo 100% de la meta trimestral.</t>
  </si>
  <si>
    <t>Justificación Trimestral: Se realizaron 6 reuniones de coordinación administrativa y económica con las Direcciones de la SMDSyE, con la finalidad de seguir fortaleciendo las acciones a implementar a favor de los ciudadanos del municipio, obteniendo 100% de la meta trimestral.</t>
  </si>
  <si>
    <t>Justificación Trimestral: Se alcanzó la meta con 1 curso enfocado a la comunidad juvenil, realizada en el plantel del Conalep, obteniendo 100% de la meta trimestral.</t>
  </si>
  <si>
    <r>
      <rPr>
        <b/>
        <sz val="11"/>
        <rFont val="Arial"/>
        <family val="2"/>
      </rPr>
      <t xml:space="preserve">PRCAEI: </t>
    </r>
    <r>
      <rPr>
        <sz val="11"/>
        <rFont val="Arial"/>
        <family val="2"/>
      </rPr>
      <t>Porcentaje de Reuniones de Coordinación administrativa y económica  implementadas. (Reuniones de trabajo con las Direcciones Generales de la Secretaría Municipal de Desarrollo Social y Económico).</t>
    </r>
  </si>
  <si>
    <r>
      <rPr>
        <b/>
        <sz val="11"/>
        <rFont val="Arial"/>
        <family val="2"/>
      </rPr>
      <t>PRAEI:</t>
    </r>
    <r>
      <rPr>
        <sz val="11"/>
        <rFont val="Arial"/>
        <family val="2"/>
      </rPr>
      <t xml:space="preserve"> Porcentaje de Reuniones con enfoque administrativo y económico implementadas (Reuniones de trabajo con las Direcciones Generales de la Secretaría Municipal de Desarrollo Social y Económico).</t>
    </r>
  </si>
  <si>
    <r>
      <rPr>
        <b/>
        <sz val="8"/>
        <rFont val="Arial"/>
        <family val="2"/>
      </rPr>
      <t>PAEESS:</t>
    </r>
    <r>
      <rPr>
        <sz val="8"/>
        <rFont val="Arial"/>
        <family val="2"/>
      </rPr>
      <t xml:space="preserve"> </t>
    </r>
    <r>
      <rPr>
        <b/>
        <sz val="8"/>
        <rFont val="Arial"/>
        <family val="2"/>
      </rPr>
      <t xml:space="preserve">Porcentaje de Acciones Educativas,  Económicas, Sociales y de  Salud implementadas. </t>
    </r>
    <r>
      <rPr>
        <sz val="8"/>
        <rFont val="Arial"/>
        <family val="2"/>
      </rPr>
      <t>(El Propósito de la Secretaría Municipal de Desarrollo Social y Económico, se obtiene por la suma de los 18 componentes que componen la Matriz de Indicadores para Resultados "MIR", y las metas de los componentes se obtienen por la suma de cada una de las actividades de las Direcciones y Coordinaciones que comprenden al mismo. En los recuadros siguientes vienen los programas que comprenden a cada actividad.)</t>
    </r>
  </si>
  <si>
    <r>
      <rPr>
        <b/>
        <sz val="11"/>
        <color theme="1"/>
        <rFont val="Arial"/>
        <family val="2"/>
      </rPr>
      <t xml:space="preserve">PASR: </t>
    </r>
    <r>
      <rPr>
        <sz val="11"/>
        <color theme="1"/>
        <rFont val="Arial"/>
        <family val="2"/>
      </rPr>
      <t xml:space="preserve">Porcentaje de Acciones Sociales realizadas (Brigadas integrales de prosperidad compartida "Justicia Social" y Posadas Navideñas).	</t>
    </r>
  </si>
  <si>
    <r>
      <rPr>
        <b/>
        <sz val="11"/>
        <color theme="1"/>
        <rFont val="Arial"/>
        <family val="2"/>
      </rPr>
      <t xml:space="preserve">PBSR: </t>
    </r>
    <r>
      <rPr>
        <sz val="11"/>
        <color theme="1"/>
        <rFont val="Arial"/>
        <family val="2"/>
      </rPr>
      <t xml:space="preserve">Porcentaje de Brigadas Sociales realizadas (Brigadas del Bienestar  y Brigadas de Cancún Nos Une).                                                                      		</t>
    </r>
  </si>
  <si>
    <r>
      <rPr>
        <b/>
        <sz val="11"/>
        <color theme="1"/>
        <rFont val="Arial"/>
        <family val="2"/>
      </rPr>
      <t xml:space="preserve">PECR: </t>
    </r>
    <r>
      <rPr>
        <sz val="11"/>
        <color theme="1"/>
        <rFont val="Arial"/>
        <family val="2"/>
      </rPr>
      <t>Porcentaje de Eventos de Coordinación realizadas (Jornadas comunitarias y Expresión Cancún).</t>
    </r>
  </si>
  <si>
    <r>
      <rPr>
        <b/>
        <sz val="11"/>
        <color theme="1"/>
        <rFont val="Arial"/>
        <family val="2"/>
      </rPr>
      <t xml:space="preserve">PASIR: </t>
    </r>
    <r>
      <rPr>
        <sz val="11"/>
        <color theme="1"/>
        <rFont val="Arial"/>
        <family val="2"/>
      </rPr>
      <t>Porcentaje de Actividades Sociales Inclusivas realizadas (Brigadas integrales de prosperidad compartida "Educando con inclusión").</t>
    </r>
  </si>
  <si>
    <r>
      <rPr>
        <b/>
        <sz val="11"/>
        <color theme="1"/>
        <rFont val="Arial"/>
        <family val="2"/>
      </rPr>
      <t>PCCZCPP:</t>
    </r>
    <r>
      <rPr>
        <sz val="11"/>
        <color theme="1"/>
        <rFont val="Arial"/>
        <family val="2"/>
      </rPr>
      <t xml:space="preserve"> Porcentaje de Consultas Ciudadanas por zona para que  la ciudadanía proponga proyectos. (Talleres de Co Creación y Votación del Presupuesto Participativo).</t>
    </r>
  </si>
  <si>
    <r>
      <rPr>
        <b/>
        <sz val="10"/>
        <color theme="1"/>
        <rFont val="Arial"/>
        <family val="2"/>
      </rPr>
      <t xml:space="preserve">PACIPSH: </t>
    </r>
    <r>
      <rPr>
        <sz val="10"/>
        <color theme="1"/>
        <rFont val="Arial"/>
        <family val="2"/>
      </rPr>
      <t>Porcentaje de Actividades de Coordinación Interinstitucional de Política Social y Humana ejecutadas (Brigadas integrales de prosperidad compartida "Justicia Social", Posadas Navideñas, Brigadas del Bienestar, de Cancún Nos Une, Jornadas comunitarias, Expresión Cancún, Talleres de Co Creación y Votación del Presupuesto Participativo).</t>
    </r>
  </si>
  <si>
    <r>
      <rPr>
        <b/>
        <sz val="11"/>
        <color theme="1"/>
        <rFont val="Arial"/>
        <family val="2"/>
      </rPr>
      <t xml:space="preserve">PACEI: </t>
    </r>
    <r>
      <rPr>
        <sz val="11"/>
        <color theme="1"/>
        <rFont val="Arial"/>
        <family val="2"/>
      </rPr>
      <t>Porcentaje de Acciones con los Comités de Electrificación Integrados (Integración, seguimientos y reuniones con los comités de electrificación).</t>
    </r>
  </si>
  <si>
    <r>
      <rPr>
        <b/>
        <sz val="11"/>
        <color theme="1"/>
        <rFont val="Arial"/>
        <family val="2"/>
      </rPr>
      <t xml:space="preserve">PAVS: </t>
    </r>
    <r>
      <rPr>
        <sz val="11"/>
        <color theme="1"/>
        <rFont val="Arial"/>
        <family val="2"/>
      </rPr>
      <t>Porcentaje de  Anuencias Vecinales Solicitadas (Atención a solicitudes de anuencias que lleguen a la Dirección).</t>
    </r>
  </si>
  <si>
    <r>
      <rPr>
        <b/>
        <sz val="11"/>
        <color theme="1"/>
        <rFont val="Arial"/>
        <family val="2"/>
      </rPr>
      <t xml:space="preserve">PCTR: </t>
    </r>
    <r>
      <rPr>
        <sz val="11"/>
        <color theme="1"/>
        <rFont val="Arial"/>
        <family val="2"/>
      </rPr>
      <t>Porcentaje de Cursos y Talleres realizados (Diversos Cursos y Talleres).</t>
    </r>
  </si>
  <si>
    <r>
      <rPr>
        <b/>
        <sz val="11"/>
        <color theme="1"/>
        <rFont val="Arial"/>
        <family val="2"/>
      </rPr>
      <t xml:space="preserve">PAVMR: </t>
    </r>
    <r>
      <rPr>
        <sz val="11"/>
        <color theme="1"/>
        <rFont val="Arial"/>
        <family val="2"/>
      </rPr>
      <t xml:space="preserve">Porcentaje de Actividades contra  la violencia a las mujeres realizadas (Programas enfocados a la prevención de la violencia contra las mujeres: Me Fortalezco, Murales Con Ellas, Redes de mujeres y  Recuperando tu Espacio).					</t>
    </r>
  </si>
  <si>
    <r>
      <rPr>
        <b/>
        <sz val="11"/>
        <color theme="1"/>
        <rFont val="Arial"/>
        <family val="2"/>
      </rPr>
      <t xml:space="preserve">PAPDNNA: </t>
    </r>
    <r>
      <rPr>
        <sz val="11"/>
        <color theme="1"/>
        <rFont val="Arial"/>
        <family val="2"/>
      </rPr>
      <t xml:space="preserve"> Porcentaje de acciones para la protección de los derechos de niñas, niños y adolescentes (Diversas actividades de protección de los derechos NNA).</t>
    </r>
  </si>
  <si>
    <r>
      <rPr>
        <b/>
        <sz val="11"/>
        <color theme="1"/>
        <rFont val="Arial"/>
        <family val="2"/>
      </rPr>
      <t>PIM</t>
    </r>
    <r>
      <rPr>
        <sz val="11"/>
        <color theme="1"/>
        <rFont val="Arial"/>
        <family val="2"/>
      </rPr>
      <t>: Porcentaje de instalaciones mejoradas (Mejora de un CDCs).</t>
    </r>
  </si>
  <si>
    <r>
      <rPr>
        <b/>
        <sz val="11"/>
        <color theme="1"/>
        <rFont val="Arial"/>
        <family val="2"/>
      </rPr>
      <t xml:space="preserve">PCVISP: </t>
    </r>
    <r>
      <rPr>
        <sz val="11"/>
        <color theme="1"/>
        <rFont val="Arial"/>
        <family val="2"/>
      </rPr>
      <t xml:space="preserve">Porcentaje de Comités Vecinales Integrados en seguimiento y participación (Integración, seguimiento  y participación de Comités Vecinales).	</t>
    </r>
  </si>
  <si>
    <r>
      <rPr>
        <b/>
        <sz val="8"/>
        <color theme="1"/>
        <rFont val="Arial"/>
        <family val="2"/>
      </rPr>
      <t xml:space="preserve">PMPCE: </t>
    </r>
    <r>
      <rPr>
        <sz val="8"/>
        <color theme="1"/>
        <rFont val="Arial"/>
        <family val="2"/>
      </rPr>
      <t>Porcentaje de Mecanismos de Participación Ciudadana ejecutados (Integración, seguimientos y reuniones con los comités de electrificación, Atención a solicitudes de anuencias que lleguen a la Dirección, Integración, seguimiento  y participación de Comités Vecinales, Diversos Cursos y Talleres, Programas enfocados a la prevención de la violencia contra las mujeres: Me Fortalezco, Murales Con Ellas, Redes de mujeres y  Recuperando tu Espacio, Diversas actividades de protección de los derechos NNA, Mejora de un CDCs</t>
    </r>
  </si>
  <si>
    <r>
      <rPr>
        <b/>
        <sz val="11"/>
        <color theme="1"/>
        <rFont val="Arial"/>
        <family val="2"/>
      </rPr>
      <t xml:space="preserve">PCCSSC: </t>
    </r>
    <r>
      <rPr>
        <sz val="11"/>
        <color theme="1"/>
        <rFont val="Arial"/>
        <family val="2"/>
      </rPr>
      <t>Porcentaje de los Comités de Contraloría  Social en seguimiento y conformados (Integración y seguimiento de los comités de contraloría social).</t>
    </r>
  </si>
  <si>
    <r>
      <rPr>
        <b/>
        <sz val="11"/>
        <color theme="1"/>
        <rFont val="Arial"/>
        <family val="2"/>
      </rPr>
      <t>PCTR:</t>
    </r>
    <r>
      <rPr>
        <sz val="11"/>
        <color theme="1"/>
        <rFont val="Arial"/>
        <family val="2"/>
      </rPr>
      <t xml:space="preserve"> Porcentaje de Cursos y Talleres realizados (Cursos y Talleres de sensibilización hacia la ciudadanía).</t>
    </r>
  </si>
  <si>
    <r>
      <rPr>
        <b/>
        <sz val="11"/>
        <color theme="1"/>
        <rFont val="Arial"/>
        <family val="2"/>
      </rPr>
      <t>PAC:</t>
    </r>
    <r>
      <rPr>
        <sz val="11"/>
        <color theme="1"/>
        <rFont val="Arial"/>
        <family val="2"/>
      </rPr>
      <t xml:space="preserve"> Porcentaje de Actividades de Coordinación (Realizar reuniones con Gobierno Estatal y Federal para poder obtener algún tipo de programa de estos niveles).</t>
    </r>
  </si>
  <si>
    <r>
      <rPr>
        <b/>
        <sz val="11"/>
        <color theme="1"/>
        <rFont val="Arial"/>
        <family val="2"/>
      </rPr>
      <t>PCCCS:</t>
    </r>
    <r>
      <rPr>
        <sz val="11"/>
        <color theme="1"/>
        <rFont val="Arial"/>
        <family val="2"/>
      </rPr>
      <t xml:space="preserve"> Porcentaje de Capacitaciones de Comités de Contraloría Social realizados (Capacitación a comités de contraloría	 social).	</t>
    </r>
  </si>
  <si>
    <r>
      <rPr>
        <b/>
        <sz val="10"/>
        <color theme="1"/>
        <rFont val="Arial"/>
        <family val="2"/>
      </rPr>
      <t xml:space="preserve">PAPSE: </t>
    </r>
    <r>
      <rPr>
        <sz val="10"/>
        <color theme="1"/>
        <rFont val="Arial"/>
        <family val="2"/>
      </rPr>
      <t>Porcentaje de Acciones de Política social ejecutada (Integración y seguimiento de los comités de contraloría social, Capacitación a comités de contraloría	social, Cursos y Talleres de sensibilización hacia la ciudadanía, Realizar reuniones con Gobierno Estatal y Federal para poder obtener algún tipo de programa de estos niveles).</t>
    </r>
  </si>
  <si>
    <r>
      <rPr>
        <b/>
        <sz val="11"/>
        <color theme="1"/>
        <rFont val="Arial"/>
        <family val="2"/>
      </rPr>
      <t xml:space="preserve">PADER: </t>
    </r>
    <r>
      <rPr>
        <sz val="11"/>
        <color theme="1"/>
        <rFont val="Arial"/>
        <family val="2"/>
      </rPr>
      <t xml:space="preserve">Porcentaje de Actividades de Desarrollo Educativo realizadas (Útiles escolares, Parlamento Infantil y  Consejo Municipal de Participación Social en la Educación).		                                             		                                                 		</t>
    </r>
  </si>
  <si>
    <r>
      <rPr>
        <b/>
        <sz val="8"/>
        <color theme="1"/>
        <rFont val="Arial"/>
        <family val="2"/>
      </rPr>
      <t xml:space="preserve">PAPDHNNA: </t>
    </r>
    <r>
      <rPr>
        <sz val="8"/>
        <color theme="1"/>
        <rFont val="Arial"/>
        <family val="2"/>
      </rPr>
      <t xml:space="preserve">Porcentaje de Actividades de protección, de los derechos humanos de niñas, niños y adolescentes (Pláticas de sensibilización "ESCNNA", Eventos culturales, artísticas o deportivas en las Bibliotecas Municipales, que fomenten la convivencia, la integración familiar, la cohesión y temas sensibilización  ESCNNA  y  Conversatorio expresión de las niñas, niños y adolescentes sobre el tema de ESCNNA).		                                   		                                      		                            		</t>
    </r>
  </si>
  <si>
    <r>
      <rPr>
        <b/>
        <sz val="9"/>
        <color theme="1"/>
        <rFont val="Arial"/>
        <family val="2"/>
      </rPr>
      <t xml:space="preserve">PAPE: </t>
    </r>
    <r>
      <rPr>
        <sz val="9"/>
        <color theme="1"/>
        <rFont val="Arial"/>
        <family val="2"/>
      </rPr>
      <t>Porcentaje de Acciones de Política Educativa ejecutada (Útiles escolares, Parlamento Infantil, Consejo Municipal de Participación Social en la Educación, Pláticas de sensibilización "ESCNNA", Eventos culturales, artísticas o deportivas en las Bibliotecas Municipales, que fomenten la convivencia, la integración familiar, la cohesión y temas sensibilización  ESCNNA  y  Conversatorio expresión de las niñas, niños y adolescentes sobre el tema de ESCNNA).</t>
    </r>
  </si>
  <si>
    <r>
      <rPr>
        <b/>
        <sz val="11"/>
        <color theme="1"/>
        <rFont val="Arial"/>
        <family val="2"/>
      </rPr>
      <t xml:space="preserve">PBE: </t>
    </r>
    <r>
      <rPr>
        <sz val="11"/>
        <color theme="1"/>
        <rFont val="Arial"/>
        <family val="2"/>
      </rPr>
      <t xml:space="preserve">Porcentaje de Becas Entregadas (Becas de "Calidad Educativa e Impulso al Desarrollo Humano.)       		</t>
    </r>
  </si>
  <si>
    <r>
      <rPr>
        <b/>
        <sz val="11"/>
        <color theme="1"/>
        <rFont val="Arial"/>
        <family val="2"/>
      </rPr>
      <t xml:space="preserve">PEIBR: </t>
    </r>
    <r>
      <rPr>
        <sz val="11"/>
        <color theme="1"/>
        <rFont val="Arial"/>
        <family val="2"/>
      </rPr>
      <t xml:space="preserve">Porcentaje de Eventos para la Inclusión de becarias y becarios realizados (Inclusión de Bercarios).		</t>
    </r>
  </si>
  <si>
    <r>
      <rPr>
        <b/>
        <sz val="11"/>
        <color theme="1"/>
        <rFont val="Arial"/>
        <family val="2"/>
      </rPr>
      <t>PAPB:</t>
    </r>
    <r>
      <rPr>
        <sz val="11"/>
        <color theme="1"/>
        <rFont val="Arial"/>
        <family val="2"/>
      </rPr>
      <t xml:space="preserve"> Porcentaje de Acciones para las Becas ejecutadas (Becas de "Calidad Educativa e Impulso al Desarrollo Humano e Inclusión de Bercarios).</t>
    </r>
  </si>
  <si>
    <r>
      <t xml:space="preserve">IPMSM: </t>
    </r>
    <r>
      <rPr>
        <sz val="11"/>
        <color theme="1"/>
        <rFont val="Arial"/>
        <family val="2"/>
      </rPr>
      <t xml:space="preserve">Porcentaje de acciones de promoción de la salud, el medio ambiente y el fomento a los valores cívicos implementados. (Educar es de todos, Cuentos para todos, Censo de infrastructura, Sin violencia, con ellas y Alfabetización).					                         		                                            </t>
    </r>
  </si>
  <si>
    <r>
      <rPr>
        <b/>
        <sz val="11"/>
        <color theme="1"/>
        <rFont val="Arial"/>
        <family val="2"/>
      </rPr>
      <t xml:space="preserve">PADE: </t>
    </r>
    <r>
      <rPr>
        <sz val="11"/>
        <color theme="1"/>
        <rFont val="Arial"/>
        <family val="2"/>
      </rPr>
      <t>Porcentaje de Actividades con enfoque de desarrollo educativo ejecutadas (Educar es de todos, Cuentos para todos, Censo de infrastructura, Sin violencia, con ellas y Alfabetización).</t>
    </r>
  </si>
  <si>
    <r>
      <rPr>
        <b/>
        <sz val="11"/>
        <color theme="1"/>
        <rFont val="Arial"/>
        <family val="2"/>
      </rPr>
      <t xml:space="preserve">PPPFVR: </t>
    </r>
    <r>
      <rPr>
        <sz val="11"/>
        <color theme="1"/>
        <rFont val="Arial"/>
        <family val="2"/>
      </rPr>
      <t xml:space="preserve">Porcentaje de Pláticas de Prevención y Fomento de Valores realizadas (Vivir sin acoso, Juventudes construyéndose, Escuela para padres y  Jornadas, Ellas Nos Unen). 		 		                            		                                               		</t>
    </r>
  </si>
  <si>
    <r>
      <rPr>
        <b/>
        <sz val="11"/>
        <color theme="1"/>
        <rFont val="Arial"/>
        <family val="2"/>
      </rPr>
      <t>PPCAE:</t>
    </r>
    <r>
      <rPr>
        <sz val="11"/>
        <color theme="1"/>
        <rFont val="Arial"/>
        <family val="2"/>
      </rPr>
      <t xml:space="preserve"> Porcentaje de Pláticas de Combate al Acoso Escolar ejecutadas  (Vivir sin acoso, Juventudes construyéndose, Escuela para padres y  Jornadas, Ellas Nos Unen). 	</t>
    </r>
  </si>
  <si>
    <r>
      <rPr>
        <b/>
        <sz val="11"/>
        <color theme="1"/>
        <rFont val="Arial"/>
        <family val="2"/>
      </rPr>
      <t xml:space="preserve">PEASB: </t>
    </r>
    <r>
      <rPr>
        <sz val="11"/>
        <color theme="1"/>
        <rFont val="Arial"/>
        <family val="2"/>
      </rPr>
      <t xml:space="preserve">Porcentaje Ejecutado de Actividades y Servicios Bibliotecarios (Fomento a la lectura, Biblioteca móvil, Atenciones al público, Visitas Guiadas y  Cursos de verano).	      		       		       		                            		</t>
    </r>
  </si>
  <si>
    <r>
      <rPr>
        <b/>
        <sz val="11"/>
        <color theme="1"/>
        <rFont val="Arial"/>
        <family val="2"/>
      </rPr>
      <t xml:space="preserve">PEADL: </t>
    </r>
    <r>
      <rPr>
        <sz val="11"/>
        <color theme="1"/>
        <rFont val="Arial"/>
        <family val="2"/>
      </rPr>
      <t>Porcentaje ejecutado de Actividades para el Desarrollo de Lectura (Fomento a la lectura, Biblioteca móvil, Atenciones al público, Visitas Guiadas y  Cursos de verano).</t>
    </r>
  </si>
  <si>
    <r>
      <rPr>
        <b/>
        <sz val="11"/>
        <color theme="1"/>
        <rFont val="Arial"/>
        <family val="2"/>
      </rPr>
      <t xml:space="preserve">PBMR: </t>
    </r>
    <r>
      <rPr>
        <sz val="11"/>
        <color theme="1"/>
        <rFont val="Arial"/>
        <family val="2"/>
      </rPr>
      <t xml:space="preserve">Porcentaje de brigadas médicas realizadas (Brigadas Médicas, Brigada Unidad Móvil Fundación Karisma A.C y Brigada “Salud reproductiva” MPF/Prevencion de ITS).						</t>
    </r>
  </si>
  <si>
    <r>
      <rPr>
        <b/>
        <sz val="11"/>
        <color theme="1"/>
        <rFont val="Arial"/>
        <family val="2"/>
      </rPr>
      <t xml:space="preserve">PECIG: </t>
    </r>
    <r>
      <rPr>
        <sz val="11"/>
        <color theme="1"/>
        <rFont val="Arial"/>
        <family val="2"/>
      </rPr>
      <t>Porcentaje de Eventos de Coordinación Interinstitucional y Gubernamental (Eventos de coordinación con instituciones públicas y privadas para ofrecer una mayor variedad de servicios de salud).</t>
    </r>
  </si>
  <si>
    <r>
      <rPr>
        <b/>
        <sz val="10"/>
        <color theme="1"/>
        <rFont val="Arial"/>
        <family val="2"/>
      </rPr>
      <t xml:space="preserve">PASSR: </t>
    </r>
    <r>
      <rPr>
        <sz val="10"/>
        <color theme="1"/>
        <rFont val="Arial"/>
        <family val="2"/>
      </rPr>
      <t>Porcentaje de Acciones de Servicios de Salud realizados (Brigadas Médicas, Brigada Unidad Móvil Fundación Karisma A.C y Brigada “Salud reproductiva” MPF/Prevencion de ITS y eventos de coordinación con instituciones públicas y privadas para ofrecer una mayor variedad de servicios de salud).</t>
    </r>
  </si>
  <si>
    <r>
      <rPr>
        <b/>
        <sz val="11"/>
        <color theme="1"/>
        <rFont val="Arial"/>
        <family val="2"/>
      </rPr>
      <t xml:space="preserve">PCMR: </t>
    </r>
    <r>
      <rPr>
        <sz val="11"/>
        <color theme="1"/>
        <rFont val="Arial"/>
        <family val="2"/>
      </rPr>
      <t xml:space="preserve">Porcentaje de Consultas Médicas realizadas (Consultas Médicas, Medicina preventiva y Optometría).	</t>
    </r>
  </si>
  <si>
    <r>
      <rPr>
        <b/>
        <sz val="11"/>
        <color theme="1"/>
        <rFont val="Arial"/>
        <family val="2"/>
      </rPr>
      <t xml:space="preserve">PRPPS: </t>
    </r>
    <r>
      <rPr>
        <sz val="11"/>
        <color theme="1"/>
        <rFont val="Arial"/>
        <family val="2"/>
      </rPr>
      <t xml:space="preserve">Porcentaje realizado de Pláticas de Prevención de la Salud (Pláticas de Prevención a la Salud, Adolescencia y bienestar emocional, Talleres " Detección oportuna de  Ca de mama y Ca  Cervicouterino" y Salud y enfermedad Habitos saludables de vida y prevención de la enfermedad).			 									</t>
    </r>
  </si>
  <si>
    <r>
      <rPr>
        <b/>
        <sz val="11"/>
        <color theme="1"/>
        <rFont val="Arial"/>
        <family val="2"/>
      </rPr>
      <t xml:space="preserve">PCDR: </t>
    </r>
    <r>
      <rPr>
        <sz val="11"/>
        <color theme="1"/>
        <rFont val="Arial"/>
        <family val="2"/>
      </rPr>
      <t>Porcentaje de Consultas Dentales realizadas (Consulta Dental).</t>
    </r>
  </si>
  <si>
    <r>
      <rPr>
        <b/>
        <sz val="11"/>
        <color theme="1"/>
        <rFont val="Arial"/>
        <family val="2"/>
      </rPr>
      <t xml:space="preserve">PCNR: </t>
    </r>
    <r>
      <rPr>
        <sz val="11"/>
        <color theme="1"/>
        <rFont val="Arial"/>
        <family val="2"/>
      </rPr>
      <t xml:space="preserve">Porcentaje de Consultas Nutricionales realizadas (Consulta Nutricional).	</t>
    </r>
  </si>
  <si>
    <r>
      <rPr>
        <b/>
        <sz val="11"/>
        <color theme="1"/>
        <rFont val="Arial"/>
        <family val="2"/>
      </rPr>
      <t xml:space="preserve">PTPDMRUMA: </t>
    </r>
    <r>
      <rPr>
        <sz val="11"/>
        <color theme="1"/>
        <rFont val="Arial"/>
        <family val="2"/>
      </rPr>
      <t>Porcentaje de</t>
    </r>
    <r>
      <rPr>
        <b/>
        <sz val="11"/>
        <color theme="1"/>
        <rFont val="Arial"/>
        <family val="2"/>
      </rPr>
      <t xml:space="preserve"> </t>
    </r>
    <r>
      <rPr>
        <sz val="11"/>
        <color theme="1"/>
        <rFont val="Arial"/>
        <family val="2"/>
      </rPr>
      <t xml:space="preserve">  servicios de  traslados  a personas con discapacidad, o movilidad reducida a las unidades médicas, para que sean  atendidos. (Unidad de traslado).	</t>
    </r>
  </si>
  <si>
    <r>
      <rPr>
        <b/>
        <sz val="9"/>
        <color theme="1"/>
        <rFont val="Arial"/>
        <family val="2"/>
      </rPr>
      <t>PAMPR:</t>
    </r>
    <r>
      <rPr>
        <sz val="9"/>
        <color theme="1"/>
        <rFont val="Arial"/>
        <family val="2"/>
      </rPr>
      <t xml:space="preserve"> Porcentaje de Atenciones Médicas Preventivas realizadas (Consultas Médicas, Medicina preventiva, Optometría, Pláticas de Prevención a la Salud, Adolescencia y bienestar emocional, Talleres " Detección oportuna de  Ca de mama y Ca  Cervicouterino", Salud y enfermedad Habitos saludables de vida y prevención de la enfermedad, Consulta Dental, Consulta Nutricional y Unidad de traslado).</t>
    </r>
  </si>
  <si>
    <r>
      <rPr>
        <b/>
        <sz val="11"/>
        <color theme="1"/>
        <rFont val="Arial"/>
        <family val="2"/>
      </rPr>
      <t xml:space="preserve">PAESR: </t>
    </r>
    <r>
      <rPr>
        <sz val="11"/>
        <color theme="1"/>
        <rFont val="Arial"/>
        <family val="2"/>
      </rPr>
      <t xml:space="preserve">Porcentaje de Acciones para mantener entornos Saludables realizados (Pláticas de desacacharrización, de Promoción a la salud, jornada de microtiraderos, Entornos saludable mujeres y Fumación en tu colonia).		 		 						</t>
    </r>
  </si>
  <si>
    <r>
      <rPr>
        <b/>
        <sz val="11"/>
        <color theme="1"/>
        <rFont val="Arial"/>
        <family val="2"/>
      </rPr>
      <t xml:space="preserve">PASPR: </t>
    </r>
    <r>
      <rPr>
        <sz val="11"/>
        <color theme="1"/>
        <rFont val="Arial"/>
        <family val="2"/>
      </rPr>
      <t>Porcentaje de Acciones de Salud Pública realizados. (Pláticas de desacacharrización, de Promoción a la salud, jornada de microtiraderos, Entornos saludable mujeres y Fumación en tu colonia).</t>
    </r>
  </si>
  <si>
    <r>
      <rPr>
        <b/>
        <sz val="11"/>
        <color theme="1"/>
        <rFont val="Arial"/>
        <family val="2"/>
      </rPr>
      <t>PKRMC:</t>
    </r>
    <r>
      <rPr>
        <sz val="11"/>
        <color theme="1"/>
        <rFont val="Arial"/>
        <family val="2"/>
      </rPr>
      <t xml:space="preserve"> Porcentaje de  kilos recolectados en  medicamentos caducos (Jornada de Recoleccion de Medicamento Caduco)		</t>
    </r>
  </si>
  <si>
    <t xml:space="preserve">Justificación Trimestral:  Para este tercer trimestre se utilizó  $549,290.81, teniendo un avance del 100%.                                                                                                                                                                                                                                                                                                                                                                                                 -                                                                                                                            Justificación Anual:  Para este tercer trimestre, se obtuvo un avance anual del 44.34%. Se estima utilizar el recurso faltante en el siguientes trimestre.                                                                     </t>
  </si>
  <si>
    <t xml:space="preserve">Justificación Trimestral:  Para este tercer trimestre  se utilizó $41,917.18, teniendo un avance del 100% trimestral.                                                                                                                                                                                                                                                                                                                                                                                                            -                                                                                                                                   Justificación Anual:  Para este tercer trimestre, se obtuvo un avance anual del 38.60%. Se estima utilizar el recurso faltante en el siguiente trimestre.                                                                     </t>
  </si>
  <si>
    <t xml:space="preserve">Justificación Trimestral:   Para este tercer trimestre  se utilizó  $12,803.21, teniendo un avance del 100% trimestral.                                                                                                                                                                                                                         -                                                                                                                                   Justificación Anual:  Para este tercer trimestre, se obtuvo un avance anual del 20.29%. Se estima utilizar el recurso faltante en el siguientes trimestre.                                                                      </t>
  </si>
  <si>
    <t xml:space="preserve">Justificación Trimestral:   Para este tercer trimestre  se utilizó  $345,998.12, teniendo un avance del 100% trimestral.                                                                                                                                                                                                                                               -                                                                                                                                   Justificación Anual:  Para este tercer trimestre, se obtuvo un avance anual del 2.02%. Se estima utilizar el recurso faltante en el siguientes trimestre.                                                                       </t>
  </si>
  <si>
    <t xml:space="preserve">Justificación Trimestral:   Para este tercer trimestre  se utilizó  $6,672,860.36, teniendo un avance del 100% trimestral.                                                                                                                                                                                                                                                                                                                           -                                                                                                                                   Justificación Anual:  Para este tercer trimestre, se obtuvo un avance anual del 53.65%. Se estima utilizar el recurso faltante en el siguientes trimestre.       </t>
  </si>
  <si>
    <t xml:space="preserve">Justificación Trimestral: Se alcanzó la meta realizando las 8 brigadas de asistencia social para acercar a la ciudadanía a los diversos servicios que ofrecen las instituciones del municipio, obteniendo un 100% de avance trimestral.
</t>
  </si>
  <si>
    <t>Justificación Trimestral: Se alcanza la meta realizando los 7 talleres del Presupuesto Participativo, obteniendo un 100% de avance trimestral.</t>
  </si>
  <si>
    <t>Justificación Trimestral: Se realizaron 3 gestiones de anuencias vecinales más de las planeadas, debido a que la Dirección de Desarrollo Urbano está solicitando a las personas propietarias de negocios, una anuencia vecinal de los vecinos cercanos al negocio; por lo que la Coordinación de Anuencias Vecinales depende de las solicitudes que la Dirección de Desarrollo urbano realice a los propietarios de los negocios, obteniendo un 250% de avance trimestral.</t>
  </si>
  <si>
    <t>Justificación Trimestral: Se realizaron 62 cursos y talleres en los Módulos y Centros de Desarrollo Comunitarios, faltando 4 para alcanzar la meta planeada, debido a las cuestiones climatológicas que se presentaron en esta temporada de huracanes obteniendo un 93.94% de avance trimestral.</t>
  </si>
  <si>
    <t>Justificación Trimestral: Se relizaron 24 acciones para la protección de los derechos de niñas, niños y adolescentes en atención prioritaria del municipio, obteniendo un 100% de avance trimestral.</t>
  </si>
  <si>
    <t>Justificación Trimestral: Se entregaron 1435 becas de “Calidad Educativa e Impulso al Desarrollo Humano” para una educación de calidad y en beneficio de los estudiantes en situación prioritaria, obteniendo un 99.10% de avance trimestral.</t>
  </si>
  <si>
    <t>Justificación Trimestral: Se realizó 1 eventos más de lo planeado en apoyo a los becarios y becarias  para el seguimiento de programas municipales de becas, superando la meta planeada, debido a que se desarrollaron diferentes actividades con la finalidad de apoyar en las destrezas y habilidades, así como el trabajo en equipo, obteniendo un 110% de avance trimestral.</t>
  </si>
  <si>
    <r>
      <rPr>
        <sz val="11"/>
        <color theme="1"/>
        <rFont val="Arial"/>
        <family val="2"/>
      </rPr>
      <t>Justificación Trimestral: Se realizaron 1446 acciones para impulsar y fortalecer las actividades que promuevan una educación de calidad,</t>
    </r>
    <r>
      <rPr>
        <sz val="11"/>
        <rFont val="Arial"/>
        <family val="2"/>
      </rPr>
      <t xml:space="preserve"> obteniendo un 99.18% de avance trimestral.</t>
    </r>
  </si>
  <si>
    <t>Justificación Trimestral: Se realizaron 17 acciones  de  prevención  y  promoción  en materia de salud,  medio ambiente, cultura y fomento a los valores cívicos dirigido a niños, niñas y adolescentes, obteniendo un 100% de avance trimestral.</t>
  </si>
  <si>
    <t>Justificación Trimestral: Se realizaron 28 brigadas médicas con servicios de salud gratuitos en beneficio de la ciudadanía en situación de vulnerabilidad y de escasos recursos del municipio de Benito Juárez, obteniendo un 107.69% de avance trimestral.</t>
  </si>
  <si>
    <t>Justificación Trimestral: Se realizaron 43 acciones de Servicios de salud que mejoren la calidad de vida de la población, obteniendo un 104.88% de la meta trimestral.</t>
  </si>
  <si>
    <t>Justificación Trimestral: Se realizaron 483 atenciones de Trabajo Social, al igual que los demás servicios que se ofrecen en la nueva ubicación de la dirección de salud, por lo que se ha visto favorecido el flujo de pacientes, realizando 101 atenciones más de las planeadas, obteniendo un 126.44% de avance trimestral.</t>
  </si>
  <si>
    <t>Justificación Trimestral: Se realizaron 13 capacitaciones, realizando 2 más de las planeadas, debido a que la ciudadanía solicito las capacitaciones, logrando, proporcionar herramientas y conocimiento a microempresarios y emprendedores, para que puedan desarrollar sus actividades económicas de manera más eficiente, obteniendo 118.18% de avance trimestral.</t>
  </si>
  <si>
    <t>Justificación Trimestral: Se realizaron 6 exposiciones de los artesanos y emprendedores, teniendo una de más de lo planeado, debido a que la ciudadanía lo solicito, favoreciendo así la apertura de los canales de comercialización e incentivando su economía, obteniendo 120% en la meta trimestral.</t>
  </si>
  <si>
    <t>Justificación Trimestral: Se realizaron 566 asesoramientos, realizando 54 más de los planeados, debido a la demanda de los emprendedores y artesanos, para que se pudieran inscribir a nuestro padrón y de esta manera puedan participar en las diferentes expos y actividades que llevamos a cabo, obteniendo el 110.55% de avance trimestral.</t>
  </si>
  <si>
    <t>Justificación Trimestral: Se realizaron 585 acciones de educación financiera, innovación, impulso y promoción, teniendo 57 de más a las planeadas, debido a que la ciudadanía, demanda las exposiciones, capacitaciones y asesorías, obteniendo un 110.80% de avance trimestral.</t>
  </si>
  <si>
    <t>Justificación Trimestral: Se realizaron 101 asesorías a personas emprendedoras que buscan llevar a cabo su proyecto de negocio, y logran encontrar, por este medio, los apoyos para realizarlo, obteniendo 107.45% de avance trimestral.</t>
  </si>
  <si>
    <t>Justificación Trimestral: Se realizaron 117 acciones para promover proyectos para las PYMES, obteniendo 106.36% de avance trimestral.</t>
  </si>
  <si>
    <t xml:space="preserve">Justificación Trimestral:  Se realizaron 7 eventos en beneficio de la población obteniendo 116.67% de avance trimestral.
</t>
  </si>
  <si>
    <t>Justificación Trimestral: Se realizaron 9803 acciones a favor de la población que habita en el municipio, realizando 1319 más debido a que se atienden las demandas de la ciudadanía, que solicitan los diversos servicios que brinda esta Secretaria, mejorando su economía, educación y salud para incrementar su bienestar social, logrando un 115.55% de la meta trimestral.</t>
  </si>
  <si>
    <t>Componente  
(Secretaría Municipal de Desarrollo Social y Económico)</t>
  </si>
  <si>
    <t>Justificación Trimestral: Se realizaron 2 acciones sociales más de la meta establecida, debido a la petición de la ciudadanía que demanda los servicios de las brigadas comunitarias, mejorando el desarrollo social y comunitario de la población, obteniendo un 300% de avance trimestral.</t>
  </si>
  <si>
    <t>Justificación Trimestral: Se superó la meta (por 21 acciones) debido a la demanda de la población que emite solicitudes; en cuanto a Electrificación y Anuencias vecinales, obteniendo un 111.86% de avance trimestral.</t>
  </si>
  <si>
    <r>
      <rPr>
        <b/>
        <sz val="11"/>
        <color theme="1"/>
        <rFont val="Arial"/>
        <family val="2"/>
      </rPr>
      <t xml:space="preserve">2.1.1.1.3.1 </t>
    </r>
    <r>
      <rPr>
        <sz val="11"/>
        <color theme="1"/>
        <rFont val="Arial"/>
        <family val="2"/>
      </rPr>
      <t>Realización de acciones de integración y seguimiento de las actividades con los comités de electrificación en las zonas o colonias irregulares para la gestión de servicios públicos.</t>
    </r>
  </si>
  <si>
    <t>Justificación Trimestral: Se realizaron 22 acciones más de las planeadas de integración y seguimiento de las actividades con los comités de electrificación, ya que esto depende de la demanda de la ciudadanía, que asiste y pide el apoyo, ayudando a las zonas o colonias irregulares  para la gestión de servicios públicos, obteniendo un 175.86% de avance trimestral.</t>
  </si>
  <si>
    <t>Justificación Trimestral: Se alcanzó la meta realizando 48 seguimientos y participaciones de los Comités Vecinales, obteniendo un 100% de avance trimestral.</t>
  </si>
  <si>
    <t xml:space="preserve">Justificación Trimestral: Se alcanzó la meta, se realizaron 8 actividades, como "me fortalezco" con lo que se busca reducir los índices de la violencia de género en nuestro municipio, para la prevención, atención y erradicación de la violencia contra las mujeres, obteniendo un 100% de avance trimestral.
</t>
  </si>
  <si>
    <t>Justificación Trimestral: Se realizaron 56 de acciones sociales del municipio basada en la Planeación, elaboración, gestión y proyección de programas sociales faltando 9 para alcanzar la meta planeada debido a que la actividad 2.1.1.1.4.1 Integración, organización y seguimiento de comités de contraloría social, no alcanzo la meta debido  a la cantidad de actividades relacionadas al cierre de la administración pública y a las cuestiones climatológicas, obteniendo un 86.15% de avance trimestral.</t>
  </si>
  <si>
    <t>Justificación Trimestral: Se alcanzó la meta, realizando 2 cursos y talleres para sensibilizar el tema de discapacidad y grupos de atención prioritaria, obteniendo un 100% de avance trimestral.</t>
  </si>
  <si>
    <t>Justificación Trimestral: Se alcanzó la meta realizando 1 actividad de coordinación con Gobierno Federal y Estatal, obteniendo el 100% de la meta trimestral.</t>
  </si>
  <si>
    <t>Justificación Trimestral: Se alcanzó la meta realizando 6 pláticas de prevención de violencia y valores en los centros educativos,  obteniendo un 100% de avance trimestral.</t>
  </si>
  <si>
    <t>Justificación Trimestral: Se alcanzó la meta realizando 6 pláticas de prevención de violencia y valores en los centros educativos, obteniendo un 100% de avance trimestral.</t>
  </si>
  <si>
    <t>Componente
(Coordinación de Bibliotecas Públicas)</t>
  </si>
  <si>
    <t>Justificación Trimestral: Se alcanzó la meta, realizando 73 actividades y servicios bibliotecarios, obteniendo un 104.29% de la meta trimestral.</t>
  </si>
  <si>
    <r>
      <rPr>
        <b/>
        <sz val="11"/>
        <color theme="1"/>
        <rFont val="Arial"/>
        <family val="2"/>
      </rPr>
      <t xml:space="preserve">2.1.1.1.9.1 </t>
    </r>
    <r>
      <rPr>
        <sz val="11"/>
        <color theme="1"/>
        <rFont val="Arial"/>
        <family val="2"/>
      </rPr>
      <t xml:space="preserve">Organización de actividades y servicios bibliotecarios para incentivar y fomentar a la lectura en beneficio de la población del municipio de Benito Juárez. </t>
    </r>
  </si>
  <si>
    <t xml:space="preserve">Justificación Trimestral: Se alcanzó la meta, realizando 73 actividades y servicios bibliotecarios, obteniendo un 104.29% de la meta trimestral.
</t>
  </si>
  <si>
    <t xml:space="preserve">Justificación Trimestral: Derivado de la apertura en el mes de abril de la primer unidad médica municipal y de la presencia de pasantes de medicina en las áreas de atención de la dirección general de salud aunado a que se habilitó un espacio en el CDC de la Región 101, el número de consultas médicas ha incrementado, realizando 194 más   en relación a la meta planeada, obteniendo 109.83% de avance trimestral.
</t>
  </si>
  <si>
    <r>
      <rPr>
        <b/>
        <sz val="11"/>
        <color theme="1"/>
        <rFont val="Arial"/>
        <family val="2"/>
      </rPr>
      <t>2.1.1.1.11.2</t>
    </r>
    <r>
      <rPr>
        <sz val="11"/>
        <color theme="1"/>
        <rFont val="Arial"/>
        <family val="2"/>
      </rPr>
      <t xml:space="preserve"> Realización de pláticas de prevención de la salud para orientar a la población en el cuidado de su salud para el mejoramiento de su calidad de vida. </t>
    </r>
  </si>
  <si>
    <t xml:space="preserve">Justificación Trimestral: Con el tema de la Tormenta Tropical Helene, disminuyeron las consultas, faltando 59 para alcanzar la meta,  obteniendo un 90.75% de avance trimestral.
</t>
  </si>
  <si>
    <t>Justificación Trimestral: A partir del mes de agosto se integró al equipo de la dirección de salud el titular del área de nutrición, lo anterior ha permitido ofrecer consultas nutricionales en la nueva unidad médica municipal, faltando 15 consultas para alcanzar la meta, que debido a la Tormenta Tropical Helen no se laboró un día, obteniendo un 122.39% de avance trimestral.</t>
  </si>
  <si>
    <t>Justificación Trimestral: Se realizaron 7 acciones para tener entornos saludables, faltando 3 en la actividad 2.1.1.1.12.1, debido a la Tormenta Tropical Helen no se laboró un día, obteniendo un 70% de avance trimestral.</t>
  </si>
  <si>
    <t xml:space="preserve">Justificación Trimestral: Se realizaron 7 acciones para tener entornos saludables, faltando 3 para alcanzar la meta, debido a cuestiones climatológicas, obteniendo un 70% de avance trimestral.
</t>
  </si>
  <si>
    <t xml:space="preserve">Justificación Trimestral: Se alcanzó la meta, se recolectaron 36 kilos de medicamentos caducos, obteniendo un 100% de avance trimestral.
</t>
  </si>
  <si>
    <t>Justificación Trimestral: Se cuenta con la nueva Unidad de Salud, ubicada aún costado del Ayuntamiento, esto incremento el número de consultas, además se habilitó un espacio en el CDC de la 101, donde también se imparten consultas, por lo que aumenta el número de beneficiarios, al ser dos ubicaciones, las que brindan el servicio, obteniendo un 121.84% de avance trimestral.</t>
  </si>
  <si>
    <t>Justificación Trimestral: Se realizaron 279 atenciones psicológicas, debido a que desde el mes de agosto se cuenta ya con la titular de la Dirección de Salud Mental, derivado de esto el número de atenciones psicológicas ha incrementado, el nuevo espacio en la unidad médica municipal de igual forma ha favorecido la captación de pacientes para la consulta de psicología, realizando 27 atenciones más de las planeadas, obteniendo un 111.60% de avance trimestral.</t>
  </si>
  <si>
    <r>
      <rPr>
        <b/>
        <sz val="11"/>
        <color theme="1"/>
        <rFont val="Arial"/>
        <family val="2"/>
      </rPr>
      <t xml:space="preserve">2.1.1.1.16.2 </t>
    </r>
    <r>
      <rPr>
        <sz val="11"/>
        <color theme="1"/>
        <rFont val="Arial"/>
        <family val="2"/>
      </rPr>
      <t>Realización de acciones para fomentar el emprendimiento en beneficio de la población joven del municipio de Benito Juárez.</t>
    </r>
  </si>
  <si>
    <t>Justificación Trimestral: Se alcanzó la meta realizando 15 acciones para el beneficio de los grupos de atención prioritaria, obteniendo 100% de avance trimestral.</t>
  </si>
  <si>
    <t>Justificación Trimestral: Se realizaron 12 acciones de profesionalización sobre herramientas de mejora y comercialización, obteniendo 133.33% de avance trimestral.</t>
  </si>
  <si>
    <t xml:space="preserve">Justificación Trimestral: Se realizaron 5  capacitaciones en beneficio del sector productivo para el mejoramiento de comercio, realizando 2 más de los planeados, debido a la demanda de la ciudadanía que los solicita, obteniendo 166.67% de la meta trimestral.
</t>
  </si>
  <si>
    <r>
      <rPr>
        <b/>
        <sz val="11"/>
        <color theme="1"/>
        <rFont val="Arial"/>
        <family val="2"/>
      </rPr>
      <t xml:space="preserve"> 2.1.1.1.17.2</t>
    </r>
    <r>
      <rPr>
        <sz val="11"/>
        <color theme="1"/>
        <rFont val="Arial"/>
        <family val="2"/>
      </rPr>
      <t xml:space="preserve"> Implementación de eventos en beneficio de la población del municipio de Benito Juárez para incentivar al sector productivo y empresarial.</t>
    </r>
  </si>
  <si>
    <t xml:space="preserve">Justificación Trimestral:   Para este tercer trimestre no se utilizó, teniendo un avance del 100% trimestral.                                                                                                                                                                                                                                                                                                                                 -                                                                                                                                   Justificación Anual:  Para este tercer trimestre, se obtuvo un avance anual del 38.36%. Se estima utilizar el recurso faltante en el siguientes trimestre.                                         </t>
  </si>
  <si>
    <t xml:space="preserve">Justificación Trimestral:   Para este tercer trimestre  se utilizó $153,183.10, teniendo un avance del 100% trimestral.                                                                                                                                                                                                                                                                                                                                                                                    -                                                                                                                                   Justificación Anual:  Para este tercer trimestre, se obtuvo un avance anual del 25.29%. Se estima utilizar el recurso faltante en el siguientes trimestre.                                                             </t>
  </si>
  <si>
    <t xml:space="preserve">Justificación Trimestral:   Para este tercer trimestre  se utilizó 25,623.24, teniendo un avance del 100% trimestral.                                                                                                                                                                                                                                                                                                                                                                             -                                                                                                                                   Justificación Anual:  Para este tercer trimestre, se obtuvo un avance anual del 22.39%. Se estima utilizar el recurso faltante en el siguientes trimestre.                                                                    </t>
  </si>
  <si>
    <t xml:space="preserve">Justificación Trimestral:   Para este tercer trimestre no  se utilizó , teniendo un avance del 100% trimestral.                                                                                                                                                                                                                                                                                                                                                                               -                                                                                                                                   Justificación Anual:  Para este tercer trimestre, se obtuvo un avance anual.                                                         </t>
  </si>
  <si>
    <t xml:space="preserve">Justificación Trimestral:   Para este tercer trimestre no  se utilizó , teniendo un avance del 100% trimestral.                                                                                                                                                                                                                                                                                                                                                                           -                                                                                                                                   Justificación Anual:  Para este tercer trimestre, no se obtuvo un avance anual.                                          </t>
  </si>
  <si>
    <t xml:space="preserve">Justificación Trimestral:   Para este tercer trimestre  se utilizó $150400.42, teniendo un avance del 100% trimestral.                                                                                                                                                                                                                                                                                                                                                                              -                                                                                                                                   Justificación Anual:  Para este tercer trimestre, se obtuvo un avance anual del 51.70%. Se estima utilizar el recurso faltante en el siguientes trimestre.                                                       </t>
  </si>
  <si>
    <t xml:space="preserve">Justificación Trimestral:   Para este tercer trimestre  no se utilizó , teniendo un avance del 100% trimestral.                                                                                                                                                                                                                                                                                                                                                                                    -                                                                                                                                   Justificación Anual: Para este tercer trimestre, no se obtuvo un avance anual.                                        </t>
  </si>
  <si>
    <t xml:space="preserve">Justificación Trimestral:   Para este tercer trimestre no se utilizó, teniendo un avance del 100% trimestral.                                                                                                                                                                                                                                                                                                                                                                               -                                                                                                                                   Justificación Anual:  Para este tercer trimestre, no se obtuvo un avance anual.                                        </t>
  </si>
  <si>
    <t xml:space="preserve">Justificación Trimestral:   Para este tercer trimestre  se utilizó $67,026.29, teniendo un avance del 100% trimestral.                                                                                                                                                                                                                                                                                                                                                                          -                                                                                                                                   Justificación Anual:  Para este tercer trimestre, se obtuvo un avance anual del 13.41%. Se estima utilizar el recurso faltante en el siguientes trimestre.                                                                     </t>
  </si>
  <si>
    <t xml:space="preserve">Justificación Trimestral:   Para este tercer trimestre  no se utilizó, teniendo un avance del 100% trimestral.                                                                                                                                                                                                                                                                                                                                                                     -                                                                                                                                   Justificación Anual: Para este tercer trimestre, no se obtuvo un avance anual.                                         </t>
  </si>
  <si>
    <t>Justificación Trimestral: Faltaron 9 actividades de Integración, organización y seguimiento de comités de contraloría social para alcanzar la meta, debido a la cantidad de actividades relacionadas al cierre de la administración pública y a las cuestiones climatológicas, obteniendo un 85.48% de avance trimestral.</t>
  </si>
  <si>
    <t xml:space="preserve">Justificación Trimestral: Se realizaron 22 pláticas de prevención de la salud para orientar a la población en el cuidado de su salud, faltando 7 pláticas que debido al tema de la tormenta tropical y entrega de los tenis escolares se suspendieron, obteniendo un 75.86% de avance trimestral.
</t>
  </si>
  <si>
    <t>Justificación Trimestral: Se alcanzó la meta realizando 27 servicios de  traslados y complementarios a personas con discapacidad, o movilidad reducida a las unidades médicas, obteniendo un 100% de avance trimestral.</t>
  </si>
  <si>
    <r>
      <rPr>
        <b/>
        <sz val="11"/>
        <color theme="1"/>
        <rFont val="Arial"/>
        <family val="2"/>
      </rPr>
      <t xml:space="preserve">PAPR: </t>
    </r>
    <r>
      <rPr>
        <sz val="11"/>
        <color theme="1"/>
        <rFont val="Arial"/>
        <family val="2"/>
      </rPr>
      <t>Porcentaje de atenciones psicológicas realizadas (Consulta Psicologica).</t>
    </r>
  </si>
  <si>
    <r>
      <rPr>
        <b/>
        <sz val="11"/>
        <color theme="1"/>
        <rFont val="Arial"/>
        <family val="2"/>
      </rPr>
      <t xml:space="preserve">PASR: </t>
    </r>
    <r>
      <rPr>
        <sz val="11"/>
        <color theme="1"/>
        <rFont val="Arial"/>
        <family val="2"/>
      </rPr>
      <t>Porcentaje de asesoramientos sociales realizados (Consulta de Trabajo Social).</t>
    </r>
  </si>
  <si>
    <r>
      <rPr>
        <b/>
        <sz val="11"/>
        <color theme="1"/>
        <rFont val="Arial"/>
        <family val="2"/>
      </rPr>
      <t xml:space="preserve">PASMO: </t>
    </r>
    <r>
      <rPr>
        <sz val="11"/>
        <color theme="1"/>
        <rFont val="Arial"/>
        <family val="2"/>
      </rPr>
      <t>Porcentaje de Atenciones de Salud Mental Otorgadas (Consulta Psicologica de Trabajo Social y Pláticas de Salud mental "Determinates sociales y mecanismos protectores").</t>
    </r>
  </si>
  <si>
    <r>
      <rPr>
        <b/>
        <sz val="11"/>
        <rFont val="Arial"/>
        <family val="2"/>
      </rPr>
      <t>PARIDE:</t>
    </r>
    <r>
      <rPr>
        <sz val="11"/>
        <rFont val="Arial"/>
        <family val="2"/>
      </rPr>
      <t xml:space="preserve"> Porcentaje de Acciones realizadas que Impulsan el Desarrollo Económico (Reuniones con dependencias de gobierno e iniciativa privada).</t>
    </r>
  </si>
  <si>
    <r>
      <rPr>
        <b/>
        <sz val="11"/>
        <color theme="1"/>
        <rFont val="Arial"/>
        <family val="2"/>
      </rPr>
      <t xml:space="preserve">PCCISR: </t>
    </r>
    <r>
      <rPr>
        <sz val="11"/>
        <color theme="1"/>
        <rFont val="Arial"/>
        <family val="2"/>
      </rPr>
      <t>Porcentaje de Capacitaciones en temas de comercio, industria y de servicios  realizados (Capacitate).</t>
    </r>
  </si>
  <si>
    <r>
      <rPr>
        <b/>
        <sz val="11"/>
        <color theme="1"/>
        <rFont val="Arial"/>
        <family val="2"/>
      </rPr>
      <t xml:space="preserve">PCCISR: </t>
    </r>
    <r>
      <rPr>
        <sz val="11"/>
        <color theme="1"/>
        <rFont val="Arial"/>
        <family val="2"/>
      </rPr>
      <t>Porcentaje de Capacitaciones en temas de comercio, industria y de servicios  realizados (Expos).</t>
    </r>
  </si>
  <si>
    <r>
      <rPr>
        <b/>
        <sz val="11"/>
        <color theme="1"/>
        <rFont val="Arial"/>
        <family val="2"/>
      </rPr>
      <t xml:space="preserve">PAEIE: </t>
    </r>
    <r>
      <rPr>
        <sz val="11"/>
        <color theme="1"/>
        <rFont val="Arial"/>
        <family val="2"/>
      </rPr>
      <t>Porcentaje de asesoramiento a emprendedores  para impulsar su emprendimiento. (Asesoramientos y Atenciones a Asociaciones Civiles).</t>
    </r>
  </si>
  <si>
    <r>
      <rPr>
        <b/>
        <sz val="11"/>
        <rFont val="Arial"/>
        <family val="2"/>
      </rPr>
      <t xml:space="preserve">PEAEF: </t>
    </r>
    <r>
      <rPr>
        <sz val="11"/>
        <rFont val="Arial"/>
        <family val="2"/>
      </rPr>
      <t>Porcentaje ejecutado de Acciones de Educación Financiera  (Capacitate, Expos, Asesoramientos y Atenciones a Asociaciones Civiles).</t>
    </r>
  </si>
  <si>
    <r>
      <rPr>
        <b/>
        <sz val="11"/>
        <color theme="1"/>
        <rFont val="Arial"/>
        <family val="2"/>
      </rPr>
      <t xml:space="preserve">PVPAFTEC: </t>
    </r>
    <r>
      <rPr>
        <sz val="11"/>
        <color theme="1"/>
        <rFont val="Arial"/>
        <family val="2"/>
      </rPr>
      <t>Porcentaje de Vinculaciones a Programas de Apoyo financiero, tutoria empresarial y capaciación (Asesórate).</t>
    </r>
  </si>
  <si>
    <r>
      <rPr>
        <b/>
        <sz val="11"/>
        <rFont val="Arial"/>
        <family val="2"/>
      </rPr>
      <t xml:space="preserve">PAEJ: </t>
    </r>
    <r>
      <rPr>
        <sz val="11"/>
        <rFont val="Arial"/>
        <family val="2"/>
      </rPr>
      <t xml:space="preserve">Porcentaje de Acciones de Emprendimiento para la juventud (Jornada de Orientación al Emprendimiento) 		</t>
    </r>
  </si>
  <si>
    <r>
      <t xml:space="preserve">PABVC: </t>
    </r>
    <r>
      <rPr>
        <sz val="11"/>
        <rFont val="Arial"/>
        <family val="2"/>
      </rPr>
      <t>Porcentaje de Acciones para el Beneficio de los grupos de atención prioritaria</t>
    </r>
    <r>
      <rPr>
        <b/>
        <sz val="11"/>
        <rFont val="Arial"/>
        <family val="2"/>
      </rPr>
      <t xml:space="preserve"> </t>
    </r>
    <r>
      <rPr>
        <sz val="11"/>
        <rFont val="Arial"/>
        <family val="2"/>
      </rPr>
      <t>(Tiendas Móviles).</t>
    </r>
  </si>
  <si>
    <r>
      <rPr>
        <b/>
        <sz val="11"/>
        <rFont val="Arial"/>
        <family val="2"/>
      </rPr>
      <t xml:space="preserve">PAPPE: </t>
    </r>
    <r>
      <rPr>
        <sz val="11"/>
        <rFont val="Arial"/>
        <family val="2"/>
      </rPr>
      <t>Porcentaje de Acciones de Promoción de Proyectos ejecutados (Asesórate, Jornada de Orientación al Emprendimiento y Tiendas Móviles).</t>
    </r>
  </si>
  <si>
    <r>
      <rPr>
        <b/>
        <sz val="9"/>
        <color theme="1"/>
        <rFont val="Arial"/>
        <family val="2"/>
      </rPr>
      <t xml:space="preserve">PCSP: </t>
    </r>
    <r>
      <rPr>
        <sz val="9"/>
        <color theme="1"/>
        <rFont val="Arial"/>
        <family val="2"/>
      </rPr>
      <t>Porcentaje de Capacitaciones  al Sector Productivo ejecutadas (Talleres de: Elaboración de Insecticidas Orgánico, Plagas y Enfermedades, Herramientas de Mejora y Comercialización de sus Productos, Mi Primera Planta, Elaboración de Composta, Gallinitas Ponedoras, Elaboración de Conservas, Sustentabilidad Ambiental y Huertos Verticales).</t>
    </r>
  </si>
  <si>
    <r>
      <rPr>
        <b/>
        <sz val="11"/>
        <rFont val="Arial"/>
        <family val="2"/>
      </rPr>
      <t xml:space="preserve">PEISPE: </t>
    </r>
    <r>
      <rPr>
        <sz val="11"/>
        <rFont val="Arial"/>
        <family val="2"/>
      </rPr>
      <t xml:space="preserve">Porcentaje de Eventos que Incentivan al Sector Productivo y empresarial ejecutados (Entrega de Semillas, Reuniones con Sector Primario, Gallinitas Ponedoras y Expo Plantas).		</t>
    </r>
  </si>
  <si>
    <r>
      <rPr>
        <b/>
        <sz val="9"/>
        <rFont val="Arial"/>
        <family val="2"/>
      </rPr>
      <t xml:space="preserve">PADR: </t>
    </r>
    <r>
      <rPr>
        <sz val="9"/>
        <rFont val="Arial"/>
        <family val="2"/>
      </rPr>
      <t xml:space="preserve">Porcentaje de Acciones de Desarrollo Rural ejecutados (Talleres de: Elaboración de Insecticidas Orgánico, Plagas y Enfermedades, Herramientas de Mejora y Comercialización de sus Productos, Mi Primera Planta, Elaboración de Composta, Gallinitas Ponedoras, Elaboración de Conservas, Sustentabilidad Ambiental y Huertos Verticales. Entrega de Semillas, Reuniones con Sector Primario, Gallinitas Ponedoras y Expo Plantas).			 				</t>
    </r>
  </si>
  <si>
    <r>
      <rPr>
        <b/>
        <sz val="11"/>
        <color theme="1"/>
        <rFont val="Arial"/>
        <family val="2"/>
      </rPr>
      <t>PALE:</t>
    </r>
    <r>
      <rPr>
        <sz val="11"/>
        <color theme="1"/>
        <rFont val="Arial"/>
        <family val="2"/>
      </rPr>
      <t xml:space="preserve"> Porcentaje de Atenciones Laborales ejecutadas (Bolsa de Empleo, Empléate Web, Empléate Intinerante y Empléate Intinerante Rosa).</t>
    </r>
  </si>
  <si>
    <r>
      <rPr>
        <b/>
        <sz val="11"/>
        <rFont val="Arial"/>
        <family val="2"/>
      </rPr>
      <t>PAVL:</t>
    </r>
    <r>
      <rPr>
        <sz val="11"/>
        <rFont val="Arial"/>
        <family val="2"/>
      </rPr>
      <t xml:space="preserve"> Porcentaje de Atenciones para Vinculación Laboral ejecutadas (Bolsa de Empleo, Empléate Web, Empléate Intinerante y Empléate Intinerante Rosa).</t>
    </r>
  </si>
  <si>
    <t>Justificación Trimestral: No se tiene meta planeada para este trimestre.</t>
  </si>
  <si>
    <t>Justificación Trimestral: No se tienen programadas actividades para este trimestre.</t>
  </si>
  <si>
    <t>Justificación Trimestral: La actividad 2.1.1.1.5.2 realizo 1 plática sobre la “explotación sexual comercial de niñas, niños y adolescentes” debido a la importancia del tema.</t>
  </si>
  <si>
    <t xml:space="preserve">Justificación Trimestral: Se realizó una actividad debido a la importancia del tema, en la que se abordó el tema “explotación sexual comercial de niñas, niños y adolescentes” con la cual se benefició a 57 ciudadanos en el Planetario Ka’Yok.
</t>
  </si>
  <si>
    <r>
      <t>Justificación Trimestral: Se realizaron 17 actividades  a favor del desarrollo educativo en instituciones públicas</t>
    </r>
    <r>
      <rPr>
        <sz val="11"/>
        <color theme="1"/>
        <rFont val="Arial"/>
        <family val="2"/>
      </rPr>
      <t>, alcanzando la meta establecida</t>
    </r>
    <r>
      <rPr>
        <sz val="11"/>
        <rFont val="Arial"/>
        <family val="2"/>
      </rPr>
      <t>, obteniendo un 100% de avance trimestral.</t>
    </r>
  </si>
  <si>
    <t xml:space="preserve">Justificación Trimestral: Se alcanzó la meta realizando 15  eventos, para ofrecer una mayor variedad de servicios de salud, obteniendo el 100% de avance trimestral.
</t>
  </si>
  <si>
    <t>Justificación Trimestral: A partir del primero de abril la Dirección de Salud pone a disposición de las y los cancunenses los nuevos Consultorios Médicos en las instalaciones del Ayuntamiento de Benito Juárez, también se brindan consultas en el CDC de la Región 101, obteniendo mayor afluencia y solicitud de los servicios, por lo que se realizaron 2878 atenciones médicas en materia de salud preventiva para mejorar la salud de los Benitojuarenses, con un avance trimestral de 105.23%.</t>
  </si>
  <si>
    <t>Justificación Trimestral: Se realizaron 3570, debido a la apertura de nuevos hoteles, ya que cuentas con muchas vacantes, además que son de gran interés para la ciudadanía obteniendo 137.10% de avance trimestral.</t>
  </si>
  <si>
    <t>Justificación Trimestral: Se realizaron 3570, pasando la meta planeada, debido a la apertura de nuevos hoteles, ya que cuentas con muchas vacantes, además que son de gran interés para la ciudadanía y demandan las vacantes, por lo que se atendió a más de los contemplados, obteniendo 137.10% de avance trimestral.</t>
  </si>
  <si>
    <r>
      <t>Justificación Trimestral: Se alcanzó la meta del Componente, realizando 18 actividades de coordinación interinstitucional de política social y humana, realizando 2 más, las que fueron brigadas, que la ciudadanía solicito, debido a</t>
    </r>
    <r>
      <rPr>
        <sz val="11"/>
        <color theme="1"/>
        <rFont val="Arial"/>
        <family val="2"/>
      </rPr>
      <t xml:space="preserve"> la</t>
    </r>
    <r>
      <rPr>
        <sz val="11"/>
        <color rgb="FFFF0000"/>
        <rFont val="Arial"/>
        <family val="2"/>
      </rPr>
      <t xml:space="preserve"> </t>
    </r>
    <r>
      <rPr>
        <sz val="11"/>
        <rFont val="Arial"/>
        <family val="2"/>
      </rPr>
      <t>demanda de las necesidades, mejororando el desarrollo social y comunitario  de las planeadas obteniendo un 112.50% de avance trimestral.</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</si>
</sst>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8" formatCode="&quot;$&quot;#,##0.00;[Red]\-&quot;$&quot;#,##0.00"/>
    <numFmt numFmtId="44" formatCode="_-&quot;$&quot;* #,##0.00_-;\-&quot;$&quot;* #,##0.00_-;_-&quot;$&quot;* &quot;-&quot;??_-;_-@_-"/>
    <numFmt numFmtId="164" formatCode="&quot;$&quot;#,##0.00"/>
  </numFmts>
  <fonts count="29" x14ac:knownFonts="1">
    <font>
      <sz val="11"/>
      <color theme="1"/>
      <name val="Calibri"/>
      <family val="2"/>
      <scheme val="minor"/>
    </font>
    <font>
      <b/>
      <sz val="11"/>
      <name val="Arial"/>
      <family val="2"/>
    </font>
    <font>
      <b/>
      <sz val="11"/>
      <color rgb="FF000000"/>
      <name val="Arial"/>
      <family val="2"/>
    </font>
    <font>
      <sz val="11"/>
      <color theme="1"/>
      <name val="Arial"/>
      <family val="2"/>
    </font>
    <font>
      <b/>
      <sz val="11"/>
      <color theme="1"/>
      <name val="Arial"/>
      <family val="2"/>
    </font>
    <font>
      <b/>
      <sz val="11"/>
      <color theme="0"/>
      <name val="Arial"/>
      <family val="2"/>
    </font>
    <font>
      <sz val="11"/>
      <name val="Arial"/>
      <family val="2"/>
    </font>
    <font>
      <sz val="11"/>
      <color theme="1"/>
      <name val="Calibri"/>
      <family val="2"/>
      <scheme val="minor"/>
    </font>
    <font>
      <sz val="8"/>
      <name val="Calibri"/>
      <family val="2"/>
      <scheme val="minor"/>
    </font>
    <font>
      <b/>
      <sz val="12"/>
      <color theme="1"/>
      <name val="Calibri"/>
      <family val="2"/>
      <scheme val="minor"/>
    </font>
    <font>
      <b/>
      <sz val="14"/>
      <name val="Arial"/>
      <family val="2"/>
    </font>
    <font>
      <b/>
      <sz val="24"/>
      <color theme="1"/>
      <name val="Calibri"/>
      <family val="2"/>
      <scheme val="minor"/>
    </font>
    <font>
      <sz val="13"/>
      <color theme="1"/>
      <name val="Calibri"/>
      <family val="2"/>
      <scheme val="minor"/>
    </font>
    <font>
      <b/>
      <sz val="14"/>
      <color theme="1"/>
      <name val="Arial"/>
      <family val="2"/>
    </font>
    <font>
      <b/>
      <sz val="24"/>
      <color theme="1"/>
      <name val="Arial"/>
      <family val="2"/>
    </font>
    <font>
      <b/>
      <sz val="11"/>
      <color rgb="FFFF0000"/>
      <name val="Arial"/>
      <family val="2"/>
    </font>
    <font>
      <sz val="11"/>
      <color rgb="FF000000"/>
      <name val="Arial"/>
      <family val="2"/>
    </font>
    <font>
      <sz val="8"/>
      <name val="Arial"/>
      <family val="2"/>
    </font>
    <font>
      <b/>
      <sz val="8"/>
      <name val="Arial"/>
      <family val="2"/>
    </font>
    <font>
      <sz val="10"/>
      <color theme="1"/>
      <name val="Arial"/>
      <family val="2"/>
    </font>
    <font>
      <b/>
      <sz val="10"/>
      <color theme="1"/>
      <name val="Arial"/>
      <family val="2"/>
    </font>
    <font>
      <sz val="9"/>
      <color theme="1"/>
      <name val="Arial"/>
      <family val="2"/>
    </font>
    <font>
      <b/>
      <sz val="9"/>
      <color theme="1"/>
      <name val="Arial"/>
      <family val="2"/>
    </font>
    <font>
      <sz val="8"/>
      <color theme="1"/>
      <name val="Arial"/>
      <family val="2"/>
    </font>
    <font>
      <b/>
      <sz val="8"/>
      <color theme="1"/>
      <name val="Arial"/>
      <family val="2"/>
    </font>
    <font>
      <sz val="9"/>
      <name val="Arial"/>
      <family val="2"/>
    </font>
    <font>
      <b/>
      <sz val="9"/>
      <name val="Arial"/>
      <family val="2"/>
    </font>
    <font>
      <sz val="11"/>
      <color rgb="FFFF0000"/>
      <name val="Arial"/>
      <family val="2"/>
    </font>
    <font>
      <sz val="12"/>
      <color rgb="FF000000"/>
      <name val="Century Gothic"/>
      <family val="1"/>
    </font>
  </fonts>
  <fills count="18">
    <fill>
      <patternFill patternType="none"/>
    </fill>
    <fill>
      <patternFill patternType="gray125"/>
    </fill>
    <fill>
      <patternFill patternType="solid">
        <fgColor theme="2" tint="-9.9978637043366805E-2"/>
        <bgColor indexed="64"/>
      </patternFill>
    </fill>
    <fill>
      <patternFill patternType="solid">
        <fgColor theme="2" tint="-0.249977111117893"/>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rgb="FFF2F2F2"/>
        <bgColor rgb="FFF2F2F2"/>
      </patternFill>
    </fill>
    <fill>
      <patternFill patternType="solid">
        <fgColor theme="0"/>
        <bgColor indexed="64"/>
      </patternFill>
    </fill>
    <fill>
      <patternFill patternType="solid">
        <fgColor rgb="FFBD2452"/>
        <bgColor indexed="64"/>
      </patternFill>
    </fill>
    <fill>
      <patternFill patternType="solid">
        <fgColor rgb="FFFDE9EB"/>
        <bgColor indexed="64"/>
      </patternFill>
    </fill>
    <fill>
      <patternFill patternType="solid">
        <fgColor rgb="FFFFEFF3"/>
        <bgColor indexed="64"/>
      </patternFill>
    </fill>
    <fill>
      <patternFill patternType="solid">
        <fgColor rgb="FFFDE9EB"/>
        <bgColor rgb="FF000000"/>
      </patternFill>
    </fill>
    <fill>
      <patternFill patternType="solid">
        <fgColor rgb="FFED9EB7"/>
        <bgColor rgb="FF000000"/>
      </patternFill>
    </fill>
    <fill>
      <patternFill patternType="solid">
        <fgColor rgb="FFED9EB7"/>
        <bgColor indexed="64"/>
      </patternFill>
    </fill>
    <fill>
      <patternFill patternType="solid">
        <fgColor theme="6" tint="0.79998168889431442"/>
        <bgColor indexed="64"/>
      </patternFill>
    </fill>
    <fill>
      <patternFill patternType="solid">
        <fgColor rgb="FFEC9EB6"/>
        <bgColor indexed="64"/>
      </patternFill>
    </fill>
    <fill>
      <patternFill patternType="solid">
        <fgColor rgb="FFFFEC9C"/>
        <bgColor indexed="64"/>
      </patternFill>
    </fill>
    <fill>
      <patternFill patternType="solid">
        <fgColor rgb="FFFEEAEC"/>
        <bgColor indexed="64"/>
      </patternFill>
    </fill>
  </fills>
  <borders count="107">
    <border>
      <left/>
      <right/>
      <top/>
      <bottom/>
      <diagonal/>
    </border>
    <border>
      <left style="dashed">
        <color theme="1"/>
      </left>
      <right style="dashed">
        <color theme="1"/>
      </right>
      <top style="dashed">
        <color theme="1"/>
      </top>
      <bottom style="dashed">
        <color theme="1"/>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style="medium">
        <color indexed="64"/>
      </right>
      <top/>
      <bottom style="medium">
        <color indexed="64"/>
      </bottom>
      <diagonal/>
    </border>
    <border>
      <left style="medium">
        <color indexed="64"/>
      </left>
      <right style="thin">
        <color indexed="64"/>
      </right>
      <top/>
      <bottom style="medium">
        <color indexed="64"/>
      </bottom>
      <diagonal/>
    </border>
    <border>
      <left style="medium">
        <color indexed="64"/>
      </left>
      <right style="medium">
        <color indexed="64"/>
      </right>
      <top style="medium">
        <color indexed="64"/>
      </top>
      <bottom/>
      <diagonal/>
    </border>
    <border>
      <left/>
      <right style="medium">
        <color indexed="64"/>
      </right>
      <top/>
      <bottom style="medium">
        <color indexed="64"/>
      </bottom>
      <diagonal/>
    </border>
    <border>
      <left style="medium">
        <color indexed="64"/>
      </left>
      <right style="medium">
        <color indexed="64"/>
      </right>
      <top style="dotted">
        <color indexed="64"/>
      </top>
      <bottom style="dotted">
        <color indexed="64"/>
      </bottom>
      <diagonal/>
    </border>
    <border>
      <left style="medium">
        <color indexed="64"/>
      </left>
      <right style="dotted">
        <color indexed="64"/>
      </right>
      <top style="dotted">
        <color indexed="64"/>
      </top>
      <bottom/>
      <diagonal/>
    </border>
    <border>
      <left style="dashed">
        <color theme="1"/>
      </left>
      <right style="dashed">
        <color theme="1"/>
      </right>
      <top style="dashed">
        <color indexed="64"/>
      </top>
      <bottom style="medium">
        <color indexed="64"/>
      </bottom>
      <diagonal/>
    </border>
    <border>
      <left style="medium">
        <color indexed="64"/>
      </left>
      <right style="medium">
        <color indexed="64"/>
      </right>
      <top style="dotted">
        <color indexed="64"/>
      </top>
      <bottom style="medium">
        <color indexed="64"/>
      </bottom>
      <diagonal/>
    </border>
    <border>
      <left style="medium">
        <color indexed="64"/>
      </left>
      <right style="dotted">
        <color indexed="64"/>
      </right>
      <top/>
      <bottom/>
      <diagonal/>
    </border>
    <border>
      <left style="medium">
        <color indexed="64"/>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dotted">
        <color indexed="64"/>
      </bottom>
      <diagonal/>
    </border>
    <border>
      <left style="medium">
        <color indexed="64"/>
      </left>
      <right style="medium">
        <color indexed="64"/>
      </right>
      <top style="medium">
        <color indexed="64"/>
      </top>
      <bottom style="dotted">
        <color indexed="64"/>
      </bottom>
      <diagonal/>
    </border>
    <border>
      <left style="medium">
        <color indexed="64"/>
      </left>
      <right style="medium">
        <color indexed="64"/>
      </right>
      <top/>
      <bottom style="dotted">
        <color indexed="64"/>
      </bottom>
      <diagonal/>
    </border>
    <border>
      <left style="medium">
        <color indexed="64"/>
      </left>
      <right/>
      <top style="dotted">
        <color indexed="64"/>
      </top>
      <bottom style="dotted">
        <color indexed="64"/>
      </bottom>
      <diagonal/>
    </border>
    <border>
      <left style="medium">
        <color indexed="64"/>
      </left>
      <right style="thin">
        <color indexed="64"/>
      </right>
      <top style="dotted">
        <color indexed="64"/>
      </top>
      <bottom style="medium">
        <color indexed="64"/>
      </bottom>
      <diagonal/>
    </border>
    <border>
      <left style="medium">
        <color indexed="64"/>
      </left>
      <right style="medium">
        <color indexed="64"/>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top style="thin">
        <color indexed="64"/>
      </top>
      <bottom/>
      <diagonal/>
    </border>
    <border>
      <left style="dashed">
        <color theme="1"/>
      </left>
      <right style="medium">
        <color indexed="64"/>
      </right>
      <top style="dashed">
        <color theme="1"/>
      </top>
      <bottom style="dashed">
        <color theme="1"/>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dashed">
        <color theme="1"/>
      </left>
      <right style="dashed">
        <color theme="1"/>
      </right>
      <top style="dashed">
        <color theme="1"/>
      </top>
      <bottom style="medium">
        <color indexed="64"/>
      </bottom>
      <diagonal/>
    </border>
    <border>
      <left style="dashed">
        <color theme="1"/>
      </left>
      <right style="medium">
        <color indexed="64"/>
      </right>
      <top style="dashed">
        <color theme="1"/>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dashed">
        <color theme="1"/>
      </right>
      <top style="medium">
        <color indexed="64"/>
      </top>
      <bottom style="dashed">
        <color theme="1"/>
      </bottom>
      <diagonal/>
    </border>
    <border>
      <left style="dashed">
        <color theme="1"/>
      </left>
      <right style="dashed">
        <color theme="1"/>
      </right>
      <top style="medium">
        <color indexed="64"/>
      </top>
      <bottom style="dashed">
        <color theme="1"/>
      </bottom>
      <diagonal/>
    </border>
    <border>
      <left style="dashed">
        <color theme="1"/>
      </left>
      <right style="medium">
        <color indexed="64"/>
      </right>
      <top style="medium">
        <color indexed="64"/>
      </top>
      <bottom style="dashed">
        <color theme="1"/>
      </bottom>
      <diagonal/>
    </border>
    <border>
      <left style="dashed">
        <color theme="1"/>
      </left>
      <right style="dashed">
        <color theme="1"/>
      </right>
      <top style="medium">
        <color indexed="64"/>
      </top>
      <bottom style="dotted">
        <color theme="1"/>
      </bottom>
      <diagonal/>
    </border>
    <border>
      <left style="dashed">
        <color theme="1"/>
      </left>
      <right style="medium">
        <color indexed="64"/>
      </right>
      <top style="medium">
        <color indexed="64"/>
      </top>
      <bottom style="dotted">
        <color theme="1"/>
      </bottom>
      <diagonal/>
    </border>
    <border>
      <left style="medium">
        <color indexed="64"/>
      </left>
      <right style="dashed">
        <color theme="1"/>
      </right>
      <top style="dashed">
        <color theme="1"/>
      </top>
      <bottom style="dashed">
        <color theme="1"/>
      </bottom>
      <diagonal/>
    </border>
    <border>
      <left style="dashed">
        <color theme="1"/>
      </left>
      <right style="dashed">
        <color theme="1"/>
      </right>
      <top style="dotted">
        <color theme="1"/>
      </top>
      <bottom style="dotted">
        <color theme="1"/>
      </bottom>
      <diagonal/>
    </border>
    <border>
      <left style="dashed">
        <color theme="1"/>
      </left>
      <right style="medium">
        <color indexed="64"/>
      </right>
      <top style="dotted">
        <color theme="1"/>
      </top>
      <bottom style="dotted">
        <color theme="1"/>
      </bottom>
      <diagonal/>
    </border>
    <border>
      <left style="thin">
        <color indexed="64"/>
      </left>
      <right style="medium">
        <color indexed="64"/>
      </right>
      <top style="thin">
        <color indexed="64"/>
      </top>
      <bottom style="thin">
        <color indexed="64"/>
      </bottom>
      <diagonal/>
    </border>
    <border>
      <left style="medium">
        <color indexed="64"/>
      </left>
      <right style="dashed">
        <color theme="1"/>
      </right>
      <top style="dashed">
        <color theme="1"/>
      </top>
      <bottom style="medium">
        <color indexed="64"/>
      </bottom>
      <diagonal/>
    </border>
    <border>
      <left style="dashed">
        <color theme="1"/>
      </left>
      <right style="dashed">
        <color theme="1"/>
      </right>
      <top style="dotted">
        <color theme="1"/>
      </top>
      <bottom style="medium">
        <color indexed="64"/>
      </bottom>
      <diagonal/>
    </border>
    <border>
      <left style="dashed">
        <color theme="1"/>
      </left>
      <right style="medium">
        <color indexed="64"/>
      </right>
      <top style="dotted">
        <color theme="1"/>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bottom style="dotted">
        <color indexed="64"/>
      </bottom>
      <diagonal/>
    </border>
    <border>
      <left style="medium">
        <color indexed="64"/>
      </left>
      <right/>
      <top style="dashed">
        <color theme="1"/>
      </top>
      <bottom style="dashed">
        <color theme="1"/>
      </bottom>
      <diagonal/>
    </border>
    <border>
      <left/>
      <right/>
      <top style="dashed">
        <color theme="1"/>
      </top>
      <bottom style="dashed">
        <color theme="1"/>
      </bottom>
      <diagonal/>
    </border>
    <border>
      <left style="medium">
        <color indexed="64"/>
      </left>
      <right/>
      <top style="thin">
        <color indexed="64"/>
      </top>
      <bottom style="thin">
        <color indexed="64"/>
      </bottom>
      <diagonal/>
    </border>
    <border>
      <left style="dashed">
        <color rgb="FF000000"/>
      </left>
      <right style="dashed">
        <color rgb="FF000000"/>
      </right>
      <top style="dashed">
        <color rgb="FF000000"/>
      </top>
      <bottom/>
      <diagonal/>
    </border>
    <border>
      <left style="dotted">
        <color indexed="64"/>
      </left>
      <right style="dotted">
        <color indexed="64"/>
      </right>
      <top style="dotted">
        <color indexed="64"/>
      </top>
      <bottom style="dotted">
        <color indexed="64"/>
      </bottom>
      <diagonal/>
    </border>
    <border>
      <left style="medium">
        <color indexed="64"/>
      </left>
      <right style="dotted">
        <color indexed="64"/>
      </right>
      <top style="dashed">
        <color theme="1"/>
      </top>
      <bottom style="medium">
        <color indexed="64"/>
      </bottom>
      <diagonal/>
    </border>
    <border>
      <left style="dotted">
        <color indexed="64"/>
      </left>
      <right style="dotted">
        <color indexed="64"/>
      </right>
      <top style="dotted">
        <color indexed="64"/>
      </top>
      <bottom style="medium">
        <color indexed="64"/>
      </bottom>
      <diagonal/>
    </border>
    <border>
      <left style="medium">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medium">
        <color indexed="64"/>
      </left>
      <right style="medium">
        <color indexed="64"/>
      </right>
      <top style="medium">
        <color indexed="64"/>
      </top>
      <bottom style="medium">
        <color indexed="64"/>
      </bottom>
      <diagonal/>
    </border>
    <border>
      <left style="dashed">
        <color rgb="FF000000"/>
      </left>
      <right/>
      <top style="dashed">
        <color rgb="FF000000"/>
      </top>
      <bottom/>
      <diagonal/>
    </border>
    <border>
      <left style="dotted">
        <color indexed="64"/>
      </left>
      <right/>
      <top style="dotted">
        <color indexed="64"/>
      </top>
      <bottom style="dotted">
        <color indexed="64"/>
      </bottom>
      <diagonal/>
    </border>
    <border>
      <left style="dotted">
        <color indexed="64"/>
      </left>
      <right/>
      <top style="dotted">
        <color indexed="64"/>
      </top>
      <bottom style="medium">
        <color indexed="64"/>
      </bottom>
      <diagonal/>
    </border>
    <border>
      <left style="hair">
        <color indexed="64"/>
      </left>
      <right style="medium">
        <color indexed="64"/>
      </right>
      <top style="hair">
        <color indexed="64"/>
      </top>
      <bottom style="hair">
        <color indexed="64"/>
      </bottom>
      <diagonal/>
    </border>
    <border>
      <left style="medium">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dashed">
        <color theme="1"/>
      </left>
      <right style="dashed">
        <color theme="1"/>
      </right>
      <top/>
      <bottom style="dashed">
        <color theme="1"/>
      </bottom>
      <diagonal/>
    </border>
    <border>
      <left/>
      <right style="thin">
        <color indexed="64"/>
      </right>
      <top style="medium">
        <color indexed="64"/>
      </top>
      <bottom style="medium">
        <color indexed="64"/>
      </bottom>
      <diagonal/>
    </border>
    <border>
      <left style="dotted">
        <color indexed="64"/>
      </left>
      <right style="dashed">
        <color theme="1"/>
      </right>
      <top/>
      <bottom/>
      <diagonal/>
    </border>
    <border>
      <left style="medium">
        <color indexed="64"/>
      </left>
      <right style="medium">
        <color indexed="64"/>
      </right>
      <top style="hair">
        <color indexed="64"/>
      </top>
      <bottom style="medium">
        <color indexed="64"/>
      </bottom>
      <diagonal/>
    </border>
    <border>
      <left style="medium">
        <color indexed="64"/>
      </left>
      <right style="medium">
        <color indexed="64"/>
      </right>
      <top style="hair">
        <color indexed="64"/>
      </top>
      <bottom style="hair">
        <color indexed="64"/>
      </bottom>
      <diagonal/>
    </border>
    <border>
      <left style="medium">
        <color indexed="64"/>
      </left>
      <right style="thin">
        <color indexed="64"/>
      </right>
      <top style="medium">
        <color indexed="64"/>
      </top>
      <bottom style="thin">
        <color indexed="64"/>
      </bottom>
      <diagonal/>
    </border>
    <border>
      <left style="medium">
        <color indexed="64"/>
      </left>
      <right style="medium">
        <color indexed="64"/>
      </right>
      <top style="thin">
        <color indexed="64"/>
      </top>
      <bottom style="dotted">
        <color indexed="64"/>
      </bottom>
      <diagonal/>
    </border>
    <border>
      <left/>
      <right style="dotted">
        <color indexed="64"/>
      </right>
      <top style="thin">
        <color indexed="64"/>
      </top>
      <bottom style="dotted">
        <color indexed="64"/>
      </bottom>
      <diagonal/>
    </border>
    <border>
      <left style="dotted">
        <color indexed="64"/>
      </left>
      <right style="dotted">
        <color indexed="64"/>
      </right>
      <top style="thin">
        <color indexed="64"/>
      </top>
      <bottom style="dotted">
        <color indexed="64"/>
      </bottom>
      <diagonal/>
    </border>
    <border>
      <left style="dotted">
        <color indexed="64"/>
      </left>
      <right style="medium">
        <color indexed="64"/>
      </right>
      <top style="thin">
        <color indexed="64"/>
      </top>
      <bottom style="dotted">
        <color indexed="64"/>
      </bottom>
      <diagonal/>
    </border>
    <border>
      <left style="medium">
        <color indexed="64"/>
      </left>
      <right style="dotted">
        <color indexed="64"/>
      </right>
      <top style="thin">
        <color indexed="64"/>
      </top>
      <bottom style="dotted">
        <color indexed="64"/>
      </bottom>
      <diagonal/>
    </border>
    <border>
      <left style="medium">
        <color indexed="64"/>
      </left>
      <right/>
      <top style="dotted">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style="thin">
        <color indexed="64"/>
      </bottom>
      <diagonal/>
    </border>
    <border>
      <left style="thin">
        <color indexed="64"/>
      </left>
      <right style="thin">
        <color indexed="64"/>
      </right>
      <top style="medium">
        <color indexed="64"/>
      </top>
      <bottom/>
      <diagonal/>
    </border>
    <border>
      <left style="medium">
        <color indexed="64"/>
      </left>
      <right style="hair">
        <color indexed="64"/>
      </right>
      <top/>
      <bottom/>
      <diagonal/>
    </border>
    <border>
      <left style="dotted">
        <color indexed="64"/>
      </left>
      <right style="dotted">
        <color indexed="64"/>
      </right>
      <top style="medium">
        <color indexed="64"/>
      </top>
      <bottom style="dotted">
        <color indexed="64"/>
      </bottom>
      <diagonal/>
    </border>
    <border>
      <left style="medium">
        <color indexed="64"/>
      </left>
      <right style="dotted">
        <color indexed="64"/>
      </right>
      <top style="dotted">
        <color indexed="64"/>
      </top>
      <bottom style="dotted">
        <color indexed="64"/>
      </bottom>
      <diagonal/>
    </border>
    <border>
      <left style="dotted">
        <color indexed="64"/>
      </left>
      <right style="medium">
        <color indexed="64"/>
      </right>
      <top style="dotted">
        <color indexed="64"/>
      </top>
      <bottom style="dotted">
        <color indexed="64"/>
      </bottom>
      <diagonal/>
    </border>
    <border>
      <left style="hair">
        <color indexed="64"/>
      </left>
      <right style="dotted">
        <color indexed="64"/>
      </right>
      <top style="dotted">
        <color indexed="64"/>
      </top>
      <bottom style="dotted">
        <color indexed="64"/>
      </bottom>
      <diagonal/>
    </border>
    <border>
      <left style="thin">
        <color indexed="64"/>
      </left>
      <right style="medium">
        <color theme="1"/>
      </right>
      <top style="medium">
        <color indexed="64"/>
      </top>
      <bottom style="thin">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medium">
        <color indexed="64"/>
      </left>
      <right style="hair">
        <color indexed="64"/>
      </right>
      <top style="dotted">
        <color indexed="64"/>
      </top>
      <bottom/>
      <diagonal/>
    </border>
    <border>
      <left style="medium">
        <color indexed="64"/>
      </left>
      <right style="hair">
        <color indexed="64"/>
      </right>
      <top style="dotted">
        <color indexed="64"/>
      </top>
      <bottom style="medium">
        <color indexed="64"/>
      </bottom>
      <diagonal/>
    </border>
    <border>
      <left style="hair">
        <color indexed="64"/>
      </left>
      <right style="dotted">
        <color indexed="64"/>
      </right>
      <top style="dotted">
        <color indexed="64"/>
      </top>
      <bottom style="medium">
        <color indexed="64"/>
      </bottom>
      <diagonal/>
    </border>
    <border>
      <left style="medium">
        <color indexed="64"/>
      </left>
      <right style="dotted">
        <color indexed="64"/>
      </right>
      <top style="dotted">
        <color indexed="64"/>
      </top>
      <bottom style="medium">
        <color indexed="64"/>
      </bottom>
      <diagonal/>
    </border>
    <border>
      <left style="dotted">
        <color indexed="64"/>
      </left>
      <right style="medium">
        <color indexed="64"/>
      </right>
      <top style="dotted">
        <color indexed="64"/>
      </top>
      <bottom style="medium">
        <color indexed="64"/>
      </bottom>
      <diagonal/>
    </border>
    <border>
      <left style="thick">
        <color rgb="FF4F7278"/>
      </left>
      <right style="thin">
        <color rgb="FF000000"/>
      </right>
      <top style="thin">
        <color rgb="FF000000"/>
      </top>
      <bottom style="thick">
        <color rgb="FF4F7278"/>
      </bottom>
      <diagonal/>
    </border>
    <border>
      <left style="thick">
        <color rgb="FF4F7278"/>
      </left>
      <right style="thin">
        <color rgb="FF000000"/>
      </right>
      <top style="thick">
        <color rgb="FF4F7278"/>
      </top>
      <bottom style="thick">
        <color rgb="FF4F7278"/>
      </bottom>
      <diagonal/>
    </border>
  </borders>
  <cellStyleXfs count="4">
    <xf numFmtId="0" fontId="0" fillId="0" borderId="0"/>
    <xf numFmtId="9" fontId="7" fillId="0" borderId="0" applyFont="0" applyFill="0" applyBorder="0" applyAlignment="0" applyProtection="0"/>
    <xf numFmtId="44" fontId="7" fillId="0" borderId="0" applyFont="0" applyFill="0" applyBorder="0" applyAlignment="0" applyProtection="0"/>
    <xf numFmtId="0" fontId="7" fillId="0" borderId="0"/>
  </cellStyleXfs>
  <cellXfs count="236">
    <xf numFmtId="0" fontId="0" fillId="0" borderId="0" xfId="0"/>
    <xf numFmtId="0" fontId="0" fillId="7" borderId="0" xfId="0" applyFill="1"/>
    <xf numFmtId="0" fontId="3" fillId="5" borderId="16" xfId="0" applyFont="1" applyFill="1" applyBorder="1" applyAlignment="1">
      <alignment horizontal="center" vertical="center" wrapText="1"/>
    </xf>
    <xf numFmtId="0" fontId="6" fillId="5" borderId="20" xfId="0" applyFont="1" applyFill="1" applyBorder="1" applyAlignment="1">
      <alignment horizontal="center" vertical="center" wrapText="1"/>
    </xf>
    <xf numFmtId="0" fontId="4" fillId="5" borderId="23" xfId="0" applyFont="1" applyFill="1" applyBorder="1" applyAlignment="1">
      <alignment horizontal="center" vertical="center" wrapText="1"/>
    </xf>
    <xf numFmtId="0" fontId="4" fillId="5" borderId="26" xfId="0" applyFont="1" applyFill="1" applyBorder="1" applyAlignment="1">
      <alignment horizontal="center" vertical="center" wrapText="1"/>
    </xf>
    <xf numFmtId="164" fontId="6" fillId="5" borderId="27" xfId="2" applyNumberFormat="1" applyFont="1" applyFill="1" applyBorder="1" applyAlignment="1">
      <alignment horizontal="center" vertical="center" wrapText="1"/>
    </xf>
    <xf numFmtId="3" fontId="3" fillId="9" borderId="21" xfId="0" applyNumberFormat="1" applyFont="1" applyFill="1" applyBorder="1" applyAlignment="1">
      <alignment horizontal="center" vertical="center" wrapText="1"/>
    </xf>
    <xf numFmtId="0" fontId="3" fillId="5" borderId="21" xfId="0" applyFont="1" applyFill="1" applyBorder="1" applyAlignment="1">
      <alignment horizontal="center" vertical="center" wrapText="1"/>
    </xf>
    <xf numFmtId="3" fontId="3" fillId="9" borderId="22" xfId="0" applyNumberFormat="1" applyFont="1" applyFill="1" applyBorder="1" applyAlignment="1">
      <alignment horizontal="center" vertical="center" wrapText="1"/>
    </xf>
    <xf numFmtId="10" fontId="0" fillId="6" borderId="34" xfId="0" applyNumberFormat="1" applyFill="1" applyBorder="1" applyAlignment="1">
      <alignment horizontal="center" vertical="center" wrapText="1"/>
    </xf>
    <xf numFmtId="10" fontId="0" fillId="6" borderId="35" xfId="0" applyNumberFormat="1" applyFill="1" applyBorder="1" applyAlignment="1">
      <alignment horizontal="center" vertical="center" wrapText="1"/>
    </xf>
    <xf numFmtId="44" fontId="3" fillId="4" borderId="41" xfId="2" applyFont="1" applyFill="1" applyBorder="1" applyAlignment="1">
      <alignment horizontal="center" vertical="center" wrapText="1"/>
    </xf>
    <xf numFmtId="44" fontId="3" fillId="4" borderId="42" xfId="2" applyFont="1" applyFill="1" applyBorder="1" applyAlignment="1">
      <alignment horizontal="center" vertical="center" wrapText="1"/>
    </xf>
    <xf numFmtId="44" fontId="3" fillId="4" borderId="43" xfId="2" applyFont="1" applyFill="1" applyBorder="1" applyAlignment="1">
      <alignment horizontal="center" vertical="center" wrapText="1"/>
    </xf>
    <xf numFmtId="44" fontId="3" fillId="4" borderId="44" xfId="2" applyFont="1" applyFill="1" applyBorder="1" applyAlignment="1">
      <alignment horizontal="center" vertical="center" wrapText="1"/>
    </xf>
    <xf numFmtId="44" fontId="3" fillId="4" borderId="45" xfId="2" applyFont="1" applyFill="1" applyBorder="1" applyAlignment="1">
      <alignment horizontal="center" vertical="center" wrapText="1"/>
    </xf>
    <xf numFmtId="3" fontId="3" fillId="4" borderId="4" xfId="0" applyNumberFormat="1" applyFont="1" applyFill="1" applyBorder="1" applyAlignment="1">
      <alignment horizontal="center" vertical="center" wrapText="1"/>
    </xf>
    <xf numFmtId="3" fontId="3" fillId="4" borderId="5" xfId="0" applyNumberFormat="1" applyFont="1" applyFill="1" applyBorder="1" applyAlignment="1">
      <alignment horizontal="center" vertical="center" wrapText="1"/>
    </xf>
    <xf numFmtId="44" fontId="3" fillId="4" borderId="46" xfId="2" applyFont="1" applyFill="1" applyBorder="1" applyAlignment="1">
      <alignment horizontal="center" vertical="center" wrapText="1"/>
    </xf>
    <xf numFmtId="44" fontId="3" fillId="4" borderId="1" xfId="2" applyFont="1" applyFill="1" applyBorder="1" applyAlignment="1">
      <alignment horizontal="center" vertical="center" wrapText="1"/>
    </xf>
    <xf numFmtId="44" fontId="3" fillId="4" borderId="33" xfId="2" applyFont="1" applyFill="1" applyBorder="1" applyAlignment="1">
      <alignment horizontal="center" vertical="center" wrapText="1"/>
    </xf>
    <xf numFmtId="44" fontId="3" fillId="4" borderId="47" xfId="2" applyFont="1" applyFill="1" applyBorder="1" applyAlignment="1">
      <alignment horizontal="center" vertical="center" wrapText="1"/>
    </xf>
    <xf numFmtId="44" fontId="3" fillId="4" borderId="48" xfId="2" applyFont="1" applyFill="1" applyBorder="1" applyAlignment="1">
      <alignment horizontal="center" vertical="center" wrapText="1"/>
    </xf>
    <xf numFmtId="3" fontId="3" fillId="4" borderId="36" xfId="0" applyNumberFormat="1" applyFont="1" applyFill="1" applyBorder="1" applyAlignment="1">
      <alignment horizontal="center" vertical="center" wrapText="1"/>
    </xf>
    <xf numFmtId="3" fontId="3" fillId="4" borderId="49" xfId="0" applyNumberFormat="1" applyFont="1" applyFill="1" applyBorder="1" applyAlignment="1">
      <alignment horizontal="center" vertical="center" wrapText="1"/>
    </xf>
    <xf numFmtId="44" fontId="3" fillId="4" borderId="50" xfId="2" applyFont="1" applyFill="1" applyBorder="1" applyAlignment="1">
      <alignment horizontal="center" vertical="center" wrapText="1"/>
    </xf>
    <xf numFmtId="44" fontId="3" fillId="4" borderId="37" xfId="2" applyFont="1" applyFill="1" applyBorder="1" applyAlignment="1">
      <alignment horizontal="center" vertical="center" wrapText="1"/>
    </xf>
    <xf numFmtId="44" fontId="3" fillId="4" borderId="38" xfId="2" applyFont="1" applyFill="1" applyBorder="1" applyAlignment="1">
      <alignment horizontal="center" vertical="center" wrapText="1"/>
    </xf>
    <xf numFmtId="44" fontId="3" fillId="4" borderId="51" xfId="2" applyFont="1" applyFill="1" applyBorder="1" applyAlignment="1">
      <alignment horizontal="center" vertical="center" wrapText="1"/>
    </xf>
    <xf numFmtId="44" fontId="3" fillId="4" borderId="52" xfId="2" applyFont="1" applyFill="1" applyBorder="1" applyAlignment="1">
      <alignment horizontal="center" vertical="center" wrapText="1"/>
    </xf>
    <xf numFmtId="3" fontId="3" fillId="4" borderId="40" xfId="0" applyNumberFormat="1" applyFont="1" applyFill="1" applyBorder="1" applyAlignment="1">
      <alignment horizontal="center" vertical="center" wrapText="1"/>
    </xf>
    <xf numFmtId="3" fontId="3" fillId="4" borderId="53" xfId="0" applyNumberFormat="1" applyFont="1" applyFill="1" applyBorder="1" applyAlignment="1">
      <alignment horizontal="center" vertical="center" wrapText="1"/>
    </xf>
    <xf numFmtId="3" fontId="3" fillId="4" borderId="11" xfId="0" applyNumberFormat="1" applyFont="1" applyFill="1" applyBorder="1" applyAlignment="1">
      <alignment horizontal="center" vertical="center" wrapText="1"/>
    </xf>
    <xf numFmtId="10" fontId="0" fillId="6" borderId="36" xfId="0" applyNumberFormat="1" applyFill="1" applyBorder="1" applyAlignment="1">
      <alignment horizontal="center" vertical="center" wrapText="1"/>
    </xf>
    <xf numFmtId="3" fontId="3" fillId="7" borderId="1" xfId="0" applyNumberFormat="1" applyFont="1" applyFill="1" applyBorder="1" applyAlignment="1">
      <alignment horizontal="center" vertical="center" wrapText="1"/>
    </xf>
    <xf numFmtId="3" fontId="3" fillId="7" borderId="33" xfId="0" applyNumberFormat="1" applyFont="1" applyFill="1" applyBorder="1" applyAlignment="1">
      <alignment horizontal="center" vertical="center" wrapText="1"/>
    </xf>
    <xf numFmtId="10" fontId="0" fillId="6" borderId="57" xfId="0" applyNumberFormat="1" applyFill="1" applyBorder="1" applyAlignment="1">
      <alignment horizontal="center" vertical="center" wrapText="1"/>
    </xf>
    <xf numFmtId="10" fontId="0" fillId="6" borderId="21" xfId="0" applyNumberFormat="1" applyFill="1" applyBorder="1" applyAlignment="1">
      <alignment horizontal="center" vertical="center" wrapText="1"/>
    </xf>
    <xf numFmtId="0" fontId="4" fillId="10" borderId="46" xfId="0" applyFont="1" applyFill="1" applyBorder="1" applyAlignment="1">
      <alignment horizontal="center" vertical="center" wrapText="1"/>
    </xf>
    <xf numFmtId="0" fontId="6" fillId="10" borderId="59" xfId="0" applyFont="1" applyFill="1" applyBorder="1" applyAlignment="1">
      <alignment horizontal="center" vertical="center" wrapText="1"/>
    </xf>
    <xf numFmtId="0" fontId="4" fillId="5" borderId="46" xfId="0" applyFont="1" applyFill="1" applyBorder="1" applyAlignment="1">
      <alignment horizontal="center" vertical="center" wrapText="1"/>
    </xf>
    <xf numFmtId="0" fontId="3" fillId="5" borderId="59" xfId="0" applyFont="1" applyFill="1" applyBorder="1" applyAlignment="1">
      <alignment horizontal="justify" vertical="center" wrapText="1"/>
    </xf>
    <xf numFmtId="0" fontId="3" fillId="5" borderId="59" xfId="0" applyFont="1" applyFill="1" applyBorder="1" applyAlignment="1">
      <alignment horizontal="center" vertical="center" wrapText="1"/>
    </xf>
    <xf numFmtId="0" fontId="3" fillId="10" borderId="59" xfId="0" applyFont="1" applyFill="1" applyBorder="1" applyAlignment="1">
      <alignment horizontal="center" vertical="center" wrapText="1"/>
    </xf>
    <xf numFmtId="0" fontId="4" fillId="5" borderId="60" xfId="0" applyFont="1" applyFill="1" applyBorder="1" applyAlignment="1">
      <alignment horizontal="center" vertical="center" wrapText="1"/>
    </xf>
    <xf numFmtId="0" fontId="3" fillId="5" borderId="61" xfId="0" applyFont="1" applyFill="1" applyBorder="1" applyAlignment="1">
      <alignment horizontal="justify" vertical="center" wrapText="1"/>
    </xf>
    <xf numFmtId="0" fontId="3" fillId="7" borderId="62" xfId="0" applyFont="1" applyFill="1" applyBorder="1" applyAlignment="1">
      <alignment horizontal="center" vertical="center" wrapText="1"/>
    </xf>
    <xf numFmtId="0" fontId="3" fillId="7" borderId="63" xfId="0" applyFont="1" applyFill="1" applyBorder="1" applyAlignment="1">
      <alignment horizontal="center" vertical="center" wrapText="1"/>
    </xf>
    <xf numFmtId="3" fontId="3" fillId="7" borderId="63" xfId="0" applyNumberFormat="1" applyFont="1" applyFill="1" applyBorder="1" applyAlignment="1">
      <alignment horizontal="center" vertical="center" wrapText="1"/>
    </xf>
    <xf numFmtId="3" fontId="3" fillId="7" borderId="62" xfId="0" applyNumberFormat="1" applyFont="1" applyFill="1" applyBorder="1" applyAlignment="1">
      <alignment horizontal="center" vertical="center" wrapText="1"/>
    </xf>
    <xf numFmtId="0" fontId="6" fillId="10" borderId="66" xfId="0" applyFont="1" applyFill="1" applyBorder="1" applyAlignment="1">
      <alignment horizontal="left" vertical="center" wrapText="1"/>
    </xf>
    <xf numFmtId="0" fontId="6" fillId="5" borderId="66" xfId="0" applyFont="1" applyFill="1" applyBorder="1" applyAlignment="1">
      <alignment horizontal="left" vertical="center" wrapText="1"/>
    </xf>
    <xf numFmtId="0" fontId="3" fillId="10" borderId="66" xfId="0" applyFont="1" applyFill="1" applyBorder="1" applyAlignment="1">
      <alignment horizontal="left" vertical="center" wrapText="1"/>
    </xf>
    <xf numFmtId="0" fontId="3" fillId="5" borderId="66" xfId="0" applyFont="1" applyFill="1" applyBorder="1" applyAlignment="1">
      <alignment horizontal="left" vertical="center" wrapText="1"/>
    </xf>
    <xf numFmtId="0" fontId="4" fillId="5" borderId="66" xfId="0" applyFont="1" applyFill="1" applyBorder="1" applyAlignment="1">
      <alignment horizontal="left" vertical="center" wrapText="1"/>
    </xf>
    <xf numFmtId="0" fontId="6" fillId="5" borderId="67" xfId="0" applyFont="1" applyFill="1" applyBorder="1" applyAlignment="1">
      <alignment horizontal="left" vertical="center" wrapText="1"/>
    </xf>
    <xf numFmtId="0" fontId="3" fillId="7" borderId="68" xfId="0" applyFont="1" applyFill="1" applyBorder="1" applyAlignment="1">
      <alignment horizontal="center" vertical="center" wrapText="1"/>
    </xf>
    <xf numFmtId="3" fontId="3" fillId="7" borderId="68" xfId="0" applyNumberFormat="1" applyFont="1" applyFill="1" applyBorder="1" applyAlignment="1">
      <alignment horizontal="center" vertical="center" wrapText="1"/>
    </xf>
    <xf numFmtId="0" fontId="3" fillId="7" borderId="69" xfId="0" applyFont="1" applyFill="1" applyBorder="1" applyAlignment="1">
      <alignment horizontal="center" vertical="center" wrapText="1"/>
    </xf>
    <xf numFmtId="0" fontId="3" fillId="7" borderId="70" xfId="0" applyFont="1" applyFill="1" applyBorder="1" applyAlignment="1">
      <alignment horizontal="center" vertical="center" wrapText="1"/>
    </xf>
    <xf numFmtId="0" fontId="3" fillId="7" borderId="71" xfId="0" applyFont="1" applyFill="1" applyBorder="1" applyAlignment="1">
      <alignment horizontal="center" vertical="center" wrapText="1"/>
    </xf>
    <xf numFmtId="3" fontId="3" fillId="4" borderId="62" xfId="0" applyNumberFormat="1" applyFont="1" applyFill="1" applyBorder="1" applyAlignment="1">
      <alignment horizontal="center" vertical="center" wrapText="1"/>
    </xf>
    <xf numFmtId="3" fontId="3" fillId="4" borderId="68" xfId="0" applyNumberFormat="1" applyFont="1" applyFill="1" applyBorder="1" applyAlignment="1">
      <alignment horizontal="center" vertical="center" wrapText="1"/>
    </xf>
    <xf numFmtId="3" fontId="3" fillId="7" borderId="69" xfId="0" applyNumberFormat="1" applyFont="1" applyFill="1" applyBorder="1" applyAlignment="1">
      <alignment horizontal="center" vertical="center" wrapText="1"/>
    </xf>
    <xf numFmtId="0" fontId="3" fillId="5" borderId="72" xfId="0" applyFont="1" applyFill="1" applyBorder="1" applyAlignment="1">
      <alignment horizontal="center" vertical="center" wrapText="1"/>
    </xf>
    <xf numFmtId="0" fontId="1" fillId="5" borderId="20" xfId="0" applyFont="1" applyFill="1" applyBorder="1" applyAlignment="1">
      <alignment horizontal="center" vertical="center" wrapText="1"/>
    </xf>
    <xf numFmtId="0" fontId="4" fillId="9" borderId="21" xfId="0" applyFont="1" applyFill="1" applyBorder="1" applyAlignment="1">
      <alignment horizontal="center" vertical="center" wrapText="1"/>
    </xf>
    <xf numFmtId="0" fontId="1" fillId="5" borderId="21" xfId="0" applyFont="1" applyFill="1" applyBorder="1" applyAlignment="1">
      <alignment horizontal="center" vertical="center" wrapText="1"/>
    </xf>
    <xf numFmtId="0" fontId="4" fillId="9" borderId="22" xfId="0" applyFont="1" applyFill="1" applyBorder="1" applyAlignment="1">
      <alignment horizontal="center" vertical="center" wrapText="1"/>
    </xf>
    <xf numFmtId="0" fontId="1" fillId="5" borderId="73" xfId="0" applyFont="1" applyFill="1" applyBorder="1" applyAlignment="1">
      <alignment horizontal="center" vertical="center" wrapText="1"/>
    </xf>
    <xf numFmtId="0" fontId="1" fillId="4" borderId="20" xfId="0" applyFont="1" applyFill="1" applyBorder="1" applyAlignment="1">
      <alignment horizontal="center" vertical="center" wrapText="1"/>
    </xf>
    <xf numFmtId="0" fontId="1" fillId="4" borderId="21" xfId="0" applyFont="1" applyFill="1" applyBorder="1" applyAlignment="1">
      <alignment horizontal="center" vertical="center" wrapText="1"/>
    </xf>
    <xf numFmtId="0" fontId="1" fillId="5" borderId="22" xfId="0" applyFont="1" applyFill="1" applyBorder="1" applyAlignment="1">
      <alignment horizontal="center" vertical="center" wrapText="1"/>
    </xf>
    <xf numFmtId="0" fontId="10" fillId="11" borderId="6" xfId="0" applyFont="1" applyFill="1" applyBorder="1" applyAlignment="1">
      <alignment horizontal="center" vertical="center" wrapText="1"/>
    </xf>
    <xf numFmtId="0" fontId="1" fillId="7" borderId="76" xfId="0" applyFont="1" applyFill="1" applyBorder="1" applyAlignment="1">
      <alignment horizontal="center" vertical="center" wrapText="1"/>
    </xf>
    <xf numFmtId="0" fontId="6" fillId="10" borderId="76" xfId="0" applyFont="1" applyFill="1" applyBorder="1" applyAlignment="1">
      <alignment horizontal="center" vertical="center" wrapText="1"/>
    </xf>
    <xf numFmtId="0" fontId="6" fillId="5" borderId="76" xfId="0" applyFont="1" applyFill="1" applyBorder="1" applyAlignment="1">
      <alignment horizontal="center" vertical="center" wrapText="1"/>
    </xf>
    <xf numFmtId="0" fontId="3" fillId="10" borderId="76" xfId="0" applyFont="1" applyFill="1" applyBorder="1" applyAlignment="1">
      <alignment horizontal="center" vertical="center" wrapText="1"/>
    </xf>
    <xf numFmtId="0" fontId="3" fillId="5" borderId="76" xfId="0" applyFont="1" applyFill="1" applyBorder="1" applyAlignment="1">
      <alignment horizontal="center" vertical="center" wrapText="1"/>
    </xf>
    <xf numFmtId="0" fontId="4" fillId="5" borderId="76" xfId="0" applyFont="1" applyFill="1" applyBorder="1" applyAlignment="1">
      <alignment horizontal="center" vertical="center" wrapText="1"/>
    </xf>
    <xf numFmtId="0" fontId="6" fillId="5" borderId="75" xfId="0" applyFont="1" applyFill="1" applyBorder="1" applyAlignment="1">
      <alignment horizontal="center" vertical="center" wrapText="1"/>
    </xf>
    <xf numFmtId="0" fontId="6" fillId="5" borderId="14" xfId="0" applyFont="1" applyFill="1" applyBorder="1" applyAlignment="1">
      <alignment horizontal="left" vertical="center" wrapText="1"/>
    </xf>
    <xf numFmtId="0" fontId="6" fillId="9" borderId="14" xfId="0" applyFont="1" applyFill="1" applyBorder="1" applyAlignment="1">
      <alignment horizontal="left" vertical="center" wrapText="1"/>
    </xf>
    <xf numFmtId="0" fontId="3" fillId="5" borderId="77" xfId="0" applyFont="1" applyFill="1" applyBorder="1" applyAlignment="1">
      <alignment horizontal="center" vertical="center" wrapText="1"/>
    </xf>
    <xf numFmtId="44" fontId="3" fillId="4" borderId="4" xfId="2" applyFont="1" applyFill="1" applyBorder="1" applyAlignment="1">
      <alignment horizontal="center" vertical="center" wrapText="1"/>
    </xf>
    <xf numFmtId="10" fontId="0" fillId="6" borderId="4" xfId="0" applyNumberFormat="1" applyFill="1" applyBorder="1" applyAlignment="1">
      <alignment horizontal="center" vertical="center" wrapText="1"/>
    </xf>
    <xf numFmtId="0" fontId="3" fillId="5" borderId="35" xfId="0" applyFont="1" applyFill="1" applyBorder="1" applyAlignment="1">
      <alignment horizontal="center" vertical="center" wrapText="1"/>
    </xf>
    <xf numFmtId="44" fontId="3" fillId="4" borderId="36" xfId="2" applyFont="1" applyFill="1" applyBorder="1" applyAlignment="1">
      <alignment horizontal="center" vertical="center" wrapText="1"/>
    </xf>
    <xf numFmtId="164" fontId="6" fillId="5" borderId="35" xfId="2" applyNumberFormat="1" applyFont="1" applyFill="1" applyBorder="1" applyAlignment="1">
      <alignment horizontal="center" vertical="center" wrapText="1"/>
    </xf>
    <xf numFmtId="44" fontId="3" fillId="4" borderId="40" xfId="2" applyFont="1" applyFill="1" applyBorder="1" applyAlignment="1">
      <alignment horizontal="center" vertical="center" wrapText="1"/>
    </xf>
    <xf numFmtId="3" fontId="3" fillId="7" borderId="70" xfId="0" applyNumberFormat="1" applyFont="1" applyFill="1" applyBorder="1" applyAlignment="1">
      <alignment horizontal="center" vertical="center" wrapText="1"/>
    </xf>
    <xf numFmtId="0" fontId="3" fillId="9" borderId="78" xfId="0" applyFont="1" applyFill="1" applyBorder="1" applyAlignment="1">
      <alignment horizontal="center" vertical="center" wrapText="1"/>
    </xf>
    <xf numFmtId="1" fontId="6" fillId="0" borderId="79" xfId="1" applyNumberFormat="1" applyFont="1" applyFill="1" applyBorder="1" applyAlignment="1">
      <alignment horizontal="center" vertical="center" wrapText="1"/>
    </xf>
    <xf numFmtId="1" fontId="3" fillId="0" borderId="80" xfId="1" applyNumberFormat="1" applyFont="1" applyFill="1" applyBorder="1" applyAlignment="1">
      <alignment horizontal="center" vertical="center" wrapText="1"/>
    </xf>
    <xf numFmtId="1" fontId="3" fillId="0" borderId="81" xfId="1" applyNumberFormat="1" applyFont="1" applyFill="1" applyBorder="1" applyAlignment="1">
      <alignment horizontal="center" vertical="center" wrapText="1"/>
    </xf>
    <xf numFmtId="1" fontId="6" fillId="0" borderId="82" xfId="0" applyNumberFormat="1" applyFont="1" applyBorder="1" applyAlignment="1">
      <alignment horizontal="center" vertical="center" wrapText="1"/>
    </xf>
    <xf numFmtId="3" fontId="3" fillId="0" borderId="1" xfId="0" applyNumberFormat="1" applyFont="1" applyBorder="1" applyAlignment="1">
      <alignment horizontal="center" vertical="center" wrapText="1"/>
    </xf>
    <xf numFmtId="164" fontId="4" fillId="5" borderId="23" xfId="0" applyNumberFormat="1" applyFont="1" applyFill="1" applyBorder="1" applyAlignment="1">
      <alignment horizontal="center" vertical="center" wrapText="1"/>
    </xf>
    <xf numFmtId="164" fontId="4" fillId="5" borderId="26" xfId="0" applyNumberFormat="1" applyFont="1" applyFill="1" applyBorder="1" applyAlignment="1">
      <alignment horizontal="center" vertical="center" wrapText="1"/>
    </xf>
    <xf numFmtId="164" fontId="4" fillId="5" borderId="83" xfId="0" applyNumberFormat="1" applyFont="1" applyFill="1" applyBorder="1" applyAlignment="1">
      <alignment horizontal="center" vertical="center" wrapText="1"/>
    </xf>
    <xf numFmtId="164" fontId="3" fillId="5" borderId="84" xfId="0" applyNumberFormat="1" applyFont="1" applyFill="1" applyBorder="1" applyAlignment="1">
      <alignment horizontal="center" vertical="center" wrapText="1"/>
    </xf>
    <xf numFmtId="164" fontId="3" fillId="5" borderId="85" xfId="0" applyNumberFormat="1" applyFont="1" applyFill="1" applyBorder="1" applyAlignment="1">
      <alignment horizontal="center" vertical="center" wrapText="1"/>
    </xf>
    <xf numFmtId="164" fontId="3" fillId="5" borderId="86" xfId="0" applyNumberFormat="1" applyFont="1" applyFill="1" applyBorder="1" applyAlignment="1">
      <alignment horizontal="center" vertical="center" wrapText="1"/>
    </xf>
    <xf numFmtId="0" fontId="6" fillId="5" borderId="73" xfId="0" applyFont="1" applyFill="1" applyBorder="1" applyAlignment="1">
      <alignment horizontal="center" vertical="center" wrapText="1"/>
    </xf>
    <xf numFmtId="3" fontId="3" fillId="7" borderId="46" xfId="0" applyNumberFormat="1" applyFont="1" applyFill="1" applyBorder="1" applyAlignment="1">
      <alignment horizontal="center" vertical="center" wrapText="1"/>
    </xf>
    <xf numFmtId="44" fontId="3" fillId="4" borderId="77" xfId="2" applyFont="1" applyFill="1" applyBorder="1" applyAlignment="1">
      <alignment horizontal="center" vertical="center" wrapText="1"/>
    </xf>
    <xf numFmtId="44" fontId="3" fillId="4" borderId="5" xfId="2" applyFont="1" applyFill="1" applyBorder="1" applyAlignment="1">
      <alignment horizontal="center" vertical="center" wrapText="1"/>
    </xf>
    <xf numFmtId="44" fontId="3" fillId="4" borderId="35" xfId="2" applyFont="1" applyFill="1" applyBorder="1" applyAlignment="1">
      <alignment horizontal="center" vertical="center" wrapText="1"/>
    </xf>
    <xf numFmtId="44" fontId="3" fillId="4" borderId="49" xfId="2" applyFont="1" applyFill="1" applyBorder="1" applyAlignment="1">
      <alignment horizontal="center" vertical="center" wrapText="1"/>
    </xf>
    <xf numFmtId="44" fontId="3" fillId="4" borderId="35" xfId="2" applyFont="1" applyFill="1" applyBorder="1" applyAlignment="1">
      <alignment horizontal="right" vertical="center" wrapText="1"/>
    </xf>
    <xf numFmtId="44" fontId="3" fillId="4" borderId="39" xfId="2" applyFont="1" applyFill="1" applyBorder="1" applyAlignment="1">
      <alignment horizontal="center" vertical="center" wrapText="1"/>
    </xf>
    <xf numFmtId="44" fontId="3" fillId="4" borderId="53" xfId="2" applyFont="1" applyFill="1" applyBorder="1" applyAlignment="1">
      <alignment horizontal="center" vertical="center" wrapText="1"/>
    </xf>
    <xf numFmtId="10" fontId="0" fillId="6" borderId="88" xfId="0" applyNumberFormat="1" applyFill="1" applyBorder="1" applyAlignment="1">
      <alignment horizontal="center" vertical="center" wrapText="1"/>
    </xf>
    <xf numFmtId="3" fontId="3" fillId="4" borderId="87" xfId="0" applyNumberFormat="1" applyFont="1" applyFill="1" applyBorder="1" applyAlignment="1">
      <alignment horizontal="center" vertical="center" wrapText="1"/>
    </xf>
    <xf numFmtId="10" fontId="0" fillId="6" borderId="77" xfId="0" applyNumberFormat="1" applyFill="1" applyBorder="1" applyAlignment="1">
      <alignment horizontal="center" vertical="center" wrapText="1"/>
    </xf>
    <xf numFmtId="0" fontId="9" fillId="0" borderId="0" xfId="0" applyFont="1" applyAlignment="1">
      <alignment vertical="center" wrapText="1"/>
    </xf>
    <xf numFmtId="0" fontId="9" fillId="0" borderId="0" xfId="0" applyFont="1" applyAlignment="1">
      <alignment vertical="top"/>
    </xf>
    <xf numFmtId="3" fontId="3" fillId="0" borderId="63" xfId="0" applyNumberFormat="1" applyFont="1" applyBorder="1" applyAlignment="1">
      <alignment horizontal="center" vertical="center" wrapText="1"/>
    </xf>
    <xf numFmtId="3" fontId="3" fillId="0" borderId="70" xfId="0" applyNumberFormat="1" applyFont="1" applyBorder="1" applyAlignment="1">
      <alignment horizontal="center" vertical="center" wrapText="1"/>
    </xf>
    <xf numFmtId="0" fontId="1" fillId="3" borderId="89" xfId="0" applyFont="1" applyFill="1" applyBorder="1" applyAlignment="1">
      <alignment horizontal="center" vertical="center" wrapText="1"/>
    </xf>
    <xf numFmtId="0" fontId="6" fillId="5" borderId="95" xfId="0" applyFont="1" applyFill="1" applyBorder="1" applyAlignment="1">
      <alignment horizontal="left" vertical="center" wrapText="1"/>
    </xf>
    <xf numFmtId="3" fontId="3" fillId="7" borderId="71" xfId="0" applyNumberFormat="1" applyFont="1" applyFill="1" applyBorder="1" applyAlignment="1">
      <alignment horizontal="center" vertical="center" wrapText="1"/>
    </xf>
    <xf numFmtId="10" fontId="12" fillId="6" borderId="91" xfId="0" applyNumberFormat="1" applyFont="1" applyFill="1" applyBorder="1" applyAlignment="1">
      <alignment horizontal="center" vertical="center" wrapText="1"/>
    </xf>
    <xf numFmtId="10" fontId="12" fillId="6" borderId="92" xfId="0" applyNumberFormat="1" applyFont="1" applyFill="1" applyBorder="1" applyAlignment="1">
      <alignment horizontal="center" vertical="center" wrapText="1"/>
    </xf>
    <xf numFmtId="10" fontId="12" fillId="6" borderId="59" xfId="0" applyNumberFormat="1" applyFont="1" applyFill="1" applyBorder="1" applyAlignment="1">
      <alignment horizontal="center" vertical="center" wrapText="1"/>
    </xf>
    <xf numFmtId="10" fontId="12" fillId="6" borderId="93" xfId="0" applyNumberFormat="1" applyFont="1" applyFill="1" applyBorder="1" applyAlignment="1">
      <alignment horizontal="center" vertical="center" wrapText="1"/>
    </xf>
    <xf numFmtId="10" fontId="12" fillId="6" borderId="90" xfId="0" applyNumberFormat="1" applyFont="1" applyFill="1" applyBorder="1" applyAlignment="1">
      <alignment horizontal="center" vertical="center" wrapText="1"/>
    </xf>
    <xf numFmtId="10" fontId="12" fillId="6" borderId="94" xfId="0" applyNumberFormat="1" applyFont="1" applyFill="1" applyBorder="1" applyAlignment="1">
      <alignment horizontal="center" vertical="center" wrapText="1"/>
    </xf>
    <xf numFmtId="8" fontId="3" fillId="4" borderId="49" xfId="2" applyNumberFormat="1" applyFont="1" applyFill="1" applyBorder="1" applyAlignment="1">
      <alignment horizontal="center" vertical="center" wrapText="1"/>
    </xf>
    <xf numFmtId="0" fontId="2" fillId="5" borderId="18" xfId="0" applyFont="1" applyFill="1" applyBorder="1" applyAlignment="1">
      <alignment horizontal="center" vertical="center" wrapText="1"/>
    </xf>
    <xf numFmtId="0" fontId="3" fillId="5" borderId="74" xfId="0" applyFont="1" applyFill="1" applyBorder="1" applyAlignment="1">
      <alignment horizontal="justify" vertical="center" wrapText="1"/>
    </xf>
    <xf numFmtId="0" fontId="13" fillId="12" borderId="64" xfId="0" applyFont="1" applyFill="1" applyBorder="1" applyAlignment="1">
      <alignment horizontal="center" vertical="center" wrapText="1"/>
    </xf>
    <xf numFmtId="0" fontId="4" fillId="12" borderId="15" xfId="0" applyFont="1" applyFill="1" applyBorder="1" applyAlignment="1">
      <alignment horizontal="center" vertical="center" wrapText="1"/>
    </xf>
    <xf numFmtId="0" fontId="4" fillId="12" borderId="65" xfId="0" applyFont="1" applyFill="1" applyBorder="1" applyAlignment="1">
      <alignment vertical="center" wrapText="1"/>
    </xf>
    <xf numFmtId="0" fontId="4" fillId="12" borderId="76" xfId="0" applyFont="1" applyFill="1" applyBorder="1" applyAlignment="1">
      <alignment horizontal="center" vertical="center" wrapText="1"/>
    </xf>
    <xf numFmtId="0" fontId="4" fillId="13" borderId="24" xfId="0" applyFont="1" applyFill="1" applyBorder="1" applyAlignment="1">
      <alignment horizontal="left" vertical="center" wrapText="1"/>
    </xf>
    <xf numFmtId="0" fontId="4" fillId="14" borderId="59" xfId="0" applyFont="1" applyFill="1" applyBorder="1" applyAlignment="1">
      <alignment horizontal="justify" vertical="center" wrapText="1"/>
    </xf>
    <xf numFmtId="0" fontId="3" fillId="14" borderId="59" xfId="0" applyFont="1" applyFill="1" applyBorder="1" applyAlignment="1">
      <alignment horizontal="justify" vertical="center" wrapText="1"/>
    </xf>
    <xf numFmtId="0" fontId="3" fillId="5" borderId="61" xfId="3" applyFont="1" applyFill="1" applyBorder="1" applyAlignment="1">
      <alignment horizontal="justify" vertical="center" wrapText="1"/>
    </xf>
    <xf numFmtId="0" fontId="3" fillId="10" borderId="59" xfId="3" applyFont="1" applyFill="1" applyBorder="1" applyAlignment="1">
      <alignment horizontal="justify" vertical="center" wrapText="1"/>
    </xf>
    <xf numFmtId="0" fontId="6" fillId="10" borderId="59" xfId="3" applyFont="1" applyFill="1" applyBorder="1" applyAlignment="1">
      <alignment horizontal="justify" vertical="center" wrapText="1"/>
    </xf>
    <xf numFmtId="0" fontId="6" fillId="10" borderId="59" xfId="3" applyFont="1" applyFill="1" applyBorder="1" applyAlignment="1">
      <alignment horizontal="left" vertical="center" wrapText="1"/>
    </xf>
    <xf numFmtId="0" fontId="3" fillId="5" borderId="59" xfId="3" applyFont="1" applyFill="1" applyBorder="1" applyAlignment="1">
      <alignment horizontal="left" vertical="center" wrapText="1"/>
    </xf>
    <xf numFmtId="0" fontId="6" fillId="5" borderId="59" xfId="3" applyFont="1" applyFill="1" applyBorder="1" applyAlignment="1">
      <alignment horizontal="justify" vertical="center" wrapText="1"/>
    </xf>
    <xf numFmtId="0" fontId="6" fillId="5" borderId="59" xfId="3" applyFont="1" applyFill="1" applyBorder="1" applyAlignment="1">
      <alignment horizontal="left" vertical="center" wrapText="1"/>
    </xf>
    <xf numFmtId="0" fontId="3" fillId="5" borderId="59" xfId="3" applyFont="1" applyFill="1" applyBorder="1" applyAlignment="1">
      <alignment horizontal="justify" vertical="center" wrapText="1"/>
    </xf>
    <xf numFmtId="0" fontId="4" fillId="5" borderId="59" xfId="3" applyFont="1" applyFill="1" applyBorder="1" applyAlignment="1">
      <alignment horizontal="justify" vertical="center" wrapText="1"/>
    </xf>
    <xf numFmtId="0" fontId="1" fillId="5" borderId="59" xfId="3" applyFont="1" applyFill="1" applyBorder="1" applyAlignment="1">
      <alignment horizontal="justify" vertical="center" wrapText="1"/>
    </xf>
    <xf numFmtId="0" fontId="3" fillId="14" borderId="59" xfId="3" applyFont="1" applyFill="1" applyBorder="1" applyAlignment="1">
      <alignment horizontal="justify" vertical="center" wrapText="1"/>
    </xf>
    <xf numFmtId="0" fontId="6" fillId="14" borderId="59" xfId="3" applyFont="1" applyFill="1" applyBorder="1" applyAlignment="1">
      <alignment horizontal="left" vertical="center" wrapText="1"/>
    </xf>
    <xf numFmtId="0" fontId="4" fillId="14" borderId="59" xfId="3" applyFont="1" applyFill="1" applyBorder="1" applyAlignment="1">
      <alignment horizontal="justify" vertical="center" wrapText="1"/>
    </xf>
    <xf numFmtId="0" fontId="3" fillId="14" borderId="59" xfId="3" applyFont="1" applyFill="1" applyBorder="1" applyAlignment="1">
      <alignment horizontal="left" vertical="center" wrapText="1"/>
    </xf>
    <xf numFmtId="0" fontId="4" fillId="14" borderId="59" xfId="3" applyFont="1" applyFill="1" applyBorder="1" applyAlignment="1">
      <alignment horizontal="left" vertical="center" wrapText="1"/>
    </xf>
    <xf numFmtId="0" fontId="3" fillId="10" borderId="59" xfId="3" applyFont="1" applyFill="1" applyBorder="1" applyAlignment="1">
      <alignment horizontal="left" vertical="center" wrapText="1"/>
    </xf>
    <xf numFmtId="0" fontId="6" fillId="15" borderId="59" xfId="3" applyFont="1" applyFill="1" applyBorder="1" applyAlignment="1">
      <alignment horizontal="justify" vertical="center" wrapText="1"/>
    </xf>
    <xf numFmtId="0" fontId="4" fillId="12" borderId="58" xfId="0" applyFont="1" applyFill="1" applyBorder="1" applyAlignment="1">
      <alignment horizontal="center" vertical="center" wrapText="1"/>
    </xf>
    <xf numFmtId="0" fontId="3" fillId="5" borderId="39" xfId="0" applyFont="1" applyFill="1" applyBorder="1" applyAlignment="1">
      <alignment horizontal="center" vertical="center" wrapText="1"/>
    </xf>
    <xf numFmtId="44" fontId="3" fillId="16" borderId="35" xfId="2" applyFont="1" applyFill="1" applyBorder="1" applyAlignment="1">
      <alignment horizontal="center" vertical="center" wrapText="1"/>
    </xf>
    <xf numFmtId="0" fontId="16" fillId="11" borderId="14" xfId="0" applyFont="1" applyFill="1" applyBorder="1" applyAlignment="1">
      <alignment horizontal="left" vertical="center" wrapText="1"/>
    </xf>
    <xf numFmtId="0" fontId="1" fillId="2" borderId="96" xfId="0" applyFont="1" applyFill="1" applyBorder="1" applyAlignment="1">
      <alignment horizontal="center" vertical="center" wrapText="1"/>
    </xf>
    <xf numFmtId="0" fontId="3" fillId="5" borderId="59" xfId="0" applyFont="1" applyFill="1" applyBorder="1" applyAlignment="1">
      <alignment horizontal="left" vertical="center" wrapText="1"/>
    </xf>
    <xf numFmtId="0" fontId="6" fillId="9" borderId="54" xfId="0" applyFont="1" applyFill="1" applyBorder="1" applyAlignment="1">
      <alignment horizontal="left" vertical="center" wrapText="1"/>
    </xf>
    <xf numFmtId="0" fontId="6" fillId="9" borderId="0" xfId="0" applyFont="1" applyFill="1" applyAlignment="1">
      <alignment horizontal="left" vertical="center" wrapText="1"/>
    </xf>
    <xf numFmtId="0" fontId="5" fillId="7" borderId="28" xfId="0" applyFont="1" applyFill="1" applyBorder="1" applyAlignment="1">
      <alignment horizontal="left" vertical="center" wrapText="1"/>
    </xf>
    <xf numFmtId="0" fontId="3" fillId="0" borderId="25" xfId="0" applyFont="1" applyBorder="1" applyAlignment="1">
      <alignment horizontal="left" vertical="center" wrapText="1"/>
    </xf>
    <xf numFmtId="0" fontId="3" fillId="0" borderId="14" xfId="0" applyFont="1" applyBorder="1" applyAlignment="1">
      <alignment horizontal="left" vertical="center" wrapText="1"/>
    </xf>
    <xf numFmtId="0" fontId="3" fillId="0" borderId="17" xfId="0" applyFont="1" applyBorder="1" applyAlignment="1">
      <alignment horizontal="left" vertical="center" wrapText="1"/>
    </xf>
    <xf numFmtId="0" fontId="0" fillId="0" borderId="0" xfId="0" applyAlignment="1">
      <alignment horizontal="left" vertical="center"/>
    </xf>
    <xf numFmtId="0" fontId="6" fillId="5" borderId="17" xfId="0" applyFont="1" applyFill="1" applyBorder="1" applyAlignment="1">
      <alignment horizontal="left" vertical="center" wrapText="1"/>
    </xf>
    <xf numFmtId="0" fontId="6" fillId="17" borderId="14" xfId="0" applyFont="1" applyFill="1" applyBorder="1" applyAlignment="1">
      <alignment horizontal="left" vertical="center" wrapText="1"/>
    </xf>
    <xf numFmtId="0" fontId="1" fillId="2" borderId="20" xfId="0" applyFont="1" applyFill="1" applyBorder="1" applyAlignment="1">
      <alignment horizontal="center" vertical="center" wrapText="1"/>
    </xf>
    <xf numFmtId="10" fontId="12" fillId="6" borderId="100" xfId="0" applyNumberFormat="1" applyFont="1" applyFill="1" applyBorder="1" applyAlignment="1">
      <alignment horizontal="center" vertical="center" wrapText="1"/>
    </xf>
    <xf numFmtId="10" fontId="12" fillId="6" borderId="101" xfId="0" applyNumberFormat="1" applyFont="1" applyFill="1" applyBorder="1" applyAlignment="1">
      <alignment horizontal="center" vertical="center" wrapText="1"/>
    </xf>
    <xf numFmtId="10" fontId="12" fillId="6" borderId="23" xfId="0" applyNumberFormat="1" applyFont="1" applyFill="1" applyBorder="1" applyAlignment="1">
      <alignment horizontal="center" vertical="center" wrapText="1"/>
    </xf>
    <xf numFmtId="3" fontId="3" fillId="0" borderId="62" xfId="0" applyNumberFormat="1" applyFont="1" applyBorder="1" applyAlignment="1">
      <alignment horizontal="center" vertical="center" wrapText="1"/>
    </xf>
    <xf numFmtId="0" fontId="17" fillId="15" borderId="59" xfId="3" applyFont="1" applyFill="1" applyBorder="1" applyAlignment="1">
      <alignment horizontal="justify" vertical="center" wrapText="1"/>
    </xf>
    <xf numFmtId="0" fontId="19" fillId="10" borderId="59" xfId="3" applyFont="1" applyFill="1" applyBorder="1" applyAlignment="1">
      <alignment horizontal="justify" vertical="center" wrapText="1"/>
    </xf>
    <xf numFmtId="0" fontId="23" fillId="10" borderId="59" xfId="3" applyFont="1" applyFill="1" applyBorder="1" applyAlignment="1">
      <alignment horizontal="justify" vertical="center" wrapText="1"/>
    </xf>
    <xf numFmtId="0" fontId="23" fillId="14" borderId="59" xfId="3" applyFont="1" applyFill="1" applyBorder="1" applyAlignment="1">
      <alignment horizontal="justify" vertical="center" wrapText="1"/>
    </xf>
    <xf numFmtId="0" fontId="21" fillId="10" borderId="59" xfId="3" applyFont="1" applyFill="1" applyBorder="1" applyAlignment="1">
      <alignment horizontal="left" vertical="center" wrapText="1"/>
    </xf>
    <xf numFmtId="0" fontId="21" fillId="10" borderId="59" xfId="0" applyFont="1" applyFill="1" applyBorder="1" applyAlignment="1">
      <alignment horizontal="justify" vertical="center" wrapText="1"/>
    </xf>
    <xf numFmtId="0" fontId="6" fillId="0" borderId="0" xfId="0" applyFont="1" applyAlignment="1">
      <alignment wrapText="1"/>
    </xf>
    <xf numFmtId="0" fontId="6" fillId="0" borderId="95" xfId="0" applyFont="1" applyBorder="1" applyAlignment="1">
      <alignment horizontal="left" vertical="center" wrapText="1"/>
    </xf>
    <xf numFmtId="0" fontId="25" fillId="10" borderId="59" xfId="3" applyFont="1" applyFill="1" applyBorder="1" applyAlignment="1">
      <alignment horizontal="justify" vertical="center" wrapText="1"/>
    </xf>
    <xf numFmtId="0" fontId="21" fillId="5" borderId="59" xfId="3" applyFont="1" applyFill="1" applyBorder="1" applyAlignment="1">
      <alignment horizontal="justify" vertical="center" wrapText="1"/>
    </xf>
    <xf numFmtId="10" fontId="12" fillId="6" borderId="61" xfId="0" applyNumberFormat="1" applyFont="1" applyFill="1" applyBorder="1" applyAlignment="1">
      <alignment horizontal="center" vertical="center" wrapText="1"/>
    </xf>
    <xf numFmtId="10" fontId="12" fillId="6" borderId="102" xfId="0" applyNumberFormat="1" applyFont="1" applyFill="1" applyBorder="1" applyAlignment="1">
      <alignment horizontal="center" vertical="center" wrapText="1"/>
    </xf>
    <xf numFmtId="10" fontId="12" fillId="6" borderId="103" xfId="0" applyNumberFormat="1" applyFont="1" applyFill="1" applyBorder="1" applyAlignment="1">
      <alignment horizontal="center" vertical="center" wrapText="1"/>
    </xf>
    <xf numFmtId="10" fontId="12" fillId="6" borderId="104" xfId="0" applyNumberFormat="1" applyFont="1" applyFill="1" applyBorder="1" applyAlignment="1">
      <alignment horizontal="center" vertical="center" wrapText="1"/>
    </xf>
    <xf numFmtId="8" fontId="0" fillId="0" borderId="0" xfId="0" applyNumberFormat="1"/>
    <xf numFmtId="8" fontId="28" fillId="0" borderId="105" xfId="0" applyNumberFormat="1" applyFont="1" applyBorder="1" applyAlignment="1">
      <alignment horizontal="center" vertical="center" wrapText="1" readingOrder="1"/>
    </xf>
    <xf numFmtId="8" fontId="28" fillId="0" borderId="106" xfId="0" applyNumberFormat="1" applyFont="1" applyBorder="1" applyAlignment="1">
      <alignment horizontal="center" vertical="center" wrapText="1" readingOrder="1"/>
    </xf>
    <xf numFmtId="0" fontId="13" fillId="13" borderId="97" xfId="0" applyFont="1" applyFill="1" applyBorder="1" applyAlignment="1">
      <alignment horizontal="left" vertical="center" wrapText="1"/>
    </xf>
    <xf numFmtId="0" fontId="13" fillId="13" borderId="98" xfId="0" applyFont="1" applyFill="1" applyBorder="1" applyAlignment="1">
      <alignment horizontal="left" vertical="center" wrapText="1"/>
    </xf>
    <xf numFmtId="0" fontId="13" fillId="13" borderId="99" xfId="0" applyFont="1" applyFill="1" applyBorder="1" applyAlignment="1">
      <alignment horizontal="left" vertical="center" wrapText="1"/>
    </xf>
    <xf numFmtId="0" fontId="13" fillId="12" borderId="12" xfId="0" applyFont="1" applyFill="1" applyBorder="1" applyAlignment="1">
      <alignment horizontal="center" vertical="center" wrapText="1"/>
    </xf>
    <xf numFmtId="0" fontId="13" fillId="12" borderId="10" xfId="0" applyFont="1" applyFill="1" applyBorder="1" applyAlignment="1">
      <alignment horizontal="center" vertical="center" wrapText="1"/>
    </xf>
    <xf numFmtId="0" fontId="13" fillId="12" borderId="7" xfId="0" applyFont="1" applyFill="1" applyBorder="1" applyAlignment="1">
      <alignment horizontal="center" vertical="center" wrapText="1"/>
    </xf>
    <xf numFmtId="0" fontId="13" fillId="12" borderId="8" xfId="0" applyFont="1" applyFill="1" applyBorder="1" applyAlignment="1">
      <alignment horizontal="center" vertical="center" wrapText="1"/>
    </xf>
    <xf numFmtId="0" fontId="13" fillId="12" borderId="2" xfId="0" applyFont="1" applyFill="1" applyBorder="1" applyAlignment="1">
      <alignment horizontal="center" vertical="center" wrapText="1"/>
    </xf>
    <xf numFmtId="0" fontId="13" fillId="12" borderId="3" xfId="0" applyFont="1" applyFill="1" applyBorder="1" applyAlignment="1">
      <alignment horizontal="center" vertical="center" wrapText="1"/>
    </xf>
    <xf numFmtId="0" fontId="13" fillId="13" borderId="9" xfId="0" applyFont="1" applyFill="1" applyBorder="1" applyAlignment="1">
      <alignment horizontal="center" vertical="center" wrapText="1"/>
    </xf>
    <xf numFmtId="0" fontId="13" fillId="13" borderId="2" xfId="0" applyFont="1" applyFill="1" applyBorder="1" applyAlignment="1">
      <alignment horizontal="center" vertical="center" wrapText="1"/>
    </xf>
    <xf numFmtId="0" fontId="13" fillId="13" borderId="3" xfId="0" applyFont="1" applyFill="1" applyBorder="1" applyAlignment="1">
      <alignment horizontal="center" vertical="center" wrapText="1"/>
    </xf>
    <xf numFmtId="0" fontId="13" fillId="12" borderId="6" xfId="0" applyFont="1" applyFill="1" applyBorder="1" applyAlignment="1">
      <alignment horizontal="center" vertical="center" wrapText="1"/>
    </xf>
    <xf numFmtId="0" fontId="13" fillId="12" borderId="6" xfId="0" applyFont="1" applyFill="1" applyBorder="1" applyAlignment="1">
      <alignment horizontal="center" vertical="center"/>
    </xf>
    <xf numFmtId="0" fontId="13" fillId="12" borderId="7" xfId="0" applyFont="1" applyFill="1" applyBorder="1" applyAlignment="1">
      <alignment horizontal="center" vertical="center"/>
    </xf>
    <xf numFmtId="0" fontId="13" fillId="12" borderId="8" xfId="0" applyFont="1" applyFill="1" applyBorder="1" applyAlignment="1">
      <alignment horizontal="center" vertical="center"/>
    </xf>
    <xf numFmtId="0" fontId="14" fillId="12" borderId="9" xfId="0" applyFont="1" applyFill="1" applyBorder="1" applyAlignment="1">
      <alignment horizontal="center" vertical="center" wrapText="1"/>
    </xf>
    <xf numFmtId="0" fontId="14" fillId="12" borderId="2" xfId="0" applyFont="1" applyFill="1" applyBorder="1" applyAlignment="1">
      <alignment horizontal="center" vertical="center" wrapText="1"/>
    </xf>
    <xf numFmtId="0" fontId="14" fillId="12" borderId="3" xfId="0" applyFont="1" applyFill="1" applyBorder="1" applyAlignment="1">
      <alignment horizontal="center" vertical="center" wrapText="1"/>
    </xf>
    <xf numFmtId="0" fontId="14" fillId="12" borderId="19" xfId="0" applyFont="1" applyFill="1" applyBorder="1" applyAlignment="1">
      <alignment horizontal="center" vertical="center" wrapText="1"/>
    </xf>
    <xf numFmtId="0" fontId="14" fillId="12" borderId="0" xfId="0" applyFont="1" applyFill="1" applyAlignment="1">
      <alignment horizontal="center" vertical="center" wrapText="1"/>
    </xf>
    <xf numFmtId="0" fontId="14" fillId="12" borderId="29" xfId="0" applyFont="1" applyFill="1" applyBorder="1" applyAlignment="1">
      <alignment horizontal="center" vertical="center" wrapText="1"/>
    </xf>
    <xf numFmtId="0" fontId="14" fillId="12" borderId="30" xfId="0" applyFont="1" applyFill="1" applyBorder="1" applyAlignment="1">
      <alignment horizontal="center" vertical="center" wrapText="1"/>
    </xf>
    <xf numFmtId="0" fontId="14" fillId="12" borderId="31" xfId="0" applyFont="1" applyFill="1" applyBorder="1" applyAlignment="1">
      <alignment horizontal="center" vertical="center" wrapText="1"/>
    </xf>
    <xf numFmtId="0" fontId="14" fillId="12" borderId="13" xfId="0" applyFont="1" applyFill="1" applyBorder="1" applyAlignment="1">
      <alignment horizontal="center" vertical="center" wrapText="1"/>
    </xf>
    <xf numFmtId="0" fontId="5" fillId="7" borderId="6" xfId="0" applyFont="1" applyFill="1" applyBorder="1" applyAlignment="1">
      <alignment horizontal="center" vertical="center" wrapText="1"/>
    </xf>
    <xf numFmtId="0" fontId="5" fillId="7" borderId="7" xfId="0" applyFont="1" applyFill="1" applyBorder="1" applyAlignment="1">
      <alignment horizontal="center" vertical="center" wrapText="1"/>
    </xf>
    <xf numFmtId="0" fontId="1" fillId="7" borderId="55" xfId="0" applyFont="1" applyFill="1" applyBorder="1" applyAlignment="1">
      <alignment horizontal="center" vertical="center" wrapText="1"/>
    </xf>
    <xf numFmtId="0" fontId="1" fillId="7" borderId="56" xfId="0" applyFont="1" applyFill="1" applyBorder="1" applyAlignment="1">
      <alignment horizontal="center" vertical="center" wrapText="1"/>
    </xf>
    <xf numFmtId="0" fontId="5" fillId="8" borderId="6" xfId="0" applyFont="1" applyFill="1" applyBorder="1" applyAlignment="1">
      <alignment horizontal="center" vertical="center" wrapText="1"/>
    </xf>
    <xf numFmtId="0" fontId="5" fillId="8" borderId="7" xfId="0" applyFont="1" applyFill="1" applyBorder="1" applyAlignment="1">
      <alignment horizontal="center" vertical="center" wrapText="1"/>
    </xf>
    <xf numFmtId="0" fontId="5" fillId="8" borderId="8" xfId="0" applyFont="1" applyFill="1" applyBorder="1" applyAlignment="1">
      <alignment horizontal="center" vertical="center" wrapText="1"/>
    </xf>
    <xf numFmtId="0" fontId="5" fillId="8" borderId="12" xfId="0" applyFont="1" applyFill="1" applyBorder="1" applyAlignment="1">
      <alignment horizontal="center" vertical="center" wrapText="1"/>
    </xf>
    <xf numFmtId="0" fontId="5" fillId="8" borderId="10" xfId="0" applyFont="1" applyFill="1" applyBorder="1" applyAlignment="1">
      <alignment horizontal="center" vertical="center" wrapText="1"/>
    </xf>
    <xf numFmtId="0" fontId="5" fillId="8" borderId="2" xfId="0" applyFont="1" applyFill="1" applyBorder="1" applyAlignment="1">
      <alignment horizontal="center" vertical="center" wrapText="1"/>
    </xf>
    <xf numFmtId="0" fontId="5" fillId="8" borderId="31" xfId="0" applyFont="1" applyFill="1" applyBorder="1" applyAlignment="1">
      <alignment horizontal="center" vertical="center" wrapText="1"/>
    </xf>
    <xf numFmtId="3" fontId="4" fillId="9" borderId="6" xfId="0" applyNumberFormat="1" applyFont="1" applyFill="1" applyBorder="1" applyAlignment="1">
      <alignment horizontal="center" vertical="center" wrapText="1"/>
    </xf>
    <xf numFmtId="3" fontId="4" fillId="9" borderId="7" xfId="0" applyNumberFormat="1" applyFont="1" applyFill="1" applyBorder="1" applyAlignment="1">
      <alignment horizontal="center" vertical="center" wrapText="1"/>
    </xf>
    <xf numFmtId="3" fontId="4" fillId="9" borderId="8" xfId="0" applyNumberFormat="1" applyFont="1" applyFill="1" applyBorder="1" applyAlignment="1">
      <alignment horizontal="center" vertical="center" wrapText="1"/>
    </xf>
    <xf numFmtId="0" fontId="5" fillId="8" borderId="12" xfId="0" applyFont="1" applyFill="1" applyBorder="1" applyAlignment="1">
      <alignment horizontal="left" vertical="center" wrapText="1"/>
    </xf>
    <xf numFmtId="0" fontId="5" fillId="8" borderId="10" xfId="0" applyFont="1" applyFill="1" applyBorder="1" applyAlignment="1">
      <alignment horizontal="left" vertical="center" wrapText="1"/>
    </xf>
    <xf numFmtId="0" fontId="11" fillId="0" borderId="32" xfId="0" applyFont="1" applyBorder="1" applyAlignment="1">
      <alignment horizontal="center" vertical="center" wrapText="1"/>
    </xf>
    <xf numFmtId="0" fontId="11" fillId="0" borderId="0" xfId="0" applyFont="1" applyAlignment="1">
      <alignment horizontal="center" vertical="center" wrapText="1"/>
    </xf>
  </cellXfs>
  <cellStyles count="4">
    <cellStyle name="Moneda" xfId="2" builtinId="4"/>
    <cellStyle name="Normal" xfId="0" builtinId="0"/>
    <cellStyle name="Normal 2" xfId="3" xr:uid="{5280AAFF-43AC-9741-A165-D47C93E16C70}"/>
    <cellStyle name="Porcentaje" xfId="1" builtinId="5"/>
  </cellStyles>
  <dxfs count="120">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ill>
        <patternFill>
          <bgColor theme="9" tint="0.39994506668294322"/>
        </patternFill>
      </fill>
    </dxf>
    <dxf>
      <fill>
        <patternFill>
          <bgColor theme="9" tint="0.39994506668294322"/>
        </patternFill>
      </fill>
    </dxf>
    <dxf>
      <fill>
        <patternFill>
          <bgColor theme="9" tint="0.39994506668294322"/>
        </patternFill>
      </fill>
    </dxf>
    <dxf>
      <fill>
        <patternFill>
          <bgColor rgb="FFFF5555"/>
        </patternFill>
      </fill>
    </dxf>
    <dxf>
      <font>
        <color rgb="FF9C5700"/>
      </font>
      <fill>
        <patternFill>
          <bgColor rgb="FFFFEB9C"/>
        </patternFill>
      </fill>
    </dxf>
    <dxf>
      <fill>
        <patternFill>
          <bgColor rgb="FFFFFF00"/>
        </patternFill>
      </fill>
    </dxf>
    <dxf>
      <font>
        <color rgb="FF9C5700"/>
      </font>
      <fill>
        <patternFill>
          <bgColor rgb="FFFFEB9C"/>
        </patternFill>
      </fill>
    </dxf>
    <dxf>
      <fill>
        <patternFill>
          <bgColor theme="9" tint="0.39994506668294322"/>
        </patternFill>
      </fill>
    </dxf>
    <dxf>
      <font>
        <color rgb="FF9C5700"/>
      </font>
      <fill>
        <patternFill>
          <bgColor rgb="FFFFEB9C"/>
        </patternFill>
      </fill>
    </dxf>
    <dxf>
      <fill>
        <patternFill>
          <bgColor theme="9" tint="0.39994506668294322"/>
        </patternFill>
      </fill>
    </dxf>
    <dxf>
      <fill>
        <patternFill>
          <bgColor theme="9" tint="0.39994506668294322"/>
        </patternFill>
      </fill>
    </dxf>
    <dxf>
      <fill>
        <patternFill>
          <bgColor rgb="FFFFFF00"/>
        </patternFill>
      </fill>
    </dxf>
    <dxf>
      <fill>
        <patternFill>
          <bgColor rgb="FFFF5353"/>
        </patternFill>
      </fill>
    </dxf>
    <dxf>
      <font>
        <color rgb="FF9C5700"/>
      </font>
      <fill>
        <patternFill>
          <bgColor rgb="FFFFEB9C"/>
        </patternFill>
      </fill>
    </dxf>
    <dxf>
      <fill>
        <patternFill>
          <bgColor theme="9" tint="0.39994506668294322"/>
        </patternFill>
      </fill>
    </dxf>
    <dxf>
      <fill>
        <patternFill>
          <bgColor theme="9" tint="0.39994506668294322"/>
        </patternFill>
      </fill>
    </dxf>
    <dxf>
      <font>
        <color rgb="FF9C5700"/>
      </font>
      <fill>
        <patternFill>
          <bgColor rgb="FFFFEB9C"/>
        </patternFill>
      </fill>
    </dxf>
    <dxf>
      <fill>
        <patternFill>
          <bgColor theme="0"/>
        </patternFill>
      </fill>
    </dxf>
    <dxf>
      <fill>
        <patternFill>
          <bgColor rgb="FFFF5353"/>
        </patternFill>
      </fill>
    </dxf>
    <dxf>
      <fill>
        <patternFill>
          <bgColor theme="9" tint="0.39994506668294322"/>
        </patternFill>
      </fill>
    </dxf>
    <dxf>
      <font>
        <color rgb="FF9C5700"/>
      </font>
      <fill>
        <patternFill>
          <bgColor rgb="FFFFEB9C"/>
        </patternFill>
      </fill>
    </dxf>
    <dxf>
      <fill>
        <patternFill>
          <bgColor theme="9" tint="0.39994506668294322"/>
        </patternFill>
      </fill>
    </dxf>
    <dxf>
      <fill>
        <patternFill>
          <bgColor theme="9" tint="0.39994506668294322"/>
        </patternFill>
      </fill>
    </dxf>
    <dxf>
      <fill>
        <patternFill>
          <bgColor rgb="FFFFFF00"/>
        </patternFill>
      </fill>
    </dxf>
    <dxf>
      <fill>
        <patternFill>
          <bgColor rgb="FFFF5353"/>
        </patternFill>
      </fill>
    </dxf>
    <dxf>
      <fill>
        <patternFill>
          <bgColor theme="9" tint="0.39994506668294322"/>
        </patternFill>
      </fill>
    </dxf>
    <dxf>
      <fill>
        <patternFill>
          <bgColor theme="9" tint="0.39994506668294322"/>
        </patternFill>
      </fill>
    </dxf>
    <dxf>
      <fill>
        <patternFill>
          <bgColor rgb="FFFFFF00"/>
        </patternFill>
      </fill>
    </dxf>
    <dxf>
      <font>
        <color rgb="FF9C5700"/>
      </font>
      <fill>
        <patternFill>
          <bgColor rgb="FFFFEB9C"/>
        </patternFill>
      </fill>
    </dxf>
    <dxf>
      <fill>
        <patternFill>
          <bgColor theme="9" tint="0.39994506668294322"/>
        </patternFill>
      </fill>
    </dxf>
    <dxf>
      <fill>
        <patternFill>
          <bgColor theme="9" tint="0.39994506668294322"/>
        </patternFill>
      </fill>
    </dxf>
    <dxf>
      <font>
        <color rgb="FF9C5700"/>
      </font>
      <fill>
        <patternFill>
          <bgColor rgb="FFFFEB9C"/>
        </patternFill>
      </fill>
    </dxf>
    <dxf>
      <fill>
        <patternFill>
          <bgColor rgb="FFFF5555"/>
        </patternFill>
      </fill>
    </dxf>
    <dxf>
      <fill>
        <patternFill>
          <bgColor theme="9" tint="0.39994506668294322"/>
        </patternFill>
      </fill>
    </dxf>
    <dxf>
      <fill>
        <patternFill>
          <bgColor rgb="FFFFFF00"/>
        </patternFill>
      </fill>
    </dxf>
    <dxf>
      <font>
        <color rgb="FF9C5700"/>
      </font>
      <fill>
        <patternFill>
          <bgColor rgb="FFFFEB9C"/>
        </patternFill>
      </fill>
    </dxf>
    <dxf>
      <fill>
        <patternFill>
          <bgColor rgb="FF00B050"/>
        </patternFill>
      </fill>
    </dxf>
    <dxf>
      <fill>
        <patternFill>
          <bgColor rgb="FFFFFF00"/>
        </patternFill>
      </fill>
    </dxf>
    <dxf>
      <fill>
        <patternFill>
          <bgColor rgb="FF00B050"/>
        </patternFill>
      </fill>
    </dxf>
    <dxf>
      <fill>
        <patternFill>
          <bgColor rgb="FF00B050"/>
        </patternFill>
      </fill>
    </dxf>
    <dxf>
      <font>
        <color rgb="FF9C5700"/>
      </font>
      <fill>
        <patternFill>
          <bgColor rgb="FFFFEB9C"/>
        </patternFill>
      </fill>
    </dxf>
    <dxf>
      <fill>
        <patternFill>
          <bgColor rgb="FFFF0000"/>
        </patternFill>
      </fill>
    </dxf>
    <dxf>
      <font>
        <color rgb="FF9C5700"/>
      </font>
      <fill>
        <patternFill>
          <bgColor rgb="FFFFEB9C"/>
        </patternFill>
      </fill>
    </dxf>
    <dxf>
      <fill>
        <patternFill>
          <bgColor theme="9" tint="0.39994506668294322"/>
        </patternFill>
      </fill>
    </dxf>
    <dxf>
      <fill>
        <patternFill>
          <bgColor theme="9" tint="0.39994506668294322"/>
        </patternFill>
      </fill>
    </dxf>
    <dxf>
      <fill>
        <patternFill>
          <bgColor rgb="FFFFFF00"/>
        </patternFill>
      </fill>
    </dxf>
    <dxf>
      <fill>
        <patternFill>
          <bgColor theme="9" tint="0.39994506668294322"/>
        </patternFill>
      </fill>
    </dxf>
    <dxf>
      <fill>
        <patternFill>
          <bgColor theme="9" tint="0.39994506668294322"/>
        </patternFill>
      </fill>
    </dxf>
    <dxf>
      <fill>
        <patternFill>
          <bgColor rgb="FFFF5353"/>
        </patternFill>
      </fill>
    </dxf>
    <dxf>
      <fill>
        <patternFill>
          <bgColor theme="9" tint="0.39994506668294322"/>
        </patternFill>
      </fill>
    </dxf>
    <dxf>
      <font>
        <color rgb="FF9C5700"/>
      </font>
      <fill>
        <patternFill>
          <bgColor rgb="FFFFEB9C"/>
        </patternFill>
      </fill>
    </dxf>
    <dxf>
      <font>
        <color rgb="FF9C5700"/>
      </font>
      <fill>
        <patternFill>
          <bgColor rgb="FFFFEB9C"/>
        </patternFill>
      </fill>
    </dxf>
    <dxf>
      <font>
        <color rgb="FF9C5700"/>
      </font>
      <fill>
        <patternFill>
          <bgColor rgb="FFFFEB9C"/>
        </patternFill>
      </fill>
    </dxf>
    <dxf>
      <font>
        <color rgb="FF9C5700"/>
      </font>
      <fill>
        <patternFill>
          <bgColor rgb="FFFFEB9C"/>
        </patternFill>
      </fill>
    </dxf>
    <dxf>
      <fill>
        <patternFill>
          <bgColor theme="9" tint="0.39994506668294322"/>
        </patternFill>
      </fill>
    </dxf>
    <dxf>
      <font>
        <color rgb="FF9C5700"/>
      </font>
      <fill>
        <patternFill>
          <bgColor rgb="FFFFEB9C"/>
        </patternFill>
      </fill>
    </dxf>
    <dxf>
      <fill>
        <patternFill>
          <bgColor theme="9" tint="0.39994506668294322"/>
        </patternFill>
      </fill>
    </dxf>
    <dxf>
      <fill>
        <patternFill>
          <bgColor rgb="FFFFFF00"/>
        </patternFill>
      </fill>
    </dxf>
    <dxf>
      <fill>
        <patternFill>
          <bgColor theme="9" tint="0.39994506668294322"/>
        </patternFill>
      </fill>
    </dxf>
    <dxf>
      <fill>
        <patternFill>
          <bgColor rgb="FFFF5353"/>
        </patternFill>
      </fill>
    </dxf>
    <dxf>
      <font>
        <color rgb="FF9C5700"/>
      </font>
      <fill>
        <patternFill>
          <bgColor rgb="FFFFEB9C"/>
        </patternFill>
      </fill>
    </dxf>
    <dxf>
      <fill>
        <patternFill>
          <bgColor theme="9" tint="0.39994506668294322"/>
        </patternFill>
      </fill>
    </dxf>
    <dxf>
      <font>
        <color rgb="FF9C5700"/>
      </font>
      <fill>
        <patternFill>
          <bgColor rgb="FFFFEB9C"/>
        </patternFill>
      </fill>
    </dxf>
    <dxf>
      <fill>
        <patternFill>
          <bgColor theme="9" tint="0.39994506668294322"/>
        </patternFill>
      </fill>
    </dxf>
    <dxf>
      <fill>
        <patternFill>
          <bgColor theme="9" tint="0.39994506668294322"/>
        </patternFill>
      </fill>
    </dxf>
    <dxf>
      <font>
        <color rgb="FF9C5700"/>
      </font>
      <fill>
        <patternFill>
          <bgColor rgb="FFFFEB9C"/>
        </patternFill>
      </fill>
    </dxf>
    <dxf>
      <fill>
        <patternFill>
          <bgColor theme="9" tint="0.39994506668294322"/>
        </patternFill>
      </fill>
    </dxf>
    <dxf>
      <fill>
        <patternFill>
          <bgColor rgb="FFFFFF00"/>
        </patternFill>
      </fill>
    </dxf>
    <dxf>
      <fill>
        <patternFill>
          <bgColor theme="9" tint="0.39994506668294322"/>
        </patternFill>
      </fill>
    </dxf>
    <dxf>
      <fill>
        <patternFill>
          <bgColor rgb="FFFF5353"/>
        </patternFill>
      </fill>
    </dxf>
    <dxf>
      <font>
        <color rgb="FF9C5700"/>
      </font>
      <fill>
        <patternFill>
          <bgColor rgb="FFFFEB9C"/>
        </patternFill>
      </fill>
    </dxf>
    <dxf>
      <fill>
        <patternFill>
          <bgColor theme="9" tint="0.39994506668294322"/>
        </patternFill>
      </fill>
    </dxf>
    <dxf>
      <fill>
        <patternFill>
          <bgColor theme="9" tint="0.39994506668294322"/>
        </patternFill>
      </fill>
    </dxf>
    <dxf>
      <font>
        <color rgb="FF9C5700"/>
      </font>
      <fill>
        <patternFill>
          <bgColor rgb="FFFFEB9C"/>
        </patternFill>
      </fill>
    </dxf>
    <dxf>
      <fill>
        <patternFill>
          <bgColor theme="0"/>
        </patternFill>
      </fill>
    </dxf>
    <dxf>
      <fill>
        <patternFill>
          <bgColor rgb="FFFFFF00"/>
        </patternFill>
      </fill>
    </dxf>
    <dxf>
      <fill>
        <patternFill>
          <bgColor rgb="FFFF5353"/>
        </patternFill>
      </fill>
    </dxf>
    <dxf>
      <fill>
        <patternFill>
          <bgColor theme="9" tint="0.39994506668294322"/>
        </patternFill>
      </fill>
    </dxf>
    <dxf>
      <fill>
        <patternFill>
          <bgColor theme="9" tint="0.39994506668294322"/>
        </patternFill>
      </fill>
    </dxf>
    <dxf>
      <fill>
        <patternFill>
          <bgColor theme="9" tint="0.39994506668294322"/>
        </patternFill>
      </fill>
    </dxf>
    <dxf>
      <font>
        <color rgb="FF9C5700"/>
      </font>
      <fill>
        <patternFill>
          <bgColor rgb="FFFFEB9C"/>
        </patternFill>
      </fill>
    </dxf>
    <dxf>
      <font>
        <color rgb="FF9C5700"/>
      </font>
      <fill>
        <patternFill>
          <bgColor rgb="FFFFEB9C"/>
        </patternFill>
      </fill>
    </dxf>
    <dxf>
      <fill>
        <patternFill>
          <bgColor rgb="FFFFFF00"/>
        </patternFill>
      </fill>
    </dxf>
    <dxf>
      <fill>
        <patternFill>
          <bgColor rgb="FFFF0000"/>
        </patternFill>
      </fill>
    </dxf>
    <dxf>
      <fill>
        <patternFill>
          <bgColor rgb="FF00B050"/>
        </patternFill>
      </fill>
    </dxf>
    <dxf>
      <font>
        <color rgb="FF9C5700"/>
      </font>
      <fill>
        <patternFill>
          <bgColor rgb="FFFFEB9C"/>
        </patternFill>
      </fill>
    </dxf>
    <dxf>
      <fill>
        <patternFill>
          <bgColor rgb="FF00B050"/>
        </patternFill>
      </fill>
    </dxf>
    <dxf>
      <fill>
        <patternFill>
          <bgColor rgb="FF00B050"/>
        </patternFill>
      </fill>
    </dxf>
    <dxf>
      <fill>
        <patternFill>
          <bgColor theme="9" tint="0.39994506668294322"/>
        </patternFill>
      </fill>
    </dxf>
    <dxf>
      <font>
        <color rgb="FF9C5700"/>
      </font>
      <fill>
        <patternFill>
          <bgColor rgb="FFFFEB9C"/>
        </patternFill>
      </fill>
    </dxf>
    <dxf>
      <fill>
        <patternFill>
          <bgColor theme="9" tint="0.39994506668294322"/>
        </patternFill>
      </fill>
    </dxf>
    <dxf>
      <fill>
        <patternFill>
          <bgColor rgb="FFFFFF00"/>
        </patternFill>
      </fill>
    </dxf>
    <dxf>
      <fill>
        <patternFill>
          <bgColor rgb="FFFF5555"/>
        </patternFill>
      </fill>
    </dxf>
    <dxf>
      <fill>
        <patternFill>
          <bgColor theme="9" tint="0.39994506668294322"/>
        </patternFill>
      </fill>
    </dxf>
    <dxf>
      <font>
        <color rgb="FF9C5700"/>
      </font>
      <fill>
        <patternFill>
          <bgColor rgb="FFFFEB9C"/>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00B050"/>
        </patternFill>
      </fill>
    </dxf>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s>
  <tableStyles count="0" defaultTableStyle="TableStyleMedium2" defaultPivotStyle="PivotStyleLight16"/>
  <colors>
    <mruColors>
      <color rgb="FFFEEAEC"/>
      <color rgb="FFFFEC9C"/>
      <color rgb="FFED9EB7"/>
      <color rgb="FFFF5353"/>
      <color rgb="FFFDE9EB"/>
      <color rgb="FFBD2452"/>
      <color rgb="FF611D1D"/>
      <color rgb="FFFEF4F5"/>
      <color rgb="FFF9D3D8"/>
      <color rgb="FF00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195943</xdr:colOff>
      <xdr:row>1</xdr:row>
      <xdr:rowOff>399421</xdr:rowOff>
    </xdr:from>
    <xdr:to>
      <xdr:col>2</xdr:col>
      <xdr:colOff>1384073</xdr:colOff>
      <xdr:row>5</xdr:row>
      <xdr:rowOff>375965</xdr:rowOff>
    </xdr:to>
    <xdr:pic>
      <xdr:nvPicPr>
        <xdr:cNvPr id="8" name="Imagen 7">
          <a:extLst>
            <a:ext uri="{FF2B5EF4-FFF2-40B4-BE49-F238E27FC236}">
              <a16:creationId xmlns:a16="http://schemas.microsoft.com/office/drawing/2014/main" id="{6B51F8BE-2DE5-41BF-8EB3-C30ACA8CDCC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34143" y="602621"/>
          <a:ext cx="3169885" cy="1881544"/>
        </a:xfrm>
        <a:prstGeom prst="rect">
          <a:avLst/>
        </a:prstGeom>
      </xdr:spPr>
    </xdr:pic>
    <xdr:clientData/>
  </xdr:twoCellAnchor>
  <xdr:twoCellAnchor editAs="oneCell">
    <xdr:from>
      <xdr:col>21</xdr:col>
      <xdr:colOff>177800</xdr:colOff>
      <xdr:row>1</xdr:row>
      <xdr:rowOff>533400</xdr:rowOff>
    </xdr:from>
    <xdr:to>
      <xdr:col>22</xdr:col>
      <xdr:colOff>4699137</xdr:colOff>
      <xdr:row>5</xdr:row>
      <xdr:rowOff>330200</xdr:rowOff>
    </xdr:to>
    <xdr:pic>
      <xdr:nvPicPr>
        <xdr:cNvPr id="2" name="Imagen 1">
          <a:extLst>
            <a:ext uri="{FF2B5EF4-FFF2-40B4-BE49-F238E27FC236}">
              <a16:creationId xmlns:a16="http://schemas.microsoft.com/office/drawing/2014/main" id="{7266A803-66C1-073D-C610-A3AEC7BB83C9}"/>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3401000" y="736600"/>
          <a:ext cx="6430120" cy="1701800"/>
        </a:xfrm>
        <a:prstGeom prst="rect">
          <a:avLst/>
        </a:prstGeom>
      </xdr:spPr>
    </xdr:pic>
    <xdr:clientData/>
  </xdr:twoCellAnchor>
  <xdr:twoCellAnchor editAs="oneCell">
    <xdr:from>
      <xdr:col>2</xdr:col>
      <xdr:colOff>1778000</xdr:colOff>
      <xdr:row>1</xdr:row>
      <xdr:rowOff>50800</xdr:rowOff>
    </xdr:from>
    <xdr:to>
      <xdr:col>7</xdr:col>
      <xdr:colOff>356619</xdr:colOff>
      <xdr:row>8</xdr:row>
      <xdr:rowOff>6791</xdr:rowOff>
    </xdr:to>
    <xdr:pic>
      <xdr:nvPicPr>
        <xdr:cNvPr id="4" name="Imagen 3">
          <a:extLst>
            <a:ext uri="{FF2B5EF4-FFF2-40B4-BE49-F238E27FC236}">
              <a16:creationId xmlns:a16="http://schemas.microsoft.com/office/drawing/2014/main" id="{7A7CA8E6-ACB8-8FD9-42C1-1740272516C5}"/>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4597400" y="254000"/>
          <a:ext cx="2667000" cy="2667000"/>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108"/>
  <sheetViews>
    <sheetView tabSelected="1" view="pageBreakPreview" topLeftCell="A13" zoomScale="211" zoomScaleNormal="50" zoomScaleSheetLayoutView="130" workbookViewId="0">
      <selection activeCell="B13" sqref="B13"/>
    </sheetView>
  </sheetViews>
  <sheetFormatPr baseColWidth="10" defaultRowHeight="15" x14ac:dyDescent="0.2"/>
  <cols>
    <col min="2" max="2" width="25.83203125" customWidth="1"/>
    <col min="3" max="3" width="35.83203125" customWidth="1"/>
    <col min="4" max="4" width="33.83203125" hidden="1" customWidth="1"/>
    <col min="5" max="5" width="31.5" hidden="1" customWidth="1"/>
    <col min="6" max="6" width="37.1640625" hidden="1" customWidth="1"/>
    <col min="7" max="14" width="17.33203125" customWidth="1"/>
    <col min="15" max="17" width="17.33203125" hidden="1" customWidth="1"/>
    <col min="18" max="22" width="17.33203125" customWidth="1"/>
    <col min="23" max="23" width="71.33203125" style="168" customWidth="1"/>
  </cols>
  <sheetData>
    <row r="1" spans="1:23" ht="16" thickBot="1" x14ac:dyDescent="0.25"/>
    <row r="2" spans="1:23" ht="63" customHeight="1" x14ac:dyDescent="0.2">
      <c r="A2" s="1"/>
      <c r="B2" s="1"/>
      <c r="C2" s="1"/>
      <c r="D2" s="1"/>
      <c r="E2" s="209" t="s">
        <v>97</v>
      </c>
      <c r="F2" s="210"/>
      <c r="G2" s="210"/>
      <c r="H2" s="210"/>
      <c r="I2" s="210"/>
      <c r="J2" s="210"/>
      <c r="K2" s="210"/>
      <c r="L2" s="210"/>
      <c r="M2" s="210"/>
      <c r="N2" s="210"/>
      <c r="O2" s="210"/>
      <c r="P2" s="210"/>
      <c r="Q2" s="210"/>
      <c r="R2" s="210"/>
      <c r="S2" s="210"/>
      <c r="T2" s="210"/>
      <c r="U2" s="211"/>
    </row>
    <row r="3" spans="1:23" ht="30" customHeight="1" x14ac:dyDescent="0.2">
      <c r="A3" s="1"/>
      <c r="B3" s="1"/>
      <c r="C3" s="1"/>
      <c r="D3" s="1"/>
      <c r="E3" s="212" t="s">
        <v>90</v>
      </c>
      <c r="F3" s="213"/>
      <c r="G3" s="213"/>
      <c r="H3" s="213"/>
      <c r="I3" s="213"/>
      <c r="J3" s="213"/>
      <c r="K3" s="213"/>
      <c r="L3" s="213"/>
      <c r="M3" s="213"/>
      <c r="N3" s="213"/>
      <c r="O3" s="213"/>
      <c r="P3" s="213"/>
      <c r="Q3" s="213"/>
      <c r="R3" s="213"/>
      <c r="S3" s="213"/>
      <c r="T3" s="213"/>
      <c r="U3" s="214"/>
    </row>
    <row r="4" spans="1:23" ht="26.25" customHeight="1" x14ac:dyDescent="0.2">
      <c r="A4" s="1"/>
      <c r="B4" s="1"/>
      <c r="C4" s="1"/>
      <c r="D4" s="1"/>
      <c r="E4" s="212" t="s">
        <v>104</v>
      </c>
      <c r="F4" s="213"/>
      <c r="G4" s="213"/>
      <c r="H4" s="213"/>
      <c r="I4" s="213"/>
      <c r="J4" s="213"/>
      <c r="K4" s="213"/>
      <c r="L4" s="213"/>
      <c r="M4" s="213"/>
      <c r="N4" s="213"/>
      <c r="O4" s="213"/>
      <c r="P4" s="213"/>
      <c r="Q4" s="213"/>
      <c r="R4" s="213"/>
      <c r="S4" s="213"/>
      <c r="T4" s="213"/>
      <c r="U4" s="214"/>
    </row>
    <row r="5" spans="1:23" ht="30" customHeight="1" x14ac:dyDescent="0.2">
      <c r="A5" s="1"/>
      <c r="B5" s="1"/>
      <c r="C5" s="1"/>
      <c r="D5" s="1"/>
      <c r="E5" s="212" t="s">
        <v>89</v>
      </c>
      <c r="F5" s="213"/>
      <c r="G5" s="213"/>
      <c r="H5" s="213"/>
      <c r="I5" s="213"/>
      <c r="J5" s="213"/>
      <c r="K5" s="213"/>
      <c r="L5" s="213"/>
      <c r="M5" s="213"/>
      <c r="N5" s="213"/>
      <c r="O5" s="213"/>
      <c r="P5" s="213"/>
      <c r="Q5" s="213"/>
      <c r="R5" s="213"/>
      <c r="S5" s="213"/>
      <c r="T5" s="213"/>
      <c r="U5" s="214"/>
    </row>
    <row r="6" spans="1:23" ht="31" thickBot="1" x14ac:dyDescent="0.25">
      <c r="A6" s="1"/>
      <c r="B6" s="1"/>
      <c r="C6" s="1"/>
      <c r="D6" s="1"/>
      <c r="E6" s="215"/>
      <c r="F6" s="216"/>
      <c r="G6" s="216"/>
      <c r="H6" s="216"/>
      <c r="I6" s="216"/>
      <c r="J6" s="216"/>
      <c r="K6" s="216"/>
      <c r="L6" s="216"/>
      <c r="M6" s="216"/>
      <c r="N6" s="216"/>
      <c r="O6" s="216"/>
      <c r="P6" s="216"/>
      <c r="Q6" s="216"/>
      <c r="R6" s="216"/>
      <c r="S6" s="216"/>
      <c r="T6" s="216"/>
      <c r="U6" s="217"/>
    </row>
    <row r="7" spans="1:23" x14ac:dyDescent="0.2">
      <c r="A7" s="1"/>
      <c r="B7" s="1"/>
      <c r="C7" s="1"/>
      <c r="D7" s="1"/>
      <c r="E7" s="1"/>
      <c r="F7" s="1"/>
      <c r="G7" s="1"/>
      <c r="H7" s="1"/>
      <c r="I7" s="1"/>
      <c r="J7" s="1"/>
      <c r="K7" s="1"/>
      <c r="L7" s="1"/>
      <c r="M7" s="1"/>
      <c r="N7" s="1"/>
      <c r="O7" s="1"/>
      <c r="P7" s="1"/>
      <c r="Q7" s="1"/>
      <c r="R7" s="1"/>
      <c r="S7" s="1"/>
    </row>
    <row r="9" spans="1:23" ht="4.5" customHeight="1" thickBot="1" x14ac:dyDescent="0.25"/>
    <row r="10" spans="1:23" ht="33.75" customHeight="1" thickBot="1" x14ac:dyDescent="0.25">
      <c r="G10" s="205" t="s">
        <v>98</v>
      </c>
      <c r="H10" s="198"/>
      <c r="I10" s="198"/>
      <c r="J10" s="198"/>
      <c r="K10" s="198"/>
      <c r="L10" s="198"/>
      <c r="M10" s="198"/>
      <c r="N10" s="198"/>
      <c r="O10" s="198"/>
      <c r="P10" s="198"/>
      <c r="Q10" s="198"/>
      <c r="R10" s="198"/>
      <c r="S10" s="198"/>
      <c r="T10" s="198"/>
      <c r="U10" s="198"/>
      <c r="V10" s="198"/>
      <c r="W10" s="193" t="s">
        <v>103</v>
      </c>
    </row>
    <row r="11" spans="1:23" ht="47.25" customHeight="1" thickBot="1" x14ac:dyDescent="0.25">
      <c r="B11" s="196" t="s">
        <v>0</v>
      </c>
      <c r="C11" s="196" t="s">
        <v>1</v>
      </c>
      <c r="D11" s="198" t="s">
        <v>2</v>
      </c>
      <c r="E11" s="198"/>
      <c r="F11" s="199"/>
      <c r="G11" s="206" t="s">
        <v>99</v>
      </c>
      <c r="H11" s="207"/>
      <c r="I11" s="207"/>
      <c r="J11" s="207"/>
      <c r="K11" s="208"/>
      <c r="L11" s="200" t="s">
        <v>100</v>
      </c>
      <c r="M11" s="200"/>
      <c r="N11" s="200"/>
      <c r="O11" s="201"/>
      <c r="P11" s="202" t="s">
        <v>101</v>
      </c>
      <c r="Q11" s="203"/>
      <c r="R11" s="203"/>
      <c r="S11" s="204"/>
      <c r="T11" s="202" t="s">
        <v>102</v>
      </c>
      <c r="U11" s="203"/>
      <c r="V11" s="203"/>
      <c r="W11" s="194"/>
    </row>
    <row r="12" spans="1:23" ht="143.25" customHeight="1" thickBot="1" x14ac:dyDescent="0.25">
      <c r="B12" s="197"/>
      <c r="C12" s="197"/>
      <c r="D12" s="132" t="s">
        <v>3</v>
      </c>
      <c r="E12" s="132" t="s">
        <v>4</v>
      </c>
      <c r="F12" s="132" t="s">
        <v>5</v>
      </c>
      <c r="G12" s="74" t="s">
        <v>79</v>
      </c>
      <c r="H12" s="66" t="s">
        <v>6</v>
      </c>
      <c r="I12" s="67" t="s">
        <v>7</v>
      </c>
      <c r="J12" s="68" t="s">
        <v>8</v>
      </c>
      <c r="K12" s="69" t="s">
        <v>9</v>
      </c>
      <c r="L12" s="70" t="s">
        <v>6</v>
      </c>
      <c r="M12" s="67" t="s">
        <v>7</v>
      </c>
      <c r="N12" s="68" t="s">
        <v>8</v>
      </c>
      <c r="O12" s="69" t="s">
        <v>9</v>
      </c>
      <c r="P12" s="71" t="s">
        <v>6</v>
      </c>
      <c r="Q12" s="68" t="s">
        <v>7</v>
      </c>
      <c r="R12" s="72" t="s">
        <v>8</v>
      </c>
      <c r="S12" s="73" t="s">
        <v>9</v>
      </c>
      <c r="T12" s="171" t="s">
        <v>7</v>
      </c>
      <c r="U12" s="120" t="s">
        <v>8</v>
      </c>
      <c r="V12" s="160" t="s">
        <v>9</v>
      </c>
      <c r="W12" s="195"/>
    </row>
    <row r="13" spans="1:23" ht="183" customHeight="1" thickBot="1" x14ac:dyDescent="0.25">
      <c r="B13" s="130" t="s">
        <v>15</v>
      </c>
      <c r="C13" s="131" t="s">
        <v>184</v>
      </c>
      <c r="D13" s="161" t="s">
        <v>185</v>
      </c>
      <c r="E13" s="65" t="s">
        <v>21</v>
      </c>
      <c r="F13" s="161" t="s">
        <v>186</v>
      </c>
      <c r="G13" s="92">
        <v>4</v>
      </c>
      <c r="H13" s="93">
        <v>4</v>
      </c>
      <c r="I13" s="94">
        <v>4</v>
      </c>
      <c r="J13" s="94">
        <v>4</v>
      </c>
      <c r="K13" s="95">
        <v>4</v>
      </c>
      <c r="L13" s="96">
        <v>5</v>
      </c>
      <c r="M13" s="97">
        <v>5</v>
      </c>
      <c r="N13" s="35">
        <v>5</v>
      </c>
      <c r="O13" s="36"/>
      <c r="P13" s="174">
        <f>IFERROR((L13-H13)/H13,"NO DISPONIBLE")</f>
        <v>0.25</v>
      </c>
      <c r="Q13" s="123">
        <f>IFERROR((M13-I13)/I13,"NO DISPONIBLE")</f>
        <v>0.25</v>
      </c>
      <c r="R13" s="123">
        <f>IFERROR((N13-J13)/J13,"NO DISPONIBLE")</f>
        <v>0.25</v>
      </c>
      <c r="S13" s="123"/>
      <c r="T13" s="127">
        <f>IFERROR((((L13+M13)-(H13+I13))/(H13+I13)),"NO DISPONIBLE")</f>
        <v>0.25</v>
      </c>
      <c r="U13" s="123">
        <f>IFERROR((((L13+M13+N13)-(H13+I13+J13))/(I13+I13+J13)),"NO DISPONIBLE")</f>
        <v>0.25</v>
      </c>
      <c r="V13" s="123"/>
      <c r="W13" s="162" t="s">
        <v>183</v>
      </c>
    </row>
    <row r="14" spans="1:23" ht="79.5" hidden="1" customHeight="1" thickBot="1" x14ac:dyDescent="0.25">
      <c r="B14" s="220" t="s">
        <v>20</v>
      </c>
      <c r="C14" s="221"/>
      <c r="D14" s="221"/>
      <c r="E14" s="221"/>
      <c r="F14" s="221"/>
      <c r="G14" s="75"/>
      <c r="H14" s="50"/>
      <c r="I14" s="49"/>
      <c r="J14" s="49"/>
      <c r="K14" s="58"/>
      <c r="L14" s="50"/>
      <c r="M14" s="49"/>
      <c r="N14" s="49"/>
      <c r="O14" s="58"/>
      <c r="P14" s="124" t="str">
        <f t="shared" ref="P14:S14" si="0">IFERROR((L14/H14),"100%")</f>
        <v>100%</v>
      </c>
      <c r="Q14" s="125" t="str">
        <f t="shared" si="0"/>
        <v>100%</v>
      </c>
      <c r="R14" s="125" t="str">
        <f t="shared" si="0"/>
        <v>100%</v>
      </c>
      <c r="S14" s="126" t="str">
        <f t="shared" si="0"/>
        <v>100%</v>
      </c>
      <c r="T14" s="127" t="str">
        <f>IFERROR(((L14+M14)/(H14+I14)),"100%")</f>
        <v>100%</v>
      </c>
      <c r="U14" s="128" t="str">
        <f>IFERROR(((L14+M14+N14)/(H14+I14+J14)),"100%")</f>
        <v>100%</v>
      </c>
      <c r="V14" s="126" t="str">
        <f>IFERROR(((L14+M14+N14+O14)/(H14+I14+J14+K14)),"100%")</f>
        <v>100%</v>
      </c>
      <c r="W14" s="163"/>
    </row>
    <row r="15" spans="1:23" ht="133.25" customHeight="1" x14ac:dyDescent="0.2">
      <c r="B15" s="133" t="s">
        <v>92</v>
      </c>
      <c r="C15" s="155" t="s">
        <v>174</v>
      </c>
      <c r="D15" s="176" t="s">
        <v>192</v>
      </c>
      <c r="E15" s="156" t="s">
        <v>21</v>
      </c>
      <c r="F15" s="134" t="s">
        <v>105</v>
      </c>
      <c r="G15" s="135">
        <v>26941</v>
      </c>
      <c r="H15" s="47">
        <v>6333</v>
      </c>
      <c r="I15" s="48">
        <v>6254</v>
      </c>
      <c r="J15" s="48">
        <v>8484</v>
      </c>
      <c r="K15" s="57">
        <v>5870</v>
      </c>
      <c r="L15" s="50">
        <v>6333</v>
      </c>
      <c r="M15" s="49">
        <v>6265</v>
      </c>
      <c r="N15" s="49">
        <v>9803</v>
      </c>
      <c r="O15" s="58"/>
      <c r="P15" s="124">
        <f>IFERROR((L15/H15),"NO DISPONIBLE")</f>
        <v>1</v>
      </c>
      <c r="Q15" s="125">
        <f>IFERROR((M15/I15),"NO DISPONIBLE")</f>
        <v>1.0017588743204349</v>
      </c>
      <c r="R15" s="125">
        <f>IFERROR((N15/J15),"NO DISPONIBLE")</f>
        <v>1.1554691183404056</v>
      </c>
      <c r="S15" s="126"/>
      <c r="T15" s="172">
        <f>IFERROR(((L15+M15)/(H15+I15)),"NO DISPONIBLE")</f>
        <v>1.0008739175339636</v>
      </c>
      <c r="U15" s="128">
        <f>IFERROR(((L15+M15+N15)/(H15+I15+J15)),"NO DISPONIBLE")</f>
        <v>1.0631199278629395</v>
      </c>
      <c r="V15" s="126"/>
      <c r="W15" s="136" t="s">
        <v>260</v>
      </c>
    </row>
    <row r="16" spans="1:23" ht="133.25" customHeight="1" x14ac:dyDescent="0.2">
      <c r="B16" s="39" t="s">
        <v>261</v>
      </c>
      <c r="C16" s="141" t="s">
        <v>172</v>
      </c>
      <c r="D16" s="141" t="s">
        <v>190</v>
      </c>
      <c r="E16" s="40" t="s">
        <v>22</v>
      </c>
      <c r="F16" s="51" t="s">
        <v>23</v>
      </c>
      <c r="G16" s="76">
        <v>24</v>
      </c>
      <c r="H16" s="47">
        <v>6</v>
      </c>
      <c r="I16" s="48">
        <v>6</v>
      </c>
      <c r="J16" s="48">
        <v>6</v>
      </c>
      <c r="K16" s="57">
        <v>6</v>
      </c>
      <c r="L16" s="50">
        <v>6</v>
      </c>
      <c r="M16" s="49">
        <v>6</v>
      </c>
      <c r="N16" s="49">
        <v>6</v>
      </c>
      <c r="O16" s="58"/>
      <c r="P16" s="124">
        <f t="shared" ref="P16:P77" si="1">IFERROR((L16/H16),"NO DISPONIBLE")</f>
        <v>1</v>
      </c>
      <c r="Q16" s="125">
        <f t="shared" ref="Q16:Q77" si="2">IFERROR((M16/I16),"NO DISPONIBLE")</f>
        <v>1</v>
      </c>
      <c r="R16" s="125">
        <f t="shared" ref="R16:R77" si="3">IFERROR((N16/J16),"NO DISPONIBLE")</f>
        <v>1</v>
      </c>
      <c r="S16" s="126"/>
      <c r="T16" s="172">
        <f t="shared" ref="T16:T77" si="4">IFERROR(((L16+M16)/(H16+I16)),"NO DISPONIBLE")</f>
        <v>1</v>
      </c>
      <c r="U16" s="128">
        <f t="shared" ref="U16:U77" si="5">IFERROR(((L16+M16+N16)/(H16+I16+J16)),"NO DISPONIBLE")</f>
        <v>1</v>
      </c>
      <c r="V16" s="126"/>
      <c r="W16" s="159" t="s">
        <v>188</v>
      </c>
    </row>
    <row r="17" spans="2:23" ht="133.25" customHeight="1" x14ac:dyDescent="0.2">
      <c r="B17" s="41" t="s">
        <v>16</v>
      </c>
      <c r="C17" s="146" t="s">
        <v>171</v>
      </c>
      <c r="D17" s="144" t="s">
        <v>191</v>
      </c>
      <c r="E17" s="43" t="s">
        <v>22</v>
      </c>
      <c r="F17" s="52" t="s">
        <v>23</v>
      </c>
      <c r="G17" s="77">
        <v>24</v>
      </c>
      <c r="H17" s="47">
        <v>6</v>
      </c>
      <c r="I17" s="48">
        <v>6</v>
      </c>
      <c r="J17" s="48">
        <v>6</v>
      </c>
      <c r="K17" s="57">
        <v>6</v>
      </c>
      <c r="L17" s="50">
        <v>6</v>
      </c>
      <c r="M17" s="49">
        <v>6</v>
      </c>
      <c r="N17" s="49">
        <v>6</v>
      </c>
      <c r="O17" s="58"/>
      <c r="P17" s="124">
        <f t="shared" si="1"/>
        <v>1</v>
      </c>
      <c r="Q17" s="125">
        <f t="shared" si="2"/>
        <v>1</v>
      </c>
      <c r="R17" s="125">
        <f t="shared" si="3"/>
        <v>1</v>
      </c>
      <c r="S17" s="126"/>
      <c r="T17" s="172">
        <f t="shared" si="4"/>
        <v>1</v>
      </c>
      <c r="U17" s="128">
        <f t="shared" si="5"/>
        <v>1</v>
      </c>
      <c r="V17" s="126"/>
      <c r="W17" s="82" t="s">
        <v>187</v>
      </c>
    </row>
    <row r="18" spans="2:23" ht="133.25" customHeight="1" x14ac:dyDescent="0.2">
      <c r="B18" s="39" t="s">
        <v>24</v>
      </c>
      <c r="C18" s="140" t="s">
        <v>170</v>
      </c>
      <c r="D18" s="177" t="s">
        <v>198</v>
      </c>
      <c r="E18" s="44" t="s">
        <v>22</v>
      </c>
      <c r="F18" s="53" t="s">
        <v>25</v>
      </c>
      <c r="G18" s="78">
        <v>56</v>
      </c>
      <c r="H18" s="47">
        <v>10</v>
      </c>
      <c r="I18" s="48">
        <v>9</v>
      </c>
      <c r="J18" s="48">
        <v>16</v>
      </c>
      <c r="K18" s="57">
        <v>21</v>
      </c>
      <c r="L18" s="50">
        <v>10</v>
      </c>
      <c r="M18" s="49">
        <v>9</v>
      </c>
      <c r="N18" s="49">
        <v>18</v>
      </c>
      <c r="O18" s="58"/>
      <c r="P18" s="124">
        <f t="shared" si="1"/>
        <v>1</v>
      </c>
      <c r="Q18" s="125">
        <f t="shared" si="2"/>
        <v>1</v>
      </c>
      <c r="R18" s="125">
        <f t="shared" si="3"/>
        <v>1.125</v>
      </c>
      <c r="S18" s="126"/>
      <c r="T18" s="172">
        <f t="shared" si="4"/>
        <v>1</v>
      </c>
      <c r="U18" s="128">
        <f t="shared" si="5"/>
        <v>1.0571428571428572</v>
      </c>
      <c r="V18" s="126"/>
      <c r="W18" s="83" t="s">
        <v>330</v>
      </c>
    </row>
    <row r="19" spans="2:23" ht="133.25" customHeight="1" x14ac:dyDescent="0.2">
      <c r="B19" s="41" t="s">
        <v>16</v>
      </c>
      <c r="C19" s="146" t="s">
        <v>169</v>
      </c>
      <c r="D19" s="146" t="s">
        <v>193</v>
      </c>
      <c r="E19" s="43" t="s">
        <v>22</v>
      </c>
      <c r="F19" s="54" t="s">
        <v>26</v>
      </c>
      <c r="G19" s="79">
        <v>17</v>
      </c>
      <c r="H19" s="47">
        <v>2</v>
      </c>
      <c r="I19" s="48">
        <v>4</v>
      </c>
      <c r="J19" s="48">
        <v>1</v>
      </c>
      <c r="K19" s="57">
        <v>10</v>
      </c>
      <c r="L19" s="50">
        <v>2</v>
      </c>
      <c r="M19" s="49">
        <v>4</v>
      </c>
      <c r="N19" s="49">
        <v>3</v>
      </c>
      <c r="O19" s="58"/>
      <c r="P19" s="124">
        <f t="shared" si="1"/>
        <v>1</v>
      </c>
      <c r="Q19" s="125">
        <f t="shared" si="2"/>
        <v>1</v>
      </c>
      <c r="R19" s="125">
        <f t="shared" si="3"/>
        <v>3</v>
      </c>
      <c r="S19" s="126"/>
      <c r="T19" s="172">
        <f t="shared" si="4"/>
        <v>1</v>
      </c>
      <c r="U19" s="128">
        <f t="shared" si="5"/>
        <v>1.2857142857142858</v>
      </c>
      <c r="V19" s="126"/>
      <c r="W19" s="82" t="s">
        <v>262</v>
      </c>
    </row>
    <row r="20" spans="2:23" ht="133.25" customHeight="1" x14ac:dyDescent="0.2">
      <c r="B20" s="41" t="s">
        <v>16</v>
      </c>
      <c r="C20" s="146" t="s">
        <v>168</v>
      </c>
      <c r="D20" s="146" t="s">
        <v>194</v>
      </c>
      <c r="E20" s="43" t="s">
        <v>22</v>
      </c>
      <c r="F20" s="54" t="s">
        <v>27</v>
      </c>
      <c r="G20" s="79">
        <v>22</v>
      </c>
      <c r="H20" s="47">
        <v>6</v>
      </c>
      <c r="I20" s="48">
        <v>2</v>
      </c>
      <c r="J20" s="48">
        <v>8</v>
      </c>
      <c r="K20" s="57">
        <v>6</v>
      </c>
      <c r="L20" s="50">
        <v>6</v>
      </c>
      <c r="M20" s="49">
        <v>2</v>
      </c>
      <c r="N20" s="49">
        <v>8</v>
      </c>
      <c r="O20" s="58"/>
      <c r="P20" s="124">
        <f t="shared" si="1"/>
        <v>1</v>
      </c>
      <c r="Q20" s="125">
        <f t="shared" si="2"/>
        <v>1</v>
      </c>
      <c r="R20" s="125">
        <f t="shared" si="3"/>
        <v>1</v>
      </c>
      <c r="S20" s="126"/>
      <c r="T20" s="172">
        <f t="shared" si="4"/>
        <v>1</v>
      </c>
      <c r="U20" s="128">
        <f t="shared" si="5"/>
        <v>1</v>
      </c>
      <c r="V20" s="126"/>
      <c r="W20" s="82" t="s">
        <v>241</v>
      </c>
    </row>
    <row r="21" spans="2:23" ht="133.25" customHeight="1" x14ac:dyDescent="0.2">
      <c r="B21" s="41" t="s">
        <v>16</v>
      </c>
      <c r="C21" s="146" t="s">
        <v>167</v>
      </c>
      <c r="D21" s="146" t="s">
        <v>195</v>
      </c>
      <c r="E21" s="43" t="s">
        <v>22</v>
      </c>
      <c r="F21" s="54" t="s">
        <v>28</v>
      </c>
      <c r="G21" s="79">
        <v>6</v>
      </c>
      <c r="H21" s="47">
        <v>2</v>
      </c>
      <c r="I21" s="48">
        <v>1</v>
      </c>
      <c r="J21" s="48"/>
      <c r="K21" s="57">
        <v>3</v>
      </c>
      <c r="L21" s="50">
        <v>2</v>
      </c>
      <c r="M21" s="49">
        <v>1</v>
      </c>
      <c r="N21" s="49">
        <v>0</v>
      </c>
      <c r="O21" s="63"/>
      <c r="P21" s="124">
        <f t="shared" si="1"/>
        <v>1</v>
      </c>
      <c r="Q21" s="125">
        <f t="shared" si="2"/>
        <v>1</v>
      </c>
      <c r="R21" s="125" t="str">
        <f t="shared" si="3"/>
        <v>NO DISPONIBLE</v>
      </c>
      <c r="S21" s="126"/>
      <c r="T21" s="172">
        <f t="shared" si="4"/>
        <v>1</v>
      </c>
      <c r="U21" s="128">
        <f t="shared" si="5"/>
        <v>1</v>
      </c>
      <c r="V21" s="126"/>
      <c r="W21" s="82" t="s">
        <v>321</v>
      </c>
    </row>
    <row r="22" spans="2:23" ht="133.25" customHeight="1" x14ac:dyDescent="0.2">
      <c r="B22" s="41" t="s">
        <v>16</v>
      </c>
      <c r="C22" s="146" t="s">
        <v>166</v>
      </c>
      <c r="D22" s="146" t="s">
        <v>196</v>
      </c>
      <c r="E22" s="43" t="s">
        <v>22</v>
      </c>
      <c r="F22" s="54" t="s">
        <v>44</v>
      </c>
      <c r="G22" s="79">
        <v>4</v>
      </c>
      <c r="H22" s="47">
        <v>0</v>
      </c>
      <c r="I22" s="48">
        <v>2</v>
      </c>
      <c r="J22" s="48"/>
      <c r="K22" s="57">
        <v>2</v>
      </c>
      <c r="L22" s="50">
        <v>0</v>
      </c>
      <c r="M22" s="49">
        <v>2</v>
      </c>
      <c r="N22" s="49">
        <v>0</v>
      </c>
      <c r="O22" s="58"/>
      <c r="P22" s="124" t="str">
        <f t="shared" si="1"/>
        <v>NO DISPONIBLE</v>
      </c>
      <c r="Q22" s="125">
        <f t="shared" si="2"/>
        <v>1</v>
      </c>
      <c r="R22" s="125" t="str">
        <f t="shared" si="3"/>
        <v>NO DISPONIBLE</v>
      </c>
      <c r="S22" s="126"/>
      <c r="T22" s="172">
        <f t="shared" si="4"/>
        <v>1</v>
      </c>
      <c r="U22" s="128">
        <f t="shared" si="5"/>
        <v>1</v>
      </c>
      <c r="V22" s="126"/>
      <c r="W22" s="82" t="s">
        <v>321</v>
      </c>
    </row>
    <row r="23" spans="2:23" ht="127" customHeight="1" x14ac:dyDescent="0.2">
      <c r="B23" s="41" t="s">
        <v>16</v>
      </c>
      <c r="C23" s="149" t="s">
        <v>106</v>
      </c>
      <c r="D23" s="149" t="s">
        <v>197</v>
      </c>
      <c r="E23" s="43" t="s">
        <v>22</v>
      </c>
      <c r="F23" s="153" t="s">
        <v>165</v>
      </c>
      <c r="G23" s="79">
        <v>8</v>
      </c>
      <c r="H23" s="47"/>
      <c r="I23" s="48"/>
      <c r="J23" s="48">
        <v>7</v>
      </c>
      <c r="K23" s="57">
        <v>1</v>
      </c>
      <c r="L23" s="50">
        <v>0</v>
      </c>
      <c r="M23" s="49">
        <v>0</v>
      </c>
      <c r="N23" s="49">
        <v>7</v>
      </c>
      <c r="O23" s="58"/>
      <c r="P23" s="124" t="str">
        <f t="shared" si="1"/>
        <v>NO DISPONIBLE</v>
      </c>
      <c r="Q23" s="125" t="str">
        <f t="shared" si="2"/>
        <v>NO DISPONIBLE</v>
      </c>
      <c r="R23" s="125">
        <f t="shared" si="3"/>
        <v>1</v>
      </c>
      <c r="S23" s="126"/>
      <c r="T23" s="172" t="str">
        <f t="shared" si="4"/>
        <v>NO DISPONIBLE</v>
      </c>
      <c r="U23" s="128">
        <f t="shared" si="5"/>
        <v>1</v>
      </c>
      <c r="V23" s="126"/>
      <c r="W23" s="82" t="s">
        <v>242</v>
      </c>
    </row>
    <row r="24" spans="2:23" ht="126" customHeight="1" x14ac:dyDescent="0.2">
      <c r="B24" s="39" t="s">
        <v>29</v>
      </c>
      <c r="C24" s="140" t="s">
        <v>164</v>
      </c>
      <c r="D24" s="178" t="s">
        <v>206</v>
      </c>
      <c r="E24" s="44" t="s">
        <v>22</v>
      </c>
      <c r="F24" s="53" t="s">
        <v>45</v>
      </c>
      <c r="G24" s="78">
        <v>642</v>
      </c>
      <c r="H24" s="47">
        <v>157</v>
      </c>
      <c r="I24" s="48">
        <v>144</v>
      </c>
      <c r="J24" s="48">
        <v>177</v>
      </c>
      <c r="K24" s="57">
        <v>164</v>
      </c>
      <c r="L24" s="50">
        <v>157</v>
      </c>
      <c r="M24" s="49">
        <v>144</v>
      </c>
      <c r="N24" s="49">
        <v>198</v>
      </c>
      <c r="O24" s="58"/>
      <c r="P24" s="124">
        <f t="shared" si="1"/>
        <v>1</v>
      </c>
      <c r="Q24" s="125">
        <f t="shared" si="2"/>
        <v>1</v>
      </c>
      <c r="R24" s="125">
        <f t="shared" si="3"/>
        <v>1.1186440677966101</v>
      </c>
      <c r="S24" s="126"/>
      <c r="T24" s="172">
        <f t="shared" si="4"/>
        <v>1</v>
      </c>
      <c r="U24" s="128">
        <f t="shared" si="5"/>
        <v>1.0439330543933054</v>
      </c>
      <c r="V24" s="126"/>
      <c r="W24" s="83" t="s">
        <v>263</v>
      </c>
    </row>
    <row r="25" spans="2:23" ht="143" customHeight="1" x14ac:dyDescent="0.2">
      <c r="B25" s="41" t="s">
        <v>16</v>
      </c>
      <c r="C25" s="146" t="s">
        <v>264</v>
      </c>
      <c r="D25" s="146" t="s">
        <v>199</v>
      </c>
      <c r="E25" s="43" t="s">
        <v>22</v>
      </c>
      <c r="F25" s="54" t="s">
        <v>46</v>
      </c>
      <c r="G25" s="79">
        <v>106</v>
      </c>
      <c r="H25" s="47">
        <v>39</v>
      </c>
      <c r="I25" s="48">
        <v>21</v>
      </c>
      <c r="J25" s="48">
        <v>29</v>
      </c>
      <c r="K25" s="57">
        <v>17</v>
      </c>
      <c r="L25" s="50">
        <v>39</v>
      </c>
      <c r="M25" s="49">
        <v>21</v>
      </c>
      <c r="N25" s="49">
        <v>51</v>
      </c>
      <c r="O25" s="58"/>
      <c r="P25" s="124">
        <f t="shared" si="1"/>
        <v>1</v>
      </c>
      <c r="Q25" s="125">
        <f t="shared" si="2"/>
        <v>1</v>
      </c>
      <c r="R25" s="125">
        <f t="shared" si="3"/>
        <v>1.7586206896551724</v>
      </c>
      <c r="S25" s="126"/>
      <c r="T25" s="172">
        <f t="shared" si="4"/>
        <v>1</v>
      </c>
      <c r="U25" s="128">
        <f t="shared" si="5"/>
        <v>1.247191011235955</v>
      </c>
      <c r="V25" s="126"/>
      <c r="W25" s="82" t="s">
        <v>265</v>
      </c>
    </row>
    <row r="26" spans="2:23" ht="133.25" customHeight="1" x14ac:dyDescent="0.2">
      <c r="B26" s="41" t="s">
        <v>16</v>
      </c>
      <c r="C26" s="146" t="s">
        <v>163</v>
      </c>
      <c r="D26" s="146" t="s">
        <v>200</v>
      </c>
      <c r="E26" s="43" t="s">
        <v>22</v>
      </c>
      <c r="F26" s="54" t="s">
        <v>47</v>
      </c>
      <c r="G26" s="79">
        <v>30</v>
      </c>
      <c r="H26" s="47">
        <v>12</v>
      </c>
      <c r="I26" s="48">
        <v>12</v>
      </c>
      <c r="J26" s="48">
        <v>2</v>
      </c>
      <c r="K26" s="57">
        <v>4</v>
      </c>
      <c r="L26" s="50">
        <v>12</v>
      </c>
      <c r="M26" s="49">
        <v>12</v>
      </c>
      <c r="N26" s="49">
        <v>5</v>
      </c>
      <c r="O26" s="58"/>
      <c r="P26" s="124">
        <f t="shared" si="1"/>
        <v>1</v>
      </c>
      <c r="Q26" s="125">
        <f t="shared" si="2"/>
        <v>1</v>
      </c>
      <c r="R26" s="125">
        <f t="shared" si="3"/>
        <v>2.5</v>
      </c>
      <c r="S26" s="126"/>
      <c r="T26" s="172">
        <f t="shared" si="4"/>
        <v>1</v>
      </c>
      <c r="U26" s="128">
        <f t="shared" si="5"/>
        <v>1.1153846153846154</v>
      </c>
      <c r="V26" s="126"/>
      <c r="W26" s="82" t="s">
        <v>243</v>
      </c>
    </row>
    <row r="27" spans="2:23" ht="159.75" customHeight="1" x14ac:dyDescent="0.2">
      <c r="B27" s="41" t="s">
        <v>16</v>
      </c>
      <c r="C27" s="146" t="s">
        <v>162</v>
      </c>
      <c r="D27" s="146" t="s">
        <v>205</v>
      </c>
      <c r="E27" s="43" t="s">
        <v>22</v>
      </c>
      <c r="F27" s="54" t="s">
        <v>48</v>
      </c>
      <c r="G27" s="79">
        <v>110</v>
      </c>
      <c r="H27" s="50">
        <v>16</v>
      </c>
      <c r="I27" s="49">
        <v>1</v>
      </c>
      <c r="J27" s="49">
        <v>48</v>
      </c>
      <c r="K27" s="58">
        <v>45</v>
      </c>
      <c r="L27" s="50">
        <v>16</v>
      </c>
      <c r="M27" s="49">
        <v>1</v>
      </c>
      <c r="N27" s="118">
        <v>48</v>
      </c>
      <c r="O27" s="63"/>
      <c r="P27" s="124">
        <f t="shared" si="1"/>
        <v>1</v>
      </c>
      <c r="Q27" s="125">
        <f t="shared" si="2"/>
        <v>1</v>
      </c>
      <c r="R27" s="125">
        <f t="shared" si="3"/>
        <v>1</v>
      </c>
      <c r="S27" s="126"/>
      <c r="T27" s="172">
        <f t="shared" si="4"/>
        <v>1</v>
      </c>
      <c r="U27" s="128">
        <f t="shared" si="5"/>
        <v>1</v>
      </c>
      <c r="V27" s="126"/>
      <c r="W27" s="82" t="s">
        <v>266</v>
      </c>
    </row>
    <row r="28" spans="2:23" ht="153" customHeight="1" x14ac:dyDescent="0.2">
      <c r="B28" s="41" t="s">
        <v>16</v>
      </c>
      <c r="C28" s="146" t="s">
        <v>161</v>
      </c>
      <c r="D28" s="146" t="s">
        <v>201</v>
      </c>
      <c r="E28" s="43" t="s">
        <v>22</v>
      </c>
      <c r="F28" s="55" t="s">
        <v>49</v>
      </c>
      <c r="G28" s="80">
        <v>274</v>
      </c>
      <c r="H28" s="47">
        <v>66</v>
      </c>
      <c r="I28" s="48">
        <v>76</v>
      </c>
      <c r="J28" s="48">
        <v>66</v>
      </c>
      <c r="K28" s="57">
        <v>66</v>
      </c>
      <c r="L28" s="50">
        <v>66</v>
      </c>
      <c r="M28" s="49">
        <v>76</v>
      </c>
      <c r="N28" s="49">
        <v>62</v>
      </c>
      <c r="O28" s="58"/>
      <c r="P28" s="124">
        <f t="shared" si="1"/>
        <v>1</v>
      </c>
      <c r="Q28" s="125">
        <f t="shared" si="2"/>
        <v>1</v>
      </c>
      <c r="R28" s="125">
        <f t="shared" si="3"/>
        <v>0.93939393939393945</v>
      </c>
      <c r="S28" s="126"/>
      <c r="T28" s="172">
        <f t="shared" si="4"/>
        <v>1</v>
      </c>
      <c r="U28" s="128">
        <f t="shared" si="5"/>
        <v>0.98076923076923073</v>
      </c>
      <c r="V28" s="126"/>
      <c r="W28" s="82" t="s">
        <v>244</v>
      </c>
    </row>
    <row r="29" spans="2:23" ht="153.75" customHeight="1" x14ac:dyDescent="0.2">
      <c r="B29" s="41" t="s">
        <v>16</v>
      </c>
      <c r="C29" s="149" t="s">
        <v>159</v>
      </c>
      <c r="D29" s="149" t="s">
        <v>202</v>
      </c>
      <c r="E29" s="43" t="s">
        <v>22</v>
      </c>
      <c r="F29" s="153" t="s">
        <v>160</v>
      </c>
      <c r="G29" s="80">
        <v>35</v>
      </c>
      <c r="H29" s="47">
        <v>10</v>
      </c>
      <c r="I29" s="48">
        <v>9</v>
      </c>
      <c r="J29" s="48">
        <v>8</v>
      </c>
      <c r="K29" s="57">
        <v>8</v>
      </c>
      <c r="L29" s="50">
        <v>10</v>
      </c>
      <c r="M29" s="49">
        <v>9</v>
      </c>
      <c r="N29" s="49">
        <v>8</v>
      </c>
      <c r="O29" s="58"/>
      <c r="P29" s="124">
        <f t="shared" si="1"/>
        <v>1</v>
      </c>
      <c r="Q29" s="125">
        <f t="shared" si="2"/>
        <v>1</v>
      </c>
      <c r="R29" s="125">
        <f t="shared" si="3"/>
        <v>1</v>
      </c>
      <c r="S29" s="126"/>
      <c r="T29" s="172">
        <f t="shared" si="4"/>
        <v>1</v>
      </c>
      <c r="U29" s="128">
        <f t="shared" si="5"/>
        <v>1</v>
      </c>
      <c r="V29" s="126"/>
      <c r="W29" s="82" t="s">
        <v>267</v>
      </c>
    </row>
    <row r="30" spans="2:23" ht="150" customHeight="1" x14ac:dyDescent="0.2">
      <c r="B30" s="41" t="s">
        <v>16</v>
      </c>
      <c r="C30" s="149" t="s">
        <v>157</v>
      </c>
      <c r="D30" s="149" t="s">
        <v>203</v>
      </c>
      <c r="E30" s="43" t="s">
        <v>22</v>
      </c>
      <c r="F30" s="153" t="s">
        <v>158</v>
      </c>
      <c r="G30" s="80">
        <v>86</v>
      </c>
      <c r="H30" s="47">
        <v>13</v>
      </c>
      <c r="I30" s="48">
        <v>25</v>
      </c>
      <c r="J30" s="48">
        <v>24</v>
      </c>
      <c r="K30" s="57">
        <v>24</v>
      </c>
      <c r="L30" s="50">
        <v>13</v>
      </c>
      <c r="M30" s="49">
        <v>25</v>
      </c>
      <c r="N30" s="49">
        <v>24</v>
      </c>
      <c r="O30" s="58"/>
      <c r="P30" s="124">
        <f t="shared" si="1"/>
        <v>1</v>
      </c>
      <c r="Q30" s="125">
        <f t="shared" si="2"/>
        <v>1</v>
      </c>
      <c r="R30" s="125">
        <f t="shared" si="3"/>
        <v>1</v>
      </c>
      <c r="S30" s="126"/>
      <c r="T30" s="172">
        <f t="shared" si="4"/>
        <v>1</v>
      </c>
      <c r="U30" s="128">
        <f t="shared" si="5"/>
        <v>1</v>
      </c>
      <c r="V30" s="126"/>
      <c r="W30" s="82" t="s">
        <v>245</v>
      </c>
    </row>
    <row r="31" spans="2:23" ht="133.25" customHeight="1" x14ac:dyDescent="0.2">
      <c r="B31" s="41" t="s">
        <v>16</v>
      </c>
      <c r="C31" s="149" t="s">
        <v>155</v>
      </c>
      <c r="D31" s="149" t="s">
        <v>204</v>
      </c>
      <c r="E31" s="43" t="s">
        <v>22</v>
      </c>
      <c r="F31" s="153" t="s">
        <v>156</v>
      </c>
      <c r="G31" s="80">
        <v>1</v>
      </c>
      <c r="H31" s="47">
        <v>1</v>
      </c>
      <c r="I31" s="48"/>
      <c r="J31" s="48"/>
      <c r="K31" s="57"/>
      <c r="L31" s="50">
        <v>1</v>
      </c>
      <c r="M31" s="49">
        <v>0</v>
      </c>
      <c r="N31" s="49">
        <v>0</v>
      </c>
      <c r="O31" s="58"/>
      <c r="P31" s="124">
        <f t="shared" si="1"/>
        <v>1</v>
      </c>
      <c r="Q31" s="125" t="str">
        <f t="shared" si="2"/>
        <v>NO DISPONIBLE</v>
      </c>
      <c r="R31" s="125" t="str">
        <f t="shared" si="3"/>
        <v>NO DISPONIBLE</v>
      </c>
      <c r="S31" s="126"/>
      <c r="T31" s="172">
        <f t="shared" si="4"/>
        <v>1</v>
      </c>
      <c r="U31" s="128">
        <f t="shared" si="5"/>
        <v>1</v>
      </c>
      <c r="V31" s="126"/>
      <c r="W31" s="82" t="s">
        <v>322</v>
      </c>
    </row>
    <row r="32" spans="2:23" ht="133.25" customHeight="1" x14ac:dyDescent="0.2">
      <c r="B32" s="39" t="s">
        <v>30</v>
      </c>
      <c r="C32" s="140" t="s">
        <v>154</v>
      </c>
      <c r="D32" s="177" t="s">
        <v>211</v>
      </c>
      <c r="E32" s="44" t="s">
        <v>22</v>
      </c>
      <c r="F32" s="53" t="s">
        <v>50</v>
      </c>
      <c r="G32" s="78">
        <v>174</v>
      </c>
      <c r="H32" s="47">
        <v>49</v>
      </c>
      <c r="I32" s="48">
        <v>35</v>
      </c>
      <c r="J32" s="48">
        <v>65</v>
      </c>
      <c r="K32" s="57">
        <v>25</v>
      </c>
      <c r="L32" s="50">
        <v>49</v>
      </c>
      <c r="M32" s="49">
        <v>35</v>
      </c>
      <c r="N32" s="49">
        <v>56</v>
      </c>
      <c r="O32" s="58"/>
      <c r="P32" s="124">
        <f t="shared" si="1"/>
        <v>1</v>
      </c>
      <c r="Q32" s="125">
        <f t="shared" si="2"/>
        <v>1</v>
      </c>
      <c r="R32" s="125">
        <f t="shared" si="3"/>
        <v>0.86153846153846159</v>
      </c>
      <c r="S32" s="126"/>
      <c r="T32" s="172">
        <f t="shared" si="4"/>
        <v>1</v>
      </c>
      <c r="U32" s="128">
        <f t="shared" si="5"/>
        <v>0.93959731543624159</v>
      </c>
      <c r="V32" s="126"/>
      <c r="W32" s="83" t="s">
        <v>268</v>
      </c>
    </row>
    <row r="33" spans="2:24" ht="133.25" customHeight="1" x14ac:dyDescent="0.2">
      <c r="B33" s="41" t="s">
        <v>16</v>
      </c>
      <c r="C33" s="146" t="s">
        <v>153</v>
      </c>
      <c r="D33" s="146" t="s">
        <v>207</v>
      </c>
      <c r="E33" s="43" t="s">
        <v>22</v>
      </c>
      <c r="F33" s="54" t="s">
        <v>46</v>
      </c>
      <c r="G33" s="79">
        <v>166</v>
      </c>
      <c r="H33" s="47">
        <v>48</v>
      </c>
      <c r="I33" s="48">
        <v>32</v>
      </c>
      <c r="J33" s="48">
        <v>62</v>
      </c>
      <c r="K33" s="57">
        <v>24</v>
      </c>
      <c r="L33" s="50">
        <v>48</v>
      </c>
      <c r="M33" s="49">
        <v>32</v>
      </c>
      <c r="N33" s="49">
        <v>53</v>
      </c>
      <c r="O33" s="58"/>
      <c r="P33" s="124">
        <f t="shared" si="1"/>
        <v>1</v>
      </c>
      <c r="Q33" s="125">
        <f t="shared" si="2"/>
        <v>1</v>
      </c>
      <c r="R33" s="125">
        <f t="shared" si="3"/>
        <v>0.85483870967741937</v>
      </c>
      <c r="S33" s="126"/>
      <c r="T33" s="172">
        <f t="shared" si="4"/>
        <v>1</v>
      </c>
      <c r="U33" s="128">
        <f t="shared" si="5"/>
        <v>0.93661971830985913</v>
      </c>
      <c r="V33" s="126"/>
      <c r="W33" s="82" t="s">
        <v>301</v>
      </c>
    </row>
    <row r="34" spans="2:24" ht="133.25" customHeight="1" x14ac:dyDescent="0.2">
      <c r="B34" s="41" t="s">
        <v>16</v>
      </c>
      <c r="C34" s="146" t="s">
        <v>152</v>
      </c>
      <c r="D34" s="146" t="s">
        <v>210</v>
      </c>
      <c r="E34" s="43" t="s">
        <v>22</v>
      </c>
      <c r="F34" s="54" t="s">
        <v>51</v>
      </c>
      <c r="G34" s="79">
        <v>2</v>
      </c>
      <c r="H34" s="50">
        <v>1</v>
      </c>
      <c r="I34" s="48"/>
      <c r="J34" s="48"/>
      <c r="K34" s="58">
        <v>1</v>
      </c>
      <c r="L34" s="50">
        <v>1</v>
      </c>
      <c r="M34" s="49">
        <v>0</v>
      </c>
      <c r="N34" s="49">
        <v>0</v>
      </c>
      <c r="O34" s="63"/>
      <c r="P34" s="124">
        <f t="shared" si="1"/>
        <v>1</v>
      </c>
      <c r="Q34" s="125" t="str">
        <f t="shared" si="2"/>
        <v>NO DISPONIBLE</v>
      </c>
      <c r="R34" s="125" t="str">
        <f t="shared" si="3"/>
        <v>NO DISPONIBLE</v>
      </c>
      <c r="S34" s="126"/>
      <c r="T34" s="172">
        <f t="shared" si="4"/>
        <v>1</v>
      </c>
      <c r="U34" s="128">
        <f t="shared" si="5"/>
        <v>1</v>
      </c>
      <c r="V34" s="126"/>
      <c r="W34" s="82" t="s">
        <v>322</v>
      </c>
    </row>
    <row r="35" spans="2:24" ht="133.25" customHeight="1" x14ac:dyDescent="0.2">
      <c r="B35" s="41" t="s">
        <v>16</v>
      </c>
      <c r="C35" s="146" t="s">
        <v>151</v>
      </c>
      <c r="D35" s="146" t="s">
        <v>208</v>
      </c>
      <c r="E35" s="43" t="s">
        <v>22</v>
      </c>
      <c r="F35" s="54" t="s">
        <v>52</v>
      </c>
      <c r="G35" s="79">
        <v>4</v>
      </c>
      <c r="H35" s="47"/>
      <c r="I35" s="48">
        <v>2</v>
      </c>
      <c r="J35" s="48">
        <v>2</v>
      </c>
      <c r="K35" s="57"/>
      <c r="L35" s="50">
        <v>0</v>
      </c>
      <c r="M35" s="49">
        <v>2</v>
      </c>
      <c r="N35" s="49">
        <v>2</v>
      </c>
      <c r="O35" s="63"/>
      <c r="P35" s="124" t="str">
        <f t="shared" si="1"/>
        <v>NO DISPONIBLE</v>
      </c>
      <c r="Q35" s="125">
        <f t="shared" si="2"/>
        <v>1</v>
      </c>
      <c r="R35" s="125">
        <f t="shared" si="3"/>
        <v>1</v>
      </c>
      <c r="S35" s="126"/>
      <c r="T35" s="172">
        <f t="shared" si="4"/>
        <v>1</v>
      </c>
      <c r="U35" s="128">
        <f t="shared" si="5"/>
        <v>1</v>
      </c>
      <c r="V35" s="126"/>
      <c r="W35" s="82" t="s">
        <v>269</v>
      </c>
    </row>
    <row r="36" spans="2:24" ht="133.25" customHeight="1" x14ac:dyDescent="0.2">
      <c r="B36" s="41" t="s">
        <v>16</v>
      </c>
      <c r="C36" s="146" t="s">
        <v>150</v>
      </c>
      <c r="D36" s="146" t="s">
        <v>209</v>
      </c>
      <c r="E36" s="43" t="s">
        <v>22</v>
      </c>
      <c r="F36" s="54" t="s">
        <v>53</v>
      </c>
      <c r="G36" s="79">
        <v>2</v>
      </c>
      <c r="H36" s="50"/>
      <c r="I36" s="48">
        <v>1</v>
      </c>
      <c r="J36" s="49">
        <v>1</v>
      </c>
      <c r="K36" s="57"/>
      <c r="L36" s="175">
        <v>0</v>
      </c>
      <c r="M36" s="49">
        <v>1</v>
      </c>
      <c r="N36" s="49">
        <v>1</v>
      </c>
      <c r="O36" s="63"/>
      <c r="P36" s="124" t="str">
        <f t="shared" si="1"/>
        <v>NO DISPONIBLE</v>
      </c>
      <c r="Q36" s="125">
        <f t="shared" si="2"/>
        <v>1</v>
      </c>
      <c r="R36" s="125">
        <f t="shared" si="3"/>
        <v>1</v>
      </c>
      <c r="S36" s="126"/>
      <c r="T36" s="172">
        <f t="shared" si="4"/>
        <v>1</v>
      </c>
      <c r="U36" s="128">
        <f t="shared" si="5"/>
        <v>1</v>
      </c>
      <c r="V36" s="126"/>
      <c r="W36" s="82" t="s">
        <v>270</v>
      </c>
    </row>
    <row r="37" spans="2:24" ht="145.5" customHeight="1" x14ac:dyDescent="0.2">
      <c r="B37" s="39" t="s">
        <v>31</v>
      </c>
      <c r="C37" s="140" t="s">
        <v>149</v>
      </c>
      <c r="D37" s="180" t="s">
        <v>214</v>
      </c>
      <c r="E37" s="44" t="s">
        <v>22</v>
      </c>
      <c r="F37" s="53" t="s">
        <v>54</v>
      </c>
      <c r="G37" s="78">
        <v>36</v>
      </c>
      <c r="H37" s="50">
        <v>18</v>
      </c>
      <c r="I37" s="48">
        <v>12</v>
      </c>
      <c r="J37" s="49"/>
      <c r="K37" s="57">
        <v>6</v>
      </c>
      <c r="L37" s="50">
        <v>18</v>
      </c>
      <c r="M37" s="49">
        <v>12</v>
      </c>
      <c r="N37" s="118">
        <v>1</v>
      </c>
      <c r="O37" s="58"/>
      <c r="P37" s="124">
        <f t="shared" si="1"/>
        <v>1</v>
      </c>
      <c r="Q37" s="125">
        <f t="shared" si="2"/>
        <v>1</v>
      </c>
      <c r="R37" s="125" t="str">
        <f t="shared" si="3"/>
        <v>NO DISPONIBLE</v>
      </c>
      <c r="S37" s="126"/>
      <c r="T37" s="172">
        <f t="shared" si="4"/>
        <v>1</v>
      </c>
      <c r="U37" s="128">
        <f t="shared" si="5"/>
        <v>1.0333333333333334</v>
      </c>
      <c r="V37" s="126"/>
      <c r="W37" s="82" t="s">
        <v>323</v>
      </c>
    </row>
    <row r="38" spans="2:24" ht="133.25" customHeight="1" x14ac:dyDescent="0.2">
      <c r="B38" s="41" t="s">
        <v>16</v>
      </c>
      <c r="C38" s="146" t="s">
        <v>148</v>
      </c>
      <c r="D38" s="146" t="s">
        <v>212</v>
      </c>
      <c r="E38" s="43" t="s">
        <v>22</v>
      </c>
      <c r="F38" s="54" t="s">
        <v>55</v>
      </c>
      <c r="G38" s="79">
        <v>2</v>
      </c>
      <c r="H38" s="50"/>
      <c r="I38" s="48">
        <v>1</v>
      </c>
      <c r="J38" s="49"/>
      <c r="K38" s="57">
        <v>1</v>
      </c>
      <c r="L38" s="50">
        <v>0</v>
      </c>
      <c r="M38" s="49">
        <v>1</v>
      </c>
      <c r="N38" s="118">
        <v>0</v>
      </c>
      <c r="O38" s="58"/>
      <c r="P38" s="124" t="str">
        <f t="shared" si="1"/>
        <v>NO DISPONIBLE</v>
      </c>
      <c r="Q38" s="125">
        <f t="shared" si="2"/>
        <v>1</v>
      </c>
      <c r="R38" s="125" t="str">
        <f t="shared" si="3"/>
        <v>NO DISPONIBLE</v>
      </c>
      <c r="S38" s="126"/>
      <c r="T38" s="172">
        <f t="shared" si="4"/>
        <v>1</v>
      </c>
      <c r="U38" s="128">
        <f t="shared" si="5"/>
        <v>1</v>
      </c>
      <c r="V38" s="126"/>
      <c r="W38" s="82" t="s">
        <v>322</v>
      </c>
    </row>
    <row r="39" spans="2:24" ht="133.25" customHeight="1" x14ac:dyDescent="0.2">
      <c r="B39" s="41" t="s">
        <v>16</v>
      </c>
      <c r="C39" s="151" t="s">
        <v>147</v>
      </c>
      <c r="D39" s="179" t="s">
        <v>213</v>
      </c>
      <c r="E39" s="43" t="s">
        <v>22</v>
      </c>
      <c r="F39" s="54" t="s">
        <v>55</v>
      </c>
      <c r="G39" s="79">
        <v>34</v>
      </c>
      <c r="H39" s="50">
        <v>18</v>
      </c>
      <c r="I39" s="48">
        <v>11</v>
      </c>
      <c r="J39" s="49"/>
      <c r="K39" s="57">
        <v>5</v>
      </c>
      <c r="L39" s="50">
        <v>18</v>
      </c>
      <c r="M39" s="49">
        <v>11</v>
      </c>
      <c r="N39" s="118">
        <v>1</v>
      </c>
      <c r="O39" s="58"/>
      <c r="P39" s="124">
        <f t="shared" si="1"/>
        <v>1</v>
      </c>
      <c r="Q39" s="125">
        <f t="shared" si="2"/>
        <v>1</v>
      </c>
      <c r="R39" s="125" t="str">
        <f t="shared" si="3"/>
        <v>NO DISPONIBLE</v>
      </c>
      <c r="S39" s="126"/>
      <c r="T39" s="172">
        <f t="shared" si="4"/>
        <v>1</v>
      </c>
      <c r="U39" s="128">
        <f t="shared" si="5"/>
        <v>1.0344827586206897</v>
      </c>
      <c r="V39" s="126"/>
      <c r="W39" s="82" t="s">
        <v>324</v>
      </c>
      <c r="X39" s="182"/>
    </row>
    <row r="40" spans="2:24" ht="133.25" customHeight="1" x14ac:dyDescent="0.2">
      <c r="B40" s="39" t="s">
        <v>32</v>
      </c>
      <c r="C40" s="140" t="s">
        <v>146</v>
      </c>
      <c r="D40" s="140" t="s">
        <v>217</v>
      </c>
      <c r="E40" s="44" t="s">
        <v>22</v>
      </c>
      <c r="F40" s="53" t="s">
        <v>56</v>
      </c>
      <c r="G40" s="78">
        <v>6598</v>
      </c>
      <c r="H40" s="47">
        <v>2650</v>
      </c>
      <c r="I40" s="48">
        <v>1841</v>
      </c>
      <c r="J40" s="48">
        <v>1458</v>
      </c>
      <c r="K40" s="57">
        <v>649</v>
      </c>
      <c r="L40" s="50">
        <v>2641</v>
      </c>
      <c r="M40" s="49">
        <v>1842</v>
      </c>
      <c r="N40" s="49">
        <v>1446</v>
      </c>
      <c r="O40" s="58"/>
      <c r="P40" s="124">
        <f t="shared" si="1"/>
        <v>0.99660377358490571</v>
      </c>
      <c r="Q40" s="125">
        <f t="shared" si="2"/>
        <v>1.0005431830526887</v>
      </c>
      <c r="R40" s="125">
        <f t="shared" si="3"/>
        <v>0.99176954732510292</v>
      </c>
      <c r="S40" s="126"/>
      <c r="T40" s="172">
        <f t="shared" si="4"/>
        <v>0.99821865954130484</v>
      </c>
      <c r="U40" s="128">
        <f t="shared" si="5"/>
        <v>0.99663809043536733</v>
      </c>
      <c r="V40" s="126"/>
      <c r="W40" s="83" t="s">
        <v>248</v>
      </c>
    </row>
    <row r="41" spans="2:24" ht="133.25" customHeight="1" x14ac:dyDescent="0.2">
      <c r="B41" s="41" t="s">
        <v>16</v>
      </c>
      <c r="C41" s="146" t="s">
        <v>145</v>
      </c>
      <c r="D41" s="146" t="s">
        <v>215</v>
      </c>
      <c r="E41" s="43" t="s">
        <v>22</v>
      </c>
      <c r="F41" s="54" t="s">
        <v>57</v>
      </c>
      <c r="G41" s="79">
        <v>6558</v>
      </c>
      <c r="H41" s="50">
        <v>2630</v>
      </c>
      <c r="I41" s="48">
        <v>1831</v>
      </c>
      <c r="J41" s="49">
        <v>1448</v>
      </c>
      <c r="K41" s="57">
        <v>649</v>
      </c>
      <c r="L41" s="50">
        <v>2630</v>
      </c>
      <c r="M41" s="49">
        <v>1831</v>
      </c>
      <c r="N41" s="49">
        <v>1435</v>
      </c>
      <c r="O41" s="58"/>
      <c r="P41" s="124">
        <f t="shared" si="1"/>
        <v>1</v>
      </c>
      <c r="Q41" s="125">
        <f t="shared" si="2"/>
        <v>1</v>
      </c>
      <c r="R41" s="125">
        <f t="shared" si="3"/>
        <v>0.99102209944751385</v>
      </c>
      <c r="S41" s="126"/>
      <c r="T41" s="172">
        <f t="shared" si="4"/>
        <v>1</v>
      </c>
      <c r="U41" s="128">
        <f t="shared" si="5"/>
        <v>0.99779996615332545</v>
      </c>
      <c r="V41" s="126"/>
      <c r="W41" s="82" t="s">
        <v>246</v>
      </c>
    </row>
    <row r="42" spans="2:24" ht="133.25" customHeight="1" x14ac:dyDescent="0.2">
      <c r="B42" s="41" t="s">
        <v>16</v>
      </c>
      <c r="C42" s="146" t="s">
        <v>144</v>
      </c>
      <c r="D42" s="146" t="s">
        <v>216</v>
      </c>
      <c r="E42" s="43" t="s">
        <v>22</v>
      </c>
      <c r="F42" s="54" t="s">
        <v>58</v>
      </c>
      <c r="G42" s="79">
        <v>40</v>
      </c>
      <c r="H42" s="47">
        <v>20</v>
      </c>
      <c r="I42" s="48">
        <v>10</v>
      </c>
      <c r="J42" s="48">
        <v>10</v>
      </c>
      <c r="K42" s="57"/>
      <c r="L42" s="50">
        <v>20</v>
      </c>
      <c r="M42" s="49">
        <v>10</v>
      </c>
      <c r="N42" s="118">
        <v>11</v>
      </c>
      <c r="O42" s="63"/>
      <c r="P42" s="124">
        <f t="shared" si="1"/>
        <v>1</v>
      </c>
      <c r="Q42" s="125">
        <f t="shared" si="2"/>
        <v>1</v>
      </c>
      <c r="R42" s="125">
        <f t="shared" si="3"/>
        <v>1.1000000000000001</v>
      </c>
      <c r="S42" s="126"/>
      <c r="T42" s="172">
        <f t="shared" si="4"/>
        <v>1</v>
      </c>
      <c r="U42" s="128">
        <f t="shared" si="5"/>
        <v>1.0249999999999999</v>
      </c>
      <c r="V42" s="126"/>
      <c r="W42" s="82" t="s">
        <v>247</v>
      </c>
    </row>
    <row r="43" spans="2:24" ht="133.25" customHeight="1" x14ac:dyDescent="0.2">
      <c r="B43" s="39" t="s">
        <v>33</v>
      </c>
      <c r="C43" s="140" t="s">
        <v>143</v>
      </c>
      <c r="D43" s="140" t="s">
        <v>219</v>
      </c>
      <c r="E43" s="44" t="s">
        <v>22</v>
      </c>
      <c r="F43" s="53" t="s">
        <v>59</v>
      </c>
      <c r="G43" s="78">
        <v>65</v>
      </c>
      <c r="H43" s="47">
        <v>20</v>
      </c>
      <c r="I43" s="48">
        <v>23</v>
      </c>
      <c r="J43" s="48">
        <v>17</v>
      </c>
      <c r="K43" s="57">
        <v>5</v>
      </c>
      <c r="L43" s="50">
        <v>20</v>
      </c>
      <c r="M43" s="49">
        <v>23</v>
      </c>
      <c r="N43" s="118">
        <v>17</v>
      </c>
      <c r="O43" s="58"/>
      <c r="P43" s="124">
        <f t="shared" si="1"/>
        <v>1</v>
      </c>
      <c r="Q43" s="125">
        <f t="shared" si="2"/>
        <v>1</v>
      </c>
      <c r="R43" s="125">
        <f t="shared" si="3"/>
        <v>1</v>
      </c>
      <c r="S43" s="126"/>
      <c r="T43" s="172">
        <f t="shared" si="4"/>
        <v>1</v>
      </c>
      <c r="U43" s="128">
        <f t="shared" si="5"/>
        <v>1</v>
      </c>
      <c r="V43" s="126"/>
      <c r="W43" s="83" t="s">
        <v>325</v>
      </c>
    </row>
    <row r="44" spans="2:24" ht="151.5" customHeight="1" x14ac:dyDescent="0.2">
      <c r="B44" s="41" t="s">
        <v>16</v>
      </c>
      <c r="C44" s="146" t="s">
        <v>142</v>
      </c>
      <c r="D44" s="147" t="s">
        <v>218</v>
      </c>
      <c r="E44" s="43" t="s">
        <v>22</v>
      </c>
      <c r="F44" s="54" t="s">
        <v>44</v>
      </c>
      <c r="G44" s="79">
        <v>65</v>
      </c>
      <c r="H44" s="47">
        <v>20</v>
      </c>
      <c r="I44" s="48">
        <v>23</v>
      </c>
      <c r="J44" s="48">
        <v>17</v>
      </c>
      <c r="K44" s="57">
        <v>5</v>
      </c>
      <c r="L44" s="50">
        <v>20</v>
      </c>
      <c r="M44" s="49">
        <v>23</v>
      </c>
      <c r="N44" s="49">
        <v>17</v>
      </c>
      <c r="O44" s="58"/>
      <c r="P44" s="124">
        <f t="shared" si="1"/>
        <v>1</v>
      </c>
      <c r="Q44" s="125">
        <f t="shared" si="2"/>
        <v>1</v>
      </c>
      <c r="R44" s="125">
        <f t="shared" si="3"/>
        <v>1</v>
      </c>
      <c r="S44" s="126"/>
      <c r="T44" s="172">
        <f t="shared" si="4"/>
        <v>1</v>
      </c>
      <c r="U44" s="128">
        <f t="shared" si="5"/>
        <v>1</v>
      </c>
      <c r="V44" s="126"/>
      <c r="W44" s="82" t="s">
        <v>249</v>
      </c>
    </row>
    <row r="45" spans="2:24" ht="133.25" customHeight="1" x14ac:dyDescent="0.2">
      <c r="B45" s="39" t="s">
        <v>34</v>
      </c>
      <c r="C45" s="140" t="s">
        <v>141</v>
      </c>
      <c r="D45" s="140" t="s">
        <v>221</v>
      </c>
      <c r="E45" s="44" t="s">
        <v>22</v>
      </c>
      <c r="F45" s="154" t="s">
        <v>60</v>
      </c>
      <c r="G45" s="78">
        <v>39</v>
      </c>
      <c r="H45" s="47">
        <v>16</v>
      </c>
      <c r="I45" s="48">
        <v>9</v>
      </c>
      <c r="J45" s="48">
        <v>6</v>
      </c>
      <c r="K45" s="57">
        <v>8</v>
      </c>
      <c r="L45" s="50">
        <v>16</v>
      </c>
      <c r="M45" s="49">
        <v>9</v>
      </c>
      <c r="N45" s="118">
        <v>6</v>
      </c>
      <c r="O45" s="58"/>
      <c r="P45" s="124">
        <f t="shared" si="1"/>
        <v>1</v>
      </c>
      <c r="Q45" s="125">
        <f t="shared" si="2"/>
        <v>1</v>
      </c>
      <c r="R45" s="125">
        <f t="shared" si="3"/>
        <v>1</v>
      </c>
      <c r="S45" s="126"/>
      <c r="T45" s="172">
        <f t="shared" si="4"/>
        <v>1</v>
      </c>
      <c r="U45" s="128">
        <f t="shared" si="5"/>
        <v>1</v>
      </c>
      <c r="V45" s="126"/>
      <c r="W45" s="83" t="s">
        <v>271</v>
      </c>
    </row>
    <row r="46" spans="2:24" ht="125.25" customHeight="1" x14ac:dyDescent="0.2">
      <c r="B46" s="41" t="s">
        <v>16</v>
      </c>
      <c r="C46" s="146" t="s">
        <v>140</v>
      </c>
      <c r="D46" s="146" t="s">
        <v>220</v>
      </c>
      <c r="E46" s="43" t="s">
        <v>22</v>
      </c>
      <c r="F46" s="143" t="s">
        <v>61</v>
      </c>
      <c r="G46" s="79">
        <v>39</v>
      </c>
      <c r="H46" s="47">
        <v>16</v>
      </c>
      <c r="I46" s="48">
        <v>9</v>
      </c>
      <c r="J46" s="48">
        <v>6</v>
      </c>
      <c r="K46" s="57">
        <v>8</v>
      </c>
      <c r="L46" s="50">
        <v>16</v>
      </c>
      <c r="M46" s="49">
        <v>9</v>
      </c>
      <c r="N46" s="118">
        <v>6</v>
      </c>
      <c r="O46" s="58"/>
      <c r="P46" s="124">
        <f t="shared" si="1"/>
        <v>1</v>
      </c>
      <c r="Q46" s="125">
        <f t="shared" si="2"/>
        <v>1</v>
      </c>
      <c r="R46" s="125">
        <f t="shared" si="3"/>
        <v>1</v>
      </c>
      <c r="S46" s="126"/>
      <c r="T46" s="172">
        <f t="shared" si="4"/>
        <v>1</v>
      </c>
      <c r="U46" s="128">
        <f t="shared" si="5"/>
        <v>1</v>
      </c>
      <c r="V46" s="126"/>
      <c r="W46" s="82" t="s">
        <v>272</v>
      </c>
    </row>
    <row r="47" spans="2:24" ht="129" customHeight="1" x14ac:dyDescent="0.2">
      <c r="B47" s="39" t="s">
        <v>273</v>
      </c>
      <c r="C47" s="140" t="s">
        <v>139</v>
      </c>
      <c r="D47" s="140" t="s">
        <v>223</v>
      </c>
      <c r="E47" s="44" t="s">
        <v>22</v>
      </c>
      <c r="F47" s="53" t="s">
        <v>44</v>
      </c>
      <c r="G47" s="78">
        <v>336</v>
      </c>
      <c r="H47" s="47">
        <v>95</v>
      </c>
      <c r="I47" s="48">
        <v>116</v>
      </c>
      <c r="J47" s="48">
        <v>70</v>
      </c>
      <c r="K47" s="57">
        <v>55</v>
      </c>
      <c r="L47" s="50">
        <v>95</v>
      </c>
      <c r="M47" s="49">
        <v>116</v>
      </c>
      <c r="N47" s="118">
        <v>73</v>
      </c>
      <c r="O47" s="58"/>
      <c r="P47" s="124">
        <f t="shared" si="1"/>
        <v>1</v>
      </c>
      <c r="Q47" s="125">
        <f t="shared" si="2"/>
        <v>1</v>
      </c>
      <c r="R47" s="125">
        <f t="shared" si="3"/>
        <v>1.0428571428571429</v>
      </c>
      <c r="S47" s="126"/>
      <c r="T47" s="172">
        <f t="shared" si="4"/>
        <v>1</v>
      </c>
      <c r="U47" s="128">
        <f t="shared" si="5"/>
        <v>1.01067615658363</v>
      </c>
      <c r="V47" s="126"/>
      <c r="W47" s="83" t="s">
        <v>274</v>
      </c>
    </row>
    <row r="48" spans="2:24" ht="134" customHeight="1" x14ac:dyDescent="0.2">
      <c r="B48" s="41" t="s">
        <v>16</v>
      </c>
      <c r="C48" s="146" t="s">
        <v>275</v>
      </c>
      <c r="D48" s="146" t="s">
        <v>222</v>
      </c>
      <c r="E48" s="43" t="s">
        <v>22</v>
      </c>
      <c r="F48" s="54" t="s">
        <v>55</v>
      </c>
      <c r="G48" s="79">
        <v>336</v>
      </c>
      <c r="H48" s="47">
        <v>95</v>
      </c>
      <c r="I48" s="48">
        <v>116</v>
      </c>
      <c r="J48" s="48">
        <v>70</v>
      </c>
      <c r="K48" s="57">
        <v>55</v>
      </c>
      <c r="L48" s="50">
        <v>95</v>
      </c>
      <c r="M48" s="49">
        <v>116</v>
      </c>
      <c r="N48" s="118">
        <v>73</v>
      </c>
      <c r="O48" s="58"/>
      <c r="P48" s="124">
        <f t="shared" si="1"/>
        <v>1</v>
      </c>
      <c r="Q48" s="125">
        <f t="shared" si="2"/>
        <v>1</v>
      </c>
      <c r="R48" s="125">
        <f t="shared" si="3"/>
        <v>1.0428571428571429</v>
      </c>
      <c r="S48" s="126"/>
      <c r="T48" s="172">
        <f t="shared" si="4"/>
        <v>1</v>
      </c>
      <c r="U48" s="128">
        <f t="shared" si="5"/>
        <v>1.01067615658363</v>
      </c>
      <c r="V48" s="126"/>
      <c r="W48" s="82" t="s">
        <v>276</v>
      </c>
    </row>
    <row r="49" spans="2:23" ht="133.25" customHeight="1" x14ac:dyDescent="0.2">
      <c r="B49" s="39" t="s">
        <v>35</v>
      </c>
      <c r="C49" s="140" t="s">
        <v>138</v>
      </c>
      <c r="D49" s="177" t="s">
        <v>226</v>
      </c>
      <c r="E49" s="44" t="s">
        <v>22</v>
      </c>
      <c r="F49" s="53" t="s">
        <v>26</v>
      </c>
      <c r="G49" s="78">
        <v>125</v>
      </c>
      <c r="H49" s="47">
        <v>26</v>
      </c>
      <c r="I49" s="48">
        <v>28</v>
      </c>
      <c r="J49" s="48">
        <v>41</v>
      </c>
      <c r="K49" s="57">
        <v>30</v>
      </c>
      <c r="L49" s="50">
        <v>26</v>
      </c>
      <c r="M49" s="49">
        <v>28</v>
      </c>
      <c r="N49" s="118">
        <v>43</v>
      </c>
      <c r="O49" s="58"/>
      <c r="P49" s="124">
        <f t="shared" si="1"/>
        <v>1</v>
      </c>
      <c r="Q49" s="125">
        <f t="shared" si="2"/>
        <v>1</v>
      </c>
      <c r="R49" s="125">
        <f t="shared" si="3"/>
        <v>1.0487804878048781</v>
      </c>
      <c r="S49" s="126"/>
      <c r="T49" s="172">
        <f t="shared" si="4"/>
        <v>1</v>
      </c>
      <c r="U49" s="128">
        <f t="shared" si="5"/>
        <v>1.0210526315789474</v>
      </c>
      <c r="V49" s="126"/>
      <c r="W49" s="83" t="s">
        <v>251</v>
      </c>
    </row>
    <row r="50" spans="2:23" ht="133.25" customHeight="1" x14ac:dyDescent="0.2">
      <c r="B50" s="41" t="s">
        <v>16</v>
      </c>
      <c r="C50" s="146" t="s">
        <v>137</v>
      </c>
      <c r="D50" s="42" t="s">
        <v>224</v>
      </c>
      <c r="E50" s="43" t="s">
        <v>22</v>
      </c>
      <c r="F50" s="54" t="s">
        <v>62</v>
      </c>
      <c r="G50" s="79">
        <v>100</v>
      </c>
      <c r="H50" s="47">
        <v>26</v>
      </c>
      <c r="I50" s="48">
        <v>28</v>
      </c>
      <c r="J50" s="48">
        <v>26</v>
      </c>
      <c r="K50" s="57">
        <v>20</v>
      </c>
      <c r="L50" s="50">
        <v>26</v>
      </c>
      <c r="M50" s="49">
        <v>28</v>
      </c>
      <c r="N50" s="118">
        <v>28</v>
      </c>
      <c r="O50" s="58"/>
      <c r="P50" s="124">
        <f t="shared" si="1"/>
        <v>1</v>
      </c>
      <c r="Q50" s="125">
        <f t="shared" si="2"/>
        <v>1</v>
      </c>
      <c r="R50" s="125">
        <f t="shared" si="3"/>
        <v>1.0769230769230769</v>
      </c>
      <c r="S50" s="126"/>
      <c r="T50" s="172">
        <f t="shared" si="4"/>
        <v>1</v>
      </c>
      <c r="U50" s="128">
        <f t="shared" si="5"/>
        <v>1.0249999999999999</v>
      </c>
      <c r="V50" s="126"/>
      <c r="W50" s="82" t="s">
        <v>250</v>
      </c>
    </row>
    <row r="51" spans="2:23" ht="133.25" customHeight="1" x14ac:dyDescent="0.2">
      <c r="B51" s="41" t="s">
        <v>16</v>
      </c>
      <c r="C51" s="146" t="s">
        <v>136</v>
      </c>
      <c r="D51" s="146" t="s">
        <v>225</v>
      </c>
      <c r="E51" s="43" t="s">
        <v>22</v>
      </c>
      <c r="F51" s="54" t="s">
        <v>63</v>
      </c>
      <c r="G51" s="79">
        <v>25</v>
      </c>
      <c r="H51" s="47"/>
      <c r="I51" s="48"/>
      <c r="J51" s="48">
        <v>15</v>
      </c>
      <c r="K51" s="57">
        <v>10</v>
      </c>
      <c r="L51" s="50">
        <v>0</v>
      </c>
      <c r="M51" s="49">
        <v>0</v>
      </c>
      <c r="N51" s="118">
        <v>15</v>
      </c>
      <c r="O51" s="63"/>
      <c r="P51" s="124" t="str">
        <f t="shared" si="1"/>
        <v>NO DISPONIBLE</v>
      </c>
      <c r="Q51" s="125" t="str">
        <f t="shared" si="2"/>
        <v>NO DISPONIBLE</v>
      </c>
      <c r="R51" s="125">
        <f t="shared" si="3"/>
        <v>1</v>
      </c>
      <c r="S51" s="126"/>
      <c r="T51" s="172" t="str">
        <f t="shared" si="4"/>
        <v>NO DISPONIBLE</v>
      </c>
      <c r="U51" s="128">
        <f>IFERROR(((L51+M51+N51)/(H51+I51+J51)),"NO DISPONIBLE")</f>
        <v>1</v>
      </c>
      <c r="V51" s="126"/>
      <c r="W51" s="82" t="s">
        <v>326</v>
      </c>
    </row>
    <row r="52" spans="2:23" ht="133.25" customHeight="1" x14ac:dyDescent="0.2">
      <c r="B52" s="39" t="s">
        <v>36</v>
      </c>
      <c r="C52" s="140" t="s">
        <v>135</v>
      </c>
      <c r="D52" s="181" t="s">
        <v>232</v>
      </c>
      <c r="E52" s="44" t="s">
        <v>22</v>
      </c>
      <c r="F52" s="53" t="s">
        <v>64</v>
      </c>
      <c r="G52" s="78">
        <v>5329</v>
      </c>
      <c r="H52" s="47">
        <v>244</v>
      </c>
      <c r="I52" s="48">
        <v>850</v>
      </c>
      <c r="J52" s="48">
        <v>2735</v>
      </c>
      <c r="K52" s="57">
        <v>1500</v>
      </c>
      <c r="L52" s="50">
        <v>244</v>
      </c>
      <c r="M52" s="49">
        <v>850</v>
      </c>
      <c r="N52" s="118">
        <v>2878</v>
      </c>
      <c r="O52" s="58"/>
      <c r="P52" s="124">
        <f t="shared" si="1"/>
        <v>1</v>
      </c>
      <c r="Q52" s="125">
        <f t="shared" si="2"/>
        <v>1</v>
      </c>
      <c r="R52" s="125">
        <f t="shared" si="3"/>
        <v>1.0522851919561242</v>
      </c>
      <c r="S52" s="126"/>
      <c r="T52" s="172">
        <f t="shared" si="4"/>
        <v>1</v>
      </c>
      <c r="U52" s="128">
        <f t="shared" si="5"/>
        <v>1.0373465656829459</v>
      </c>
      <c r="V52" s="126"/>
      <c r="W52" s="83" t="s">
        <v>327</v>
      </c>
    </row>
    <row r="53" spans="2:23" ht="133.25" customHeight="1" x14ac:dyDescent="0.2">
      <c r="B53" s="41" t="s">
        <v>16</v>
      </c>
      <c r="C53" s="146" t="s">
        <v>134</v>
      </c>
      <c r="D53" s="42" t="s">
        <v>227</v>
      </c>
      <c r="E53" s="43" t="s">
        <v>22</v>
      </c>
      <c r="F53" s="54" t="s">
        <v>65</v>
      </c>
      <c r="G53" s="79">
        <v>3540</v>
      </c>
      <c r="H53" s="47">
        <v>167</v>
      </c>
      <c r="I53" s="48">
        <v>599</v>
      </c>
      <c r="J53" s="48">
        <v>1974</v>
      </c>
      <c r="K53" s="57">
        <v>800</v>
      </c>
      <c r="L53" s="50">
        <v>167</v>
      </c>
      <c r="M53" s="49">
        <v>599</v>
      </c>
      <c r="N53" s="118">
        <v>2168</v>
      </c>
      <c r="O53" s="58"/>
      <c r="P53" s="124">
        <f t="shared" si="1"/>
        <v>1</v>
      </c>
      <c r="Q53" s="125">
        <f t="shared" si="2"/>
        <v>1</v>
      </c>
      <c r="R53" s="125">
        <f t="shared" si="3"/>
        <v>1.0982776089159068</v>
      </c>
      <c r="S53" s="126"/>
      <c r="T53" s="172">
        <f t="shared" si="4"/>
        <v>1</v>
      </c>
      <c r="U53" s="128">
        <f t="shared" si="5"/>
        <v>1.0708029197080291</v>
      </c>
      <c r="V53" s="126"/>
      <c r="W53" s="82" t="s">
        <v>277</v>
      </c>
    </row>
    <row r="54" spans="2:23" ht="133.25" customHeight="1" x14ac:dyDescent="0.2">
      <c r="B54" s="41" t="s">
        <v>16</v>
      </c>
      <c r="C54" s="146" t="s">
        <v>278</v>
      </c>
      <c r="D54" s="42" t="s">
        <v>228</v>
      </c>
      <c r="E54" s="43" t="s">
        <v>22</v>
      </c>
      <c r="F54" s="54" t="s">
        <v>66</v>
      </c>
      <c r="G54" s="79">
        <v>86</v>
      </c>
      <c r="H54" s="47">
        <v>9</v>
      </c>
      <c r="I54" s="49">
        <v>23</v>
      </c>
      <c r="J54" s="48">
        <v>29</v>
      </c>
      <c r="K54" s="57">
        <v>25</v>
      </c>
      <c r="L54" s="50">
        <v>9</v>
      </c>
      <c r="M54" s="49">
        <v>23</v>
      </c>
      <c r="N54" s="118">
        <v>22</v>
      </c>
      <c r="O54" s="58"/>
      <c r="P54" s="124">
        <f t="shared" si="1"/>
        <v>1</v>
      </c>
      <c r="Q54" s="125">
        <f t="shared" si="2"/>
        <v>1</v>
      </c>
      <c r="R54" s="125">
        <f t="shared" si="3"/>
        <v>0.75862068965517238</v>
      </c>
      <c r="S54" s="126"/>
      <c r="T54" s="172">
        <f t="shared" si="4"/>
        <v>1</v>
      </c>
      <c r="U54" s="128">
        <f t="shared" si="5"/>
        <v>0.88524590163934425</v>
      </c>
      <c r="V54" s="126"/>
      <c r="W54" s="82" t="s">
        <v>302</v>
      </c>
    </row>
    <row r="55" spans="2:23" ht="133.25" customHeight="1" x14ac:dyDescent="0.2">
      <c r="B55" s="41" t="s">
        <v>16</v>
      </c>
      <c r="C55" s="151" t="s">
        <v>107</v>
      </c>
      <c r="D55" s="149" t="s">
        <v>229</v>
      </c>
      <c r="E55" s="43" t="s">
        <v>22</v>
      </c>
      <c r="F55" s="152" t="s">
        <v>133</v>
      </c>
      <c r="G55" s="79">
        <v>1452</v>
      </c>
      <c r="H55" s="47">
        <v>25</v>
      </c>
      <c r="I55" s="49">
        <v>189</v>
      </c>
      <c r="J55" s="48">
        <v>638</v>
      </c>
      <c r="K55" s="57">
        <v>600</v>
      </c>
      <c r="L55" s="50">
        <v>25</v>
      </c>
      <c r="M55" s="49">
        <v>189</v>
      </c>
      <c r="N55" s="118">
        <v>579</v>
      </c>
      <c r="O55" s="58"/>
      <c r="P55" s="124">
        <f t="shared" si="1"/>
        <v>1</v>
      </c>
      <c r="Q55" s="125">
        <f t="shared" si="2"/>
        <v>1</v>
      </c>
      <c r="R55" s="125">
        <f t="shared" si="3"/>
        <v>0.90752351097178685</v>
      </c>
      <c r="S55" s="126"/>
      <c r="T55" s="172">
        <f t="shared" si="4"/>
        <v>1</v>
      </c>
      <c r="U55" s="128">
        <f t="shared" si="5"/>
        <v>0.93075117370892024</v>
      </c>
      <c r="V55" s="126"/>
      <c r="W55" s="82" t="s">
        <v>279</v>
      </c>
    </row>
    <row r="56" spans="2:23" ht="133.25" customHeight="1" x14ac:dyDescent="0.2">
      <c r="B56" s="41" t="s">
        <v>16</v>
      </c>
      <c r="C56" s="151" t="s">
        <v>108</v>
      </c>
      <c r="D56" s="149" t="s">
        <v>230</v>
      </c>
      <c r="E56" s="43" t="s">
        <v>22</v>
      </c>
      <c r="F56" s="153" t="s">
        <v>132</v>
      </c>
      <c r="G56" s="79">
        <v>137</v>
      </c>
      <c r="H56" s="47">
        <v>10</v>
      </c>
      <c r="I56" s="49"/>
      <c r="J56" s="48">
        <v>67</v>
      </c>
      <c r="K56" s="57">
        <v>60</v>
      </c>
      <c r="L56" s="50">
        <v>10</v>
      </c>
      <c r="M56" s="49">
        <v>0</v>
      </c>
      <c r="N56" s="118">
        <v>82</v>
      </c>
      <c r="O56" s="58"/>
      <c r="P56" s="124">
        <f t="shared" si="1"/>
        <v>1</v>
      </c>
      <c r="Q56" s="125" t="str">
        <f t="shared" si="2"/>
        <v>NO DISPONIBLE</v>
      </c>
      <c r="R56" s="125">
        <f t="shared" si="3"/>
        <v>1.2238805970149254</v>
      </c>
      <c r="S56" s="126"/>
      <c r="T56" s="172">
        <f t="shared" si="4"/>
        <v>1</v>
      </c>
      <c r="U56" s="128">
        <f t="shared" si="5"/>
        <v>1.1948051948051948</v>
      </c>
      <c r="V56" s="126"/>
      <c r="W56" s="82" t="s">
        <v>280</v>
      </c>
    </row>
    <row r="57" spans="2:23" ht="133.25" customHeight="1" x14ac:dyDescent="0.2">
      <c r="B57" s="41" t="s">
        <v>16</v>
      </c>
      <c r="C57" s="137" t="s">
        <v>109</v>
      </c>
      <c r="D57" s="149" t="s">
        <v>231</v>
      </c>
      <c r="E57" s="43" t="s">
        <v>22</v>
      </c>
      <c r="F57" s="153" t="s">
        <v>131</v>
      </c>
      <c r="G57" s="79">
        <v>114</v>
      </c>
      <c r="H57" s="47">
        <v>33</v>
      </c>
      <c r="I57" s="49">
        <v>39</v>
      </c>
      <c r="J57" s="48">
        <v>27</v>
      </c>
      <c r="K57" s="57">
        <v>15</v>
      </c>
      <c r="L57" s="50">
        <v>33</v>
      </c>
      <c r="M57" s="49">
        <v>39</v>
      </c>
      <c r="N57" s="118">
        <v>27</v>
      </c>
      <c r="O57" s="58"/>
      <c r="P57" s="124">
        <f t="shared" si="1"/>
        <v>1</v>
      </c>
      <c r="Q57" s="125">
        <f t="shared" si="2"/>
        <v>1</v>
      </c>
      <c r="R57" s="125">
        <f t="shared" si="3"/>
        <v>1</v>
      </c>
      <c r="S57" s="126"/>
      <c r="T57" s="172">
        <f t="shared" si="4"/>
        <v>1</v>
      </c>
      <c r="U57" s="128">
        <f t="shared" si="5"/>
        <v>1</v>
      </c>
      <c r="V57" s="126"/>
      <c r="W57" s="82" t="s">
        <v>303</v>
      </c>
    </row>
    <row r="58" spans="2:23" ht="133.25" customHeight="1" x14ac:dyDescent="0.2">
      <c r="B58" s="39" t="s">
        <v>37</v>
      </c>
      <c r="C58" s="140" t="s">
        <v>130</v>
      </c>
      <c r="D58" s="140" t="s">
        <v>234</v>
      </c>
      <c r="E58" s="44" t="s">
        <v>22</v>
      </c>
      <c r="F58" s="53" t="s">
        <v>26</v>
      </c>
      <c r="G58" s="78">
        <v>36</v>
      </c>
      <c r="H58" s="47">
        <v>10</v>
      </c>
      <c r="I58" s="48">
        <v>6</v>
      </c>
      <c r="J58" s="48">
        <v>10</v>
      </c>
      <c r="K58" s="57">
        <v>10</v>
      </c>
      <c r="L58" s="50">
        <v>10</v>
      </c>
      <c r="M58" s="49">
        <v>6</v>
      </c>
      <c r="N58" s="118">
        <v>7</v>
      </c>
      <c r="O58" s="58"/>
      <c r="P58" s="124">
        <f t="shared" si="1"/>
        <v>1</v>
      </c>
      <c r="Q58" s="125">
        <f t="shared" si="2"/>
        <v>1</v>
      </c>
      <c r="R58" s="125">
        <f t="shared" si="3"/>
        <v>0.7</v>
      </c>
      <c r="S58" s="126"/>
      <c r="T58" s="172">
        <f t="shared" si="4"/>
        <v>1</v>
      </c>
      <c r="U58" s="128">
        <f t="shared" si="5"/>
        <v>0.88461538461538458</v>
      </c>
      <c r="V58" s="126"/>
      <c r="W58" s="170" t="s">
        <v>281</v>
      </c>
    </row>
    <row r="59" spans="2:23" ht="133.25" customHeight="1" x14ac:dyDescent="0.2">
      <c r="B59" s="41" t="s">
        <v>16</v>
      </c>
      <c r="C59" s="146" t="s">
        <v>129</v>
      </c>
      <c r="D59" s="146" t="s">
        <v>233</v>
      </c>
      <c r="E59" s="43" t="s">
        <v>22</v>
      </c>
      <c r="F59" s="54" t="s">
        <v>26</v>
      </c>
      <c r="G59" s="79">
        <v>36</v>
      </c>
      <c r="H59" s="47">
        <v>10</v>
      </c>
      <c r="I59" s="48">
        <v>6</v>
      </c>
      <c r="J59" s="48">
        <v>10</v>
      </c>
      <c r="K59" s="57">
        <v>10</v>
      </c>
      <c r="L59" s="50">
        <v>10</v>
      </c>
      <c r="M59" s="49">
        <v>6</v>
      </c>
      <c r="N59" s="118">
        <v>7</v>
      </c>
      <c r="O59" s="58"/>
      <c r="P59" s="124">
        <f t="shared" si="1"/>
        <v>1</v>
      </c>
      <c r="Q59" s="125">
        <f t="shared" si="2"/>
        <v>1</v>
      </c>
      <c r="R59" s="125">
        <f t="shared" si="3"/>
        <v>0.7</v>
      </c>
      <c r="S59" s="126"/>
      <c r="T59" s="172">
        <f t="shared" si="4"/>
        <v>1</v>
      </c>
      <c r="U59" s="128">
        <f t="shared" si="5"/>
        <v>0.88461538461538458</v>
      </c>
      <c r="V59" s="126"/>
      <c r="W59" s="82" t="s">
        <v>282</v>
      </c>
    </row>
    <row r="60" spans="2:23" ht="133.25" customHeight="1" x14ac:dyDescent="0.2">
      <c r="B60" s="41" t="s">
        <v>16</v>
      </c>
      <c r="C60" s="151" t="s">
        <v>127</v>
      </c>
      <c r="D60" s="149" t="s">
        <v>235</v>
      </c>
      <c r="E60" s="43" t="s">
        <v>22</v>
      </c>
      <c r="F60" s="152" t="s">
        <v>128</v>
      </c>
      <c r="G60" s="79">
        <v>128</v>
      </c>
      <c r="H60" s="47">
        <v>13</v>
      </c>
      <c r="I60" s="48">
        <v>54</v>
      </c>
      <c r="J60" s="48">
        <v>36</v>
      </c>
      <c r="K60" s="57">
        <v>25</v>
      </c>
      <c r="L60" s="50">
        <v>13</v>
      </c>
      <c r="M60" s="49">
        <v>54</v>
      </c>
      <c r="N60" s="118">
        <v>36</v>
      </c>
      <c r="O60" s="58"/>
      <c r="P60" s="124">
        <f t="shared" si="1"/>
        <v>1</v>
      </c>
      <c r="Q60" s="125">
        <f t="shared" si="2"/>
        <v>1</v>
      </c>
      <c r="R60" s="125">
        <f t="shared" si="3"/>
        <v>1</v>
      </c>
      <c r="S60" s="126"/>
      <c r="T60" s="172">
        <f t="shared" si="4"/>
        <v>1</v>
      </c>
      <c r="U60" s="128">
        <f t="shared" si="5"/>
        <v>1</v>
      </c>
      <c r="V60" s="126"/>
      <c r="W60" s="82" t="s">
        <v>283</v>
      </c>
    </row>
    <row r="61" spans="2:23" ht="133.25" customHeight="1" x14ac:dyDescent="0.2">
      <c r="B61" s="39" t="s">
        <v>38</v>
      </c>
      <c r="C61" s="140" t="s">
        <v>126</v>
      </c>
      <c r="D61" s="140" t="s">
        <v>306</v>
      </c>
      <c r="E61" s="44" t="s">
        <v>22</v>
      </c>
      <c r="F61" s="53" t="s">
        <v>67</v>
      </c>
      <c r="G61" s="78">
        <v>1768</v>
      </c>
      <c r="H61" s="47">
        <v>162</v>
      </c>
      <c r="I61" s="48">
        <v>421</v>
      </c>
      <c r="J61" s="48">
        <v>632</v>
      </c>
      <c r="K61" s="57">
        <v>553</v>
      </c>
      <c r="L61" s="50">
        <v>162</v>
      </c>
      <c r="M61" s="49">
        <v>421</v>
      </c>
      <c r="N61" s="118">
        <v>770</v>
      </c>
      <c r="O61" s="58"/>
      <c r="P61" s="124">
        <f t="shared" si="1"/>
        <v>1</v>
      </c>
      <c r="Q61" s="125">
        <f t="shared" si="2"/>
        <v>1</v>
      </c>
      <c r="R61" s="125">
        <f t="shared" si="3"/>
        <v>1.2183544303797469</v>
      </c>
      <c r="S61" s="126"/>
      <c r="T61" s="172">
        <f t="shared" si="4"/>
        <v>1</v>
      </c>
      <c r="U61" s="128">
        <f t="shared" si="5"/>
        <v>1.1135802469135803</v>
      </c>
      <c r="V61" s="126"/>
      <c r="W61" s="83" t="s">
        <v>284</v>
      </c>
    </row>
    <row r="62" spans="2:23" ht="133.25" customHeight="1" x14ac:dyDescent="0.2">
      <c r="B62" s="41" t="s">
        <v>16</v>
      </c>
      <c r="C62" s="146" t="s">
        <v>125</v>
      </c>
      <c r="D62" s="146" t="s">
        <v>304</v>
      </c>
      <c r="E62" s="43" t="s">
        <v>22</v>
      </c>
      <c r="F62" s="143" t="s">
        <v>68</v>
      </c>
      <c r="G62" s="79">
        <v>660</v>
      </c>
      <c r="H62" s="47">
        <v>48</v>
      </c>
      <c r="I62" s="48">
        <v>109</v>
      </c>
      <c r="J62" s="48">
        <v>250</v>
      </c>
      <c r="K62" s="57">
        <v>253</v>
      </c>
      <c r="L62" s="50">
        <v>48</v>
      </c>
      <c r="M62" s="49">
        <v>109</v>
      </c>
      <c r="N62" s="118">
        <v>279</v>
      </c>
      <c r="O62" s="58"/>
      <c r="P62" s="124">
        <f t="shared" si="1"/>
        <v>1</v>
      </c>
      <c r="Q62" s="125">
        <f t="shared" si="2"/>
        <v>1</v>
      </c>
      <c r="R62" s="125">
        <f t="shared" si="3"/>
        <v>1.1160000000000001</v>
      </c>
      <c r="S62" s="126"/>
      <c r="T62" s="172">
        <f t="shared" si="4"/>
        <v>1</v>
      </c>
      <c r="U62" s="128">
        <f t="shared" si="5"/>
        <v>1.0712530712530712</v>
      </c>
      <c r="V62" s="126"/>
      <c r="W62" s="82" t="s">
        <v>285</v>
      </c>
    </row>
    <row r="63" spans="2:23" ht="133.25" customHeight="1" x14ac:dyDescent="0.2">
      <c r="B63" s="41" t="s">
        <v>16</v>
      </c>
      <c r="C63" s="151" t="s">
        <v>123</v>
      </c>
      <c r="D63" s="149" t="s">
        <v>305</v>
      </c>
      <c r="E63" s="43" t="s">
        <v>22</v>
      </c>
      <c r="F63" s="152" t="s">
        <v>124</v>
      </c>
      <c r="G63" s="79">
        <v>1108</v>
      </c>
      <c r="H63" s="47">
        <v>114</v>
      </c>
      <c r="I63" s="48">
        <v>312</v>
      </c>
      <c r="J63" s="48">
        <v>382</v>
      </c>
      <c r="K63" s="57">
        <v>300</v>
      </c>
      <c r="L63" s="50">
        <v>114</v>
      </c>
      <c r="M63" s="49">
        <v>312</v>
      </c>
      <c r="N63" s="118">
        <v>483</v>
      </c>
      <c r="O63" s="58"/>
      <c r="P63" s="124">
        <f t="shared" si="1"/>
        <v>1</v>
      </c>
      <c r="Q63" s="125">
        <f t="shared" si="2"/>
        <v>1</v>
      </c>
      <c r="R63" s="125">
        <f t="shared" si="3"/>
        <v>1.2643979057591623</v>
      </c>
      <c r="S63" s="126"/>
      <c r="T63" s="172">
        <f t="shared" si="4"/>
        <v>1</v>
      </c>
      <c r="U63" s="128">
        <f t="shared" si="5"/>
        <v>1.125</v>
      </c>
      <c r="V63" s="126"/>
      <c r="W63" s="82" t="s">
        <v>252</v>
      </c>
    </row>
    <row r="64" spans="2:23" ht="133.25" customHeight="1" x14ac:dyDescent="0.2">
      <c r="B64" s="39" t="s">
        <v>39</v>
      </c>
      <c r="C64" s="140" t="s">
        <v>122</v>
      </c>
      <c r="D64" s="141" t="s">
        <v>307</v>
      </c>
      <c r="E64" s="44" t="s">
        <v>22</v>
      </c>
      <c r="F64" s="51" t="s">
        <v>69</v>
      </c>
      <c r="G64" s="76">
        <v>4</v>
      </c>
      <c r="H64" s="50"/>
      <c r="I64" s="48">
        <v>4</v>
      </c>
      <c r="J64" s="48"/>
      <c r="K64" s="57"/>
      <c r="L64" s="62"/>
      <c r="M64" s="49">
        <v>4</v>
      </c>
      <c r="N64" s="118">
        <v>0</v>
      </c>
      <c r="O64" s="58"/>
      <c r="P64" s="124" t="str">
        <f t="shared" si="1"/>
        <v>NO DISPONIBLE</v>
      </c>
      <c r="Q64" s="125">
        <f t="shared" si="2"/>
        <v>1</v>
      </c>
      <c r="R64" s="125" t="str">
        <f t="shared" si="3"/>
        <v>NO DISPONIBLE</v>
      </c>
      <c r="S64" s="126"/>
      <c r="T64" s="172">
        <f t="shared" si="4"/>
        <v>1</v>
      </c>
      <c r="U64" s="128">
        <f t="shared" si="5"/>
        <v>1</v>
      </c>
      <c r="V64" s="126"/>
      <c r="W64" s="82" t="s">
        <v>322</v>
      </c>
    </row>
    <row r="65" spans="1:23" ht="133.25" customHeight="1" x14ac:dyDescent="0.2">
      <c r="B65" s="41" t="s">
        <v>16</v>
      </c>
      <c r="C65" s="146" t="s">
        <v>173</v>
      </c>
      <c r="D65" s="144" t="s">
        <v>307</v>
      </c>
      <c r="E65" s="43" t="s">
        <v>22</v>
      </c>
      <c r="F65" s="145" t="s">
        <v>69</v>
      </c>
      <c r="G65" s="77">
        <v>4</v>
      </c>
      <c r="H65" s="50"/>
      <c r="I65" s="48">
        <v>4</v>
      </c>
      <c r="J65" s="48"/>
      <c r="K65" s="57"/>
      <c r="L65" s="62"/>
      <c r="M65" s="49">
        <v>4</v>
      </c>
      <c r="N65" s="118">
        <v>0</v>
      </c>
      <c r="O65" s="58"/>
      <c r="P65" s="124" t="str">
        <f t="shared" si="1"/>
        <v>NO DISPONIBLE</v>
      </c>
      <c r="Q65" s="125">
        <f t="shared" si="2"/>
        <v>1</v>
      </c>
      <c r="R65" s="125" t="str">
        <f t="shared" si="3"/>
        <v>NO DISPONIBLE</v>
      </c>
      <c r="S65" s="126"/>
      <c r="T65" s="172">
        <f t="shared" si="4"/>
        <v>1</v>
      </c>
      <c r="U65" s="128">
        <f t="shared" si="5"/>
        <v>1</v>
      </c>
      <c r="V65" s="126"/>
      <c r="W65" s="82" t="s">
        <v>322</v>
      </c>
    </row>
    <row r="66" spans="1:23" ht="133.25" customHeight="1" x14ac:dyDescent="0.2">
      <c r="A66" t="s">
        <v>93</v>
      </c>
      <c r="B66" s="39" t="s">
        <v>40</v>
      </c>
      <c r="C66" s="140" t="s">
        <v>121</v>
      </c>
      <c r="D66" s="141" t="s">
        <v>311</v>
      </c>
      <c r="E66" s="44" t="s">
        <v>22</v>
      </c>
      <c r="F66" s="142" t="s">
        <v>70</v>
      </c>
      <c r="G66" s="76">
        <v>1055</v>
      </c>
      <c r="H66" s="47">
        <v>197</v>
      </c>
      <c r="I66" s="48">
        <v>118</v>
      </c>
      <c r="J66" s="48">
        <v>528</v>
      </c>
      <c r="K66" s="57">
        <v>212</v>
      </c>
      <c r="L66" s="50">
        <v>197</v>
      </c>
      <c r="M66" s="49">
        <v>118</v>
      </c>
      <c r="N66" s="118">
        <v>585</v>
      </c>
      <c r="O66" s="58"/>
      <c r="P66" s="124">
        <f t="shared" si="1"/>
        <v>1</v>
      </c>
      <c r="Q66" s="125">
        <f t="shared" si="2"/>
        <v>1</v>
      </c>
      <c r="R66" s="125">
        <f t="shared" si="3"/>
        <v>1.1079545454545454</v>
      </c>
      <c r="S66" s="126"/>
      <c r="T66" s="172">
        <f t="shared" si="4"/>
        <v>1</v>
      </c>
      <c r="U66" s="128">
        <f t="shared" si="5"/>
        <v>1.0676156583629892</v>
      </c>
      <c r="V66" s="126"/>
      <c r="W66" s="83" t="s">
        <v>256</v>
      </c>
    </row>
    <row r="67" spans="1:23" ht="133.25" customHeight="1" x14ac:dyDescent="0.2">
      <c r="B67" s="41" t="s">
        <v>16</v>
      </c>
      <c r="C67" s="42" t="s">
        <v>71</v>
      </c>
      <c r="D67" s="42" t="s">
        <v>308</v>
      </c>
      <c r="E67" s="43" t="s">
        <v>22</v>
      </c>
      <c r="F67" s="52" t="s">
        <v>72</v>
      </c>
      <c r="G67" s="77">
        <v>51</v>
      </c>
      <c r="H67" s="47">
        <v>15</v>
      </c>
      <c r="I67" s="48">
        <v>15</v>
      </c>
      <c r="J67" s="48">
        <v>11</v>
      </c>
      <c r="K67" s="57">
        <v>10</v>
      </c>
      <c r="L67" s="50">
        <v>15</v>
      </c>
      <c r="M67" s="49">
        <v>15</v>
      </c>
      <c r="N67" s="118">
        <v>13</v>
      </c>
      <c r="O67" s="58"/>
      <c r="P67" s="124">
        <f t="shared" si="1"/>
        <v>1</v>
      </c>
      <c r="Q67" s="125">
        <f t="shared" si="2"/>
        <v>1</v>
      </c>
      <c r="R67" s="125">
        <f t="shared" si="3"/>
        <v>1.1818181818181819</v>
      </c>
      <c r="S67" s="126"/>
      <c r="T67" s="172">
        <f t="shared" si="4"/>
        <v>1</v>
      </c>
      <c r="U67" s="128">
        <f t="shared" si="5"/>
        <v>1.0487804878048781</v>
      </c>
      <c r="V67" s="126"/>
      <c r="W67" s="82" t="s">
        <v>253</v>
      </c>
    </row>
    <row r="68" spans="1:23" ht="133.25" customHeight="1" x14ac:dyDescent="0.2">
      <c r="B68" s="41" t="s">
        <v>16</v>
      </c>
      <c r="C68" s="138" t="s">
        <v>110</v>
      </c>
      <c r="D68" s="42" t="s">
        <v>309</v>
      </c>
      <c r="E68" s="43" t="s">
        <v>22</v>
      </c>
      <c r="F68" s="150" t="s">
        <v>120</v>
      </c>
      <c r="G68" s="77">
        <v>11</v>
      </c>
      <c r="H68" s="47">
        <v>3</v>
      </c>
      <c r="I68" s="48">
        <v>1</v>
      </c>
      <c r="J68" s="48">
        <v>5</v>
      </c>
      <c r="K68" s="57">
        <v>2</v>
      </c>
      <c r="L68" s="50">
        <v>3</v>
      </c>
      <c r="M68" s="49">
        <v>1</v>
      </c>
      <c r="N68" s="118">
        <v>6</v>
      </c>
      <c r="O68" s="58"/>
      <c r="P68" s="124">
        <f t="shared" si="1"/>
        <v>1</v>
      </c>
      <c r="Q68" s="125">
        <f t="shared" si="2"/>
        <v>1</v>
      </c>
      <c r="R68" s="125">
        <f t="shared" si="3"/>
        <v>1.2</v>
      </c>
      <c r="S68" s="126"/>
      <c r="T68" s="172">
        <f t="shared" si="4"/>
        <v>1</v>
      </c>
      <c r="U68" s="128">
        <f t="shared" si="5"/>
        <v>1.1111111111111112</v>
      </c>
      <c r="V68" s="126"/>
      <c r="W68" s="82" t="s">
        <v>254</v>
      </c>
    </row>
    <row r="69" spans="1:23" ht="133.25" customHeight="1" x14ac:dyDescent="0.2">
      <c r="B69" s="41" t="s">
        <v>16</v>
      </c>
      <c r="C69" s="149" t="s">
        <v>111</v>
      </c>
      <c r="D69" s="149" t="s">
        <v>310</v>
      </c>
      <c r="E69" s="43" t="s">
        <v>22</v>
      </c>
      <c r="F69" s="150" t="s">
        <v>119</v>
      </c>
      <c r="G69" s="77">
        <v>993</v>
      </c>
      <c r="H69" s="47">
        <v>179</v>
      </c>
      <c r="I69" s="48">
        <v>102</v>
      </c>
      <c r="J69" s="48">
        <v>512</v>
      </c>
      <c r="K69" s="57">
        <v>200</v>
      </c>
      <c r="L69" s="50">
        <v>179</v>
      </c>
      <c r="M69" s="49">
        <v>102</v>
      </c>
      <c r="N69" s="118">
        <v>566</v>
      </c>
      <c r="O69" s="58"/>
      <c r="P69" s="124">
        <f t="shared" si="1"/>
        <v>1</v>
      </c>
      <c r="Q69" s="125">
        <f t="shared" si="2"/>
        <v>1</v>
      </c>
      <c r="R69" s="125">
        <f t="shared" si="3"/>
        <v>1.10546875</v>
      </c>
      <c r="S69" s="126"/>
      <c r="T69" s="172">
        <f t="shared" si="4"/>
        <v>1</v>
      </c>
      <c r="U69" s="128">
        <f t="shared" si="5"/>
        <v>1.0680958385876418</v>
      </c>
      <c r="V69" s="126"/>
      <c r="W69" s="82" t="s">
        <v>255</v>
      </c>
    </row>
    <row r="70" spans="1:23" ht="133.25" customHeight="1" x14ac:dyDescent="0.2">
      <c r="B70" s="39" t="s">
        <v>41</v>
      </c>
      <c r="C70" s="140" t="s">
        <v>118</v>
      </c>
      <c r="D70" s="141" t="s">
        <v>315</v>
      </c>
      <c r="E70" s="44" t="s">
        <v>22</v>
      </c>
      <c r="F70" s="51" t="s">
        <v>69</v>
      </c>
      <c r="G70" s="76">
        <v>324</v>
      </c>
      <c r="H70" s="47">
        <v>93</v>
      </c>
      <c r="I70" s="48">
        <v>101</v>
      </c>
      <c r="J70" s="48">
        <v>110</v>
      </c>
      <c r="K70" s="57">
        <v>20</v>
      </c>
      <c r="L70" s="50">
        <v>93</v>
      </c>
      <c r="M70" s="49">
        <v>101</v>
      </c>
      <c r="N70" s="118">
        <v>117</v>
      </c>
      <c r="O70" s="58"/>
      <c r="P70" s="124">
        <f t="shared" si="1"/>
        <v>1</v>
      </c>
      <c r="Q70" s="125">
        <f t="shared" si="2"/>
        <v>1</v>
      </c>
      <c r="R70" s="125">
        <f t="shared" si="3"/>
        <v>1.0636363636363637</v>
      </c>
      <c r="S70" s="126"/>
      <c r="T70" s="172">
        <f t="shared" si="4"/>
        <v>1</v>
      </c>
      <c r="U70" s="128">
        <f t="shared" si="5"/>
        <v>1.0230263157894737</v>
      </c>
      <c r="V70" s="126"/>
      <c r="W70" s="83" t="s">
        <v>258</v>
      </c>
    </row>
    <row r="71" spans="1:23" ht="133.25" customHeight="1" x14ac:dyDescent="0.2">
      <c r="B71" s="41" t="s">
        <v>16</v>
      </c>
      <c r="C71" s="146" t="s">
        <v>117</v>
      </c>
      <c r="D71" s="146" t="s">
        <v>312</v>
      </c>
      <c r="E71" s="43" t="s">
        <v>22</v>
      </c>
      <c r="F71" s="52" t="s">
        <v>73</v>
      </c>
      <c r="G71" s="77">
        <v>250</v>
      </c>
      <c r="H71" s="47">
        <v>65</v>
      </c>
      <c r="I71" s="48">
        <v>83</v>
      </c>
      <c r="J71" s="48">
        <v>94</v>
      </c>
      <c r="K71" s="57">
        <v>8</v>
      </c>
      <c r="L71" s="50">
        <v>65</v>
      </c>
      <c r="M71" s="49">
        <v>83</v>
      </c>
      <c r="N71" s="118">
        <v>101</v>
      </c>
      <c r="O71" s="58"/>
      <c r="P71" s="124">
        <f t="shared" si="1"/>
        <v>1</v>
      </c>
      <c r="Q71" s="125">
        <f t="shared" si="2"/>
        <v>1</v>
      </c>
      <c r="R71" s="125">
        <f t="shared" si="3"/>
        <v>1.074468085106383</v>
      </c>
      <c r="S71" s="126"/>
      <c r="T71" s="172">
        <f t="shared" si="4"/>
        <v>1</v>
      </c>
      <c r="U71" s="128">
        <f t="shared" si="5"/>
        <v>1.0289256198347108</v>
      </c>
      <c r="V71" s="126"/>
      <c r="W71" s="82" t="s">
        <v>257</v>
      </c>
    </row>
    <row r="72" spans="1:23" ht="133.25" customHeight="1" x14ac:dyDescent="0.2">
      <c r="B72" s="41" t="s">
        <v>16</v>
      </c>
      <c r="C72" s="146" t="s">
        <v>286</v>
      </c>
      <c r="D72" s="144" t="s">
        <v>313</v>
      </c>
      <c r="E72" s="43" t="s">
        <v>22</v>
      </c>
      <c r="F72" s="145" t="s">
        <v>74</v>
      </c>
      <c r="G72" s="77">
        <v>5</v>
      </c>
      <c r="H72" s="50">
        <v>3</v>
      </c>
      <c r="I72" s="48">
        <v>1</v>
      </c>
      <c r="J72" s="49">
        <v>1</v>
      </c>
      <c r="K72" s="58"/>
      <c r="L72" s="50">
        <v>3</v>
      </c>
      <c r="M72" s="49">
        <v>1</v>
      </c>
      <c r="N72" s="118">
        <v>1</v>
      </c>
      <c r="O72" s="58"/>
      <c r="P72" s="124">
        <f t="shared" si="1"/>
        <v>1</v>
      </c>
      <c r="Q72" s="125">
        <f t="shared" si="2"/>
        <v>1</v>
      </c>
      <c r="R72" s="125">
        <f t="shared" si="3"/>
        <v>1</v>
      </c>
      <c r="S72" s="126"/>
      <c r="T72" s="172">
        <f t="shared" si="4"/>
        <v>1</v>
      </c>
      <c r="U72" s="128">
        <f t="shared" si="5"/>
        <v>1</v>
      </c>
      <c r="V72" s="126"/>
      <c r="W72" s="82" t="s">
        <v>189</v>
      </c>
    </row>
    <row r="73" spans="1:23" ht="133.25" customHeight="1" x14ac:dyDescent="0.2">
      <c r="B73" s="41" t="s">
        <v>16</v>
      </c>
      <c r="C73" s="147" t="s">
        <v>116</v>
      </c>
      <c r="D73" s="148" t="s">
        <v>314</v>
      </c>
      <c r="E73" s="43" t="s">
        <v>22</v>
      </c>
      <c r="F73" s="145" t="s">
        <v>74</v>
      </c>
      <c r="G73" s="77">
        <v>69</v>
      </c>
      <c r="H73" s="47">
        <v>25</v>
      </c>
      <c r="I73" s="48">
        <v>17</v>
      </c>
      <c r="J73" s="48">
        <v>15</v>
      </c>
      <c r="K73" s="57">
        <v>12</v>
      </c>
      <c r="L73" s="50">
        <v>25</v>
      </c>
      <c r="M73" s="49">
        <v>17</v>
      </c>
      <c r="N73" s="118">
        <v>15</v>
      </c>
      <c r="O73" s="58"/>
      <c r="P73" s="124">
        <f t="shared" si="1"/>
        <v>1</v>
      </c>
      <c r="Q73" s="125">
        <f t="shared" si="2"/>
        <v>1</v>
      </c>
      <c r="R73" s="125">
        <f t="shared" si="3"/>
        <v>1</v>
      </c>
      <c r="S73" s="126"/>
      <c r="T73" s="172">
        <f t="shared" si="4"/>
        <v>1</v>
      </c>
      <c r="U73" s="128">
        <f t="shared" si="5"/>
        <v>1</v>
      </c>
      <c r="V73" s="126"/>
      <c r="W73" s="82" t="s">
        <v>287</v>
      </c>
    </row>
    <row r="74" spans="1:23" ht="133.25" customHeight="1" x14ac:dyDescent="0.2">
      <c r="B74" s="39" t="s">
        <v>42</v>
      </c>
      <c r="C74" s="140" t="s">
        <v>115</v>
      </c>
      <c r="D74" s="184" t="s">
        <v>318</v>
      </c>
      <c r="E74" s="44" t="s">
        <v>22</v>
      </c>
      <c r="F74" s="142" t="s">
        <v>69</v>
      </c>
      <c r="G74" s="76">
        <v>30</v>
      </c>
      <c r="H74" s="47">
        <v>7</v>
      </c>
      <c r="I74" s="48">
        <v>8</v>
      </c>
      <c r="J74" s="48">
        <v>9</v>
      </c>
      <c r="K74" s="57">
        <v>6</v>
      </c>
      <c r="L74" s="50">
        <v>7</v>
      </c>
      <c r="M74" s="49">
        <v>8</v>
      </c>
      <c r="N74" s="118">
        <v>12</v>
      </c>
      <c r="O74" s="58"/>
      <c r="P74" s="124">
        <f t="shared" si="1"/>
        <v>1</v>
      </c>
      <c r="Q74" s="125">
        <f t="shared" si="2"/>
        <v>1</v>
      </c>
      <c r="R74" s="125">
        <f t="shared" si="3"/>
        <v>1.3333333333333333</v>
      </c>
      <c r="S74" s="126"/>
      <c r="T74" s="172">
        <f t="shared" si="4"/>
        <v>1</v>
      </c>
      <c r="U74" s="128">
        <f t="shared" si="5"/>
        <v>1.125</v>
      </c>
      <c r="V74" s="126"/>
      <c r="W74" s="83" t="s">
        <v>288</v>
      </c>
    </row>
    <row r="75" spans="1:23" ht="133.25" customHeight="1" x14ac:dyDescent="0.2">
      <c r="B75" s="41" t="s">
        <v>16</v>
      </c>
      <c r="C75" s="146" t="s">
        <v>114</v>
      </c>
      <c r="D75" s="185" t="s">
        <v>316</v>
      </c>
      <c r="E75" s="43" t="s">
        <v>22</v>
      </c>
      <c r="F75" s="145" t="s">
        <v>75</v>
      </c>
      <c r="G75" s="77">
        <v>15</v>
      </c>
      <c r="H75" s="47">
        <v>4</v>
      </c>
      <c r="I75" s="48">
        <v>4</v>
      </c>
      <c r="J75" s="48">
        <v>3</v>
      </c>
      <c r="K75" s="57">
        <v>4</v>
      </c>
      <c r="L75" s="50">
        <v>4</v>
      </c>
      <c r="M75" s="49">
        <v>4</v>
      </c>
      <c r="N75" s="118">
        <v>5</v>
      </c>
      <c r="O75" s="58"/>
      <c r="P75" s="124">
        <f t="shared" si="1"/>
        <v>1</v>
      </c>
      <c r="Q75" s="125">
        <f t="shared" si="2"/>
        <v>1</v>
      </c>
      <c r="R75" s="125">
        <f t="shared" si="3"/>
        <v>1.6666666666666667</v>
      </c>
      <c r="S75" s="126"/>
      <c r="T75" s="172">
        <f t="shared" si="4"/>
        <v>1</v>
      </c>
      <c r="U75" s="128">
        <f t="shared" si="5"/>
        <v>1.1818181818181819</v>
      </c>
      <c r="V75" s="126"/>
      <c r="W75" s="82" t="s">
        <v>289</v>
      </c>
    </row>
    <row r="76" spans="1:23" ht="133.25" customHeight="1" x14ac:dyDescent="0.2">
      <c r="B76" s="41" t="s">
        <v>16</v>
      </c>
      <c r="C76" s="143" t="s">
        <v>290</v>
      </c>
      <c r="D76" s="144" t="s">
        <v>317</v>
      </c>
      <c r="E76" s="43" t="s">
        <v>22</v>
      </c>
      <c r="F76" s="145" t="s">
        <v>76</v>
      </c>
      <c r="G76" s="77">
        <v>15</v>
      </c>
      <c r="H76" s="50">
        <v>3</v>
      </c>
      <c r="I76" s="48">
        <v>4</v>
      </c>
      <c r="J76" s="48">
        <v>6</v>
      </c>
      <c r="K76" s="57">
        <v>2</v>
      </c>
      <c r="L76" s="50">
        <v>3</v>
      </c>
      <c r="M76" s="49">
        <v>4</v>
      </c>
      <c r="N76" s="118">
        <v>7</v>
      </c>
      <c r="O76" s="58"/>
      <c r="P76" s="124">
        <f t="shared" si="1"/>
        <v>1</v>
      </c>
      <c r="Q76" s="125">
        <f t="shared" si="2"/>
        <v>1</v>
      </c>
      <c r="R76" s="125">
        <f t="shared" si="3"/>
        <v>1.1666666666666667</v>
      </c>
      <c r="S76" s="126"/>
      <c r="T76" s="172">
        <f t="shared" si="4"/>
        <v>1</v>
      </c>
      <c r="U76" s="128">
        <f t="shared" si="5"/>
        <v>1.0769230769230769</v>
      </c>
      <c r="V76" s="126"/>
      <c r="W76" s="82" t="s">
        <v>259</v>
      </c>
    </row>
    <row r="77" spans="1:23" ht="133.25" customHeight="1" x14ac:dyDescent="0.2">
      <c r="B77" s="39" t="s">
        <v>43</v>
      </c>
      <c r="C77" s="140" t="s">
        <v>113</v>
      </c>
      <c r="D77" s="141" t="s">
        <v>320</v>
      </c>
      <c r="E77" s="44" t="s">
        <v>22</v>
      </c>
      <c r="F77" s="142" t="s">
        <v>77</v>
      </c>
      <c r="G77" s="76">
        <v>10300</v>
      </c>
      <c r="H77" s="47">
        <v>2573</v>
      </c>
      <c r="I77" s="48">
        <v>2523</v>
      </c>
      <c r="J77" s="48">
        <v>2604</v>
      </c>
      <c r="K77" s="57">
        <v>2600</v>
      </c>
      <c r="L77" s="50">
        <v>2573</v>
      </c>
      <c r="M77" s="49">
        <v>2523</v>
      </c>
      <c r="N77" s="118">
        <v>3570</v>
      </c>
      <c r="O77" s="58"/>
      <c r="P77" s="124">
        <f t="shared" si="1"/>
        <v>1</v>
      </c>
      <c r="Q77" s="125">
        <f t="shared" si="2"/>
        <v>1</v>
      </c>
      <c r="R77" s="125">
        <f t="shared" si="3"/>
        <v>1.3709677419354838</v>
      </c>
      <c r="S77" s="126"/>
      <c r="T77" s="172">
        <f t="shared" si="4"/>
        <v>1</v>
      </c>
      <c r="U77" s="128">
        <f t="shared" si="5"/>
        <v>1.1254545454545455</v>
      </c>
      <c r="V77" s="126"/>
      <c r="W77" s="83" t="s">
        <v>328</v>
      </c>
    </row>
    <row r="78" spans="1:23" ht="133.25" customHeight="1" thickBot="1" x14ac:dyDescent="0.25">
      <c r="B78" s="45" t="s">
        <v>16</v>
      </c>
      <c r="C78" s="139" t="s">
        <v>112</v>
      </c>
      <c r="D78" s="46" t="s">
        <v>319</v>
      </c>
      <c r="E78" s="2" t="s">
        <v>22</v>
      </c>
      <c r="F78" s="56" t="s">
        <v>78</v>
      </c>
      <c r="G78" s="81">
        <v>10300</v>
      </c>
      <c r="H78" s="59">
        <v>2573</v>
      </c>
      <c r="I78" s="60">
        <v>2523</v>
      </c>
      <c r="J78" s="60">
        <v>2604</v>
      </c>
      <c r="K78" s="61">
        <v>2600</v>
      </c>
      <c r="L78" s="64">
        <v>2573</v>
      </c>
      <c r="M78" s="91">
        <v>2523</v>
      </c>
      <c r="N78" s="119">
        <v>3570</v>
      </c>
      <c r="O78" s="122"/>
      <c r="P78" s="188">
        <f t="shared" ref="P78:R78" si="6">IFERROR((L78/H78),"100%")</f>
        <v>1</v>
      </c>
      <c r="Q78" s="186">
        <f t="shared" si="6"/>
        <v>1</v>
      </c>
      <c r="R78" s="186">
        <f t="shared" si="6"/>
        <v>1.3709677419354838</v>
      </c>
      <c r="S78" s="189"/>
      <c r="T78" s="173">
        <f t="shared" ref="T78" si="7">IFERROR(((L78+M78)/(H78+I78)),"100%")</f>
        <v>1</v>
      </c>
      <c r="U78" s="187">
        <f t="shared" ref="U78" si="8">IFERROR(((L78+M78+N78)/(H78+I78+J78)),"100%")</f>
        <v>1.1254545454545455</v>
      </c>
      <c r="V78" s="189"/>
      <c r="W78" s="169" t="s">
        <v>329</v>
      </c>
    </row>
    <row r="79" spans="1:23" ht="82" customHeight="1" x14ac:dyDescent="0.2"/>
    <row r="80" spans="1:23" ht="177.75" customHeight="1" x14ac:dyDescent="0.2">
      <c r="Q80" s="117"/>
    </row>
    <row r="81" spans="2:23" ht="48.75" customHeight="1" x14ac:dyDescent="0.2">
      <c r="B81" s="234" t="s">
        <v>80</v>
      </c>
      <c r="C81" s="234"/>
      <c r="D81" s="234"/>
      <c r="E81" s="234"/>
      <c r="F81" s="234"/>
      <c r="G81" s="116"/>
      <c r="H81" s="234" t="s">
        <v>19</v>
      </c>
      <c r="I81" s="234"/>
      <c r="J81" s="234"/>
      <c r="K81" s="234"/>
      <c r="L81" s="234"/>
      <c r="M81" s="234"/>
      <c r="N81" s="234"/>
      <c r="O81" s="234"/>
      <c r="P81" s="234"/>
      <c r="Q81" s="117"/>
      <c r="R81" s="234" t="s">
        <v>91</v>
      </c>
      <c r="S81" s="234"/>
      <c r="T81" s="234"/>
      <c r="U81" s="234"/>
      <c r="V81" s="234"/>
      <c r="W81" s="234"/>
    </row>
    <row r="82" spans="2:23" ht="31.5" customHeight="1" x14ac:dyDescent="0.2">
      <c r="B82" s="235"/>
      <c r="C82" s="235"/>
      <c r="D82" s="235"/>
      <c r="E82" s="235"/>
      <c r="F82" s="235"/>
      <c r="H82" s="235"/>
      <c r="I82" s="235"/>
      <c r="J82" s="235"/>
      <c r="K82" s="235"/>
      <c r="L82" s="235"/>
      <c r="M82" s="235"/>
      <c r="N82" s="235"/>
      <c r="O82" s="235"/>
      <c r="P82" s="235"/>
      <c r="R82" s="235"/>
      <c r="S82" s="235"/>
      <c r="T82" s="235"/>
      <c r="U82" s="235"/>
      <c r="V82" s="235"/>
      <c r="W82" s="235"/>
    </row>
    <row r="83" spans="2:23" x14ac:dyDescent="0.2">
      <c r="B83" s="235"/>
      <c r="C83" s="235"/>
      <c r="D83" s="235"/>
      <c r="E83" s="235"/>
      <c r="F83" s="235"/>
      <c r="H83" s="235"/>
      <c r="I83" s="235"/>
      <c r="J83" s="235"/>
      <c r="K83" s="235"/>
      <c r="L83" s="235"/>
      <c r="M83" s="235"/>
      <c r="N83" s="235"/>
      <c r="O83" s="235"/>
      <c r="P83" s="235"/>
      <c r="R83" s="235"/>
      <c r="S83" s="235"/>
      <c r="T83" s="235"/>
      <c r="U83" s="235"/>
      <c r="V83" s="235"/>
      <c r="W83" s="235"/>
    </row>
    <row r="84" spans="2:23" ht="16" customHeight="1" x14ac:dyDescent="0.2"/>
    <row r="85" spans="2:23" ht="15.75" customHeight="1" thickBot="1" x14ac:dyDescent="0.25"/>
    <row r="86" spans="2:23" ht="33" customHeight="1" thickBot="1" x14ac:dyDescent="0.25">
      <c r="E86" s="222" t="s">
        <v>17</v>
      </c>
      <c r="F86" s="223"/>
      <c r="G86" s="223"/>
      <c r="H86" s="223"/>
      <c r="I86" s="223"/>
      <c r="J86" s="223"/>
      <c r="K86" s="223"/>
      <c r="L86" s="223"/>
      <c r="M86" s="223"/>
      <c r="N86" s="223"/>
      <c r="O86" s="223"/>
      <c r="P86" s="223"/>
      <c r="Q86" s="223"/>
      <c r="R86" s="223"/>
      <c r="S86" s="223"/>
      <c r="T86" s="223"/>
      <c r="U86" s="223"/>
      <c r="V86" s="223"/>
      <c r="W86" s="224"/>
    </row>
    <row r="87" spans="2:23" ht="15.75" customHeight="1" thickBot="1" x14ac:dyDescent="0.25">
      <c r="E87" s="225" t="s">
        <v>18</v>
      </c>
      <c r="F87" s="227" t="s">
        <v>10</v>
      </c>
      <c r="G87" s="229" t="s">
        <v>11</v>
      </c>
      <c r="H87" s="230"/>
      <c r="I87" s="230"/>
      <c r="J87" s="231"/>
      <c r="K87" s="229" t="s">
        <v>12</v>
      </c>
      <c r="L87" s="230"/>
      <c r="M87" s="230"/>
      <c r="N87" s="231"/>
      <c r="O87" s="230" t="s">
        <v>13</v>
      </c>
      <c r="P87" s="230"/>
      <c r="Q87" s="230"/>
      <c r="R87" s="231"/>
      <c r="S87" s="229" t="s">
        <v>14</v>
      </c>
      <c r="T87" s="230"/>
      <c r="U87" s="230"/>
      <c r="V87" s="231"/>
      <c r="W87" s="232" t="s">
        <v>103</v>
      </c>
    </row>
    <row r="88" spans="2:23" ht="31" thickBot="1" x14ac:dyDescent="0.25">
      <c r="E88" s="226"/>
      <c r="F88" s="228"/>
      <c r="G88" s="3" t="s">
        <v>179</v>
      </c>
      <c r="H88" s="7" t="s">
        <v>180</v>
      </c>
      <c r="I88" s="8" t="s">
        <v>181</v>
      </c>
      <c r="J88" s="9" t="s">
        <v>182</v>
      </c>
      <c r="K88" s="3" t="s">
        <v>179</v>
      </c>
      <c r="L88" s="7" t="s">
        <v>180</v>
      </c>
      <c r="M88" s="8" t="s">
        <v>181</v>
      </c>
      <c r="N88" s="9" t="s">
        <v>182</v>
      </c>
      <c r="O88" s="104" t="s">
        <v>6</v>
      </c>
      <c r="P88" s="7" t="s">
        <v>7</v>
      </c>
      <c r="Q88" s="8" t="s">
        <v>8</v>
      </c>
      <c r="R88" s="9" t="s">
        <v>9</v>
      </c>
      <c r="S88" s="3" t="s">
        <v>6</v>
      </c>
      <c r="T88" s="7" t="s">
        <v>7</v>
      </c>
      <c r="U88" s="8" t="s">
        <v>8</v>
      </c>
      <c r="V88" s="9" t="s">
        <v>9</v>
      </c>
      <c r="W88" s="233"/>
    </row>
    <row r="89" spans="2:23" ht="17" hidden="1" customHeight="1" thickBot="1" x14ac:dyDescent="0.25">
      <c r="E89" s="218"/>
      <c r="F89" s="219"/>
      <c r="G89" s="105"/>
      <c r="H89" s="35"/>
      <c r="I89" s="35"/>
      <c r="J89" s="36"/>
      <c r="K89" s="105"/>
      <c r="L89" s="35"/>
      <c r="M89" s="35"/>
      <c r="N89" s="36"/>
      <c r="O89" s="113" t="str">
        <f t="shared" ref="O89:R89" si="9">IFERROR((K89/G89),"100%")</f>
        <v>100%</v>
      </c>
      <c r="P89" s="34" t="str">
        <f t="shared" si="9"/>
        <v>100%</v>
      </c>
      <c r="Q89" s="34" t="str">
        <f t="shared" si="9"/>
        <v>100%</v>
      </c>
      <c r="R89" s="10" t="str">
        <f t="shared" si="9"/>
        <v>100%</v>
      </c>
      <c r="S89" s="37" t="str">
        <f>IFERROR(((K89)/(G89)),"100%")</f>
        <v>100%</v>
      </c>
      <c r="T89" s="38" t="str">
        <f>IFERROR(((L89+M89)/(H89+I89)),"100%")</f>
        <v>100%</v>
      </c>
      <c r="U89" s="34" t="str">
        <f>IFERROR(((L89+M89+N89)/(H89+I89+J89)),"100%")</f>
        <v>100%</v>
      </c>
      <c r="V89" s="10" t="str">
        <f>IFERROR(((L89+M89+N89+O89)/(H89+I89+J89+K89)),"100%")</f>
        <v>100%</v>
      </c>
      <c r="W89" s="164"/>
    </row>
    <row r="90" spans="2:23" ht="15" hidden="1" customHeight="1" x14ac:dyDescent="0.2">
      <c r="E90" s="4"/>
      <c r="F90" s="98">
        <v>400</v>
      </c>
      <c r="G90" s="12">
        <v>100</v>
      </c>
      <c r="H90" s="13">
        <v>100</v>
      </c>
      <c r="I90" s="13">
        <v>100</v>
      </c>
      <c r="J90" s="14">
        <v>100</v>
      </c>
      <c r="K90" s="12">
        <v>90</v>
      </c>
      <c r="L90" s="15"/>
      <c r="M90" s="15"/>
      <c r="N90" s="16"/>
      <c r="O90" s="10">
        <f t="shared" ref="O90:O91" si="10">IFERROR(K90/G90,"100"%)</f>
        <v>0.9</v>
      </c>
      <c r="P90" s="17"/>
      <c r="Q90" s="17"/>
      <c r="R90" s="18"/>
      <c r="S90" s="11">
        <f>IFERROR(K90/F90,"100%")</f>
        <v>0.22500000000000001</v>
      </c>
      <c r="T90" s="17"/>
      <c r="U90" s="17"/>
      <c r="V90" s="18"/>
      <c r="W90" s="165"/>
    </row>
    <row r="91" spans="2:23" ht="15" hidden="1" customHeight="1" x14ac:dyDescent="0.2">
      <c r="E91" s="5"/>
      <c r="F91" s="99">
        <v>1500</v>
      </c>
      <c r="G91" s="19">
        <v>500</v>
      </c>
      <c r="H91" s="20">
        <v>250</v>
      </c>
      <c r="I91" s="20">
        <v>550</v>
      </c>
      <c r="J91" s="21">
        <v>200</v>
      </c>
      <c r="K91" s="19">
        <v>450</v>
      </c>
      <c r="L91" s="22"/>
      <c r="M91" s="22"/>
      <c r="N91" s="23"/>
      <c r="O91" s="10">
        <f t="shared" si="10"/>
        <v>0.9</v>
      </c>
      <c r="P91" s="24"/>
      <c r="Q91" s="24"/>
      <c r="R91" s="25"/>
      <c r="S91" s="11">
        <f>IFERROR(K91/F91,"100%")</f>
        <v>0.3</v>
      </c>
      <c r="T91" s="24"/>
      <c r="U91" s="24"/>
      <c r="V91" s="25"/>
      <c r="W91" s="166"/>
    </row>
    <row r="92" spans="2:23" ht="16" hidden="1" customHeight="1" thickBot="1" x14ac:dyDescent="0.25">
      <c r="E92" s="6"/>
      <c r="F92" s="100"/>
      <c r="G92" s="26"/>
      <c r="H92" s="27"/>
      <c r="I92" s="27"/>
      <c r="J92" s="28"/>
      <c r="K92" s="26"/>
      <c r="L92" s="29"/>
      <c r="M92" s="29"/>
      <c r="N92" s="30"/>
      <c r="O92" s="114"/>
      <c r="P92" s="31"/>
      <c r="Q92" s="31"/>
      <c r="R92" s="32"/>
      <c r="S92" s="33"/>
      <c r="T92" s="31"/>
      <c r="U92" s="31"/>
      <c r="V92" s="32"/>
      <c r="W92" s="167"/>
    </row>
    <row r="93" spans="2:23" ht="16" hidden="1" customHeight="1" thickBot="1" x14ac:dyDescent="0.25">
      <c r="E93" s="6"/>
      <c r="F93" s="100"/>
      <c r="G93" s="26"/>
      <c r="H93" s="27"/>
      <c r="I93" s="27"/>
      <c r="J93" s="28"/>
      <c r="K93" s="26"/>
      <c r="L93" s="29"/>
      <c r="M93" s="29"/>
      <c r="N93" s="30"/>
      <c r="O93" s="114"/>
      <c r="P93" s="31"/>
      <c r="Q93" s="31"/>
      <c r="R93" s="32"/>
      <c r="S93" s="33"/>
      <c r="T93" s="31"/>
      <c r="U93" s="31"/>
      <c r="V93" s="32"/>
      <c r="W93" s="167"/>
    </row>
    <row r="94" spans="2:23" ht="106" thickBot="1" x14ac:dyDescent="0.25">
      <c r="E94" s="84" t="s">
        <v>175</v>
      </c>
      <c r="F94" s="101">
        <v>1317530</v>
      </c>
      <c r="G94" s="106"/>
      <c r="H94" s="85">
        <v>34907.089999999997</v>
      </c>
      <c r="I94" s="85">
        <v>549290.81000000006</v>
      </c>
      <c r="J94" s="107">
        <v>733333</v>
      </c>
      <c r="K94" s="106"/>
      <c r="L94" s="85">
        <v>34907.089999999997</v>
      </c>
      <c r="M94" s="85">
        <v>549290.81000000006</v>
      </c>
      <c r="N94" s="107"/>
      <c r="O94" s="115">
        <f>IFERROR(K94/G94,"100"%)</f>
        <v>1</v>
      </c>
      <c r="P94" s="86">
        <f>IFERROR(L94/H94,"100"%)</f>
        <v>1</v>
      </c>
      <c r="Q94" s="86">
        <f>IFERROR(M94/I94,"100"%)</f>
        <v>1</v>
      </c>
      <c r="R94" s="86">
        <f>IFERROR(N94/J94,"100"%)</f>
        <v>0</v>
      </c>
      <c r="S94" s="115">
        <f t="shared" ref="S94:S108" si="11">IFERROR(((K94)/(F94)),"100%")</f>
        <v>0</v>
      </c>
      <c r="T94" s="86">
        <f>IFERROR(((K94+L94)/(F94)),"100%")</f>
        <v>2.6494341684819317E-2</v>
      </c>
      <c r="U94" s="34">
        <f>IFERROR(((K94+L94+M94)/(F94)),"100%")</f>
        <v>0.44340386936160847</v>
      </c>
      <c r="V94" s="34">
        <f>IFERROR(((K94+L94+M94+N94)/(F94)),"100%")</f>
        <v>0.44340386936160847</v>
      </c>
      <c r="W94" s="121" t="s">
        <v>236</v>
      </c>
    </row>
    <row r="95" spans="2:23" ht="121" thickBot="1" x14ac:dyDescent="0.25">
      <c r="E95" s="87" t="s">
        <v>176</v>
      </c>
      <c r="F95" s="102">
        <v>108583.18</v>
      </c>
      <c r="G95" s="108"/>
      <c r="H95" s="88"/>
      <c r="I95" s="88">
        <v>41917.18</v>
      </c>
      <c r="J95" s="109">
        <v>66666</v>
      </c>
      <c r="K95" s="108"/>
      <c r="L95" s="88"/>
      <c r="M95" s="88">
        <v>41917.18</v>
      </c>
      <c r="N95" s="109"/>
      <c r="O95" s="115">
        <f t="shared" ref="O95:O108" si="12">IFERROR(K95/G95,"100"%)</f>
        <v>1</v>
      </c>
      <c r="P95" s="86">
        <f t="shared" ref="P95:P108" si="13">IFERROR(L95/H95,"100"%)</f>
        <v>1</v>
      </c>
      <c r="Q95" s="86">
        <f t="shared" ref="Q95:Q108" si="14">IFERROR(M95/I95,"100"%)</f>
        <v>1</v>
      </c>
      <c r="R95" s="86"/>
      <c r="S95" s="115">
        <f t="shared" si="11"/>
        <v>0</v>
      </c>
      <c r="T95" s="86">
        <f t="shared" ref="T95:T108" si="15">IFERROR(((K95+L95)/(F95)),"100%")</f>
        <v>0</v>
      </c>
      <c r="U95" s="34">
        <f t="shared" ref="U95:U108" si="16">IFERROR(((K95+L95+M95)/(F95)),"100%")</f>
        <v>0.38603750599310133</v>
      </c>
      <c r="V95" s="34"/>
      <c r="W95" s="121" t="s">
        <v>237</v>
      </c>
    </row>
    <row r="96" spans="2:23" ht="88" customHeight="1" thickBot="1" x14ac:dyDescent="0.25">
      <c r="E96" s="89" t="s">
        <v>177</v>
      </c>
      <c r="F96" s="102">
        <v>83638.25</v>
      </c>
      <c r="G96" s="108"/>
      <c r="H96" s="88">
        <v>4169.04</v>
      </c>
      <c r="I96" s="88">
        <v>12803.21</v>
      </c>
      <c r="J96" s="109">
        <v>66666</v>
      </c>
      <c r="K96" s="158"/>
      <c r="L96" s="88">
        <v>4169.04</v>
      </c>
      <c r="M96" s="88">
        <v>12803.21</v>
      </c>
      <c r="N96" s="109"/>
      <c r="O96" s="115">
        <f t="shared" si="12"/>
        <v>1</v>
      </c>
      <c r="P96" s="86">
        <f t="shared" si="13"/>
        <v>1</v>
      </c>
      <c r="Q96" s="86">
        <f t="shared" si="14"/>
        <v>1</v>
      </c>
      <c r="R96" s="86"/>
      <c r="S96" s="115">
        <f t="shared" si="11"/>
        <v>0</v>
      </c>
      <c r="T96" s="86">
        <f t="shared" si="15"/>
        <v>4.9846093145181777E-2</v>
      </c>
      <c r="U96" s="34">
        <f t="shared" si="16"/>
        <v>0.20292449925721784</v>
      </c>
      <c r="V96" s="34"/>
      <c r="W96" s="121" t="s">
        <v>238</v>
      </c>
    </row>
    <row r="97" spans="5:23" ht="94" customHeight="1" thickBot="1" x14ac:dyDescent="0.25">
      <c r="E97" s="87" t="s">
        <v>178</v>
      </c>
      <c r="F97" s="102">
        <v>25900000</v>
      </c>
      <c r="G97" s="110"/>
      <c r="H97" s="88">
        <v>176998.12</v>
      </c>
      <c r="I97" s="88">
        <v>345998.12</v>
      </c>
      <c r="J97" s="109">
        <v>86333333</v>
      </c>
      <c r="K97" s="108"/>
      <c r="L97" s="88">
        <v>176998.12</v>
      </c>
      <c r="M97" s="88">
        <v>345998.12</v>
      </c>
      <c r="N97" s="129"/>
      <c r="O97" s="115">
        <f t="shared" si="12"/>
        <v>1</v>
      </c>
      <c r="P97" s="86">
        <f t="shared" si="13"/>
        <v>1</v>
      </c>
      <c r="Q97" s="86">
        <f t="shared" si="14"/>
        <v>1</v>
      </c>
      <c r="R97" s="86"/>
      <c r="S97" s="115">
        <f t="shared" si="11"/>
        <v>0</v>
      </c>
      <c r="T97" s="86">
        <f t="shared" si="15"/>
        <v>6.8339042471042468E-3</v>
      </c>
      <c r="U97" s="34">
        <f t="shared" si="16"/>
        <v>2.019290501930502E-2</v>
      </c>
      <c r="V97" s="34"/>
      <c r="W97" s="121" t="s">
        <v>239</v>
      </c>
    </row>
    <row r="98" spans="5:23" ht="88" customHeight="1" thickBot="1" x14ac:dyDescent="0.25">
      <c r="E98" s="87" t="s">
        <v>96</v>
      </c>
      <c r="F98" s="102">
        <v>28000000</v>
      </c>
      <c r="G98" s="110"/>
      <c r="H98" s="88">
        <v>8350443.7999999998</v>
      </c>
      <c r="I98" s="88">
        <v>6672860.3600000003</v>
      </c>
      <c r="J98" s="109">
        <v>9333333</v>
      </c>
      <c r="K98" s="108"/>
      <c r="L98" s="88">
        <v>8350443.7999999998</v>
      </c>
      <c r="M98" s="88">
        <v>6672860.3600000003</v>
      </c>
      <c r="N98" s="109"/>
      <c r="O98" s="115">
        <f t="shared" si="12"/>
        <v>1</v>
      </c>
      <c r="P98" s="86">
        <f t="shared" si="13"/>
        <v>1</v>
      </c>
      <c r="Q98" s="86">
        <f t="shared" si="14"/>
        <v>1</v>
      </c>
      <c r="R98" s="86"/>
      <c r="S98" s="115">
        <f t="shared" si="11"/>
        <v>0</v>
      </c>
      <c r="T98" s="86">
        <f t="shared" si="15"/>
        <v>0.29823013571428569</v>
      </c>
      <c r="U98" s="34">
        <f t="shared" si="16"/>
        <v>0.53654657714285714</v>
      </c>
      <c r="V98" s="34"/>
      <c r="W98" s="183" t="s">
        <v>240</v>
      </c>
    </row>
    <row r="99" spans="5:23" ht="87" customHeight="1" thickBot="1" x14ac:dyDescent="0.25">
      <c r="E99" s="89" t="s">
        <v>95</v>
      </c>
      <c r="F99" s="102">
        <v>150000</v>
      </c>
      <c r="G99" s="110"/>
      <c r="H99" s="88">
        <v>57542.53</v>
      </c>
      <c r="I99" s="88"/>
      <c r="J99" s="109">
        <v>50000</v>
      </c>
      <c r="K99" s="108"/>
      <c r="L99" s="88">
        <v>57542.53</v>
      </c>
      <c r="M99" s="88"/>
      <c r="N99" s="109"/>
      <c r="O99" s="115">
        <f t="shared" si="12"/>
        <v>1</v>
      </c>
      <c r="P99" s="86">
        <f t="shared" si="13"/>
        <v>1</v>
      </c>
      <c r="Q99" s="86">
        <f t="shared" si="14"/>
        <v>1</v>
      </c>
      <c r="R99" s="86"/>
      <c r="S99" s="115">
        <f t="shared" si="11"/>
        <v>0</v>
      </c>
      <c r="T99" s="86">
        <f t="shared" si="15"/>
        <v>0.38361686666666667</v>
      </c>
      <c r="U99" s="34">
        <f t="shared" si="16"/>
        <v>0.38361686666666667</v>
      </c>
      <c r="V99" s="34"/>
      <c r="W99" s="121" t="s">
        <v>291</v>
      </c>
    </row>
    <row r="100" spans="5:23" ht="91" customHeight="1" thickBot="1" x14ac:dyDescent="0.25">
      <c r="E100" s="87" t="s">
        <v>94</v>
      </c>
      <c r="F100" s="102">
        <v>1300000</v>
      </c>
      <c r="G100" s="108"/>
      <c r="H100" s="88">
        <v>175618.08</v>
      </c>
      <c r="I100" s="88">
        <v>153183.1</v>
      </c>
      <c r="J100" s="109">
        <v>433333</v>
      </c>
      <c r="K100" s="108"/>
      <c r="L100" s="88">
        <v>175618.08</v>
      </c>
      <c r="M100" s="88">
        <v>153183.1</v>
      </c>
      <c r="N100" s="109"/>
      <c r="O100" s="115">
        <f t="shared" si="12"/>
        <v>1</v>
      </c>
      <c r="P100" s="86">
        <f t="shared" si="13"/>
        <v>1</v>
      </c>
      <c r="Q100" s="86">
        <f t="shared" si="14"/>
        <v>1</v>
      </c>
      <c r="R100" s="86"/>
      <c r="S100" s="115">
        <f t="shared" si="11"/>
        <v>0</v>
      </c>
      <c r="T100" s="86">
        <f t="shared" si="15"/>
        <v>0.13509083076923076</v>
      </c>
      <c r="U100" s="34">
        <f t="shared" si="16"/>
        <v>0.25292398461538462</v>
      </c>
      <c r="V100" s="34"/>
      <c r="W100" s="121" t="s">
        <v>292</v>
      </c>
    </row>
    <row r="101" spans="5:23" ht="92" customHeight="1" thickBot="1" x14ac:dyDescent="0.25">
      <c r="E101" s="87" t="s">
        <v>81</v>
      </c>
      <c r="F101" s="102">
        <v>550000</v>
      </c>
      <c r="G101" s="108"/>
      <c r="H101" s="88">
        <v>97530.48</v>
      </c>
      <c r="I101" s="88">
        <v>25623.24</v>
      </c>
      <c r="J101" s="109">
        <v>183333</v>
      </c>
      <c r="K101" s="108"/>
      <c r="L101" s="88">
        <v>97530.48</v>
      </c>
      <c r="M101" s="88">
        <v>25623.24</v>
      </c>
      <c r="N101" s="109"/>
      <c r="O101" s="115">
        <f t="shared" si="12"/>
        <v>1</v>
      </c>
      <c r="P101" s="86">
        <f t="shared" si="13"/>
        <v>1</v>
      </c>
      <c r="Q101" s="86">
        <f t="shared" si="14"/>
        <v>1</v>
      </c>
      <c r="R101" s="86"/>
      <c r="S101" s="115">
        <f t="shared" si="11"/>
        <v>0</v>
      </c>
      <c r="T101" s="86">
        <f t="shared" si="15"/>
        <v>0.17732814545454545</v>
      </c>
      <c r="U101" s="34">
        <f t="shared" si="16"/>
        <v>0.22391585454545454</v>
      </c>
      <c r="V101" s="34"/>
      <c r="W101" s="121" t="s">
        <v>293</v>
      </c>
    </row>
    <row r="102" spans="5:23" ht="95" customHeight="1" thickBot="1" x14ac:dyDescent="0.25">
      <c r="E102" s="87" t="s">
        <v>82</v>
      </c>
      <c r="F102" s="102">
        <v>100000</v>
      </c>
      <c r="G102" s="108"/>
      <c r="H102" s="88"/>
      <c r="I102" s="88">
        <v>0</v>
      </c>
      <c r="J102" s="109">
        <v>33333</v>
      </c>
      <c r="K102" s="108"/>
      <c r="L102" s="88"/>
      <c r="M102" s="88"/>
      <c r="N102" s="109"/>
      <c r="O102" s="115">
        <f t="shared" si="12"/>
        <v>1</v>
      </c>
      <c r="P102" s="86">
        <f t="shared" si="13"/>
        <v>1</v>
      </c>
      <c r="Q102" s="86">
        <f t="shared" si="14"/>
        <v>1</v>
      </c>
      <c r="R102" s="86"/>
      <c r="S102" s="115">
        <f t="shared" si="11"/>
        <v>0</v>
      </c>
      <c r="T102" s="86">
        <f t="shared" si="15"/>
        <v>0</v>
      </c>
      <c r="U102" s="34">
        <f t="shared" si="16"/>
        <v>0</v>
      </c>
      <c r="V102" s="34"/>
      <c r="W102" s="121" t="s">
        <v>294</v>
      </c>
    </row>
    <row r="103" spans="5:23" ht="91" thickBot="1" x14ac:dyDescent="0.25">
      <c r="E103" s="87" t="s">
        <v>83</v>
      </c>
      <c r="F103" s="102">
        <v>100000</v>
      </c>
      <c r="G103" s="108"/>
      <c r="H103" s="88"/>
      <c r="I103" s="88">
        <v>0</v>
      </c>
      <c r="J103" s="109">
        <v>33333</v>
      </c>
      <c r="K103" s="108"/>
      <c r="L103" s="88"/>
      <c r="M103" s="88"/>
      <c r="N103" s="109"/>
      <c r="O103" s="115">
        <f t="shared" si="12"/>
        <v>1</v>
      </c>
      <c r="P103" s="86">
        <f t="shared" si="13"/>
        <v>1</v>
      </c>
      <c r="Q103" s="86">
        <f t="shared" si="14"/>
        <v>1</v>
      </c>
      <c r="R103" s="86"/>
      <c r="S103" s="115">
        <f t="shared" si="11"/>
        <v>0</v>
      </c>
      <c r="T103" s="86">
        <f t="shared" si="15"/>
        <v>0</v>
      </c>
      <c r="U103" s="34">
        <f t="shared" si="16"/>
        <v>0</v>
      </c>
      <c r="V103" s="34"/>
      <c r="W103" s="121" t="s">
        <v>295</v>
      </c>
    </row>
    <row r="104" spans="5:23" ht="106" thickBot="1" x14ac:dyDescent="0.25">
      <c r="E104" s="87" t="s">
        <v>84</v>
      </c>
      <c r="F104" s="102">
        <v>600000</v>
      </c>
      <c r="G104" s="108"/>
      <c r="H104" s="88">
        <v>159786.44</v>
      </c>
      <c r="I104" s="109">
        <v>150400.42000000001</v>
      </c>
      <c r="J104" s="109">
        <v>200000</v>
      </c>
      <c r="K104" s="108"/>
      <c r="L104" s="88">
        <v>159786.44</v>
      </c>
      <c r="M104" s="109">
        <v>150400.42000000001</v>
      </c>
      <c r="N104" s="109"/>
      <c r="O104" s="115">
        <f t="shared" si="12"/>
        <v>1</v>
      </c>
      <c r="P104" s="86">
        <f t="shared" si="13"/>
        <v>1</v>
      </c>
      <c r="Q104" s="86">
        <f t="shared" si="14"/>
        <v>1</v>
      </c>
      <c r="R104" s="86"/>
      <c r="S104" s="115">
        <f t="shared" si="11"/>
        <v>0</v>
      </c>
      <c r="T104" s="86">
        <f t="shared" si="15"/>
        <v>0.26631073333333333</v>
      </c>
      <c r="U104" s="34">
        <f t="shared" si="16"/>
        <v>0.5169781</v>
      </c>
      <c r="V104" s="34"/>
      <c r="W104" s="121" t="s">
        <v>296</v>
      </c>
    </row>
    <row r="105" spans="5:23" ht="91" thickBot="1" x14ac:dyDescent="0.25">
      <c r="E105" s="87" t="s">
        <v>85</v>
      </c>
      <c r="F105" s="102">
        <v>100000</v>
      </c>
      <c r="G105" s="108"/>
      <c r="H105" s="88"/>
      <c r="I105" s="88"/>
      <c r="J105" s="109">
        <v>33333</v>
      </c>
      <c r="K105" s="108"/>
      <c r="L105" s="88"/>
      <c r="M105" s="88"/>
      <c r="N105" s="109"/>
      <c r="O105" s="115">
        <f t="shared" si="12"/>
        <v>1</v>
      </c>
      <c r="P105" s="86">
        <f t="shared" si="13"/>
        <v>1</v>
      </c>
      <c r="Q105" s="86">
        <f t="shared" si="14"/>
        <v>1</v>
      </c>
      <c r="R105" s="86"/>
      <c r="S105" s="115">
        <f t="shared" si="11"/>
        <v>0</v>
      </c>
      <c r="T105" s="86">
        <f t="shared" si="15"/>
        <v>0</v>
      </c>
      <c r="U105" s="34">
        <f t="shared" si="16"/>
        <v>0</v>
      </c>
      <c r="V105" s="34"/>
      <c r="W105" s="121" t="s">
        <v>297</v>
      </c>
    </row>
    <row r="106" spans="5:23" ht="91" thickBot="1" x14ac:dyDescent="0.25">
      <c r="E106" s="87" t="s">
        <v>86</v>
      </c>
      <c r="F106" s="102">
        <v>100000</v>
      </c>
      <c r="G106" s="108"/>
      <c r="H106" s="88"/>
      <c r="I106" s="88"/>
      <c r="J106" s="109">
        <v>33333</v>
      </c>
      <c r="K106" s="108"/>
      <c r="L106" s="88"/>
      <c r="M106" s="88"/>
      <c r="N106" s="109"/>
      <c r="O106" s="115">
        <f t="shared" si="12"/>
        <v>1</v>
      </c>
      <c r="P106" s="86">
        <f t="shared" si="13"/>
        <v>1</v>
      </c>
      <c r="Q106" s="86">
        <f t="shared" si="14"/>
        <v>1</v>
      </c>
      <c r="R106" s="86"/>
      <c r="S106" s="115">
        <f t="shared" si="11"/>
        <v>0</v>
      </c>
      <c r="T106" s="86">
        <f t="shared" si="15"/>
        <v>0</v>
      </c>
      <c r="U106" s="34">
        <f t="shared" si="16"/>
        <v>0</v>
      </c>
      <c r="V106" s="34"/>
      <c r="W106" s="121" t="s">
        <v>298</v>
      </c>
    </row>
    <row r="107" spans="5:23" ht="106" thickBot="1" x14ac:dyDescent="0.25">
      <c r="E107" s="87" t="s">
        <v>87</v>
      </c>
      <c r="F107" s="102">
        <v>500000</v>
      </c>
      <c r="G107" s="108"/>
      <c r="H107" s="88"/>
      <c r="I107" s="109">
        <v>67026.289999999994</v>
      </c>
      <c r="J107" s="109">
        <v>166666</v>
      </c>
      <c r="K107" s="108"/>
      <c r="L107" s="88"/>
      <c r="M107" s="109">
        <v>67026.289999999994</v>
      </c>
      <c r="N107" s="109"/>
      <c r="O107" s="115">
        <f t="shared" si="12"/>
        <v>1</v>
      </c>
      <c r="P107" s="86">
        <f t="shared" si="13"/>
        <v>1</v>
      </c>
      <c r="Q107" s="86">
        <f t="shared" si="14"/>
        <v>1</v>
      </c>
      <c r="R107" s="86"/>
      <c r="S107" s="115">
        <f t="shared" si="11"/>
        <v>0</v>
      </c>
      <c r="T107" s="86">
        <f t="shared" si="15"/>
        <v>0</v>
      </c>
      <c r="U107" s="34">
        <f t="shared" si="16"/>
        <v>0.13405257999999998</v>
      </c>
      <c r="V107" s="34"/>
      <c r="W107" s="121" t="s">
        <v>299</v>
      </c>
    </row>
    <row r="108" spans="5:23" ht="91" thickBot="1" x14ac:dyDescent="0.25">
      <c r="E108" s="157" t="s">
        <v>88</v>
      </c>
      <c r="F108" s="103">
        <v>250000</v>
      </c>
      <c r="G108" s="111"/>
      <c r="H108" s="90">
        <v>4372.26</v>
      </c>
      <c r="I108" s="90"/>
      <c r="J108" s="112">
        <v>83333</v>
      </c>
      <c r="K108" s="111"/>
      <c r="L108" s="90">
        <v>4372.26</v>
      </c>
      <c r="M108" s="90"/>
      <c r="N108" s="90"/>
      <c r="O108" s="115">
        <f t="shared" si="12"/>
        <v>1</v>
      </c>
      <c r="P108" s="86">
        <f t="shared" si="13"/>
        <v>1</v>
      </c>
      <c r="Q108" s="86">
        <f t="shared" si="14"/>
        <v>1</v>
      </c>
      <c r="R108" s="86"/>
      <c r="S108" s="115">
        <f t="shared" si="11"/>
        <v>0</v>
      </c>
      <c r="T108" s="86">
        <f t="shared" si="15"/>
        <v>1.7489040000000001E-2</v>
      </c>
      <c r="U108" s="34">
        <f t="shared" si="16"/>
        <v>1.7489040000000001E-2</v>
      </c>
      <c r="V108" s="34"/>
      <c r="W108" s="121" t="s">
        <v>300</v>
      </c>
    </row>
  </sheetData>
  <mergeCells count="27">
    <mergeCell ref="E89:F89"/>
    <mergeCell ref="B14:F14"/>
    <mergeCell ref="E86:W86"/>
    <mergeCell ref="E87:E88"/>
    <mergeCell ref="F87:F88"/>
    <mergeCell ref="G87:J87"/>
    <mergeCell ref="K87:N87"/>
    <mergeCell ref="O87:R87"/>
    <mergeCell ref="S87:V87"/>
    <mergeCell ref="W87:W88"/>
    <mergeCell ref="B81:F83"/>
    <mergeCell ref="H81:P83"/>
    <mergeCell ref="R81:W83"/>
    <mergeCell ref="E2:U2"/>
    <mergeCell ref="E3:U3"/>
    <mergeCell ref="E4:U4"/>
    <mergeCell ref="E5:U5"/>
    <mergeCell ref="E6:U6"/>
    <mergeCell ref="W10:W12"/>
    <mergeCell ref="B11:B12"/>
    <mergeCell ref="C11:C12"/>
    <mergeCell ref="D11:F11"/>
    <mergeCell ref="L11:O11"/>
    <mergeCell ref="P11:S11"/>
    <mergeCell ref="T11:V11"/>
    <mergeCell ref="G10:V10"/>
    <mergeCell ref="G11:K11"/>
  </mergeCells>
  <phoneticPr fontId="8" type="noConversion"/>
  <conditionalFormatting sqref="G89:J93 G94 J94:J98 G95:H95 G96:G101 I99:J99 J100:J101 G102:J103 G104 J104 G105:J106 G107:H107 J107 G108 I108:J108">
    <cfRule type="containsBlanks" dxfId="119" priority="96">
      <formula>LEN(TRIM(G89))=0</formula>
    </cfRule>
  </conditionalFormatting>
  <conditionalFormatting sqref="H34:H42">
    <cfRule type="containsBlanks" dxfId="118" priority="261">
      <formula>LEN(TRIM(H34))=0</formula>
    </cfRule>
  </conditionalFormatting>
  <conditionalFormatting sqref="H94">
    <cfRule type="containsBlanks" dxfId="117" priority="17">
      <formula>LEN(TRIM(H94))=0</formula>
    </cfRule>
  </conditionalFormatting>
  <conditionalFormatting sqref="H96">
    <cfRule type="containsBlanks" dxfId="116" priority="16">
      <formula>LEN(TRIM(H96))=0</formula>
    </cfRule>
  </conditionalFormatting>
  <conditionalFormatting sqref="H97:H101">
    <cfRule type="containsBlanks" dxfId="115" priority="11">
      <formula>LEN(TRIM(H97))=0</formula>
    </cfRule>
  </conditionalFormatting>
  <conditionalFormatting sqref="H108">
    <cfRule type="containsBlanks" dxfId="114" priority="9">
      <formula>LEN(TRIM(H108))=0</formula>
    </cfRule>
  </conditionalFormatting>
  <conditionalFormatting sqref="H104:I104">
    <cfRule type="containsBlanks" dxfId="113" priority="10">
      <formula>LEN(TRIM(H104))=0</formula>
    </cfRule>
  </conditionalFormatting>
  <conditionalFormatting sqref="H14:K15 H16:H17">
    <cfRule type="containsBlanks" dxfId="112" priority="886">
      <formula>LEN(TRIM(H14))=0</formula>
    </cfRule>
  </conditionalFormatting>
  <conditionalFormatting sqref="H18:K78">
    <cfRule type="containsBlanks" dxfId="111" priority="253">
      <formula>LEN(TRIM(H18))=0</formula>
    </cfRule>
  </conditionalFormatting>
  <conditionalFormatting sqref="I94:I98">
    <cfRule type="containsBlanks" dxfId="110" priority="22">
      <formula>LEN(TRIM(I94))=0</formula>
    </cfRule>
  </conditionalFormatting>
  <conditionalFormatting sqref="I100:I101">
    <cfRule type="containsBlanks" dxfId="109" priority="20">
      <formula>LEN(TRIM(I100))=0</formula>
    </cfRule>
  </conditionalFormatting>
  <conditionalFormatting sqref="I107">
    <cfRule type="containsBlanks" dxfId="108" priority="18">
      <formula>LEN(TRIM(I107))=0</formula>
    </cfRule>
  </conditionalFormatting>
  <conditionalFormatting sqref="I16:K42">
    <cfRule type="containsBlanks" dxfId="107" priority="260">
      <formula>LEN(TRIM(I16))=0</formula>
    </cfRule>
  </conditionalFormatting>
  <conditionalFormatting sqref="K96:L96">
    <cfRule type="containsBlanks" dxfId="106" priority="80">
      <formula>LEN(TRIM(K96))=0</formula>
    </cfRule>
  </conditionalFormatting>
  <conditionalFormatting sqref="L14:O78">
    <cfRule type="containsBlanks" dxfId="105" priority="271">
      <formula>LEN(TRIM(L14))=0</formula>
    </cfRule>
  </conditionalFormatting>
  <conditionalFormatting sqref="M13:O13">
    <cfRule type="containsBlanks" dxfId="104" priority="170">
      <formula>LEN(TRIM(M13))=0</formula>
    </cfRule>
  </conditionalFormatting>
  <conditionalFormatting sqref="O90:O91">
    <cfRule type="cellIs" dxfId="103" priority="122" stopIfTrue="1" operator="greaterThanOrEqual">
      <formula>1.2</formula>
    </cfRule>
    <cfRule type="cellIs" dxfId="102" priority="121" stopIfTrue="1" operator="between">
      <formula>0.7</formula>
      <formula>1.2</formula>
    </cfRule>
    <cfRule type="cellIs" dxfId="101" priority="120" stopIfTrue="1" operator="between">
      <formula>0.5</formula>
      <formula>0.7</formula>
    </cfRule>
    <cfRule type="cellIs" dxfId="100" priority="119" stopIfTrue="1" operator="lessThan">
      <formula>0.5</formula>
    </cfRule>
    <cfRule type="cellIs" dxfId="99" priority="118" stopIfTrue="1" operator="equal">
      <formula>"100%"</formula>
    </cfRule>
    <cfRule type="containsBlanks" dxfId="98" priority="123" stopIfTrue="1">
      <formula>LEN(TRIM(O90))=0</formula>
    </cfRule>
  </conditionalFormatting>
  <conditionalFormatting sqref="O94:R108">
    <cfRule type="cellIs" dxfId="97" priority="82" stopIfTrue="1" operator="equal">
      <formula>"100%"</formula>
    </cfRule>
    <cfRule type="cellIs" dxfId="96" priority="83" stopIfTrue="1" operator="lessThan">
      <formula>0.5</formula>
    </cfRule>
    <cfRule type="cellIs" dxfId="95" priority="84" stopIfTrue="1" operator="between">
      <formula>0.5</formula>
      <formula>0.7</formula>
    </cfRule>
    <cfRule type="cellIs" dxfId="94" priority="86" stopIfTrue="1" operator="greaterThanOrEqual">
      <formula>1.2</formula>
    </cfRule>
    <cfRule type="containsBlanks" dxfId="93" priority="87" stopIfTrue="1">
      <formula>LEN(TRIM(O94))=0</formula>
    </cfRule>
    <cfRule type="cellIs" dxfId="92" priority="85" stopIfTrue="1" operator="between">
      <formula>0.7</formula>
      <formula>1.2</formula>
    </cfRule>
  </conditionalFormatting>
  <conditionalFormatting sqref="O89:V89">
    <cfRule type="cellIs" dxfId="91" priority="105" stopIfTrue="1" operator="equal">
      <formula>"100%"</formula>
    </cfRule>
    <cfRule type="cellIs" dxfId="90" priority="108" stopIfTrue="1" operator="between">
      <formula>0.7</formula>
      <formula>1.2</formula>
    </cfRule>
    <cfRule type="containsBlanks" dxfId="89" priority="110" stopIfTrue="1">
      <formula>LEN(TRIM(O89))=0</formula>
    </cfRule>
    <cfRule type="cellIs" dxfId="88" priority="109" stopIfTrue="1" operator="greaterThanOrEqual">
      <formula>1.2</formula>
    </cfRule>
    <cfRule type="cellIs" dxfId="87" priority="106" stopIfTrue="1" operator="lessThan">
      <formula>0.5</formula>
    </cfRule>
    <cfRule type="cellIs" dxfId="86" priority="107" stopIfTrue="1" operator="between">
      <formula>0.5</formula>
      <formula>0.7</formula>
    </cfRule>
  </conditionalFormatting>
  <conditionalFormatting sqref="O92:V93">
    <cfRule type="containsBlanks" dxfId="85" priority="103">
      <formula>LEN(TRIM(O92))=0</formula>
    </cfRule>
  </conditionalFormatting>
  <conditionalFormatting sqref="P13:Q13">
    <cfRule type="containsBlanks" dxfId="84" priority="79" stopIfTrue="1">
      <formula>LEN(TRIM(P13))=0</formula>
    </cfRule>
    <cfRule type="cellIs" dxfId="83" priority="77" stopIfTrue="1" operator="between">
      <formula>0.7</formula>
      <formula>1.2</formula>
    </cfRule>
    <cfRule type="cellIs" dxfId="82" priority="78" stopIfTrue="1" operator="greaterThanOrEqual">
      <formula>1.2</formula>
    </cfRule>
    <cfRule type="cellIs" dxfId="81" priority="74" stopIfTrue="1" operator="equal">
      <formula>"100%"</formula>
    </cfRule>
    <cfRule type="cellIs" dxfId="80" priority="75" stopIfTrue="1" operator="lessThan">
      <formula>0.5</formula>
    </cfRule>
    <cfRule type="cellIs" dxfId="79" priority="76" stopIfTrue="1" operator="between">
      <formula>0.5</formula>
      <formula>0.7</formula>
    </cfRule>
  </conditionalFormatting>
  <conditionalFormatting sqref="P15:R78">
    <cfRule type="cellIs" dxfId="78" priority="7" operator="equal">
      <formula>"NO DISPONIBLE"</formula>
    </cfRule>
  </conditionalFormatting>
  <conditionalFormatting sqref="P90:R91">
    <cfRule type="containsBlanks" dxfId="77" priority="111">
      <formula>LEN(TRIM(P90))=0</formula>
    </cfRule>
  </conditionalFormatting>
  <conditionalFormatting sqref="P14:S78">
    <cfRule type="cellIs" dxfId="76" priority="799" stopIfTrue="1" operator="between">
      <formula>0.7</formula>
      <formula>1.2</formula>
    </cfRule>
    <cfRule type="cellIs" dxfId="75" priority="800" stopIfTrue="1" operator="greaterThanOrEqual">
      <formula>1.2</formula>
    </cfRule>
    <cfRule type="containsBlanks" dxfId="74" priority="801" stopIfTrue="1">
      <formula>LEN(TRIM(P14))=0</formula>
    </cfRule>
  </conditionalFormatting>
  <conditionalFormatting sqref="P14:V78">
    <cfRule type="cellIs" dxfId="73" priority="791" stopIfTrue="1" operator="lessThan">
      <formula>0.5</formula>
    </cfRule>
    <cfRule type="cellIs" dxfId="72" priority="790" stopIfTrue="1" operator="equal">
      <formula>"100%"</formula>
    </cfRule>
    <cfRule type="cellIs" dxfId="71" priority="792" stopIfTrue="1" operator="between">
      <formula>0.5</formula>
      <formula>0.7</formula>
    </cfRule>
  </conditionalFormatting>
  <conditionalFormatting sqref="Q15:R78">
    <cfRule type="cellIs" dxfId="70" priority="54" stopIfTrue="1" operator="greaterThan">
      <formula>0.7</formula>
    </cfRule>
  </conditionalFormatting>
  <conditionalFormatting sqref="Q78:R78">
    <cfRule type="containsBlanks" dxfId="69" priority="56" stopIfTrue="1">
      <formula>LEN(TRIM(Q78))=0</formula>
    </cfRule>
    <cfRule type="cellIs" dxfId="68" priority="55" stopIfTrue="1" operator="greaterThanOrEqual">
      <formula>1.2</formula>
    </cfRule>
    <cfRule type="cellIs" dxfId="67" priority="5" stopIfTrue="1" operator="greaterThanOrEqual">
      <formula>1.2</formula>
    </cfRule>
    <cfRule type="containsBlanks" dxfId="66" priority="6" stopIfTrue="1">
      <formula>LEN(TRIM(Q78))=0</formula>
    </cfRule>
  </conditionalFormatting>
  <conditionalFormatting sqref="Q15:S77">
    <cfRule type="cellIs" dxfId="65" priority="63" stopIfTrue="1" operator="greaterThanOrEqual">
      <formula>1.2</formula>
    </cfRule>
    <cfRule type="containsBlanks" dxfId="64" priority="64" stopIfTrue="1">
      <formula>LEN(TRIM(Q15))=0</formula>
    </cfRule>
  </conditionalFormatting>
  <conditionalFormatting sqref="Q15:S78">
    <cfRule type="cellIs" dxfId="63" priority="39" stopIfTrue="1" operator="lessThan">
      <formula>0.5</formula>
    </cfRule>
    <cfRule type="cellIs" dxfId="62" priority="38" stopIfTrue="1" operator="equal">
      <formula>"100%"</formula>
    </cfRule>
    <cfRule type="cellIs" dxfId="61" priority="40" stopIfTrue="1" operator="between">
      <formula>0.5</formula>
      <formula>0.7</formula>
    </cfRule>
    <cfRule type="cellIs" dxfId="60" priority="41" stopIfTrue="1" operator="between">
      <formula>0.7</formula>
      <formula>1.2</formula>
    </cfRule>
    <cfRule type="containsBlanks" dxfId="59" priority="37">
      <formula>LEN(TRIM(Q15))=0</formula>
    </cfRule>
  </conditionalFormatting>
  <conditionalFormatting sqref="Q78:S78">
    <cfRule type="cellIs" dxfId="58" priority="45" stopIfTrue="1" operator="greaterThanOrEqual">
      <formula>1.2</formula>
    </cfRule>
    <cfRule type="containsBlanks" dxfId="57" priority="46" stopIfTrue="1">
      <formula>LEN(TRIM(Q78))=0</formula>
    </cfRule>
  </conditionalFormatting>
  <conditionalFormatting sqref="R81">
    <cfRule type="containsBlanks" dxfId="56" priority="192">
      <formula>LEN(TRIM(R81))=0</formula>
    </cfRule>
  </conditionalFormatting>
  <conditionalFormatting sqref="R13:S13">
    <cfRule type="containsBlanks" dxfId="55" priority="73">
      <formula>LEN(TRIM(R13))=0</formula>
    </cfRule>
  </conditionalFormatting>
  <conditionalFormatting sqref="R13:V13">
    <cfRule type="containsBlanks" dxfId="54" priority="177" stopIfTrue="1">
      <formula>LEN(TRIM(R13))=0</formula>
    </cfRule>
    <cfRule type="cellIs" dxfId="53" priority="172" stopIfTrue="1" operator="equal">
      <formula>"100%"</formula>
    </cfRule>
    <cfRule type="cellIs" dxfId="52" priority="173" stopIfTrue="1" operator="lessThan">
      <formula>0.5</formula>
    </cfRule>
    <cfRule type="cellIs" dxfId="51" priority="176" stopIfTrue="1" operator="greaterThanOrEqual">
      <formula>1.2</formula>
    </cfRule>
    <cfRule type="cellIs" dxfId="50" priority="175" stopIfTrue="1" operator="between">
      <formula>0.7</formula>
      <formula>1.2</formula>
    </cfRule>
    <cfRule type="cellIs" dxfId="49" priority="174" stopIfTrue="1" operator="between">
      <formula>0.5</formula>
      <formula>0.7</formula>
    </cfRule>
  </conditionalFormatting>
  <conditionalFormatting sqref="S15:S78">
    <cfRule type="cellIs" dxfId="48" priority="44" stopIfTrue="1" operator="greaterThan">
      <formula>0.7</formula>
    </cfRule>
  </conditionalFormatting>
  <conditionalFormatting sqref="S78">
    <cfRule type="cellIs" dxfId="47" priority="42" stopIfTrue="1" operator="greaterThanOrEqual">
      <formula>1.2</formula>
    </cfRule>
    <cfRule type="containsBlanks" dxfId="46" priority="43" stopIfTrue="1">
      <formula>LEN(TRIM(S78))=0</formula>
    </cfRule>
  </conditionalFormatting>
  <conditionalFormatting sqref="S90:S91">
    <cfRule type="cellIs" dxfId="45" priority="113" stopIfTrue="1" operator="lessThan">
      <formula>0.5</formula>
    </cfRule>
    <cfRule type="containsBlanks" dxfId="44" priority="117" stopIfTrue="1">
      <formula>LEN(TRIM(S90))=0</formula>
    </cfRule>
    <cfRule type="cellIs" dxfId="43" priority="112" stopIfTrue="1" operator="equal">
      <formula>"100%"</formula>
    </cfRule>
    <cfRule type="cellIs" dxfId="42" priority="116" stopIfTrue="1" operator="greaterThanOrEqual">
      <formula>1.2</formula>
    </cfRule>
    <cfRule type="cellIs" dxfId="41" priority="114" stopIfTrue="1" operator="between">
      <formula>0.5</formula>
      <formula>0.7</formula>
    </cfRule>
    <cfRule type="cellIs" dxfId="40" priority="115" stopIfTrue="1" operator="between">
      <formula>0.7</formula>
      <formula>1.2</formula>
    </cfRule>
  </conditionalFormatting>
  <conditionalFormatting sqref="S97:S108">
    <cfRule type="containsBlanks" dxfId="39" priority="95">
      <formula>LEN(TRIM(S97))=0</formula>
    </cfRule>
  </conditionalFormatting>
  <conditionalFormatting sqref="S94:T108">
    <cfRule type="cellIs" dxfId="38" priority="99" stopIfTrue="1" operator="between">
      <formula>0.5</formula>
      <formula>0.7</formula>
    </cfRule>
    <cfRule type="cellIs" dxfId="37" priority="97" stopIfTrue="1" operator="equal">
      <formula>"100%"</formula>
    </cfRule>
    <cfRule type="cellIs" dxfId="36" priority="98" stopIfTrue="1" operator="lessThan">
      <formula>0.5</formula>
    </cfRule>
    <cfRule type="containsBlanks" dxfId="35" priority="102" stopIfTrue="1">
      <formula>LEN(TRIM(S94))=0</formula>
    </cfRule>
    <cfRule type="cellIs" dxfId="34" priority="100" stopIfTrue="1" operator="between">
      <formula>0.7</formula>
      <formula>1.2</formula>
    </cfRule>
    <cfRule type="cellIs" dxfId="33" priority="101" stopIfTrue="1" operator="greaterThanOrEqual">
      <formula>1.2</formula>
    </cfRule>
  </conditionalFormatting>
  <conditionalFormatting sqref="S89:V89">
    <cfRule type="containsBlanks" dxfId="32" priority="104">
      <formula>LEN(TRIM(S89))=0</formula>
    </cfRule>
  </conditionalFormatting>
  <conditionalFormatting sqref="T13">
    <cfRule type="cellIs" dxfId="31" priority="29" stopIfTrue="1" operator="between">
      <formula>0.5</formula>
      <formula>0.7</formula>
    </cfRule>
    <cfRule type="cellIs" dxfId="30" priority="30" stopIfTrue="1" operator="between">
      <formula>0.7</formula>
      <formula>1.2</formula>
    </cfRule>
    <cfRule type="cellIs" dxfId="29" priority="31" stopIfTrue="1" operator="equal">
      <formula>"100%"</formula>
    </cfRule>
    <cfRule type="cellIs" dxfId="28" priority="32" stopIfTrue="1" operator="lessThan">
      <formula>0.5</formula>
    </cfRule>
    <cfRule type="cellIs" dxfId="27" priority="33" stopIfTrue="1" operator="between">
      <formula>0.5</formula>
      <formula>0.7</formula>
    </cfRule>
    <cfRule type="cellIs" dxfId="26" priority="34" stopIfTrue="1" operator="greaterThan">
      <formula>0.7</formula>
    </cfRule>
    <cfRule type="cellIs" dxfId="25" priority="35" stopIfTrue="1" operator="greaterThanOrEqual">
      <formula>1.2</formula>
    </cfRule>
    <cfRule type="containsBlanks" dxfId="24" priority="36" stopIfTrue="1">
      <formula>LEN(TRIM(T13))=0</formula>
    </cfRule>
    <cfRule type="cellIs" dxfId="23" priority="27" stopIfTrue="1" operator="equal">
      <formula>"100%"</formula>
    </cfRule>
    <cfRule type="cellIs" dxfId="22" priority="28" stopIfTrue="1" operator="lessThan">
      <formula>0.5</formula>
    </cfRule>
  </conditionalFormatting>
  <conditionalFormatting sqref="T15:U78">
    <cfRule type="cellIs" dxfId="21" priority="1" operator="equal">
      <formula>"NO DISPONIBLE"</formula>
    </cfRule>
  </conditionalFormatting>
  <conditionalFormatting sqref="T13:V78 K89:N95 M96:N96 K97:N108">
    <cfRule type="containsBlanks" dxfId="20" priority="81">
      <formula>LEN(TRIM(K13))=0</formula>
    </cfRule>
  </conditionalFormatting>
  <conditionalFormatting sqref="T14:V78">
    <cfRule type="cellIs" dxfId="19" priority="793" stopIfTrue="1" operator="greaterThan">
      <formula>0.7</formula>
    </cfRule>
    <cfRule type="cellIs" dxfId="18" priority="794" stopIfTrue="1" operator="greaterThanOrEqual">
      <formula>1.2</formula>
    </cfRule>
    <cfRule type="containsBlanks" dxfId="17" priority="795" stopIfTrue="1">
      <formula>LEN(TRIM(T14))=0</formula>
    </cfRule>
  </conditionalFormatting>
  <conditionalFormatting sqref="T15:V78">
    <cfRule type="cellIs" dxfId="16" priority="353" stopIfTrue="1" operator="lessThan">
      <formula>0.5</formula>
    </cfRule>
    <cfRule type="cellIs" dxfId="15" priority="354" stopIfTrue="1" operator="between">
      <formula>0.5</formula>
      <formula>0.7</formula>
    </cfRule>
    <cfRule type="cellIs" dxfId="14" priority="352" stopIfTrue="1" operator="equal">
      <formula>"100%"</formula>
    </cfRule>
    <cfRule type="cellIs" dxfId="13" priority="355" stopIfTrue="1" operator="between">
      <formula>0.7</formula>
      <formula>1.2</formula>
    </cfRule>
  </conditionalFormatting>
  <conditionalFormatting sqref="T20:V78">
    <cfRule type="containsBlanks" dxfId="12" priority="357" stopIfTrue="1">
      <formula>LEN(TRIM(T20))=0</formula>
    </cfRule>
    <cfRule type="cellIs" dxfId="11" priority="356" stopIfTrue="1" operator="greaterThanOrEqual">
      <formula>1.2</formula>
    </cfRule>
  </conditionalFormatting>
  <conditionalFormatting sqref="T86:V93">
    <cfRule type="containsBlanks" dxfId="10" priority="94">
      <formula>LEN(TRIM(T86))=0</formula>
    </cfRule>
  </conditionalFormatting>
  <conditionalFormatting sqref="U94:V108">
    <cfRule type="cellIs" dxfId="9" priority="90" stopIfTrue="1" operator="between">
      <formula>0.5</formula>
      <formula>0.7</formula>
    </cfRule>
    <cfRule type="containsBlanks" dxfId="8" priority="93" stopIfTrue="1">
      <formula>LEN(TRIM(U94))=0</formula>
    </cfRule>
    <cfRule type="cellIs" dxfId="7" priority="89" stopIfTrue="1" operator="lessThan">
      <formula>0.5</formula>
    </cfRule>
    <cfRule type="cellIs" dxfId="6" priority="88" stopIfTrue="1" operator="equal">
      <formula>"100%"</formula>
    </cfRule>
    <cfRule type="cellIs" dxfId="5" priority="92" stopIfTrue="1" operator="greaterThanOrEqual">
      <formula>1.2</formula>
    </cfRule>
    <cfRule type="cellIs" dxfId="4" priority="91" stopIfTrue="1" operator="between">
      <formula>0.7</formula>
      <formula>1.2</formula>
    </cfRule>
  </conditionalFormatting>
  <printOptions horizontalCentered="1"/>
  <pageMargins left="0.19685" right="0.59055100000000005" top="0.19685" bottom="0.19685" header="0.19685" footer="0.19685"/>
  <pageSetup paperSize="5" scale="28"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9CE26A-F6A3-3742-87E8-09A85B5EDC11}">
  <dimension ref="F3:O21"/>
  <sheetViews>
    <sheetView topLeftCell="D1" workbookViewId="0">
      <selection activeCell="O8" sqref="O8"/>
    </sheetView>
  </sheetViews>
  <sheetFormatPr baseColWidth="10" defaultRowHeight="15" x14ac:dyDescent="0.2"/>
  <cols>
    <col min="15" max="15" width="30.83203125" customWidth="1"/>
  </cols>
  <sheetData>
    <row r="3" spans="6:15" ht="17" thickBot="1" x14ac:dyDescent="0.25">
      <c r="F3" s="76">
        <v>24</v>
      </c>
      <c r="I3" s="76">
        <v>24</v>
      </c>
      <c r="J3" s="47">
        <v>6</v>
      </c>
      <c r="K3" s="48">
        <v>6</v>
      </c>
      <c r="L3" s="48">
        <v>6</v>
      </c>
      <c r="M3" s="57">
        <v>6</v>
      </c>
      <c r="O3" s="191">
        <v>601912.07999999996</v>
      </c>
    </row>
    <row r="4" spans="6:15" ht="18" thickTop="1" thickBot="1" x14ac:dyDescent="0.25">
      <c r="F4" s="78">
        <v>57</v>
      </c>
      <c r="I4" s="78">
        <v>56</v>
      </c>
      <c r="J4" s="47">
        <v>10</v>
      </c>
      <c r="K4" s="48">
        <v>9</v>
      </c>
      <c r="L4" s="48">
        <v>16</v>
      </c>
      <c r="M4" s="57">
        <v>21</v>
      </c>
      <c r="O4" s="192">
        <v>304864.56</v>
      </c>
    </row>
    <row r="5" spans="6:15" ht="18" thickTop="1" thickBot="1" x14ac:dyDescent="0.25">
      <c r="F5" s="78">
        <v>642</v>
      </c>
      <c r="I5" s="78">
        <v>642</v>
      </c>
      <c r="J5" s="47">
        <v>157</v>
      </c>
      <c r="K5" s="48">
        <v>144</v>
      </c>
      <c r="L5" s="48">
        <v>177</v>
      </c>
      <c r="M5" s="57">
        <v>164</v>
      </c>
      <c r="O5" s="192">
        <v>3611472.48</v>
      </c>
    </row>
    <row r="6" spans="6:15" ht="18" thickTop="1" thickBot="1" x14ac:dyDescent="0.25">
      <c r="F6" s="78">
        <v>174</v>
      </c>
      <c r="I6" s="78">
        <v>174</v>
      </c>
      <c r="J6" s="47">
        <v>49</v>
      </c>
      <c r="K6" s="48">
        <v>35</v>
      </c>
      <c r="L6" s="48">
        <v>65</v>
      </c>
      <c r="M6" s="57">
        <v>25</v>
      </c>
      <c r="O6" s="192">
        <v>679431.06</v>
      </c>
    </row>
    <row r="7" spans="6:15" ht="18" thickTop="1" thickBot="1" x14ac:dyDescent="0.25">
      <c r="F7" s="78">
        <v>36</v>
      </c>
      <c r="I7" s="78">
        <v>36</v>
      </c>
      <c r="J7" s="50">
        <v>18</v>
      </c>
      <c r="K7" s="48">
        <v>12</v>
      </c>
      <c r="L7" s="49">
        <v>0</v>
      </c>
      <c r="M7" s="57">
        <v>6</v>
      </c>
      <c r="O7" s="192">
        <v>1162133.28</v>
      </c>
    </row>
    <row r="8" spans="6:15" ht="16" thickTop="1" x14ac:dyDescent="0.2">
      <c r="F8" s="78">
        <v>6598</v>
      </c>
      <c r="I8" s="78">
        <v>6598</v>
      </c>
      <c r="J8" s="47">
        <v>2650</v>
      </c>
      <c r="K8" s="48">
        <v>1841</v>
      </c>
      <c r="L8" s="48">
        <v>1458</v>
      </c>
      <c r="M8" s="57">
        <v>649</v>
      </c>
      <c r="O8" s="190">
        <f>SUM(O3:O7)</f>
        <v>6359813.46</v>
      </c>
    </row>
    <row r="9" spans="6:15" x14ac:dyDescent="0.2">
      <c r="F9" s="78">
        <v>65</v>
      </c>
      <c r="I9" s="78">
        <v>65</v>
      </c>
      <c r="J9" s="47">
        <v>20</v>
      </c>
      <c r="K9" s="48">
        <v>23</v>
      </c>
      <c r="L9" s="48">
        <v>17</v>
      </c>
      <c r="M9" s="57">
        <v>5</v>
      </c>
    </row>
    <row r="10" spans="6:15" x14ac:dyDescent="0.2">
      <c r="F10" s="78">
        <v>39</v>
      </c>
      <c r="I10" s="78">
        <v>39</v>
      </c>
      <c r="J10" s="47">
        <v>16</v>
      </c>
      <c r="K10" s="48">
        <v>9</v>
      </c>
      <c r="L10" s="48">
        <v>6</v>
      </c>
      <c r="M10" s="57">
        <v>8</v>
      </c>
    </row>
    <row r="11" spans="6:15" x14ac:dyDescent="0.2">
      <c r="F11" s="78">
        <v>336</v>
      </c>
      <c r="I11" s="78">
        <v>336</v>
      </c>
      <c r="J11" s="47">
        <v>95</v>
      </c>
      <c r="K11" s="48">
        <v>116</v>
      </c>
      <c r="L11" s="48">
        <v>70</v>
      </c>
      <c r="M11" s="57">
        <v>55</v>
      </c>
    </row>
    <row r="12" spans="6:15" x14ac:dyDescent="0.2">
      <c r="F12" s="78">
        <v>125</v>
      </c>
      <c r="I12" s="78">
        <v>125</v>
      </c>
      <c r="J12" s="47">
        <v>26</v>
      </c>
      <c r="K12" s="48">
        <v>28</v>
      </c>
      <c r="L12" s="48">
        <v>41</v>
      </c>
      <c r="M12" s="57">
        <v>30</v>
      </c>
    </row>
    <row r="13" spans="6:15" x14ac:dyDescent="0.2">
      <c r="F13" s="78">
        <v>5329</v>
      </c>
      <c r="I13" s="78">
        <v>5329</v>
      </c>
      <c r="J13" s="47">
        <v>244</v>
      </c>
      <c r="K13" s="48">
        <v>850</v>
      </c>
      <c r="L13" s="48">
        <v>2735</v>
      </c>
      <c r="M13" s="57">
        <v>1500</v>
      </c>
    </row>
    <row r="14" spans="6:15" x14ac:dyDescent="0.2">
      <c r="F14" s="78">
        <v>36</v>
      </c>
      <c r="I14" s="78">
        <v>36</v>
      </c>
      <c r="J14" s="47">
        <v>10</v>
      </c>
      <c r="K14" s="48">
        <v>6</v>
      </c>
      <c r="L14" s="48">
        <v>10</v>
      </c>
      <c r="M14" s="57">
        <v>10</v>
      </c>
    </row>
    <row r="15" spans="6:15" x14ac:dyDescent="0.2">
      <c r="F15" s="78">
        <v>1768</v>
      </c>
      <c r="I15" s="78">
        <v>1768</v>
      </c>
      <c r="J15" s="47">
        <v>162</v>
      </c>
      <c r="K15" s="48">
        <v>421</v>
      </c>
      <c r="L15" s="48">
        <v>632</v>
      </c>
      <c r="M15" s="57">
        <v>553</v>
      </c>
    </row>
    <row r="16" spans="6:15" x14ac:dyDescent="0.2">
      <c r="F16" s="76">
        <v>4</v>
      </c>
      <c r="I16" s="76">
        <v>4</v>
      </c>
      <c r="J16" s="50">
        <v>0</v>
      </c>
      <c r="K16" s="48">
        <v>4</v>
      </c>
      <c r="L16" s="48">
        <v>0</v>
      </c>
      <c r="M16" s="57">
        <v>0</v>
      </c>
    </row>
    <row r="17" spans="6:13" x14ac:dyDescent="0.2">
      <c r="F17" s="76">
        <v>1055</v>
      </c>
      <c r="I17" s="76">
        <v>1055</v>
      </c>
      <c r="J17" s="47">
        <v>197</v>
      </c>
      <c r="K17" s="48">
        <v>118</v>
      </c>
      <c r="L17" s="48">
        <v>528</v>
      </c>
      <c r="M17" s="57">
        <v>212</v>
      </c>
    </row>
    <row r="18" spans="6:13" x14ac:dyDescent="0.2">
      <c r="F18" s="76">
        <v>324</v>
      </c>
      <c r="I18" s="76">
        <v>324</v>
      </c>
      <c r="J18" s="47">
        <v>93</v>
      </c>
      <c r="K18" s="48">
        <v>101</v>
      </c>
      <c r="L18" s="48">
        <v>110</v>
      </c>
      <c r="M18" s="57">
        <v>20</v>
      </c>
    </row>
    <row r="19" spans="6:13" x14ac:dyDescent="0.2">
      <c r="F19" s="76">
        <v>30</v>
      </c>
      <c r="I19" s="76">
        <v>30</v>
      </c>
      <c r="J19" s="47">
        <v>7</v>
      </c>
      <c r="K19" s="48">
        <v>8</v>
      </c>
      <c r="L19" s="48">
        <v>9</v>
      </c>
      <c r="M19" s="57">
        <v>6</v>
      </c>
    </row>
    <row r="20" spans="6:13" x14ac:dyDescent="0.2">
      <c r="F20" s="76">
        <v>10300</v>
      </c>
      <c r="I20" s="76">
        <v>10300</v>
      </c>
      <c r="J20" s="47">
        <v>2573</v>
      </c>
      <c r="K20" s="48">
        <v>2523</v>
      </c>
      <c r="L20" s="48">
        <v>2604</v>
      </c>
      <c r="M20" s="57">
        <v>2600</v>
      </c>
    </row>
    <row r="21" spans="6:13" x14ac:dyDescent="0.2">
      <c r="F21">
        <f>SUM(F3:F20)</f>
        <v>26942</v>
      </c>
      <c r="I21">
        <f>SUM(I3:I20)</f>
        <v>26941</v>
      </c>
      <c r="J21">
        <f>SUM(J3:J20)</f>
        <v>6333</v>
      </c>
      <c r="K21">
        <f>SUM(K3:K20)</f>
        <v>6254</v>
      </c>
      <c r="L21">
        <f>SUM(L3:L20)</f>
        <v>8484</v>
      </c>
      <c r="M21">
        <f>SUM(M3:M20)</f>
        <v>5870</v>
      </c>
    </row>
  </sheetData>
  <conditionalFormatting sqref="J3">
    <cfRule type="containsBlanks" dxfId="3" priority="26">
      <formula>LEN(TRIM(J3))=0</formula>
    </cfRule>
  </conditionalFormatting>
  <conditionalFormatting sqref="J7:J8">
    <cfRule type="containsBlanks" dxfId="2" priority="15">
      <formula>LEN(TRIM(J7))=0</formula>
    </cfRule>
  </conditionalFormatting>
  <conditionalFormatting sqref="J4:M20">
    <cfRule type="containsBlanks" dxfId="1" priority="1">
      <formula>LEN(TRIM(J4))=0</formula>
    </cfRule>
  </conditionalFormatting>
  <conditionalFormatting sqref="K3:M8">
    <cfRule type="containsBlanks" dxfId="0" priority="14">
      <formula>LEN(TRIM(K3))=0</formula>
    </cfRule>
  </conditionalFormatting>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Hojas de cálculo</vt:lpstr>
      </vt:variant>
      <vt:variant>
        <vt:i4>2</vt:i4>
      </vt:variant>
      <vt:variant>
        <vt:lpstr>Rangos con nombre</vt:lpstr>
      </vt:variant>
      <vt:variant>
        <vt:i4>2</vt:i4>
      </vt:variant>
    </vt:vector>
  </HeadingPairs>
  <TitlesOfParts>
    <vt:vector size="4" baseType="lpstr">
      <vt:lpstr>SEGUIMIENTO EJE 2 2023</vt:lpstr>
      <vt:lpstr>Hoja3</vt:lpstr>
      <vt:lpstr>'SEGUIMIENTO EJE 2 2023'!Área_de_impresión</vt:lpstr>
      <vt:lpstr>'SEGUIMIENTO EJE 2 2023'!Títulos_a_imprimir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AGAA DPM</dc:creator>
  <cp:lastModifiedBy>Microsoft Office User</cp:lastModifiedBy>
  <cp:lastPrinted>2023-07-06T21:37:07Z</cp:lastPrinted>
  <dcterms:created xsi:type="dcterms:W3CDTF">2021-02-22T21:43:21Z</dcterms:created>
  <dcterms:modified xsi:type="dcterms:W3CDTF">2024-10-16T19:29:12Z</dcterms:modified>
</cp:coreProperties>
</file>