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C:\Users\Usuario\Desktop\C R I S T I N A_NVO\SECTORIALES\TRIMESTRALES_EJE4\INFORMES TRIMESTRALES 2024\3ER TRIM 2024\"/>
    </mc:Choice>
  </mc:AlternateContent>
  <xr:revisionPtr revIDLastSave="0" documentId="13_ncr:1_{8BB4812E-3BEB-47B8-8BA1-957D77AFE717}" xr6:coauthVersionLast="47" xr6:coauthVersionMax="47" xr10:uidLastSave="{00000000-0000-0000-0000-000000000000}"/>
  <bookViews>
    <workbookView xWindow="-120" yWindow="-120" windowWidth="29040" windowHeight="15720" xr2:uid="{00000000-000D-0000-FFFF-FFFF00000000}"/>
  </bookViews>
  <sheets>
    <sheet name="SEGUIMIENTO E4 2024" sheetId="1" r:id="rId1"/>
    <sheet name="Instrucciones" sheetId="2" r:id="rId2"/>
  </sheets>
  <definedNames>
    <definedName name="ADFASDF">#REF!</definedName>
    <definedName name="_xlnm.Print_Area" localSheetId="0">'SEGUIMIENTO E4 2024'!$C$1:$Y$81</definedName>
    <definedName name="averiguar">#REF!</definedName>
    <definedName name="averiguar2">#REF!</definedName>
    <definedName name="averiguar3">#REF!</definedName>
    <definedName name="e">#REF!</definedName>
    <definedName name="formato2">#REF!</definedName>
    <definedName name="M">#REF!</definedName>
    <definedName name="MIRPRUEBA">#REF!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7" i="1" l="1"/>
  <c r="R17" i="1"/>
  <c r="S17" i="1"/>
  <c r="Q18" i="1"/>
  <c r="R18" i="1"/>
  <c r="S18" i="1"/>
  <c r="Q19" i="1"/>
  <c r="R19" i="1"/>
  <c r="S19" i="1"/>
  <c r="Q20" i="1"/>
  <c r="R20" i="1"/>
  <c r="S20" i="1"/>
  <c r="Q21" i="1"/>
  <c r="R21" i="1"/>
  <c r="S21" i="1"/>
  <c r="Q22" i="1"/>
  <c r="R22" i="1"/>
  <c r="S22" i="1"/>
  <c r="Q23" i="1"/>
  <c r="R23" i="1"/>
  <c r="S23" i="1"/>
  <c r="Q24" i="1"/>
  <c r="R24" i="1"/>
  <c r="S24" i="1"/>
  <c r="Q25" i="1"/>
  <c r="R25" i="1"/>
  <c r="S25" i="1"/>
  <c r="Q26" i="1"/>
  <c r="R26" i="1"/>
  <c r="S26" i="1"/>
  <c r="Q27" i="1"/>
  <c r="R27" i="1"/>
  <c r="S27" i="1"/>
  <c r="Q28" i="1"/>
  <c r="R28" i="1"/>
  <c r="S28" i="1"/>
  <c r="Q29" i="1"/>
  <c r="R29" i="1"/>
  <c r="S29" i="1"/>
  <c r="Q30" i="1"/>
  <c r="R30" i="1"/>
  <c r="S30" i="1"/>
  <c r="Q31" i="1"/>
  <c r="R31" i="1"/>
  <c r="S31" i="1"/>
  <c r="Q32" i="1"/>
  <c r="R32" i="1"/>
  <c r="S32" i="1"/>
  <c r="Q33" i="1"/>
  <c r="R33" i="1"/>
  <c r="S33" i="1"/>
  <c r="Q34" i="1"/>
  <c r="R34" i="1"/>
  <c r="S34" i="1"/>
  <c r="Q35" i="1"/>
  <c r="R35" i="1"/>
  <c r="S35" i="1"/>
  <c r="Q36" i="1"/>
  <c r="R36" i="1"/>
  <c r="S36" i="1"/>
  <c r="Q37" i="1"/>
  <c r="R37" i="1"/>
  <c r="S37" i="1"/>
  <c r="Q38" i="1"/>
  <c r="R38" i="1"/>
  <c r="S38" i="1"/>
  <c r="Q39" i="1"/>
  <c r="R39" i="1"/>
  <c r="S39" i="1"/>
  <c r="Q40" i="1"/>
  <c r="R40" i="1"/>
  <c r="S40" i="1"/>
  <c r="Q41" i="1"/>
  <c r="R41" i="1"/>
  <c r="S41" i="1"/>
  <c r="Q42" i="1"/>
  <c r="R42" i="1"/>
  <c r="S42" i="1"/>
  <c r="Q43" i="1"/>
  <c r="R43" i="1"/>
  <c r="S43" i="1"/>
  <c r="Q44" i="1"/>
  <c r="R44" i="1"/>
  <c r="S44" i="1"/>
  <c r="Q45" i="1"/>
  <c r="R45" i="1"/>
  <c r="S45" i="1"/>
  <c r="Q46" i="1"/>
  <c r="R46" i="1"/>
  <c r="S46" i="1"/>
  <c r="Q47" i="1"/>
  <c r="R47" i="1"/>
  <c r="S47" i="1"/>
  <c r="Q48" i="1"/>
  <c r="R48" i="1"/>
  <c r="S48" i="1"/>
  <c r="Q49" i="1"/>
  <c r="R49" i="1"/>
  <c r="S49" i="1"/>
  <c r="Q50" i="1"/>
  <c r="R50" i="1"/>
  <c r="S50" i="1"/>
  <c r="Q51" i="1"/>
  <c r="R51" i="1"/>
  <c r="S51" i="1"/>
  <c r="Q52" i="1"/>
  <c r="R52" i="1"/>
  <c r="S52" i="1"/>
  <c r="Q53" i="1"/>
  <c r="R53" i="1"/>
  <c r="S53" i="1"/>
  <c r="Q54" i="1"/>
  <c r="R54" i="1"/>
  <c r="S54" i="1"/>
  <c r="Q55" i="1"/>
  <c r="R55" i="1"/>
  <c r="S55" i="1"/>
  <c r="Q56" i="1"/>
  <c r="R56" i="1"/>
  <c r="S56" i="1"/>
  <c r="Q57" i="1"/>
  <c r="R57" i="1"/>
  <c r="S57" i="1"/>
  <c r="Q58" i="1"/>
  <c r="R58" i="1"/>
  <c r="S58" i="1"/>
  <c r="Q59" i="1"/>
  <c r="R59" i="1"/>
  <c r="S59" i="1"/>
  <c r="Q60" i="1"/>
  <c r="R60" i="1"/>
  <c r="S60" i="1"/>
  <c r="Q61" i="1"/>
  <c r="R61" i="1"/>
  <c r="S61" i="1"/>
  <c r="Q62" i="1"/>
  <c r="R62" i="1"/>
  <c r="S62" i="1"/>
  <c r="Q63" i="1"/>
  <c r="R63" i="1"/>
  <c r="S63" i="1"/>
  <c r="Q64" i="1"/>
  <c r="R64" i="1"/>
  <c r="S64" i="1"/>
  <c r="Q65" i="1"/>
  <c r="R65" i="1"/>
  <c r="S65" i="1"/>
  <c r="Q66" i="1"/>
  <c r="R66" i="1"/>
  <c r="S66" i="1"/>
  <c r="Q67" i="1"/>
  <c r="R67" i="1"/>
  <c r="S67" i="1"/>
  <c r="Q68" i="1"/>
  <c r="R68" i="1"/>
  <c r="S68" i="1"/>
  <c r="Q69" i="1"/>
  <c r="R69" i="1"/>
  <c r="S69" i="1"/>
  <c r="Q70" i="1"/>
  <c r="R70" i="1"/>
  <c r="S70" i="1"/>
  <c r="Q71" i="1"/>
  <c r="R71" i="1"/>
  <c r="S71" i="1"/>
  <c r="Q72" i="1"/>
  <c r="R72" i="1"/>
  <c r="S72" i="1"/>
  <c r="Q73" i="1"/>
  <c r="R73" i="1"/>
  <c r="S73" i="1"/>
  <c r="Q74" i="1"/>
  <c r="R74" i="1"/>
  <c r="S74" i="1"/>
  <c r="Q75" i="1"/>
  <c r="R75" i="1"/>
  <c r="S75" i="1"/>
  <c r="S16" i="1"/>
  <c r="R16" i="1"/>
  <c r="Q16" i="1"/>
  <c r="V87" i="1"/>
  <c r="V88" i="1"/>
  <c r="V89" i="1"/>
  <c r="V90" i="1"/>
  <c r="V91" i="1"/>
  <c r="R91" i="1"/>
  <c r="R89" i="1"/>
  <c r="R90" i="1"/>
  <c r="R88" i="1"/>
  <c r="R87" i="1"/>
  <c r="V73" i="1"/>
  <c r="V74" i="1"/>
  <c r="V75" i="1"/>
  <c r="U16" i="1"/>
  <c r="V17" i="1"/>
  <c r="V18" i="1"/>
  <c r="V19" i="1"/>
  <c r="V20" i="1"/>
  <c r="V21" i="1"/>
  <c r="V22" i="1"/>
  <c r="V23" i="1"/>
  <c r="V24" i="1"/>
  <c r="V25" i="1"/>
  <c r="V26" i="1"/>
  <c r="V27" i="1"/>
  <c r="V28" i="1"/>
  <c r="V29" i="1"/>
  <c r="V30" i="1"/>
  <c r="V31" i="1"/>
  <c r="V32" i="1"/>
  <c r="V33" i="1"/>
  <c r="V34" i="1"/>
  <c r="V35" i="1"/>
  <c r="V36" i="1"/>
  <c r="V37" i="1"/>
  <c r="V38" i="1"/>
  <c r="V39" i="1"/>
  <c r="V40" i="1"/>
  <c r="V41" i="1"/>
  <c r="V42" i="1"/>
  <c r="V43" i="1"/>
  <c r="V44" i="1"/>
  <c r="V45" i="1"/>
  <c r="V46" i="1"/>
  <c r="V47" i="1"/>
  <c r="V48" i="1"/>
  <c r="V49" i="1"/>
  <c r="V50" i="1"/>
  <c r="V51" i="1"/>
  <c r="V52" i="1"/>
  <c r="V53" i="1"/>
  <c r="V54" i="1"/>
  <c r="V55" i="1"/>
  <c r="V57" i="1"/>
  <c r="V58" i="1"/>
  <c r="V59" i="1"/>
  <c r="V61" i="1"/>
  <c r="V62" i="1"/>
  <c r="V63" i="1"/>
  <c r="V64" i="1"/>
  <c r="V65" i="1"/>
  <c r="V66" i="1"/>
  <c r="V67" i="1"/>
  <c r="V68" i="1"/>
  <c r="V69" i="1"/>
  <c r="V70" i="1"/>
  <c r="V71" i="1"/>
  <c r="V72" i="1"/>
  <c r="V16" i="1"/>
  <c r="V15" i="1"/>
  <c r="U87" i="1"/>
  <c r="U88" i="1"/>
  <c r="U89" i="1"/>
  <c r="U90" i="1"/>
  <c r="U91" i="1"/>
  <c r="Q87" i="1"/>
  <c r="Q88" i="1"/>
  <c r="Q89" i="1"/>
  <c r="Q90" i="1"/>
  <c r="Q91" i="1"/>
  <c r="S15" i="1"/>
  <c r="H65" i="1"/>
  <c r="H64" i="1"/>
  <c r="H63" i="1"/>
  <c r="H62" i="1"/>
  <c r="H61" i="1"/>
  <c r="L60" i="1"/>
  <c r="K60" i="1"/>
  <c r="J60" i="1"/>
  <c r="I60" i="1"/>
  <c r="V60" i="1"/>
  <c r="H59" i="1"/>
  <c r="H58" i="1"/>
  <c r="H57" i="1"/>
  <c r="L56" i="1"/>
  <c r="K56" i="1"/>
  <c r="J56" i="1"/>
  <c r="I56" i="1"/>
  <c r="V56" i="1"/>
  <c r="H60" i="1"/>
  <c r="H56" i="1"/>
  <c r="H22" i="1"/>
  <c r="H21" i="1"/>
  <c r="H20" i="1"/>
  <c r="H19" i="1"/>
  <c r="H18" i="1"/>
  <c r="H17" i="1"/>
  <c r="H16" i="1"/>
  <c r="U15" i="1"/>
  <c r="Q13" i="1"/>
  <c r="U21" i="1"/>
  <c r="U20" i="1"/>
  <c r="U35" i="1"/>
  <c r="R15" i="1"/>
  <c r="Q15" i="1"/>
  <c r="U14" i="1"/>
  <c r="U17" i="1"/>
  <c r="U18" i="1"/>
  <c r="U19" i="1"/>
  <c r="U22" i="1"/>
  <c r="U23" i="1"/>
  <c r="U24" i="1"/>
  <c r="U25" i="1"/>
  <c r="U26" i="1"/>
  <c r="U27" i="1"/>
  <c r="U28" i="1"/>
  <c r="U29" i="1"/>
  <c r="U30" i="1"/>
  <c r="U31" i="1"/>
  <c r="U32" i="1"/>
  <c r="U33" i="1"/>
  <c r="U34" i="1"/>
  <c r="U36" i="1"/>
  <c r="U37" i="1"/>
  <c r="U38" i="1"/>
  <c r="U39" i="1"/>
  <c r="U40" i="1"/>
  <c r="U41" i="1"/>
  <c r="U42" i="1"/>
  <c r="U43" i="1"/>
  <c r="U44" i="1"/>
  <c r="U45" i="1"/>
  <c r="U46" i="1"/>
  <c r="U47" i="1"/>
  <c r="U48" i="1"/>
  <c r="U49" i="1"/>
  <c r="U50" i="1"/>
  <c r="U51" i="1"/>
  <c r="U52" i="1"/>
  <c r="U53" i="1"/>
  <c r="U54" i="1"/>
  <c r="U55" i="1"/>
  <c r="U56" i="1"/>
  <c r="U57" i="1"/>
  <c r="U58" i="1"/>
  <c r="U59" i="1"/>
  <c r="U60" i="1"/>
  <c r="U61" i="1"/>
  <c r="U62" i="1"/>
  <c r="U63" i="1"/>
  <c r="U64" i="1"/>
  <c r="U65" i="1"/>
  <c r="U66" i="1"/>
  <c r="U67" i="1"/>
  <c r="U68" i="1"/>
  <c r="U69" i="1"/>
  <c r="U70" i="1"/>
  <c r="U71" i="1"/>
  <c r="U72" i="1"/>
  <c r="U73" i="1"/>
  <c r="U74" i="1"/>
  <c r="U75" i="1"/>
  <c r="R14" i="1"/>
  <c r="T91" i="1"/>
  <c r="P91" i="1"/>
  <c r="T90" i="1"/>
  <c r="P90" i="1"/>
  <c r="T89" i="1"/>
  <c r="P89" i="1"/>
  <c r="G89" i="1"/>
  <c r="T88" i="1"/>
  <c r="P88" i="1"/>
  <c r="T87" i="1"/>
  <c r="P87" i="1"/>
  <c r="V86" i="1"/>
  <c r="U86" i="1"/>
  <c r="T86" i="1"/>
  <c r="S86" i="1"/>
  <c r="R86" i="1"/>
  <c r="Q86" i="1"/>
  <c r="P86" i="1"/>
  <c r="W86" i="1"/>
  <c r="Q14" i="1"/>
</calcChain>
</file>

<file path=xl/sharedStrings.xml><?xml version="1.0" encoding="utf-8"?>
<sst xmlns="http://schemas.openxmlformats.org/spreadsheetml/2006/main" count="444" uniqueCount="311">
  <si>
    <t>SEGUIMIENTO DE AVANCE EN CUMPLIMIENTO DE METAS Y OBJETIVOS 2024</t>
  </si>
  <si>
    <t>EJE 4: CANCÚN POR LA PAZ</t>
  </si>
  <si>
    <t xml:space="preserve">E-PPA 4.1 PROGRAMA CONSTRUYENDO JUNTOS LA SEGURIDAD PÚBLICA Y PAZ SOCIAL. </t>
  </si>
  <si>
    <t>SECRETARÍA MUNICIPAL DE SEGURIDAD CIUDADANA Y TRÁNSITO.</t>
  </si>
  <si>
    <t>AVANCE EN CUMPLIMIENTO DE METAS TRIMESTRAL Y ANUAL ACUMULADO 2024</t>
  </si>
  <si>
    <t>Nivel.
(unidad administrativa responsable)</t>
  </si>
  <si>
    <t>Resumen narrativo u objetivos.
Clave: Número del Eje, Número del Programa, 1 para el Fin, 1 para el Propósito, Número del Componente, Número de las Actividades.</t>
  </si>
  <si>
    <t>INDICADOR</t>
  </si>
  <si>
    <t>META PROGRAMADA 2024</t>
  </si>
  <si>
    <t>META REALIZADA 2024</t>
  </si>
  <si>
    <t>PORCENTAJE DE AVANCE TRIMESTRAL 2024</t>
  </si>
  <si>
    <t>PORCENTAJE DE AVANCE TRIMESTRAL ACUMULADO 2024</t>
  </si>
  <si>
    <t>JUSTIFICACIÓN TRIMESTRAL DE AVANCE DE RESULTADOS 2024</t>
  </si>
  <si>
    <t>Nombre del Indicador.
Siglas y descripción.</t>
  </si>
  <si>
    <t>Frecuencia de medición del Indicador.
Con base a las recomendaciones del nivel de objetivos.</t>
  </si>
  <si>
    <t>Unidad de medida del Indicador y unidad de medida de sus variables.</t>
  </si>
  <si>
    <t>ANUAL</t>
  </si>
  <si>
    <t>TRIMESTRE 1</t>
  </si>
  <si>
    <t>TRIMESTRE 2</t>
  </si>
  <si>
    <t>TRIMESTRE 3</t>
  </si>
  <si>
    <t>TRIMESTRE 4</t>
  </si>
  <si>
    <t>Fin
(DGPM / DP)</t>
  </si>
  <si>
    <r>
      <t xml:space="preserve">F. 4.16.1: </t>
    </r>
    <r>
      <rPr>
        <sz val="11"/>
        <color theme="1"/>
        <rFont val="Arial"/>
        <family val="2"/>
      </rPr>
      <t>Contribuir en la promoción de  acciones que combatan las causas que generan las violencias y la delincuencia contribuyendo a la paz y la justicia mediante acciones que propicien el acercamiento con los habitantes y turistas del municipio de Benito Juárez.</t>
    </r>
  </si>
  <si>
    <t>Anual</t>
  </si>
  <si>
    <r>
      <rPr>
        <b/>
        <sz val="12.5"/>
        <color theme="1"/>
        <rFont val="Arial"/>
        <family val="2"/>
      </rPr>
      <t xml:space="preserve">UNIDAD DE MEDIDA DEL INDICADOR: </t>
    </r>
    <r>
      <rPr>
        <sz val="12.5"/>
        <color theme="1"/>
        <rFont val="Arial"/>
        <family val="2"/>
      </rPr>
      <t xml:space="preserve">
Porcentaje</t>
    </r>
  </si>
  <si>
    <t>EJEMPLO</t>
  </si>
  <si>
    <t>Propósito
(SMSCyT)</t>
  </si>
  <si>
    <r>
      <t xml:space="preserve">P. 4.1.1.1: </t>
    </r>
    <r>
      <rPr>
        <sz val="11"/>
        <color theme="0"/>
        <rFont val="Arial"/>
        <family val="2"/>
      </rPr>
      <t>La población del Municipio de Benito Juárez mantiene seguro su patrimonio mediante la atención de las fuentes de violencia y las delincuencias con estricto respeto a los Derechos Humanos.</t>
    </r>
  </si>
  <si>
    <r>
      <rPr>
        <b/>
        <sz val="11"/>
        <color theme="0"/>
        <rFont val="Arial"/>
        <family val="2"/>
      </rPr>
      <t>ID (t,t-1):</t>
    </r>
    <r>
      <rPr>
        <sz val="11"/>
        <color theme="0"/>
        <rFont val="Arial"/>
        <family val="2"/>
      </rPr>
      <t xml:space="preserve"> tasa de variación de delitos cometidos contra el patrimonio de la población del MBJ entre dos periodos de tiempo.</t>
    </r>
  </si>
  <si>
    <t>Trimestral</t>
  </si>
  <si>
    <r>
      <rPr>
        <b/>
        <sz val="11"/>
        <color theme="0"/>
        <rFont val="Arial"/>
        <family val="2"/>
      </rPr>
      <t>UNIDAD DE MEDIDA DEL INDICADOR:</t>
    </r>
    <r>
      <rPr>
        <sz val="11"/>
        <color theme="0"/>
        <rFont val="Arial"/>
        <family val="2"/>
      </rPr>
      <t xml:space="preserve"> Porcentaje
</t>
    </r>
    <r>
      <rPr>
        <b/>
        <sz val="11"/>
        <color theme="0"/>
        <rFont val="Arial"/>
        <family val="2"/>
      </rPr>
      <t xml:space="preserve">UNIDAD DE MEDIDA DE LAS VARIABLES: 
</t>
    </r>
    <r>
      <rPr>
        <sz val="11"/>
        <color theme="0"/>
        <rFont val="Arial"/>
        <family val="2"/>
      </rPr>
      <t>Delitos contra el patrimonio.</t>
    </r>
  </si>
  <si>
    <t>Componente
(Prevención del Delito)</t>
  </si>
  <si>
    <r>
      <rPr>
        <b/>
        <sz val="11"/>
        <rFont val="Arial"/>
        <family val="2"/>
      </rPr>
      <t>C. 4.1.1.1.1</t>
    </r>
    <r>
      <rPr>
        <sz val="11"/>
        <rFont val="Arial"/>
        <family val="2"/>
      </rPr>
      <t xml:space="preserve"> Acciones de prevención del delito con enfoque de derechos humanos, perspectiva de género y corresponsabilidad ciudadana realizadas.</t>
    </r>
  </si>
  <si>
    <r>
      <rPr>
        <b/>
        <sz val="11"/>
        <rFont val="Arial"/>
        <family val="2"/>
      </rPr>
      <t>PAPDR</t>
    </r>
    <r>
      <rPr>
        <sz val="11"/>
        <rFont val="Arial"/>
        <family val="2"/>
      </rPr>
      <t xml:space="preserve">: Porcentaje de acciones de prevención del delito con enfoque de derechos humanos y perspectiva de genero realizadas. </t>
    </r>
  </si>
  <si>
    <r>
      <rPr>
        <b/>
        <sz val="11"/>
        <rFont val="Arial"/>
        <family val="2"/>
      </rPr>
      <t xml:space="preserve">UNIDAD DE MEDIDA DEL INDICADOR: </t>
    </r>
    <r>
      <rPr>
        <sz val="11"/>
        <rFont val="Arial"/>
        <family val="2"/>
      </rPr>
      <t xml:space="preserve">
Porcentaje
</t>
    </r>
    <r>
      <rPr>
        <b/>
        <sz val="11"/>
        <rFont val="Arial"/>
        <family val="2"/>
      </rPr>
      <t xml:space="preserve">
UNIDAD DE MEDIDA DE LAS VARIABLES:</t>
    </r>
    <r>
      <rPr>
        <sz val="11"/>
        <rFont val="Arial"/>
        <family val="2"/>
      </rPr>
      <t xml:space="preserve"> Acciones de prevención del delito con enfoque en derechos humanos y perspectiva de genero. </t>
    </r>
  </si>
  <si>
    <t>Actividad</t>
  </si>
  <si>
    <r>
      <rPr>
        <b/>
        <sz val="11"/>
        <color theme="1"/>
        <rFont val="Arial"/>
        <family val="2"/>
      </rPr>
      <t>A. 4.1.1.1.1.1</t>
    </r>
    <r>
      <rPr>
        <sz val="11"/>
        <color theme="1"/>
        <rFont val="Arial"/>
        <family val="2"/>
      </rPr>
      <t xml:space="preserve"> Ejecución de intervenciones para prevenir el delito y conductas violentas dirigidas a la población y sector educativo en los niveles básico y medio superior. </t>
    </r>
  </si>
  <si>
    <r>
      <rPr>
        <b/>
        <sz val="11"/>
        <color theme="1"/>
        <rFont val="Arial"/>
        <family val="2"/>
      </rPr>
      <t>PIPDCVR:</t>
    </r>
    <r>
      <rPr>
        <sz val="11"/>
        <color theme="1"/>
        <rFont val="Arial"/>
        <family val="2"/>
      </rPr>
      <t xml:space="preserve"> Porcentaje de intervenciones para prevenir el delito y conductas violentas realizadas. 
(Platicas al sector educativo, Conformación de redes de mujeres, Capacitación a Redes de Mujeres, Campañas de prevención del acoso sexual y Eventos de proximidad con el sector educativo)</t>
    </r>
  </si>
  <si>
    <r>
      <rPr>
        <b/>
        <sz val="11"/>
        <color theme="1"/>
        <rFont val="Arial"/>
        <family val="2"/>
      </rPr>
      <t>UNIDAD DE MEDIDA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Intervenciones para Prevenir el Delito y Conductas Violentas </t>
    </r>
  </si>
  <si>
    <r>
      <rPr>
        <b/>
        <sz val="11"/>
        <color theme="1"/>
        <rFont val="Arial"/>
        <family val="2"/>
      </rPr>
      <t>A. 4.1.1.1.1.2</t>
    </r>
    <r>
      <rPr>
        <sz val="11"/>
        <color theme="1"/>
        <rFont val="Arial"/>
        <family val="2"/>
      </rPr>
      <t xml:space="preserve"> Ejecución de Actividades enfocadas a los derechos humanos y la prevención del delito para el empoderamiento juvenil.</t>
    </r>
  </si>
  <si>
    <r>
      <rPr>
        <b/>
        <sz val="11"/>
        <color theme="1"/>
        <rFont val="Arial"/>
        <family val="2"/>
      </rPr>
      <t>PAEDHPDJR:</t>
    </r>
    <r>
      <rPr>
        <sz val="11"/>
        <color theme="1"/>
        <rFont val="Arial"/>
        <family val="2"/>
      </rPr>
      <t xml:space="preserve"> Porcentaje de actividades enfocadas a los derechos humanos y la prevención del delito de las juventudes realizadas. 
(Actividades de difusión de la prevención del delito a través de imágenes y videos en redes sociales, promover proyectos estudiantiles para fomentar participación y vinculación con las Instancias de Seguridad Ciudadana, atender a jóvenes en situaciones de riesgo con diversas actividades, actividades integrales para prevenir los accidentes automovilísticos provocados por el abuso del alcohol, capacitación en el trabajo y pláticas para promover la cultura de paz y legalidad).</t>
    </r>
  </si>
  <si>
    <r>
      <rPr>
        <b/>
        <sz val="11"/>
        <color theme="1"/>
        <rFont val="Arial"/>
        <family val="2"/>
      </rPr>
      <t>UNIDAD DE MEDIDA INDICADOR:</t>
    </r>
    <r>
      <rPr>
        <sz val="11"/>
        <color theme="1"/>
        <rFont val="Arial"/>
        <family val="2"/>
      </rPr>
      <t xml:space="preserve">
Porcentaje
</t>
    </r>
    <r>
      <rPr>
        <b/>
        <sz val="11"/>
        <color theme="1"/>
        <rFont val="Arial"/>
        <family val="2"/>
      </rPr>
      <t>UNIDAD DE MEDIDA VARIABLES:</t>
    </r>
    <r>
      <rPr>
        <sz val="11"/>
        <color theme="1"/>
        <rFont val="Arial"/>
        <family val="2"/>
      </rPr>
      <t xml:space="preserve">
Actividades enfocadas a los derechos humanos y la prevención del delito de las juventudes </t>
    </r>
  </si>
  <si>
    <r>
      <rPr>
        <b/>
        <sz val="11"/>
        <color theme="1"/>
        <rFont val="Arial"/>
        <family val="2"/>
      </rPr>
      <t>A. 4.1.1.1.1.3</t>
    </r>
    <r>
      <rPr>
        <sz val="11"/>
        <color theme="1"/>
        <rFont val="Arial"/>
        <family val="2"/>
      </rPr>
      <t xml:space="preserve"> Ejecución de acciones en beneficio la comunidad para prevenir y sancionar la violencia con perspectiva de género.</t>
    </r>
  </si>
  <si>
    <r>
      <rPr>
        <b/>
        <sz val="11"/>
        <color theme="1"/>
        <rFont val="Arial"/>
        <family val="2"/>
      </rPr>
      <t>PAPSVR:</t>
    </r>
    <r>
      <rPr>
        <sz val="11"/>
        <color theme="1"/>
        <rFont val="Arial"/>
        <family val="2"/>
      </rPr>
      <t xml:space="preserve"> Porcentaje de acciones para prevenir y sancionar la violencia con perspectiva de género realizadas.
(Jornadas de proximidad social en colonias marginadas, atención médica, jurídica y psicológica a personas en situación de vulnerabilidad, diálogos vecinales y feria comunitaria para realizar proximidad)</t>
    </r>
  </si>
  <si>
    <r>
      <rPr>
        <b/>
        <sz val="11"/>
        <color theme="1"/>
        <rFont val="Arial"/>
        <family val="2"/>
      </rPr>
      <t>UNIDAD DE MEDIDA INDICADOR:</t>
    </r>
    <r>
      <rPr>
        <sz val="11"/>
        <color theme="1"/>
        <rFont val="Arial"/>
        <family val="2"/>
      </rPr>
      <t xml:space="preserve">
Porcentaje. 
</t>
    </r>
    <r>
      <rPr>
        <b/>
        <sz val="11"/>
        <color theme="1"/>
        <rFont val="Arial"/>
        <family val="2"/>
      </rPr>
      <t xml:space="preserve">
UNIDAD DE MEDIDA VARIABLES:</t>
    </r>
    <r>
      <rPr>
        <sz val="11"/>
        <color theme="1"/>
        <rFont val="Arial"/>
        <family val="2"/>
      </rPr>
      <t xml:space="preserve">
Acciones de prevención y sanción a la violencia con perspectiva de género. </t>
    </r>
  </si>
  <si>
    <r>
      <rPr>
        <b/>
        <sz val="11"/>
        <color theme="1"/>
        <rFont val="Arial"/>
        <family val="2"/>
      </rPr>
      <t>A. 4.1.1.1.1.4</t>
    </r>
    <r>
      <rPr>
        <sz val="11"/>
        <color theme="1"/>
        <rFont val="Arial"/>
        <family val="2"/>
      </rPr>
      <t xml:space="preserve"> Ejecución de actividades de creación y seguimiento de comités empresariales, educativos y de participación ciudadana.</t>
    </r>
  </si>
  <si>
    <r>
      <rPr>
        <b/>
        <sz val="11"/>
        <color theme="1"/>
        <rFont val="Arial"/>
        <family val="2"/>
      </rPr>
      <t>PACSCR:</t>
    </r>
    <r>
      <rPr>
        <sz val="11"/>
        <color theme="1"/>
        <rFont val="Arial"/>
        <family val="2"/>
      </rPr>
      <t xml:space="preserve"> Porcentaje de actividades de creación y seguimiento de comités realizados.
(Creación y seguimiento de comités y redes vecinales, comités en las escuelas de nivel básico y redes de prevención del delito con empresarios)</t>
    </r>
  </si>
  <si>
    <r>
      <rPr>
        <b/>
        <sz val="11"/>
        <color theme="1"/>
        <rFont val="Arial"/>
        <family val="2"/>
      </rPr>
      <t>UNIDAD DE MEDIDA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Actividades de creación y seguimiento de comités.</t>
    </r>
  </si>
  <si>
    <r>
      <rPr>
        <b/>
        <sz val="11"/>
        <color theme="1"/>
        <rFont val="Arial"/>
        <family val="2"/>
      </rPr>
      <t>A. 4.1.1.1.1.5</t>
    </r>
    <r>
      <rPr>
        <sz val="11"/>
        <color theme="1"/>
        <rFont val="Arial"/>
        <family val="2"/>
      </rPr>
      <t xml:space="preserve"> Realización de actividades  para generar acuerdos y coordinación que coadyuven en la prevención del delito.</t>
    </r>
  </si>
  <si>
    <r>
      <rPr>
        <b/>
        <sz val="11"/>
        <color theme="1"/>
        <rFont val="Arial"/>
        <family val="2"/>
      </rPr>
      <t>PAGACCPDR:</t>
    </r>
    <r>
      <rPr>
        <sz val="11"/>
        <color theme="1"/>
        <rFont val="Arial"/>
        <family val="2"/>
      </rPr>
      <t xml:space="preserve"> Porcentaje de actividades para generar acuerdos y coordinación que coadyuven en la prevención del delito realizadas.
(Reuniones con dependencias federales, estatales y municipales para realizar acuerdos de coordinación)</t>
    </r>
  </si>
  <si>
    <r>
      <rPr>
        <b/>
        <sz val="11"/>
        <color theme="1"/>
        <rFont val="Arial"/>
        <family val="2"/>
      </rPr>
      <t>UNIDAD DE MEDIDA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Actividades para generar acuerdos y coordinación</t>
    </r>
  </si>
  <si>
    <r>
      <rPr>
        <b/>
        <sz val="11"/>
        <color theme="1"/>
        <rFont val="Arial"/>
        <family val="2"/>
      </rPr>
      <t>A. 4.1.1.1.1.6</t>
    </r>
    <r>
      <rPr>
        <sz val="11"/>
        <color theme="1"/>
        <rFont val="Arial"/>
        <family val="2"/>
      </rPr>
      <t xml:space="preserve"> Ejecución de actividades integrales para el mejoramiento de la calidad de vida de la población.</t>
    </r>
  </si>
  <si>
    <r>
      <rPr>
        <b/>
        <sz val="11"/>
        <color theme="1"/>
        <rFont val="Arial"/>
        <family val="2"/>
      </rPr>
      <t>PAIE:</t>
    </r>
    <r>
      <rPr>
        <sz val="11"/>
        <color theme="1"/>
        <rFont val="Arial"/>
        <family val="2"/>
      </rPr>
      <t xml:space="preserve"> Porcentaje de actividades integrales ejecutadas.
(Reuniones comunitarias, actividades de empoderamiento juvenil, de movilidad segura con perspectiva de género, rescate de Espacios Públicos en zonas de alta incidencia delictiva y conformación de grupos de niños para la realización de actividades socio educativas)</t>
    </r>
  </si>
  <si>
    <r>
      <rPr>
        <b/>
        <sz val="11"/>
        <color theme="1"/>
        <rFont val="Arial"/>
        <family val="2"/>
      </rPr>
      <t>UNIDAD DE MEDIDA INDICADOR:</t>
    </r>
    <r>
      <rPr>
        <sz val="11"/>
        <color theme="1"/>
        <rFont val="Arial"/>
        <family val="2"/>
      </rPr>
      <t xml:space="preserve">
Porcentaje
</t>
    </r>
    <r>
      <rPr>
        <b/>
        <sz val="11"/>
        <color theme="1"/>
        <rFont val="Arial"/>
        <family val="2"/>
      </rPr>
      <t xml:space="preserve">
UNIDAD DE MEDIDA DE LAS VARIABLES:</t>
    </r>
    <r>
      <rPr>
        <sz val="11"/>
        <color theme="1"/>
        <rFont val="Arial"/>
        <family val="2"/>
      </rPr>
      <t xml:space="preserve">
Actividades Integrales</t>
    </r>
  </si>
  <si>
    <t>Componente
(Departamento de Comunicación Social y Enlace Interinstitucional)</t>
  </si>
  <si>
    <r>
      <t xml:space="preserve">C. 4.1.1.1.2 </t>
    </r>
    <r>
      <rPr>
        <sz val="11"/>
        <rFont val="Arial"/>
        <family val="2"/>
      </rPr>
      <t>Acciones de difusión de Cultura de la Legalidad y Prevención del Delito implementadas.</t>
    </r>
    <r>
      <rPr>
        <b/>
        <sz val="11"/>
        <rFont val="Arial"/>
        <family val="2"/>
      </rPr>
      <t xml:space="preserve">  </t>
    </r>
  </si>
  <si>
    <r>
      <t>PADCPDI:</t>
    </r>
    <r>
      <rPr>
        <sz val="11"/>
        <rFont val="Arial"/>
        <family val="2"/>
      </rPr>
      <t xml:space="preserve"> Porcentaje de acciones de difusión de cultura y prevención del delito implementadas</t>
    </r>
  </si>
  <si>
    <r>
      <t>UNIDAD DE MEDIDA INDICADOR:</t>
    </r>
    <r>
      <rPr>
        <sz val="11"/>
        <rFont val="Arial"/>
        <family val="2"/>
      </rPr>
      <t xml:space="preserve">
Porcentaje
</t>
    </r>
    <r>
      <rPr>
        <b/>
        <sz val="11"/>
        <rFont val="Arial"/>
        <family val="2"/>
      </rPr>
      <t>UNIDAD DE MEDIDA DE LAS VARIABLES:</t>
    </r>
    <r>
      <rPr>
        <sz val="11"/>
        <rFont val="Arial"/>
        <family val="2"/>
      </rPr>
      <t xml:space="preserve">
Acciones de Difusión </t>
    </r>
  </si>
  <si>
    <t xml:space="preserve">Actividad </t>
  </si>
  <si>
    <r>
      <t xml:space="preserve">A. 4.1.1.1.2.1 </t>
    </r>
    <r>
      <rPr>
        <sz val="11"/>
        <rFont val="Arial"/>
        <family val="2"/>
      </rPr>
      <t xml:space="preserve">Difusión  en materia de prevención del delito, cultura de la paz, derechos humanos, y perspectiva de género. </t>
    </r>
  </si>
  <si>
    <r>
      <rPr>
        <b/>
        <sz val="11"/>
        <rFont val="Arial"/>
        <family val="2"/>
      </rPr>
      <t>PADMPDR:</t>
    </r>
    <r>
      <rPr>
        <sz val="11"/>
        <rFont val="Arial"/>
        <family val="2"/>
      </rPr>
      <t xml:space="preserve"> Porcentaje de acciones de difusión en materia de prevención del delito realizadas.
(Publicación en redes sociales para promover la denuncia, la prevención del delito y generar medidas de autoprotección, concientizar sobre los tipos de violencia; fortalecer el respeto mutuo a través de información sobre la tortura; reclutamiento para formar parte de esta Secretaría; información de los niveles de violencia; acciones que realiza la Corporación Policial; dar a conocer los protocolos de atención a víctimas, la función policial municipal y sensibilización que impulse respeto y confianza entre la ciudadanía y su policía)</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</si>
  <si>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Acciones de difusión</t>
    </r>
  </si>
  <si>
    <t>Componente
 (Dirección de Asuntos Internos)</t>
  </si>
  <si>
    <r>
      <t>C. 4.1.1.1.3</t>
    </r>
    <r>
      <rPr>
        <sz val="11"/>
        <rFont val="Arial"/>
        <family val="2"/>
      </rPr>
      <t xml:space="preserve"> Acciones orientadas a la ejecución cotidiana de buenas prácticas profesionales del personal policial.</t>
    </r>
  </si>
  <si>
    <r>
      <t>PAOECBPR:</t>
    </r>
    <r>
      <rPr>
        <sz val="11"/>
        <rFont val="Arial"/>
        <family val="2"/>
      </rPr>
      <t xml:space="preserve"> Porcentaje de acciones orientadas a la ejecución cotidiana de buenas prácticas realizadas.</t>
    </r>
  </si>
  <si>
    <r>
      <t>UNIDAD DE MEDIDA INDICADOR:</t>
    </r>
    <r>
      <rPr>
        <sz val="11"/>
        <rFont val="Arial"/>
        <family val="2"/>
      </rPr>
      <t xml:space="preserve">
Porcentaje
</t>
    </r>
    <r>
      <rPr>
        <b/>
        <sz val="11"/>
        <rFont val="Arial"/>
        <family val="2"/>
      </rPr>
      <t>UNIDAD DE MEDIDA DE LAS VARIABLES:</t>
    </r>
    <r>
      <rPr>
        <sz val="11"/>
        <rFont val="Arial"/>
        <family val="2"/>
      </rPr>
      <t xml:space="preserve">
Acciones orientadas a la ejecución cotidiana de buenas prácticas</t>
    </r>
  </si>
  <si>
    <r>
      <t>A. 4.1.1.1.3.1</t>
    </r>
    <r>
      <rPr>
        <sz val="11"/>
        <rFont val="Arial"/>
        <family val="2"/>
      </rPr>
      <t xml:space="preserve"> Implementación de campañas en redes sociales y otros medios, sobre  las funciones y procedimientos para presentar quejas y denuncias ante la Dirección de Asuntos Internos.</t>
    </r>
  </si>
  <si>
    <r>
      <rPr>
        <b/>
        <sz val="11"/>
        <rFont val="Arial"/>
        <family val="2"/>
      </rPr>
      <t xml:space="preserve">PCSFPPQDR: </t>
    </r>
    <r>
      <rPr>
        <sz val="11"/>
        <rFont val="Arial"/>
        <family val="2"/>
      </rPr>
      <t>Porcentaje de campañas sobre las funciones y procedimientos para presentar quejas y denuncias realizadas.
(campañas a través de las redes sociales informando las funciones que realiza Asuntos Internos; implementación de un módulo virtual para atender las quejas ciudadanas; campaña para la determinación de expedientes administrativos de quejas ciudadanas y/o denuncias; mesas de diálogos para agilizar los procedimientos para la recepción de quejas ciudadanas y denuncias.)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</si>
  <si>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Campañas sobre las funciones y procedimientos para presentar quejas y denuncias.</t>
    </r>
  </si>
  <si>
    <r>
      <t xml:space="preserve">A. 4.1.1.1.3.2 </t>
    </r>
    <r>
      <rPr>
        <sz val="11"/>
        <rFont val="Arial"/>
        <family val="2"/>
      </rPr>
      <t>Aplicación de Instrumentos normativos de actuación del personal de Asuntos Internos.</t>
    </r>
  </si>
  <si>
    <r>
      <rPr>
        <b/>
        <sz val="11"/>
        <rFont val="Arial"/>
        <family val="2"/>
      </rPr>
      <t xml:space="preserve">PINAR: </t>
    </r>
    <r>
      <rPr>
        <sz val="11"/>
        <rFont val="Arial"/>
        <family val="2"/>
      </rPr>
      <t>Porcentaje de instrumentos normativos de actuación realizados.
(Implementar el protocolo de actuación y la reforma del Reglamento Interior de la Secretaría Municipal de Seguridad Ciudadana y Tránsito en la parte conducente a las facultades de la Dirección de Asuntos Internos).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</si>
  <si>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Instrumentos normativos de actuación
</t>
    </r>
  </si>
  <si>
    <r>
      <t>A. 4.1.1.1.3.3</t>
    </r>
    <r>
      <rPr>
        <sz val="11"/>
        <rFont val="Arial"/>
        <family val="2"/>
      </rPr>
      <t xml:space="preserve"> Visitas de supervisión aleatorias al personal operativo y de servicios de la Secretaria Municipal de Seguridad Ciudadana y Tránsito.                                                                                                                                                                                                                                                                                   </t>
    </r>
  </si>
  <si>
    <r>
      <rPr>
        <b/>
        <sz val="11"/>
        <rFont val="Arial"/>
        <family val="2"/>
      </rPr>
      <t xml:space="preserve">PVSPOSR: </t>
    </r>
    <r>
      <rPr>
        <sz val="11"/>
        <rFont val="Arial"/>
        <family val="2"/>
      </rPr>
      <t>Porcentaje de visitas de supervisión al personal operativo y de servicios realizadas.
(Operativos en los establecimientos donde se desarrollen actividades policiales y visitas de verificación y supervisión a los elementos de la SMSCyT).</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</si>
  <si>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
Visitas de supervisión al personal operativo y de servicios </t>
    </r>
  </si>
  <si>
    <t>Componente
(Dirección Jurídica)</t>
  </si>
  <si>
    <r>
      <t xml:space="preserve">C. 4.1.1.1.4 </t>
    </r>
    <r>
      <rPr>
        <sz val="11"/>
        <rFont val="Arial"/>
        <family val="2"/>
      </rPr>
      <t>Consultas jurídicas al personal y actualización del marco normativo de la SMSCYT.</t>
    </r>
  </si>
  <si>
    <r>
      <t xml:space="preserve"> PCJAMNR: </t>
    </r>
    <r>
      <rPr>
        <sz val="11"/>
        <rFont val="Arial"/>
        <family val="2"/>
      </rPr>
      <t>Porcentaje de consultas jurídicas y actualización del marco normativo realizadas</t>
    </r>
  </si>
  <si>
    <r>
      <t>UNIDAD DE MEDIDA INDICADOR:</t>
    </r>
    <r>
      <rPr>
        <sz val="11"/>
        <rFont val="Arial"/>
        <family val="2"/>
      </rPr>
      <t xml:space="preserve">
Porcentaje
</t>
    </r>
    <r>
      <rPr>
        <b/>
        <sz val="11"/>
        <rFont val="Arial"/>
        <family val="2"/>
      </rPr>
      <t>UNIDAD DE MEDIDA DE LAS VARIABLES:</t>
    </r>
    <r>
      <rPr>
        <sz val="11"/>
        <rFont val="Arial"/>
        <family val="2"/>
      </rPr>
      <t xml:space="preserve">
Consultas jurídicas y actualización al marco normativo.</t>
    </r>
  </si>
  <si>
    <r>
      <t xml:space="preserve">A. 4.1.1.1.4.1 </t>
    </r>
    <r>
      <rPr>
        <sz val="11"/>
        <rFont val="Arial"/>
        <family val="2"/>
      </rPr>
      <t xml:space="preserve">Actualización al marco jurídico municipal de la Secretaria de Seguridad Ciudadana y Tránsito de Benito Juárez. </t>
    </r>
  </si>
  <si>
    <r>
      <rPr>
        <b/>
        <sz val="11"/>
        <rFont val="Arial"/>
        <family val="2"/>
      </rPr>
      <t xml:space="preserve">PIJCPC: </t>
    </r>
    <r>
      <rPr>
        <sz val="11"/>
        <rFont val="Arial"/>
        <family val="2"/>
      </rPr>
      <t>Porcentaje de instrumentos jurídicos de la corporación policial consolidados. 
(Actualizaciones a la normatividad interna de la Secretaría Municipal de Seguridad Ciudadana y Tránsito)</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</si>
  <si>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Instrumentos Jurídicos de la corporación policial.</t>
    </r>
  </si>
  <si>
    <r>
      <t xml:space="preserve">A. 4.1.1.1.4.2 </t>
    </r>
    <r>
      <rPr>
        <sz val="11"/>
        <rFont val="Arial"/>
        <family val="2"/>
      </rPr>
      <t>Atención jurídica en asuntos relacionados con el personal de la Secretaria Municipal de Seguridad Ciudadana y Tránsito.</t>
    </r>
  </si>
  <si>
    <r>
      <rPr>
        <b/>
        <sz val="11"/>
        <rFont val="Arial"/>
        <family val="2"/>
      </rPr>
      <t>PAJA:</t>
    </r>
    <r>
      <rPr>
        <sz val="11"/>
        <rFont val="Arial"/>
        <family val="2"/>
      </rPr>
      <t xml:space="preserve"> Porcentaje de atenciones jurídicas atendidas.
(Mesas de diálogo para el análisis de riesgos, factores y recopilación e intercambio de datos que permitan fortalecer la función policial y asesorías jurídicas en las actuaciones de carácter legal en las áreas operativas y administrativas que conforman la Secretaría Municipal).</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</si>
  <si>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Atenciones jurídicas</t>
    </r>
  </si>
  <si>
    <r>
      <t xml:space="preserve">A. 4.1.1.1.4.3 </t>
    </r>
    <r>
      <rPr>
        <sz val="11"/>
        <rFont val="Arial"/>
        <family val="2"/>
      </rPr>
      <t>Realización de sesiones de la Comisión del Servicio de Carrera de Honor y Justicia.</t>
    </r>
  </si>
  <si>
    <r>
      <rPr>
        <b/>
        <sz val="11"/>
        <rFont val="Arial"/>
        <family val="2"/>
      </rPr>
      <t>PSR:</t>
    </r>
    <r>
      <rPr>
        <sz val="11"/>
        <rFont val="Arial"/>
        <family val="2"/>
      </rPr>
      <t xml:space="preserve"> Porcentaje de sesiones realizadas.
(Sesiones de la CSCHyJ en las que se resuelvan asuntos relacionados con la profesionalización y régimen disciplinario de los miembros adscritos a la Secretaría Municipal de Seguridad Ciudadana y Tránsito).</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</si>
  <si>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Sesiones de la Comisión del Servicio de Carrera, Honor y Justicia.</t>
    </r>
  </si>
  <si>
    <t>Componente
(Inteligencia y Comando)</t>
  </si>
  <si>
    <r>
      <t xml:space="preserve">C. 4.1.1.1.5 </t>
    </r>
    <r>
      <rPr>
        <sz val="11"/>
        <rFont val="Arial"/>
        <family val="2"/>
      </rPr>
      <t xml:space="preserve">Informes y estadísticas de delitos y faltas administrativas dentro del municipio entregados. </t>
    </r>
  </si>
  <si>
    <r>
      <t xml:space="preserve">PIEDE: </t>
    </r>
    <r>
      <rPr>
        <sz val="11"/>
        <rFont val="Arial"/>
        <family val="2"/>
      </rPr>
      <t>Porcentaje de informes y estadística de delitos entregados.</t>
    </r>
  </si>
  <si>
    <r>
      <t>UNIDAD DE MEDIDA INDICADOR:</t>
    </r>
    <r>
      <rPr>
        <sz val="11"/>
        <rFont val="Arial"/>
        <family val="2"/>
      </rPr>
      <t xml:space="preserve">
Porcentaje
</t>
    </r>
    <r>
      <rPr>
        <b/>
        <sz val="11"/>
        <rFont val="Arial"/>
        <family val="2"/>
      </rPr>
      <t>UNIDAD DE MEDIDA DE LAS VARIABLES:</t>
    </r>
    <r>
      <rPr>
        <sz val="11"/>
        <rFont val="Arial"/>
        <family val="2"/>
      </rPr>
      <t xml:space="preserve">
Informes y estadísticas de delitos</t>
    </r>
  </si>
  <si>
    <r>
      <t xml:space="preserve">A. 4.1.1.1.5.1 </t>
    </r>
    <r>
      <rPr>
        <sz val="11"/>
        <rFont val="Arial"/>
        <family val="2"/>
      </rPr>
      <t>Realización de actividades integrales para crear inteligencia policial</t>
    </r>
    <r>
      <rPr>
        <b/>
        <sz val="11"/>
        <color rgb="FF7030A0"/>
        <rFont val="Arial"/>
        <family val="2"/>
      </rPr>
      <t/>
    </r>
  </si>
  <si>
    <r>
      <rPr>
        <b/>
        <sz val="11"/>
        <rFont val="Arial"/>
        <family val="2"/>
      </rPr>
      <t>PAIR:</t>
    </r>
    <r>
      <rPr>
        <sz val="11"/>
        <rFont val="Arial"/>
        <family val="2"/>
      </rPr>
      <t xml:space="preserve"> Porcentaje de actividades integrales realizadas.
(Elaboración de mapas de incidencia delictiva, indicadores de medición de delitos concurrentes mediante estadísticas, verificación aleatoria de placas de vehículos mediante cámaras de video-vigilancia, desglose de la incidencia delictiva, implementación de un sistema Multifuente, mesas de trabajo con los jefes de área de los sectores para desarrollar soluciones a los problemas de seguridad y gestionar equipamiento para la modernización del llenado del Informe policial Homologado (IPH).</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</si>
  <si>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Actividades integrales</t>
    </r>
  </si>
  <si>
    <r>
      <t xml:space="preserve">A. 4.1.1.1.5.2 </t>
    </r>
    <r>
      <rPr>
        <sz val="11"/>
        <rFont val="Arial"/>
        <family val="2"/>
      </rPr>
      <t>Ejecución de actividades para renovación, modernización, mantenimiento y conservación de los equipos de computo y otras tecnologías.</t>
    </r>
  </si>
  <si>
    <r>
      <rPr>
        <b/>
        <sz val="11"/>
        <rFont val="Arial"/>
        <family val="2"/>
      </rPr>
      <t>PAMTR:</t>
    </r>
    <r>
      <rPr>
        <sz val="11"/>
        <rFont val="Arial"/>
        <family val="2"/>
      </rPr>
      <t xml:space="preserve"> Porcentaje de actividades para la modernización tecnológica realizadas.
(Adquisición de nuevos equipos de monitoreo de video vigilancia; implementación de un programa de mantenimiento y conservación de equipos de cómputo y tecnológicos; e implementación de un programa de mantenimiento para los equipos tecnológicos).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</si>
  <si>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Actividades para la modernización tecnológica.</t>
    </r>
  </si>
  <si>
    <t>Componente
(Subsecretaria de Control y Operación)</t>
  </si>
  <si>
    <r>
      <t xml:space="preserve">C. 4.1.1.1.6 </t>
    </r>
    <r>
      <rPr>
        <sz val="11"/>
        <rFont val="Arial"/>
        <family val="2"/>
      </rPr>
      <t>Operativos de seguridad pública con los tres órdenes de gobierno en el Municipio de Benito Juárez realizados.</t>
    </r>
  </si>
  <si>
    <r>
      <t>POSCR</t>
    </r>
    <r>
      <rPr>
        <sz val="11"/>
        <rFont val="Arial"/>
        <family val="2"/>
      </rPr>
      <t>: Porcentaje de operativos de seguridad ciudadana realizados.</t>
    </r>
  </si>
  <si>
    <r>
      <t>UNIDAD DE MEDIDA INDICADOR:</t>
    </r>
    <r>
      <rPr>
        <sz val="11"/>
        <rFont val="Arial"/>
        <family val="2"/>
      </rPr>
      <t xml:space="preserve">
Porcentaje
</t>
    </r>
    <r>
      <rPr>
        <b/>
        <sz val="11"/>
        <rFont val="Arial"/>
        <family val="2"/>
      </rPr>
      <t xml:space="preserve">UNIDAD DE MEDIDA DE LAS VARIABLES: </t>
    </r>
    <r>
      <rPr>
        <sz val="11"/>
        <rFont val="Arial"/>
        <family val="2"/>
      </rPr>
      <t>Operativos de seguridad ciudadana.</t>
    </r>
  </si>
  <si>
    <r>
      <t xml:space="preserve">A. 4.1.1.1.6.1 </t>
    </r>
    <r>
      <rPr>
        <sz val="11"/>
        <rFont val="Arial"/>
        <family val="2"/>
      </rPr>
      <t>Ejecución de operativos de seguridad de alto impacto con el apoyo de la policía Estatal, Federal, SEDENA y SEMAR.</t>
    </r>
  </si>
  <si>
    <r>
      <rPr>
        <b/>
        <sz val="11"/>
        <rFont val="Arial"/>
        <family val="2"/>
      </rPr>
      <t>POSAIE</t>
    </r>
    <r>
      <rPr>
        <sz val="11"/>
        <rFont val="Arial"/>
        <family val="2"/>
      </rPr>
      <t>: Porcentaje de operativos de seguridad de alto impacto ejecutados.
(Operativos para fortalecer la proximidad social y realizar inspecciones aleatorias en antros o bares con la finalidad de inhibir o impedir un posible delito)</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</si>
  <si>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Operativos de seguridad de alto impacto</t>
    </r>
  </si>
  <si>
    <r>
      <t xml:space="preserve">A. 4.1.1.1.6.2 </t>
    </r>
    <r>
      <rPr>
        <sz val="11"/>
        <rFont val="Arial"/>
        <family val="2"/>
      </rPr>
      <t xml:space="preserve">Realización de actividades de persuasión y disuasión para la disminución de hechos delictivos en zonas con alto índice delictivo en el municipio de B.J.  </t>
    </r>
    <r>
      <rPr>
        <b/>
        <sz val="11"/>
        <rFont val="Arial"/>
        <family val="2"/>
      </rPr>
      <t xml:space="preserve">                                                            </t>
    </r>
  </si>
  <si>
    <r>
      <rPr>
        <b/>
        <sz val="11"/>
        <rFont val="Arial"/>
        <family val="2"/>
      </rPr>
      <t>PAPDHDI</t>
    </r>
    <r>
      <rPr>
        <sz val="11"/>
        <rFont val="Arial"/>
        <family val="2"/>
      </rPr>
      <t>: Porcentaje de actividades de persuasión y disuasión de hechos delictivos implementados
(Operativos para fortalecer el patrullaje en zonas con mayor incidencia de faltas administrativas o delitos; operativos de seguridad para prevenir el delito en espacios públicos como parques, centros comerciales y lugares donde acuden los ciudadanos y las familias; sectorizar el Municipio con base en los resultados de diagnósticos y definir las unidades básicas de cada zona, sector, cuadrante o perímetro, en que se encuentre dividido el territorio para su operación; acuerdos de colaboración que permitan el intercambio de información; Instrumentar el Plan de acción para atender la problemática local detectada; establecer el protocolo de reuniones de mandos a efecto de presentar estrategias a desarrollar. Establecer medidas de competencia positiva entre mandos. Establecer un “Plan Operativo”, definiendo las actividades diarias de las unidades básicas de policía. Realizar visitas de supervisión al personal asignado en los diversos sectores.)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</si>
  <si>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Actividades de persuasión y disuasión de hechos delictivos</t>
    </r>
  </si>
  <si>
    <t>Componente
(Policía de Seguridad Ciudadana)</t>
  </si>
  <si>
    <r>
      <t>C. 4.16.1.1.7</t>
    </r>
    <r>
      <rPr>
        <sz val="11"/>
        <rFont val="Arial"/>
        <family val="2"/>
      </rPr>
      <t xml:space="preserve"> Acciones de proximidad social, presencia policial y mecanismos de combate hacia hechos delictivos realizadas.</t>
    </r>
  </si>
  <si>
    <r>
      <t xml:space="preserve">PAPSPCPR: </t>
    </r>
    <r>
      <rPr>
        <sz val="11"/>
        <rFont val="Arial"/>
        <family val="2"/>
      </rPr>
      <t>Porcentaje de acciones de proximidad social, presencia y combate policial realizadas</t>
    </r>
  </si>
  <si>
    <r>
      <t>UNIDAD DE MEDIDA INDICADOR:</t>
    </r>
    <r>
      <rPr>
        <sz val="11"/>
        <rFont val="Arial"/>
        <family val="2"/>
      </rPr>
      <t xml:space="preserve">
Porcentaje
</t>
    </r>
    <r>
      <rPr>
        <b/>
        <sz val="11"/>
        <rFont val="Arial"/>
        <family val="2"/>
      </rPr>
      <t>UNIDAD DE MEDIDA DE LAS VARIABLES:</t>
    </r>
    <r>
      <rPr>
        <sz val="11"/>
        <rFont val="Arial"/>
        <family val="2"/>
      </rPr>
      <t xml:space="preserve"> Acciones de proximidad social, presencia y combate policial </t>
    </r>
  </si>
  <si>
    <r>
      <t xml:space="preserve">A. 4.1.1.1.7.1  </t>
    </r>
    <r>
      <rPr>
        <sz val="11"/>
        <rFont val="Arial"/>
        <family val="2"/>
      </rPr>
      <t>Ejecución de acciones de proximidad social.</t>
    </r>
  </si>
  <si>
    <r>
      <rPr>
        <b/>
        <sz val="11"/>
        <rFont val="Arial"/>
        <family val="2"/>
      </rPr>
      <t xml:space="preserve">PAPSR: </t>
    </r>
    <r>
      <rPr>
        <sz val="11"/>
        <rFont val="Arial"/>
        <family val="2"/>
      </rPr>
      <t>Porcentaje de acciones de proximidad social realizadas.
(Operativos para llevar a cabo acciones de proximidad social que coadyuven en la disminución de las incidencias delictivas; recorridos en zonas de bancos, comercios, plazas comerciales, escuelas; operativos especiales por diferentes festividades en domos, parques y playas, así como en todo tipo de eventos sociales, culturales, deportivos, religiosos, etc.)</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</si>
  <si>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Acciones de proximidad social</t>
    </r>
  </si>
  <si>
    <r>
      <t xml:space="preserve">A. 4.1.1.1.7.2 </t>
    </r>
    <r>
      <rPr>
        <sz val="11"/>
        <rFont val="Arial"/>
        <family val="2"/>
      </rPr>
      <t>Implementación de operativos policiales con el apoyo de los tres ordenes de gobierno para contrarrestar factores criminológicos.</t>
    </r>
  </si>
  <si>
    <r>
      <rPr>
        <b/>
        <sz val="11"/>
        <rFont val="Arial"/>
        <family val="2"/>
      </rPr>
      <t>POPE</t>
    </r>
    <r>
      <rPr>
        <sz val="11"/>
        <rFont val="Arial"/>
        <family val="2"/>
      </rPr>
      <t>: Porcentaje de operativos policiales efectuados. 
(Fortalecer el patrullaje en las zonas de mayor incidencia de faltas administrativas  y delitos; supervisión y vigilancia en los filtros carreteros; atención a las solicitudes de otras autoridades; operativos de vigilancia en el transporte público y en los paraderos)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</si>
  <si>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Operativos policiales</t>
    </r>
  </si>
  <si>
    <t>Componente
 (Dirección Administrativa)</t>
  </si>
  <si>
    <r>
      <t xml:space="preserve">C. 4.1.1.1.8 </t>
    </r>
    <r>
      <rPr>
        <sz val="11"/>
        <rFont val="Arial"/>
        <family val="2"/>
      </rPr>
      <t xml:space="preserve">Gestiones y trámites en recursos humanos y materiales realizadas.       </t>
    </r>
  </si>
  <si>
    <r>
      <t>PGRHMR:</t>
    </r>
    <r>
      <rPr>
        <sz val="11"/>
        <rFont val="Arial"/>
        <family val="2"/>
      </rPr>
      <t xml:space="preserve"> Porcentaje de gestiones en recursos humanos y materiales realizados</t>
    </r>
  </si>
  <si>
    <r>
      <t>UNIDAD DE MEDIDA INDICADOR:</t>
    </r>
    <r>
      <rPr>
        <sz val="11"/>
        <rFont val="Arial"/>
        <family val="2"/>
      </rPr>
      <t xml:space="preserve">
Porcentaje
</t>
    </r>
    <r>
      <rPr>
        <b/>
        <sz val="11"/>
        <rFont val="Arial"/>
        <family val="2"/>
      </rPr>
      <t>UNIDAD DE MEDIDA DE LAS VARIABLES:</t>
    </r>
    <r>
      <rPr>
        <sz val="11"/>
        <rFont val="Arial"/>
        <family val="2"/>
      </rPr>
      <t xml:space="preserve">
gestiones en recursos humanos y materiales </t>
    </r>
  </si>
  <si>
    <r>
      <t>A. 4.1.1.1.8.1</t>
    </r>
    <r>
      <rPr>
        <sz val="11"/>
        <rFont val="Arial"/>
        <family val="2"/>
      </rPr>
      <t xml:space="preserve"> Elaboración de manuales de orden administrativo en la Corporación Policial.</t>
    </r>
  </si>
  <si>
    <r>
      <rPr>
        <b/>
        <sz val="11"/>
        <rFont val="Arial"/>
        <family val="2"/>
      </rPr>
      <t>PMR:</t>
    </r>
    <r>
      <rPr>
        <sz val="11"/>
        <rFont val="Arial"/>
        <family val="2"/>
      </rPr>
      <t xml:space="preserve"> Porcentaje de Manuales realizados.
(Creación de manuales de organización y de procedimientos).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</si>
  <si>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Manuales </t>
    </r>
  </si>
  <si>
    <r>
      <t xml:space="preserve">A. 4.1.1.1.8.2 </t>
    </r>
    <r>
      <rPr>
        <sz val="11"/>
        <rFont val="Arial"/>
        <family val="2"/>
      </rPr>
      <t xml:space="preserve">Realización de acciones de mantenimiento y modernización a la infraestructura y parque vehicular existente de la Secretaría Municipal de Seguridad Ciudadana y Tránsito. </t>
    </r>
  </si>
  <si>
    <r>
      <rPr>
        <b/>
        <sz val="11"/>
        <rFont val="Arial"/>
        <family val="2"/>
      </rPr>
      <t>PAMMR:</t>
    </r>
    <r>
      <rPr>
        <sz val="11"/>
        <rFont val="Arial"/>
        <family val="2"/>
      </rPr>
      <t xml:space="preserve"> Porcentaje de acciones de mantenimiento y modernización realizadas.
(Programa de Conservación de flota vehicular y mejoramiento de la infraestructura de los edificios pertenecientes la SMSCyT).</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</si>
  <si>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Acciones de mantenimiento y  modernización </t>
    </r>
  </si>
  <si>
    <r>
      <t>A. 4.1.1.1.8.3</t>
    </r>
    <r>
      <rPr>
        <sz val="11"/>
        <rFont val="Arial"/>
        <family val="2"/>
      </rPr>
      <t xml:space="preserve">  Implementación de acciones para Incentivar la lealtad, orgullo y sentido de pertenencia a la Corporación Policial.                                                                                                                                                                                                                                                                                    </t>
    </r>
  </si>
  <si>
    <r>
      <rPr>
        <b/>
        <sz val="11"/>
        <rFont val="Arial"/>
        <family val="2"/>
      </rPr>
      <t>PAILOSPE:</t>
    </r>
    <r>
      <rPr>
        <sz val="11"/>
        <rFont val="Arial"/>
        <family val="2"/>
      </rPr>
      <t xml:space="preserve"> Porcentaje de acciones para incentivar la lealtad, orgullo y sentido de pertenencia efectuadas. 
(Entrega de reconocimientos, promoción de grados, torneos deportivos, implementación de actividades físicas para los elementos de la SMSCyT;  impulsar convenios con comerciantes y empresarios para que brinden reconocimiento, premios y descuentos a los elementos de policías; creación de un proyecto  para aumento salarial; gestionar apoyos para que los policías puedan acceder a becas  y/o descuentos  para  continuar su formación académica; gestionar el otorgamiento de créditos a la vivienda; obtención de descuentos para los familiares de personal fallecido; difundir la convocatoria de promoción de grados.)</t>
    </r>
  </si>
  <si>
    <r>
      <rPr>
        <b/>
        <sz val="11"/>
        <rFont val="Arial"/>
        <family val="2"/>
      </rPr>
      <t>UNIDAD DE MEDIDA INDICADOR:</t>
    </r>
    <r>
      <rPr>
        <sz val="11"/>
        <rFont val="Arial"/>
        <family val="2"/>
      </rPr>
      <t xml:space="preserve">
Porcentaje
</t>
    </r>
    <r>
      <rPr>
        <b/>
        <sz val="11"/>
        <rFont val="Arial"/>
        <family val="2"/>
      </rPr>
      <t xml:space="preserve">
UNIDAD DE MEDIDA DE LAS VARIABLES:</t>
    </r>
    <r>
      <rPr>
        <sz val="11"/>
        <rFont val="Arial"/>
        <family val="2"/>
      </rPr>
      <t xml:space="preserve">
Acciones para incentivar la lealtad orgullo y sentido de pertenencia</t>
    </r>
  </si>
  <si>
    <r>
      <t>A. 4.1.1.1.8.4</t>
    </r>
    <r>
      <rPr>
        <sz val="11"/>
        <rFont val="Arial"/>
        <family val="2"/>
      </rPr>
      <t xml:space="preserve"> Implementación de convocatorias con perspectiva de género para personal activo y de nuevo ingreso.</t>
    </r>
  </si>
  <si>
    <r>
      <rPr>
        <b/>
        <sz val="11"/>
        <rFont val="Arial"/>
        <family val="2"/>
      </rPr>
      <t>PCPGR</t>
    </r>
    <r>
      <rPr>
        <sz val="11"/>
        <rFont val="Arial"/>
        <family val="2"/>
      </rPr>
      <t>: Porcentaje de Convocatorias con Perspectiva de Género realizadas.
(Implementar un proceso de selección de personal para la SMSCyT y personal para la creación de una nueva área de atención a víctimas)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</si>
  <si>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Convocatorias efectuadas</t>
    </r>
  </si>
  <si>
    <t>Este indicador tiene como meta anual la implementación de 01 convocatoria con perspectiva de genero para el personal activo y de nuevo ingreso. Este trimestre se realizo la actividad proyectada, obteniendo un cumplimiento del 100%, en tal contexto se obtuvo un porcentaje de cumplimiento anual del 100%.</t>
  </si>
  <si>
    <r>
      <t>A. 4.1.1.1.8.5</t>
    </r>
    <r>
      <rPr>
        <sz val="11"/>
        <rFont val="Arial"/>
        <family val="2"/>
      </rPr>
      <t xml:space="preserve"> Elaboración de proyectos para el mejoramiento del equipamiento policial.</t>
    </r>
  </si>
  <si>
    <r>
      <rPr>
        <b/>
        <sz val="11"/>
        <rFont val="Arial"/>
        <family val="2"/>
      </rPr>
      <t>PPEPE</t>
    </r>
    <r>
      <rPr>
        <sz val="11"/>
        <rFont val="Arial"/>
        <family val="2"/>
      </rPr>
      <t>: Porcentaje de Proyectos para equipamiento policial ejecutados.
(Realizar programas para la adquisición de un autobús, arcos lectores de placas, uniformes y equipo policial como chalecos balísticos, cintas amarillas, armamento y municiones).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</si>
  <si>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Proyectos de equipamiento policial </t>
    </r>
  </si>
  <si>
    <r>
      <t>A. 4.1.1.1.8.6</t>
    </r>
    <r>
      <rPr>
        <sz val="11"/>
        <rFont val="Arial"/>
        <family val="2"/>
      </rPr>
      <t xml:space="preserve"> Implementación de actividades para la certificación del personal policial.</t>
    </r>
  </si>
  <si>
    <r>
      <rPr>
        <b/>
        <sz val="11"/>
        <rFont val="Arial"/>
        <family val="2"/>
      </rPr>
      <t xml:space="preserve">PACPR: </t>
    </r>
    <r>
      <rPr>
        <sz val="11"/>
        <rFont val="Arial"/>
        <family val="2"/>
      </rPr>
      <t>Porcentaje de actividades de certificación del personal realizadas.
(Análisis en materia de profesionalización, evaluación de desempeño, evaluación de competencias básicas, evaluación de Control de Confianza y difusión   interna en materias de Certificado Único Policial).</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</si>
  <si>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Actividades de certificación policial</t>
    </r>
  </si>
  <si>
    <r>
      <t>A. 4.1.1.1.8.7</t>
    </r>
    <r>
      <rPr>
        <sz val="11"/>
        <rFont val="Arial"/>
        <family val="2"/>
      </rPr>
      <t xml:space="preserve"> Realización de actividades enfocadas a mejorar el consumo y distribución de la dotación de gasolina de las unidades de la Secretaría Municipal de Seguridad Ciudadana y Tránsito. </t>
    </r>
  </si>
  <si>
    <r>
      <rPr>
        <b/>
        <sz val="11"/>
        <rFont val="Arial"/>
        <family val="2"/>
      </rPr>
      <t xml:space="preserve">PAEMCDDG: </t>
    </r>
    <r>
      <rPr>
        <sz val="11"/>
        <rFont val="Arial"/>
        <family val="2"/>
      </rPr>
      <t xml:space="preserve">Porcentaje de actividades enfocadas a mejorar el consumo y distribución de la dotación de gasolina realizadas.
(Programas que se realizan anualmente con el fin de eficientar el rendimiento de gasolina que utilizan las unidades de la Secretaría Municipal de Seguridad Ciudadana y Tránsito) </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</si>
  <si>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Actividades enfocadas a mejorar el consumo y distribución de la dotación de gasolina.</t>
    </r>
  </si>
  <si>
    <t>Este indicador tiene como meta anual la realización de 01 actividades enfocadas a mejorar el consumo y distribución de la dotación de gasolina de las unidades de esta secretaria. Este trimestre se realizo la actividad proyectada, obteniendo un cumplimiento del 100%, en tal contexto se obtuvo un porcentaje de cumplimiento anual del 100%.</t>
  </si>
  <si>
    <t>Componente
 (Dir. Policía Turística)</t>
  </si>
  <si>
    <r>
      <t xml:space="preserve">C. 4.1.1.1.9 </t>
    </r>
    <r>
      <rPr>
        <sz val="11"/>
        <rFont val="Arial"/>
        <family val="2"/>
      </rPr>
      <t>Acciones de seguridad, prevención social del delito y atención a turistas y residentes del municipio de Benito Juárez realizadas.</t>
    </r>
  </si>
  <si>
    <r>
      <t xml:space="preserve">PASPATR: </t>
    </r>
    <r>
      <rPr>
        <sz val="11"/>
        <rFont val="Arial"/>
        <family val="2"/>
      </rPr>
      <t>Porcentaje de acciones de seguridad, prevención y atención al turista realizadas.</t>
    </r>
  </si>
  <si>
    <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Acciones de seguridad, prevención y atención al turista </t>
    </r>
  </si>
  <si>
    <r>
      <t xml:space="preserve">A. 4.1.1.1.9.1 </t>
    </r>
    <r>
      <rPr>
        <sz val="11"/>
        <rFont val="Arial"/>
        <family val="2"/>
      </rPr>
      <t>Impartición de pláticas de prevención del delito dirigidas a empresas, personal de seguridad en hoteles y plazas comerciales así como residentes de la Zona Hotelera del municipio de Benito Juárez.</t>
    </r>
  </si>
  <si>
    <r>
      <rPr>
        <b/>
        <sz val="11"/>
        <rFont val="Arial"/>
        <family val="2"/>
      </rPr>
      <t xml:space="preserve">PPPDR: </t>
    </r>
    <r>
      <rPr>
        <sz val="11"/>
        <rFont val="Arial"/>
        <family val="2"/>
      </rPr>
      <t xml:space="preserve"> Porcentaje de pláticas de prevención del delito realizadas.
(Dotar de información a los Jefes de seguridad, colonos y operadores de transportes públicos de la Zona Hotelera, para una mejor coordinación en la atención de víctimas, prevención de delitos, fomento de la cultura de la denuncia, autoprotección y acciones ante la presencia de delitos).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</si>
  <si>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 Pláticas de prevención del delito</t>
    </r>
  </si>
  <si>
    <r>
      <t xml:space="preserve">A. 4.1.1.1.9.2:  </t>
    </r>
    <r>
      <rPr>
        <sz val="11"/>
        <rFont val="Arial"/>
        <family val="2"/>
      </rPr>
      <t>Consolidación de operativos de prevención y disuasión con proximidad social enfocados al sector turístico.</t>
    </r>
  </si>
  <si>
    <r>
      <rPr>
        <b/>
        <sz val="11"/>
        <rFont val="Arial"/>
        <family val="2"/>
      </rPr>
      <t>POPSEZT:</t>
    </r>
    <r>
      <rPr>
        <sz val="11"/>
        <rFont val="Arial"/>
        <family val="2"/>
      </rPr>
      <t xml:space="preserve"> Porcentaje de operativos de proximidad social con enfoque en zona turística realizados.
(Operativo de prevención y vigilancia en toda la Zona Hotelera, como playas, bares, discotecas, comercios, vehículos del transporte público, ciclo pista, camellón central y áreas de ejercicio, así como en zonas donde se realizan obras de construcción)</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</si>
  <si>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Operativos  de proximidad social</t>
    </r>
  </si>
  <si>
    <r>
      <t xml:space="preserve">A. 4.1.1.1.9.3 </t>
    </r>
    <r>
      <rPr>
        <sz val="11"/>
        <rFont val="Arial"/>
        <family val="2"/>
      </rPr>
      <t>Consolidación de módulos de atención al turistas en zonas de mayor afluencia.</t>
    </r>
  </si>
  <si>
    <r>
      <t xml:space="preserve">PSAO: </t>
    </r>
    <r>
      <rPr>
        <sz val="11"/>
        <rFont val="Arial"/>
        <family val="2"/>
      </rPr>
      <t>Porcentaje de servicios de atención otorgados.
(Servicio de atención al turista donde la afluencia sea mayor, proporcionando información en general y asistencia a los visitantes que así lo requieran)</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</si>
  <si>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Atenciones Realizadas </t>
    </r>
  </si>
  <si>
    <r>
      <t xml:space="preserve">A. 4.1.1.1.9.4 </t>
    </r>
    <r>
      <rPr>
        <sz val="11"/>
        <rFont val="Arial"/>
        <family val="2"/>
      </rPr>
      <t>Instalación de los filtros de vigilancia, para la prevención del delito y atención a turistas en puntos estratégicos de la zona hotelera del municipio de Benito Juárez.</t>
    </r>
  </si>
  <si>
    <r>
      <rPr>
        <b/>
        <sz val="11"/>
        <rFont val="Arial"/>
        <family val="2"/>
      </rPr>
      <t xml:space="preserve">PFSVI: </t>
    </r>
    <r>
      <rPr>
        <sz val="11"/>
        <rFont val="Arial"/>
        <family val="2"/>
      </rPr>
      <t>Porcentaje de filtros de seguridad y vigilancia instalados.
(Instalación de filtros de inspección y seguridad, para realizan revisiones a personas y vehículos con la finalidad de brindar seguridad en la entrada y salida de la Zona Hotelera)</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</si>
  <si>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Filtros de seguridad y vigilancia</t>
    </r>
  </si>
  <si>
    <r>
      <t xml:space="preserve">A. 4.1.1.1.9.5 </t>
    </r>
    <r>
      <rPr>
        <sz val="11"/>
        <rFont val="Arial"/>
        <family val="2"/>
      </rPr>
      <t>Implementación de cursos de capacitación especializadas para la profesionalización de los elementos de la Policía Turística.</t>
    </r>
  </si>
  <si>
    <r>
      <rPr>
        <b/>
        <sz val="11"/>
        <rFont val="Arial"/>
        <family val="2"/>
      </rPr>
      <t xml:space="preserve">PCCEEAPTR: </t>
    </r>
    <r>
      <rPr>
        <sz val="11"/>
        <rFont val="Arial"/>
        <family val="2"/>
      </rPr>
      <t>Porcentaje de cursos de capacitación especializadas a elementos adscritos a la policía turística realizados.
(Se pretende proveer a los elementos de la Policía Turística, a la par de los cursos necesarios para su profesionalización, cursos de capacitación especializadas que sirvan a las funciones específicas o que se puedan presentar al momento de alguna intervención de los elementos, así como, como cursos de inglés, de primeros auxilios y de Seguridad Acuática).</t>
    </r>
  </si>
  <si>
    <r>
      <rPr>
        <b/>
        <sz val="11"/>
        <rFont val="Arial"/>
        <family val="2"/>
      </rPr>
      <t>UNIDAD DE MEDIDA INDICADOR:</t>
    </r>
    <r>
      <rPr>
        <sz val="11"/>
        <rFont val="Arial"/>
        <family val="2"/>
      </rPr>
      <t xml:space="preserve">
Porcentaje
</t>
    </r>
    <r>
      <rPr>
        <b/>
        <sz val="11"/>
        <rFont val="Arial"/>
        <family val="2"/>
      </rPr>
      <t xml:space="preserve">
UNIDAD DE MEDIDA DE LAS VARIABLES:</t>
    </r>
    <r>
      <rPr>
        <sz val="11"/>
        <rFont val="Arial"/>
        <family val="2"/>
      </rPr>
      <t xml:space="preserve">
Capacitaciones especializadas a elementos adscritos a la policía turística </t>
    </r>
  </si>
  <si>
    <t>Componente
(Academia de Policía)</t>
  </si>
  <si>
    <r>
      <t xml:space="preserve">C. 4.1.1.1.10 </t>
    </r>
    <r>
      <rPr>
        <sz val="11"/>
        <rFont val="Arial"/>
        <family val="2"/>
      </rPr>
      <t>Capacitación inicial, continua y especializada impartidas al personal de la Secretaria Municipal de Seguridad Ciudadana y Tránsito.</t>
    </r>
  </si>
  <si>
    <r>
      <t>PCI:</t>
    </r>
    <r>
      <rPr>
        <sz val="11"/>
        <rFont val="Arial"/>
        <family val="2"/>
      </rPr>
      <t xml:space="preserve"> Porcentaje de capacitaciones impartidas.  
</t>
    </r>
  </si>
  <si>
    <r>
      <t>UNIDAD DE MEDIDA INDICADOR:</t>
    </r>
    <r>
      <rPr>
        <sz val="11"/>
        <rFont val="Arial"/>
        <family val="2"/>
      </rPr>
      <t xml:space="preserve">
Porcentaje
</t>
    </r>
    <r>
      <rPr>
        <b/>
        <sz val="11"/>
        <rFont val="Arial"/>
        <family val="2"/>
      </rPr>
      <t xml:space="preserve">UNIDAD DE MEDIDA DE LAS VARIABLES: </t>
    </r>
    <r>
      <rPr>
        <sz val="11"/>
        <rFont val="Arial"/>
        <family val="2"/>
      </rPr>
      <t>Capacitaciones al personal policial</t>
    </r>
  </si>
  <si>
    <r>
      <t>A. 4.1.1.1.10.1</t>
    </r>
    <r>
      <rPr>
        <sz val="11"/>
        <rFont val="Arial"/>
        <family val="2"/>
      </rPr>
      <t xml:space="preserve"> Formación continúa para el personal de la Secretaria Municipal de Seguridad Ciudadana y Tránsito.</t>
    </r>
  </si>
  <si>
    <r>
      <rPr>
        <b/>
        <sz val="11"/>
        <rFont val="Arial"/>
        <family val="2"/>
      </rPr>
      <t>PCFCR:</t>
    </r>
    <r>
      <rPr>
        <sz val="11"/>
        <rFont val="Arial"/>
        <family val="2"/>
      </rPr>
      <t xml:space="preserve"> Porcentaje de capacitación de formación continua realizadas.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</si>
  <si>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Personal policial capacitado</t>
    </r>
  </si>
  <si>
    <r>
      <t xml:space="preserve">A. 4.1.1.1.10.2 </t>
    </r>
    <r>
      <rPr>
        <sz val="11"/>
        <rFont val="Arial"/>
        <family val="2"/>
      </rPr>
      <t xml:space="preserve"> Formación especializada para el personal de la Secretaria Municipal de Seguridad Ciudadana y Tránsito.</t>
    </r>
  </si>
  <si>
    <r>
      <rPr>
        <b/>
        <sz val="11"/>
        <rFont val="Arial"/>
        <family val="2"/>
      </rPr>
      <t xml:space="preserve">PCER: </t>
    </r>
    <r>
      <rPr>
        <sz val="11"/>
        <rFont val="Arial"/>
        <family val="2"/>
      </rPr>
      <t>Porcentaje de capacitación especializada realizadas.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</si>
  <si>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Personal policial capacitado</t>
    </r>
  </si>
  <si>
    <r>
      <t xml:space="preserve">A. 4.1.1.1.10.3 </t>
    </r>
    <r>
      <rPr>
        <sz val="11"/>
        <rFont val="Arial"/>
        <family val="2"/>
      </rPr>
      <t xml:space="preserve"> Formación Inicial para el personal en activo y aspirantes a policía municipal.</t>
    </r>
  </si>
  <si>
    <r>
      <rPr>
        <b/>
        <sz val="11"/>
        <rFont val="Arial"/>
        <family val="2"/>
      </rPr>
      <t>PCFIR:</t>
    </r>
    <r>
      <rPr>
        <sz val="11"/>
        <rFont val="Arial"/>
        <family val="2"/>
      </rPr>
      <t xml:space="preserve"> Porcentaje de capacitación de formación Inicial realizadas.</t>
    </r>
  </si>
  <si>
    <t>Componente
 (Dirección de Tránsito)</t>
  </si>
  <si>
    <r>
      <t xml:space="preserve">C. 4.1.1.1.11 </t>
    </r>
    <r>
      <rPr>
        <sz val="11"/>
        <rFont val="Arial"/>
        <family val="2"/>
      </rPr>
      <t xml:space="preserve">Acciones de seguridad vial realizadas. </t>
    </r>
  </si>
  <si>
    <r>
      <t>PASVR</t>
    </r>
    <r>
      <rPr>
        <sz val="11"/>
        <rFont val="Arial"/>
        <family val="2"/>
      </rPr>
      <t xml:space="preserve">: Porcentaje de acciones de seguridad vial realizadas. </t>
    </r>
  </si>
  <si>
    <r>
      <t>UNIDAD DE MEDIDA INDICADOR:</t>
    </r>
    <r>
      <rPr>
        <sz val="11"/>
        <rFont val="Arial"/>
        <family val="2"/>
      </rPr>
      <t xml:space="preserve">
Porcentaje
</t>
    </r>
    <r>
      <rPr>
        <b/>
        <sz val="11"/>
        <rFont val="Arial"/>
        <family val="2"/>
      </rPr>
      <t>UNIDAD DE MEDIDA DE LAS VARIABLES:</t>
    </r>
    <r>
      <rPr>
        <sz val="11"/>
        <rFont val="Arial"/>
        <family val="2"/>
      </rPr>
      <t xml:space="preserve">
Acciones de seguridad vial </t>
    </r>
  </si>
  <si>
    <r>
      <rPr>
        <sz val="11"/>
        <rFont val="Arial"/>
        <family val="2"/>
      </rPr>
      <t xml:space="preserve">                                           </t>
    </r>
    <r>
      <rPr>
        <b/>
        <sz val="11"/>
        <rFont val="Arial"/>
        <family val="2"/>
      </rPr>
      <t xml:space="preserve"> </t>
    </r>
    <r>
      <rPr>
        <sz val="11"/>
        <rFont val="Arial"/>
        <family val="2"/>
      </rPr>
      <t xml:space="preserve">                                                                                                                                                                                                                                                                                   </t>
    </r>
    <r>
      <rPr>
        <b/>
        <sz val="11"/>
        <rFont val="Arial"/>
        <family val="2"/>
      </rPr>
      <t xml:space="preserve">A. 4.1.1.1.11.1 </t>
    </r>
    <r>
      <rPr>
        <sz val="11"/>
        <rFont val="Arial"/>
        <family val="2"/>
      </rPr>
      <t xml:space="preserve">Ejecución de pláticas para el fomento de la seguridad en las vías de circulación. </t>
    </r>
  </si>
  <si>
    <r>
      <rPr>
        <b/>
        <sz val="11"/>
        <rFont val="Arial"/>
        <family val="2"/>
      </rPr>
      <t>PPFSVR:</t>
    </r>
    <r>
      <rPr>
        <sz val="11"/>
        <rFont val="Arial"/>
        <family val="2"/>
      </rPr>
      <t xml:space="preserve"> Porcentaje de pláticas para el fomento de la seguridad vial realizadas. 
(Talleres de educación y seguridad vial y capacitación a empresas públicas y privadas en temas de educación vial)</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</si>
  <si>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Pláticas para el fomento de la seguridad vial</t>
    </r>
  </si>
  <si>
    <r>
      <t>A. 4.1.1.1.11.2</t>
    </r>
    <r>
      <rPr>
        <sz val="11"/>
        <rFont val="Arial"/>
        <family val="2"/>
      </rPr>
      <t xml:space="preserve"> Realización de campañas de difusión y fomento de la seguridad en las vías con mayor circulación </t>
    </r>
  </si>
  <si>
    <r>
      <rPr>
        <b/>
        <sz val="11"/>
        <rFont val="Arial"/>
        <family val="2"/>
      </rPr>
      <t>PCR:</t>
    </r>
    <r>
      <rPr>
        <sz val="11"/>
        <rFont val="Arial"/>
        <family val="2"/>
      </rPr>
      <t xml:space="preserve"> Porcentaje de campañas realizadas.
(Campañas de difusión en materia de Seguridad Vial a través de entrevistas, redes sociales, y campañas de prevención sobre conducir en estado de ebriedad. )</t>
    </r>
  </si>
  <si>
    <t xml:space="preserve">Trimestral
</t>
  </si>
  <si>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Campañas</t>
    </r>
  </si>
  <si>
    <r>
      <t xml:space="preserve">A. 4.1.1.1.11.3 </t>
    </r>
    <r>
      <rPr>
        <sz val="11"/>
        <rFont val="Arial"/>
        <family val="2"/>
      </rPr>
      <t>Ejecución de actividades enfocadas a eficientar la movilidad urbana.</t>
    </r>
  </si>
  <si>
    <r>
      <rPr>
        <b/>
        <sz val="11"/>
        <rFont val="Arial"/>
        <family val="2"/>
      </rPr>
      <t>PAEEMUR:</t>
    </r>
    <r>
      <rPr>
        <sz val="11"/>
        <rFont val="Arial"/>
        <family val="2"/>
      </rPr>
      <t xml:space="preserve"> Porcentaje de actividades enfocadas a eficientar la movilidad urbana realizadas.
(Retirar de la vía pública de los vehículos abandonados; fomento de las normas y cortesía urbana, mediante el otorgamiento de tarjetones: fortalecer la seguridad vial a través del establecimiento de acciones conjuntas con otros sectores e implementación de una base de datos con registros de accidente de tránsito)</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</si>
  <si>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Actividades enfocadas a eficientar la movilidad urbana.</t>
    </r>
  </si>
  <si>
    <r>
      <t xml:space="preserve">A. 4.1.1.1.11.4 </t>
    </r>
    <r>
      <rPr>
        <sz val="11"/>
        <rFont val="Arial"/>
        <family val="2"/>
      </rPr>
      <t>Impartición de capacitaciones en educación vial enfocada a conductores de vehículos.</t>
    </r>
  </si>
  <si>
    <r>
      <t xml:space="preserve">PCCEEVI: </t>
    </r>
    <r>
      <rPr>
        <sz val="11"/>
        <rFont val="Arial"/>
        <family val="2"/>
      </rPr>
      <t>Porcentaje de  capacitaciones enfocadas en educación vial impartidos.
(Cursos de capacitación en materia de educación vial sobre los fundamentos básicos y evaluaciones en materia de educación vial de manera teórica y práctica).</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</si>
  <si>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Cursos de capacitación enfocadas en educación vial</t>
    </r>
  </si>
  <si>
    <r>
      <t xml:space="preserve">4.01.1.1.11.5 </t>
    </r>
    <r>
      <rPr>
        <sz val="11"/>
        <rFont val="Arial"/>
        <family val="2"/>
      </rPr>
      <t>Ejecución de acciones en materia de prevención vial a peatones y conductores de vehículos motorizados.</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</si>
  <si>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xml:space="preserve">
Acciones en materia de prevención vial a peatones y conductores de vehículos motorizados</t>
    </r>
  </si>
  <si>
    <t>Componente
(Dirección de Vinculación y Seguimiento con Instancias)</t>
  </si>
  <si>
    <r>
      <t xml:space="preserve">C. 4.1..1.1.12 </t>
    </r>
    <r>
      <rPr>
        <sz val="11"/>
        <rFont val="Arial"/>
        <family val="2"/>
      </rPr>
      <t>Acciones de coordinación y seguimiento para el cumplimiento de los programas de seguridad pública realizadas.</t>
    </r>
  </si>
  <si>
    <r>
      <t xml:space="preserve">PACPSPI: </t>
    </r>
    <r>
      <rPr>
        <sz val="11"/>
        <rFont val="Arial"/>
        <family val="2"/>
      </rPr>
      <t>Porcentaje de acciones para el cumplimiento de programas  de Seguridad Pública implementadas.</t>
    </r>
  </si>
  <si>
    <r>
      <t>UNIDAD DE MEDIDA INDICADOR:</t>
    </r>
    <r>
      <rPr>
        <sz val="11"/>
        <rFont val="Arial"/>
        <family val="2"/>
      </rPr>
      <t xml:space="preserve">
Porcentaje
</t>
    </r>
    <r>
      <rPr>
        <b/>
        <sz val="11"/>
        <rFont val="Arial"/>
        <family val="2"/>
      </rPr>
      <t>UNIDAD DE MEDIDA DE LAS VARIABLES:</t>
    </r>
    <r>
      <rPr>
        <sz val="11"/>
        <rFont val="Arial"/>
        <family val="2"/>
      </rPr>
      <t xml:space="preserve">
Actividades para el cumplimiento de programas de seguridad pública. </t>
    </r>
  </si>
  <si>
    <r>
      <t xml:space="preserve">A. 4.1.1.1.12.1 </t>
    </r>
    <r>
      <rPr>
        <sz val="11"/>
        <rFont val="Arial"/>
        <family val="2"/>
      </rPr>
      <t>Coordinación del Subcomité Sectorial del Eje de Seguridad Ciudadana.</t>
    </r>
  </si>
  <si>
    <r>
      <rPr>
        <b/>
        <sz val="11"/>
        <rFont val="Arial"/>
        <family val="2"/>
      </rPr>
      <t>PSSSCC:</t>
    </r>
    <r>
      <rPr>
        <sz val="11"/>
        <rFont val="Arial"/>
        <family val="2"/>
      </rPr>
      <t xml:space="preserve"> Porcentaje de sesiones del Subcomité de Seguridad Ciudadana celebradas.
(Coordinar y dar seguimiento las sesiones del Subcomité sectorial del eje 4 Cancún por la Paz.)</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</si>
  <si>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Sesiones de Subcomité de Seguridad Ciudadana</t>
    </r>
  </si>
  <si>
    <r>
      <t>A. 4.1.1.1.12.2</t>
    </r>
    <r>
      <rPr>
        <strike/>
        <sz val="11"/>
        <rFont val="Arial"/>
        <family val="2"/>
      </rPr>
      <t xml:space="preserve"> </t>
    </r>
    <r>
      <rPr>
        <sz val="11"/>
        <rFont val="Arial"/>
        <family val="2"/>
      </rPr>
      <t>Ejecución de actividades administrativas de seguimiento para el cumplimiento de los programas de seguridad ciudadana realizadas en el municipio de Benito Juárez.</t>
    </r>
  </si>
  <si>
    <r>
      <rPr>
        <b/>
        <sz val="11"/>
        <rFont val="Arial"/>
        <family val="2"/>
      </rPr>
      <t>PAASPSPR:</t>
    </r>
    <r>
      <rPr>
        <sz val="11"/>
        <rFont val="Arial"/>
        <family val="2"/>
      </rPr>
      <t xml:space="preserve"> Porcentaje de actividades administrativas de seguimiento de los programas de Seguridad Pública realizadas.
(Coordinar y dar seguimiento a las acciones y acuerdos para el cumplimiento de los programas de la Secretaría Municipal de Seguridad Ciudadana y Tránsito por medio de reuniones con todas las área involucradas.)</t>
    </r>
  </si>
  <si>
    <r>
      <t>UNIDAD DE MEDIDA INDICADOR:
Porcentaje</t>
    </r>
    <r>
      <rPr>
        <b/>
        <sz val="11"/>
        <rFont val="Arial"/>
        <family val="2"/>
      </rPr>
      <t xml:space="preserve">
UNIDAD DE MEDIDA DE LAS VARIABLES:
</t>
    </r>
    <r>
      <rPr>
        <sz val="11"/>
        <rFont val="Arial"/>
        <family val="2"/>
      </rPr>
      <t>Actividades administrativas  de seguimientos.</t>
    </r>
  </si>
  <si>
    <t>Componente
(Dirección General de la Policía Auxiliar)</t>
  </si>
  <si>
    <r>
      <t xml:space="preserve">C. 4.1.1.1.13 </t>
    </r>
    <r>
      <rPr>
        <sz val="11"/>
        <rFont val="Arial"/>
        <family val="2"/>
      </rPr>
      <t>Acciones estratégicas para generar servicios de seguridad y vigilancia de calidad con enfoque de proximidad social realizadas.</t>
    </r>
  </si>
  <si>
    <r>
      <t xml:space="preserve">PAEGSSVCEPSR: </t>
    </r>
    <r>
      <rPr>
        <sz val="11"/>
        <rFont val="Arial"/>
        <family val="2"/>
      </rPr>
      <t>Porcentaje de acciones estratégicas para generar servicios de seguridad y vigilancia de calidad con enfoque de proximidad social realizadas.</t>
    </r>
  </si>
  <si>
    <r>
      <t>UNIDAD DE MEDIDA INDICADOR:</t>
    </r>
    <r>
      <rPr>
        <sz val="11"/>
        <rFont val="Arial"/>
        <family val="2"/>
      </rPr>
      <t xml:space="preserve">
Porcentaje
</t>
    </r>
    <r>
      <rPr>
        <b/>
        <sz val="11"/>
        <rFont val="Arial"/>
        <family val="2"/>
      </rPr>
      <t>UNIDAD DE MEDIDA DE LAS VARIABLES:</t>
    </r>
    <r>
      <rPr>
        <sz val="11"/>
        <rFont val="Arial"/>
        <family val="2"/>
      </rPr>
      <t xml:space="preserve">
Acciones estratégicas para generar servicios de seguridad y vigilancia con enfoque de proximidad social.</t>
    </r>
  </si>
  <si>
    <r>
      <t xml:space="preserve">A. 4.1.1.1.13.1 </t>
    </r>
    <r>
      <rPr>
        <sz val="11"/>
        <rFont val="Arial"/>
        <family val="2"/>
      </rPr>
      <t>Elaboración de manuales de orden administrativo y gestiones de capacitación.</t>
    </r>
  </si>
  <si>
    <r>
      <rPr>
        <b/>
        <sz val="11"/>
        <rFont val="Arial"/>
        <family val="2"/>
      </rPr>
      <t>PMGCR:</t>
    </r>
    <r>
      <rPr>
        <sz val="11"/>
        <rFont val="Arial"/>
        <family val="2"/>
      </rPr>
      <t xml:space="preserve"> Porcentaje de manuales y gestiones de capacitación realizados.
(Gestionar los proyectos de creación de manuales de Organización y Procedimientos, así como con diferentes dependencias de gobierno, capacitación y adiestramiento para los elementos de Policía Auxiliar)</t>
    </r>
  </si>
  <si>
    <r>
      <rPr>
        <b/>
        <sz val="11"/>
        <rFont val="Arial"/>
        <family val="2"/>
      </rPr>
      <t>UNIDAD DE MEDIDA INDICADOR:</t>
    </r>
    <r>
      <rPr>
        <sz val="11"/>
        <rFont val="Arial"/>
        <family val="2"/>
      </rPr>
      <t xml:space="preserve">
Porcentaje
UNIDAD DE MEDIDA DE LAS VARIABLES: 
manuales y gestiones de capacitación</t>
    </r>
  </si>
  <si>
    <r>
      <t xml:space="preserve">A. 4.1.1.1.13.2  </t>
    </r>
    <r>
      <rPr>
        <sz val="11"/>
        <rFont val="Arial"/>
        <family val="2"/>
      </rPr>
      <t xml:space="preserve">Implementación de incentivos para reconocer la labor policial.                                                                                                                                                                                                                                                                                    </t>
    </r>
  </si>
  <si>
    <r>
      <rPr>
        <b/>
        <sz val="11"/>
        <rFont val="Arial"/>
        <family val="2"/>
      </rPr>
      <t>PIR:</t>
    </r>
    <r>
      <rPr>
        <sz val="11"/>
        <rFont val="Arial"/>
        <family val="2"/>
      </rPr>
      <t xml:space="preserve"> Porcentaje de incentivos realizados.
(Acuerdos de incentivos, vales, apoyos, cortesías y aportaciones con empresas de la iniciativa pública y privada, para el reconocimiento de los elementos de la Dirección General de la Policía Auxiliar)</t>
    </r>
  </si>
  <si>
    <r>
      <rPr>
        <b/>
        <sz val="11"/>
        <rFont val="Arial"/>
        <family val="2"/>
      </rPr>
      <t>UNIDAD DE MEDIDA INDICADOR</t>
    </r>
    <r>
      <rPr>
        <sz val="11"/>
        <rFont val="Arial"/>
        <family val="2"/>
      </rPr>
      <t>:
Porcentaje
UNIDAD DE MEDIDA DE LAS VARIABLES: 
Incentivos</t>
    </r>
  </si>
  <si>
    <r>
      <t>A. 4.1.1.1.13.3</t>
    </r>
    <r>
      <rPr>
        <sz val="11"/>
        <rFont val="Arial"/>
        <family val="2"/>
      </rPr>
      <t xml:space="preserve"> Implementación de acciones de supervisión y vigilancia a los servicios prestados.</t>
    </r>
  </si>
  <si>
    <r>
      <rPr>
        <b/>
        <sz val="11"/>
        <rFont val="Arial"/>
        <family val="2"/>
      </rPr>
      <t>PASVSR:</t>
    </r>
    <r>
      <rPr>
        <sz val="11"/>
        <rFont val="Arial"/>
        <family val="2"/>
      </rPr>
      <t xml:space="preserve"> Porcentaje de acciones de supervisión y vigilancia a los servicios realizados.
(Implementar operativos de supervisión y vigilancia permanente en los diferentes servicios que brinda la Dirección General de la Policía Auxiliar)</t>
    </r>
  </si>
  <si>
    <r>
      <rPr>
        <b/>
        <sz val="11"/>
        <rFont val="Arial"/>
        <family val="2"/>
      </rPr>
      <t>UNIDAD DE MEDIDA INDICADOR:</t>
    </r>
    <r>
      <rPr>
        <sz val="11"/>
        <rFont val="Arial"/>
        <family val="2"/>
      </rPr>
      <t xml:space="preserve">
Porcentaje
</t>
    </r>
    <r>
      <rPr>
        <b/>
        <sz val="11"/>
        <rFont val="Arial"/>
        <family val="2"/>
      </rPr>
      <t>UNIDAD DE MEDIDA DE LAS VARIABLES</t>
    </r>
    <r>
      <rPr>
        <sz val="11"/>
        <rFont val="Arial"/>
        <family val="2"/>
      </rPr>
      <t>: 
Acciones de supervisión y vigilancia</t>
    </r>
  </si>
  <si>
    <t>Componente
 (Dirección del GEAVIG)</t>
  </si>
  <si>
    <r>
      <t xml:space="preserve">C. 4.1.1.1.14 </t>
    </r>
    <r>
      <rPr>
        <sz val="11"/>
        <rFont val="Arial"/>
        <family val="2"/>
      </rPr>
      <t>Acciones integrales contra la violencia familiar y de género implementadas.</t>
    </r>
  </si>
  <si>
    <r>
      <rPr>
        <b/>
        <sz val="11"/>
        <rFont val="Arial"/>
        <family val="2"/>
      </rPr>
      <t>PAICVFGI:</t>
    </r>
    <r>
      <rPr>
        <sz val="11"/>
        <rFont val="Arial"/>
        <family val="2"/>
      </rPr>
      <t xml:space="preserve"> Porcentaje de acciones integrales contra la violencia familiar y de género implementadas.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</si>
  <si>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
Acciones integrales contra la violencia familiar y de género</t>
    </r>
  </si>
  <si>
    <r>
      <t xml:space="preserve">A. 4.1.1.1.14.1 </t>
    </r>
    <r>
      <rPr>
        <sz val="11"/>
        <rFont val="Arial"/>
        <family val="2"/>
      </rPr>
      <t>Ejecución de acciones de prevención de la violencia familiar y de género.</t>
    </r>
  </si>
  <si>
    <r>
      <rPr>
        <b/>
        <sz val="11"/>
        <rFont val="Arial"/>
        <family val="2"/>
      </rPr>
      <t>PAPVFGR:</t>
    </r>
    <r>
      <rPr>
        <sz val="11"/>
        <rFont val="Arial"/>
        <family val="2"/>
      </rPr>
      <t xml:space="preserve"> Porcentaje de acciones de prevención de la violencia familiar y de género realizadas.
(Mesas de diálogo para la atención interinstitucional a las víctimas de violencia de género; base de datos y análisis de incidencia de violencia contra las mujeres; y módulos Itinerantes para la atención a la violencia contra las mujeres.)</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</si>
  <si>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
Acciones de prevención de la violencia familiar y de género </t>
    </r>
  </si>
  <si>
    <r>
      <t xml:space="preserve">A. 4.1.1.1.14.2 </t>
    </r>
    <r>
      <rPr>
        <sz val="11"/>
        <rFont val="Arial"/>
        <family val="2"/>
      </rPr>
      <t>Implementación de programas de intervención contra la violencia familiar y de género.</t>
    </r>
  </si>
  <si>
    <r>
      <rPr>
        <b/>
        <sz val="11"/>
        <rFont val="Arial"/>
        <family val="2"/>
      </rPr>
      <t xml:space="preserve">PPICVFGR: </t>
    </r>
    <r>
      <rPr>
        <sz val="11"/>
        <rFont val="Arial"/>
        <family val="2"/>
      </rPr>
      <t>Porcentaje de programas de intervención contra la violencia familiar y de género realizados.
(Intervenciones para la prevención, atención, sanción y seguimiento de la violencia familiar y de género)</t>
    </r>
  </si>
  <si>
    <r>
      <rPr>
        <b/>
        <sz val="11"/>
        <rFont val="Arial"/>
        <family val="2"/>
      </rPr>
      <t>UNIDAD DE MEDIDA INDICADOR:</t>
    </r>
    <r>
      <rPr>
        <sz val="11"/>
        <rFont val="Arial"/>
        <family val="2"/>
      </rPr>
      <t xml:space="preserve">
Porcentaje
</t>
    </r>
    <r>
      <rPr>
        <b/>
        <sz val="11"/>
        <rFont val="Arial"/>
        <family val="2"/>
      </rPr>
      <t xml:space="preserve">UNIDAD DE MEDIDA DE LAS VARIABLES: </t>
    </r>
    <r>
      <rPr>
        <sz val="11"/>
        <rFont val="Arial"/>
        <family val="2"/>
      </rPr>
      <t xml:space="preserve">
Programas de intervención contra la violencia familiar y de género</t>
    </r>
  </si>
  <si>
    <t>SEGUIMIENTO A LA EJECUCIÓN DEL PRESUPUESTO AUTORIZADO</t>
  </si>
  <si>
    <t>UNIDAD ADMINISTRATIVA</t>
  </si>
  <si>
    <t>PRESUPUESTO ANUAL AUTORIZADO</t>
  </si>
  <si>
    <t>PLANEACIÓN TRIMESTRAL DE EJECUCIÓN DEL PRESUPUESTO</t>
  </si>
  <si>
    <t>EJECUCIÓN  DEL PRESUPUESTO AUTORIZADO</t>
  </si>
  <si>
    <t>AVANCE TRIMESTRAL EN LA EJECUCIÓN DEL PRESUPUESTO</t>
  </si>
  <si>
    <t>AVANCE ACUMULADO ANUAL DE LA  EJECUCIÓN DEL PRESUPUESTO</t>
  </si>
  <si>
    <t>TRIMESTRE 1 2024</t>
  </si>
  <si>
    <t>TRIMESTRE 2 2024</t>
  </si>
  <si>
    <t>TRIMESTRE 3 2024</t>
  </si>
  <si>
    <t>TRIMESTRE 4 2024</t>
  </si>
  <si>
    <t>Dirección de la Policía de Seguridad Ciudadana</t>
  </si>
  <si>
    <t>Dirección Administrativa</t>
  </si>
  <si>
    <t>Dirección de Tránsito</t>
  </si>
  <si>
    <t>Dirección General de la Policía Auxiliar</t>
  </si>
  <si>
    <t>INSTRUCTIVO</t>
  </si>
  <si>
    <t>EJEMPLO PARA REPORTAR SUS AVANCES, SOLO TIENEN QUE REGISTRAR LOS VALORES PROGRAMADOS POR TRIMESTRE Y CONFORME REPORTEN AVANCES REGISTRAR EL AVANCE DEL TRIMESTRE CORRESPONDIENTE POSICIONARSE EN LA CELDA DE ARRIBA Y ARRASTRAR LA CON LA CRUZ NEGRITA HACIA ABAJO PARA OBTENER EL AVANCE CORRESPONDIENTE . VERIFICAR DANDO DOBLE CLIC A LA INFORMACION OBTENIDA.</t>
  </si>
  <si>
    <t>EL COLOR DE LA CELDA REPRESENTA QUE NO SE PROGRAMÓ ACTIVIDAD EN ESE TRIMESTRE</t>
  </si>
  <si>
    <t>EL COLOR DE LA CELDA REPRESENTA QUE NO SE HA REPORTADO EL TRIMESTRE O QUE NO SE REALIZÓ POR NO ESTAR PROGRAMADO</t>
  </si>
  <si>
    <r>
      <rPr>
        <b/>
        <sz val="11"/>
        <color rgb="FF000000"/>
        <rFont val="Arial"/>
        <family val="2"/>
      </rPr>
      <t>PPPIVCENVIPE:</t>
    </r>
    <r>
      <rPr>
        <sz val="11"/>
        <color rgb="FF000000"/>
        <rFont val="Arial"/>
        <family val="2"/>
      </rPr>
      <t xml:space="preserve"> Tasa de variación del Porcentaje de población de 18 años y más que percibe inseguro vivir en Cancún.
</t>
    </r>
    <r>
      <rPr>
        <b/>
        <sz val="11"/>
        <color rgb="FF000000"/>
        <rFont val="Arial"/>
        <family val="2"/>
      </rPr>
      <t>ENVIPE</t>
    </r>
    <r>
      <rPr>
        <sz val="11"/>
        <color rgb="FF000000"/>
        <rFont val="Arial"/>
        <family val="2"/>
      </rPr>
      <t>: Encuesta Nacional de Victimización y Percepción sobre Seguridad Pública. Periodicidad Anual.</t>
    </r>
  </si>
  <si>
    <t>Secretaría Municipal de Seguridad Ciudadana y Tránsito</t>
  </si>
  <si>
    <r>
      <rPr>
        <b/>
        <sz val="13"/>
        <rFont val="Arial"/>
        <family val="2"/>
      </rPr>
      <t>META ANUAL</t>
    </r>
    <r>
      <rPr>
        <sz val="13"/>
        <rFont val="Arial"/>
        <family val="2"/>
      </rPr>
      <t xml:space="preserve">: CORRESPONDE A LA META AJUSTADA EN EL PMD 2021-2024 ACTUALIZADO
</t>
    </r>
    <r>
      <rPr>
        <b/>
        <sz val="13"/>
        <rFont val="Arial"/>
        <family val="2"/>
      </rPr>
      <t>META PROGRAMADA</t>
    </r>
    <r>
      <rPr>
        <sz val="13"/>
        <rFont val="Arial"/>
        <family val="2"/>
      </rPr>
      <t xml:space="preserve">: Al ser un indicador NO ACUMULATIVO la meta programada para cada trimestre considera el mismo valor.
</t>
    </r>
    <r>
      <rPr>
        <b/>
        <sz val="13"/>
        <rFont val="Arial"/>
        <family val="2"/>
      </rPr>
      <t>META LOGRADA:</t>
    </r>
    <r>
      <rPr>
        <sz val="13"/>
        <rFont val="Arial"/>
        <family val="2"/>
      </rPr>
      <t xml:space="preserve"> Registra el valor proporcionado por el INEGI en la encuesta ENVIPE, mientras no se actualice seguirá siendo igual al último dato disponible.
</t>
    </r>
    <r>
      <rPr>
        <b/>
        <sz val="13"/>
        <rFont val="Arial"/>
        <family val="2"/>
      </rPr>
      <t>PORCENTAJE DE AVANCE TRIMESTRAL</t>
    </r>
    <r>
      <rPr>
        <sz val="13"/>
        <rFont val="Arial"/>
        <family val="2"/>
      </rPr>
      <t xml:space="preserve">: Calcula el avance de la meta lograda en el trimestre respecto a la meta programada. Al ser un indicador descendiente se espera que los avances sean negativos indicando que la inseguridad ha disminuido.
</t>
    </r>
    <r>
      <rPr>
        <b/>
        <sz val="13"/>
        <rFont val="Arial"/>
        <family val="2"/>
      </rPr>
      <t>PORCENTAJE DE AVANCE ACUMULADO TRIMESTRALMENTE:</t>
    </r>
    <r>
      <rPr>
        <sz val="13"/>
        <rFont val="Arial"/>
        <family val="2"/>
      </rPr>
      <t xml:space="preserve"> El avance acumulado al primer trimestre es igual al avance del primer trimestre, por eso no aparece. A partir del segundo trimestre se calculan los avances logrados respecto a los programados realizando las sumas de los trimestres que se reportan. Por ejemplo para el segundo trimestre se suma lo logrado en el primero y segundo trimestre, se divide entre la suma de lo programado en el primero y segundo trimestre y a este resultado se le resta la unidad para obtener el avance acumulado.
</t>
    </r>
    <r>
      <rPr>
        <b/>
        <sz val="13"/>
        <rFont val="Arial"/>
        <family val="2"/>
      </rPr>
      <t xml:space="preserve">SEMAFORIZACIÓN: </t>
    </r>
    <r>
      <rPr>
        <sz val="13"/>
        <rFont val="Arial"/>
        <family val="2"/>
      </rPr>
      <t xml:space="preserve">Si el avance es igual a 0% o menor la celda se pintará de color verde; si el avance es mayor a cero y menor al 15% la celda se pintará de amarillo; y si el valor es mayor al 15% la celda se pintará de rojo.
</t>
    </r>
    <r>
      <rPr>
        <b/>
        <sz val="13"/>
        <rFont val="Arial"/>
        <family val="2"/>
      </rPr>
      <t>TEXTO NO APLICA:</t>
    </r>
    <r>
      <rPr>
        <sz val="13"/>
        <rFont val="Arial"/>
        <family val="2"/>
      </rPr>
      <t xml:space="preserve"> Los avances mostrarán la leyenda NO APLICA mientras no se registren metas logradas.
</t>
    </r>
    <r>
      <rPr>
        <b/>
        <sz val="13"/>
        <rFont val="Arial"/>
        <family val="2"/>
      </rPr>
      <t>AVANCE LOGRADO EN EL PRIMER TRIMESTRE 2024:</t>
    </r>
    <r>
      <rPr>
        <sz val="13"/>
        <rFont val="Arial"/>
        <family val="2"/>
      </rPr>
      <t xml:space="preserve"> Tanto el avance trimestral como el acumulado trimestral fue de 11.43% un valor positivo indicando que la inseguridad se incrementó respecto a lo esperado. El semáforo está en amarillo. </t>
    </r>
  </si>
  <si>
    <t>Termino de administración cierre de sistema</t>
  </si>
  <si>
    <r>
      <t xml:space="preserve">La meta anual programada se modifico esto debido a que los datos que los datos obtenidos del Secretariado Ejecutivo del Sistema Nacional de Seguridad Publica (SESNSP), estas desfasados por un mes, por lo que las cifras de los delitos cometidos contra el patrimonio se veían en una notable variación en los trimestres.
</t>
    </r>
    <r>
      <rPr>
        <b/>
        <sz val="13"/>
        <rFont val="Arial"/>
        <family val="2"/>
      </rPr>
      <t>Meta trimestral:</t>
    </r>
    <r>
      <rPr>
        <sz val="13"/>
        <rFont val="Arial"/>
        <family val="2"/>
      </rPr>
      <t xml:space="preserve"> La tasa de variación de delitos cometidos contra el patrimonio de la población del municipio de Benito Juárez, es de un valor positivo del avance trimestral, lo que indica que la incidencia delictiva disminuyo un -7.58% por debajo de lo esperado, debido a los 3,233 delitos cometidos contra el patrimonio reportados en el municipio, contra los 3,529 de proyección para el tercer trimestre. Datos obtenidos del Secretariado Ejecutivo del Sistema Nacional de Seguridad Pública (SESNSP).
</t>
    </r>
    <r>
      <rPr>
        <b/>
        <sz val="13"/>
        <rFont val="Arial"/>
        <family val="2"/>
      </rPr>
      <t>Meta anual:</t>
    </r>
    <r>
      <rPr>
        <sz val="13"/>
        <rFont val="Arial"/>
        <family val="2"/>
      </rPr>
      <t xml:space="preserve"> La tasa de variación de delitos cometidos contra el patrimonio de la población del municipio de Benito Juárez, con los datos obtenidos del Secretariado Ejecutivo del Sistema Nacional de Seguridad Pública (SESNSP), el valor se debe a que solo considera el tercer trimestre con 3,233 delitos y los compara con la meta anual de 13,974 delitos, pero el avance anual se registra como N/A al ser un indicador NO acumulativo, de acuerdo con la Guía para la Integración y Rendición de Informes de Avance de Gestión Financiera ASEQROO.
</t>
    </r>
    <r>
      <rPr>
        <b/>
        <sz val="13"/>
        <rFont val="Arial"/>
        <family val="2"/>
      </rPr>
      <t>Nota:</t>
    </r>
    <r>
      <rPr>
        <sz val="13"/>
        <rFont val="Arial"/>
        <family val="2"/>
      </rPr>
      <t xml:space="preserve"> Municipal-Delitos-2015-2024_ago2024.zip/ 
https://drive.google.com/file/d/16F-FaVDzC56JWaG7ta5TXsERJZi_YATo/view?usp=sharing</t>
    </r>
  </si>
  <si>
    <t>Este componente sufrió un incremento con respecto a la meta anual inicial, esto debido a la necesidad de la ciudadanía en desempeñar más acciones en materia de prevención, en tal contexto se tiene como meta anual de 3,216 acciones de prevención para ser desarrolladas. Este trimestre su realización fue de 882 de las 1,008 acciones programadas. Obteniendo un avance del 87.50%, con respecto a la meta proyectada en el trimestre, el porcentaje obtenido se debe a que se reprogramaron para el siguiente trimestre el desarrollo de estas, esperando contar con las condiciones adecuadas para la implementación, desarrollo eficaz y poder cumplir adecuadamente con la proyección anual, por lo tanto, se obtuvo un avance anual del 93.10%.</t>
  </si>
  <si>
    <r>
      <rPr>
        <b/>
        <sz val="11"/>
        <rFont val="Arial"/>
        <family val="2"/>
      </rPr>
      <t xml:space="preserve">PAPVPCVM: </t>
    </r>
    <r>
      <rPr>
        <sz val="11"/>
        <rFont val="Arial"/>
        <family val="2"/>
      </rPr>
      <t>Porcentaje de acciones en materia de prevención vial a peatones y conductores de vehículos motorizados.
(Acciones en materia de prevención vial a peatones y conductores de vehículos motorizados, mediante diversos operativos y programas para garantizar la seguridad vial a toda la población Benitojuarense).</t>
    </r>
  </si>
  <si>
    <t>Este indicador tuvo un incremento con respecto a la proyección de las actividades a desarrollan en el año, este incremento se debe a las diferentes peticiones emitidas por los centros educativos, así como de la población benitojuarese en implementar más acciones para la prevención de conductas violentas, es tal contexto se tiene una meta anual de 739 intervenciones. En este trimestre se realizaron 113 de las 226 programadas. Obteniendo un porcentaje de avance del 50% con respecto a la meta del tercer trimestre, este porcentaje deriva que se reprogramaron el desarrollo de estas intervenciones para el siguiente trimestre, esperando contar con las condiciones óptimos para su desarrollo, por lo tanto, se logró un avance anual del 81.19%.</t>
  </si>
  <si>
    <t>Este indicador tuvo un incremento con respecto a la meta anual, en este sentido tiene como meta anual realizar 611 actividades enfocadas a los derechos humanos y la prevención del delito. En este trimestre se realizaron 144 de las 174 programadas. Obteniendo un porcentaje de avance del 82.76% con respecto a la meta proyectada en el trimestre, este porcentaje obtenido se debe a que se reprogramaron para el siguiente trimestre el desarrollo de estas acciones para esperando contar con las condiciones óptimas para su desarrollo, logrando así un avance anual del 85.27%.</t>
  </si>
  <si>
    <t>Este indicador tuvo un incremento con respecto a la meta anual proyectada, por lo que se tiene programado realizar 862 acciones en beneficio de la comunidad para prevenir y sancionar la violencia con perspectiva de género; En este trimestre se realizaron 227 acciones de 219 que se tenían programadas para su desarrollo, en tal sentido se obtuvo un cumplimiento del 103.65%, teniendo así un incremento del 3.65% con respecto a la proyección del trimestre, así mismo se obtuvo un avance anual del 95.36%.</t>
  </si>
  <si>
    <t>Este indicador tuvo un incremento con respecto a la meta anual proyectada, por lo que se tiene programado realizar 314 actividades de creación y seguimiento de comités empresariales, educativos y de participación ciudadana. En este trimestre se realizaron 113 acciones de 100 que se tenían programadas para su desarrollo, en tal sentido se obtuvo un cumplimiento del 113%, teniendo así un incremento del 13% con respecto a la proyección del trimestre, así mismo se obtuvo un avance anual del 96.18%.</t>
  </si>
  <si>
    <t>Este indicador tuvo un incremento con respecto a la meta anual proyectada, por lo que se tiene programado realizar 650 actividades para generar acuerdos y coordinación que coadyuven en la prevención del delito. Este trimestre se realizó 282 de las 278 programadas. Obteniendo un incremento con respecto a la meta proyectada en el trimestre del 1.44%, un porcentaje muy cercano al 100% de cumplimiento, el porcentaje obtenido se debe a la necesidad de sumar más estrategias que ayuden a la prevención del delito con los tres órdenes de gobierno, así como con el sector privado, en tal sentido, se tuvo un porcentaje anual del 111.38%.</t>
  </si>
  <si>
    <t>Este indicador tiene como meta anual realizar 40 actividades integrales para el mejoramiento de la calidad de vida de la población. En este trimestre se realizaron 03 de las 11 actividades que se tenían proyectas. Logrando obtener un avance del 27.27% con respecto a la proyección, este porcentaje se debe a que en el primer trimestre se desempeñaron más actividades de las que se tenían proyectadas, en tal sentido se obtuvo un avance anual del 62.50%.</t>
  </si>
  <si>
    <t>Este componente tiene como meta anual realizar 69 acciones de difusión de cultura y prevención del delito, por lo tanto, en este trimestre se realizaron 15 de las 18 acciones que se tenían proyectadas en el trimestre, obteniendo un porcentaje de avance con respecto a la meta proyectada del 83.33%, este porcentaje se debe a que en el trimestre pasado se implementaron más acciones de las que se tenían proyectadas. En tal sentido, se obtuvo un avance anual 108.70%.</t>
  </si>
  <si>
    <t>Este indicador tiene como meta anual realizar 69 acciones de difusión de cultura y prevención del delito, por lo tanto, en este trimestre se realizaron 15 de las 18 acciones que se tenían proyectadas en el trimestre, obteniendo un porcentaje de avance con respecto a la meta proyectada del 83.33%, este porcentaje se debe a que en el trimestre pasado se implementaron más acciones de las que se tenían proyectadas. En tal sentido, se obtuvo un avance anual 108.70%.</t>
  </si>
  <si>
    <t>Este componente tuvo un incremento con respecto a la meta anual proyectada, por lo que se tiene como meta anual 765 acciones orientadas a la ejecución cotidiana de buenas prácticas. En este trimestre se realizó 269 de las 222 acciones que se tenían proyectadas. Obteniendo un incremento con respecto a la meta proyectada del 21.17%, el porcentaje obtenido se debe a que algunas actividades que se realizan no dependen como tal de la dirección, si no de la participación de la ciudadanía, así mismo, se ha obteniendo un avance anual del 101.96%.</t>
  </si>
  <si>
    <t>Este indicador tiene como meta anual la realización de 425 campañas en redes sociales y en otros medios sobre las funciones y procedimientos de esta dirección. En este trimestre se realizaron 220 de las 101 que se tenían proyectadas. Obteniendo un incremento del 17.82% con respecto a la proyección del trimestre, el porcentaje obtenido es gracias a que la ciudadanía tiene mayor participación e interés sobre las funciones y procedimientos que se llevan a cabo. Así mismo, se obtuvo un avance anual del 149.18%.</t>
  </si>
  <si>
    <t>Este indicador tiene como meta anual la realización de implementar 03 instrumentos normativos, en este trimestre no se llevó a cabo la actividad esto debido a que debe de pasar por ciertos filtros para la autorización y ejecución del mismo, en tal sentido, se está trabajando para la validación.</t>
  </si>
  <si>
    <t>Este indicador tuvo un incremento con respecto a la meta anual proyectada, por lo que se tiene como meta anual, la realización de 337 visitas de supervisión aleatorias al personal operativo y de servicio de esta Secretaria. En este trimestre se realizaron las 49 de 120 actividades que se tenían programadas. Obteniendo un avance de 40.83% con respecto a meta proyectada en el trimestre, este porcentaje obtenido se debe a que se reprogramaron la ejecución de estas visitas para el siguiente y trimestre, esperando contar con las condiciones adecuadas para su implementación, así mismo se alcanzó un avance anual del 43.32%.</t>
  </si>
  <si>
    <t>Este componente tiene como meta anual realizar 1,117 consultas jurídicas al personal y a su vez la actualización del marco normativo de esta Secretaria. En este trimestre se realizaron 145 consultas de 279 que se tenían proyectadas. Obteniendo así un avance del 51.97% con respecto a la meta proyectada, el avance obtenido se debe a que las actividades que se realizan no dependen en su totalidad del área, esta depende de las necesidades de las áreas operativas para poder brindarles las asesorías en materia del llenado de sus IPH`S, por lo que se espera poder contar en el siguiente trimestre con las condiciones adecuadas y poder subsanar la actividad, así mismo, se obtuvo un avance anual del 40.38%.</t>
  </si>
  <si>
    <t>Este indicador tiene como meta anual la realización de 01 actualización al marco jurídico municipal de esta secretaria, en este trimestre no se meta proyectada.</t>
  </si>
  <si>
    <t>Este indicador tiene como meta anual realizar 1,092 atenciones jurídicas en asuntos relacionados con el personal de la SMSCyT. Este trimestre se logró la ejecución de 140 atenciones de 273 que se tenían proyectadas. Obteniendo un avance del 51.28% el porcentaje obtenido se debe a que la dirección no depende directamente de las asesorías que se brindan, estas varían dependiendo de las necesidades de las áreas operativas para el llenado de sus Informes Policiales Homologados, esperando que para el siguiente trimestre se subsanen las actividades faltantes, así mismo, se logró un avance anual del 40.02%.</t>
  </si>
  <si>
    <t>Este indicador tiene como meta anual la realización de 24 sesiones de la Comisión del Servicio de Carrera de Honor y Justicia. En este trimestre se realizaron 05 sesiones de 06 que se tenían proyectadas. Obteniendo un avance del 83.33% con respecto a la meta proyectada. Este porcentaje se debe a que para poder llevar a cabo las sesiones se necesita que participen todos los integrantes que lo conforman, pero por cuestiones de operatividad se vio afectada el desempeño de estas, así como de cuestiones administrativas, esperando contar con las condiciones para poder subsanar en el siguiente trimestre las sesiones faltantes, así mismo, se tiene un avance con respecto a la meta anual 58.33%.</t>
  </si>
  <si>
    <t>Este componente tiene como meta anual la realización de 4,520 informes y estadísticas de delitos y faltas administrativas dentro de este municipio. En este trimestre se realizaron 1,189 actividades de 1,204 que se tenían proyectadas. Logrando así un avance del 98.75% con respecto la meta del trimestre y a su vez obtuvo un avance anual del 80.93%.</t>
  </si>
  <si>
    <t>Este indicador tiene como meta anual la ejecución de 3,357 actividades integrales para crear inteligencia policial. En este trimestre se realizaron 1,002 actividades de 914 que se tenían programadas para el trimestre. Logrando así un cumplimiento del 109.63% con respecto a la meta del trimestre, así mismo, se obtuvo un avance anual del 85.70%.</t>
  </si>
  <si>
    <t>Este indicador tiene como meta anual la ejecución de 1,163 actividades para la renovación, modernización, mantenimiento y conservación de los equipos de cómputo y otras tecnologías. En este trimestre se lograron ejecutar 187 actividades de 290 que se tenían proyectadas para el trimestre. Obteniendo así un avance del 64.48%, este porcentaje obtenido se debe a que se reprogramaron para el siguiente trimestre la implementación de estas acciones esperando contar con las condiciones óptimas para la realización de estas, en este sentido se logró un avance anual del 67.15%.</t>
  </si>
  <si>
    <t>Este componente tiene como meta anual la realización de 1,483 operativos de seguridad pública con los tres órdenes de gobierno. En este trimestre se realizaron 372 de 369 operativos que se tenían proyectados, obteniendo así un porcentaje de cumplimiento del 100.81% con respecto a la meta del trimestre, así mismo se obtuvo un avance anual del 74.65%.</t>
  </si>
  <si>
    <t>Este indicador tiene como meta anual la ejecución de 144 operativos de seguridad de alto impacto. En este trimestre se realizaron los 36 operativos que se tenían proyectados para el trimestre, obteniendo un cumplimiento del 100% y a su vez se tiene un avance anual del 75%.</t>
  </si>
  <si>
    <t>Este indicador tiene como meta anual la realización de 1,339 actividades de persuasión y disuasión para la disminución de hechos delictivos en zonas con alto índice delictivo. En este trimestre se realizaron 336 de 333 que se tenían proyectadas. Obteniendo un porcentaje de cumplimiento del 100.90% con respecto a la meta proyectada en el trimestre, por lo consiguiente se obtuvo un avance anual del 74.61%.</t>
  </si>
  <si>
    <t>Este componente tiene como meta anual la ejecución de 27,145 acciones de proximidad social, presencial policial y mecanismos de combate hacia hecho delictivos. En este trimestre se realizaron 6,775 de 6,810 de las que se tenían proyectadas. Obteniendo así un avance del 99.94%, este porcentaje se debe a que se reprogramaron para el siguiente trimestre la ejecución de estas acciones, esperando contar con las condiciones óptimas para poder desempañar dichas actividades, en tal contexto se logró un avance con respecto a la meta anual del 70.82%.</t>
  </si>
  <si>
    <t>Este indicador tiene como meta anual la ejecución de 20,725 acciones de proximidad. En este trimestre se realizaron 5,089 de 5,170 de las que se tenían proyectadas, obteniendo un porcentaje de avance del 98.34%, este porcentaje se debe a que se reprogramaron para el siguiente trimestre la ejecución de estas acciones, esperando contar con las condiciones óptimas para poder desempañar dichas actividades, en tal contexto se logró un avance con respecto a la meta anual del 71.18%.</t>
  </si>
  <si>
    <t>Este indicador tiene como meta anual implementar 6,420 operativos policiales con el apoyo de los tres órdenes de gobierno. Este trimestre se realizó 1,686 de 1,635 que se tenían programadas, obteniendo un porcentaje de cumplimiento del 103.12% este porcentaje se debe a que se reprogramaron para el siguiente trimestre la ejecución de estas acciones, esperando contar con las condiciones óptimas para poder desempañar dichas actividades, en tal contexto se logró un avance con respecto a la meta anual del 69.64%.</t>
  </si>
  <si>
    <t>Este componente tiene como anual realizar 56 gestiones y tramites en recursos humanos y materiales. En este trimestre se realizaron las 13 gestiones de 18 que se tenían proyectadas, obteniendo un porcentaje de avance del 72.22% este porcentaje obtenido se debe a que se reprogramaron algunas actividades para el siguiente trimestre, en tal contexto se tiene un porcentaje de avance anual del 75%.</t>
  </si>
  <si>
    <t>Este indicador tiene meta proyectada la realización de una actividad en el año, en este trimestre se realizó la actividad proyectada por lo que refleja un cumplimiento del 100% con respecto a la meta del trimestre como la meta anual.</t>
  </si>
  <si>
    <t>Este indicador tiene como meta anual la realización de 24 acciones de mantenimiento y modernización a la infraestructura y parque vehicular. En este trimestre se realizaron las 06 acciones que se tenían proyectadas para el trimestre, obteniendo un porcentaje de cumplimiento del 100%, así como un porcentaje de avance anual del 79.17%.</t>
  </si>
  <si>
    <t>Este indicador tiene como meta anual la implementación de 23 acciones para incentivar la lealtad, orgullo y sentido de pertenencia. Este trimestre se realizaron las 06 acciones de 09 que se tenían proyectadas en el trimestre, obteniendo un porcentaje de avance del 66.67% con respecto a la meta proyectada en el trimestre, el porcentaje obtenido se debe a que reprogramaron desempeñar las actividades en el siguiente trimestre en tal contexto se tiene un porcentaje de avance anual del 69.57%.</t>
  </si>
  <si>
    <t>Este indicador tiene como meta anual la elaboración de 01 proyecto para el mejoramiento del equipamiento policial. En este trimestre no se logró el desarrollo de esta actividad, ya que está en estudio el proyecto esperando poder presentarlo en el siguiente trimestre, por lo tanto, aun no se tiene un porcentaje de cumplimiento en la meta anual.</t>
  </si>
  <si>
    <t>Este indicador tiene como meta anual la implementación de 05 actividades para la certificación del personal policial. En este trimestre no se lograro realizar la actividad que se tenían proyectada, esperando contar con las condiciones necesarias para el desempeño de esta en el siguiente trimestre, por lo tanto, se tiene un avance anual del 80%.</t>
  </si>
  <si>
    <t>Este componente tiene como meta anual la ejecución de 229,400 acciones de seguridad, prevención social del delito y atención a turistas y residentes. En este trimestre se realizaron 57,342 de 57,351 que se tenían proyectadas en el trimestre, obteniendo un porcentaje de avance del 99.98%, un porcentaje muy cercano del 100% de cumplimiento con respecto a la meta proyectada, con respecto a la meta anual se obtuvo un avance del 75.17%.</t>
  </si>
  <si>
    <t>Este indicador tiene como meta anual la impartición de 06 platicas en materia de prevención del delito dirigido a empresas, personal hotelero y comerciantes, así como a residentes. En este trimestre no se realizó la actividad que se tenían proyectada, ya que el trimestre pasado se adelantó la actividad que se tenía programada para este trimestre, por lo tanto, se tiene un porcentaje de cumplimiento del 0%, en tal sentido se logró obtener un avance con respecto a la meta anual del 50%.</t>
  </si>
  <si>
    <t>Este indicador tiene como meta anual la consolidación de 103,928 operativos de prevención y disuasión con proximidad social. En este trimestre se realizaron 25,973 de 25,981 que se tenían programadas, obteniendo un porcentaje de cumplimiento del 99.97%, así como un avance anual del 74.99%.</t>
  </si>
  <si>
    <t>Este indicador tiene como meta anual la consolidación de 124,740 módulos de atención al turista. En este trimestre se realizaron 31,188 de 31,185 que se tenían programadas, obteniendo un porcentaje de cumplimiento del 100.01%, así como un avance anual del 75.33%.</t>
  </si>
  <si>
    <t>Este indicador tiene como meta anual la instalación de 720 filtros de vigilancia, para la prevención del delito y atención a turistas. En este trimestre se realizaron los 180 filtros que se tenían programadas, obteniendo un porcentaje de cumplimiento del 100%, así como un avance anual del 75%.</t>
  </si>
  <si>
    <t>Este indicador tiene como meta anual la implementación de 06 cursos especializados para la profesionalización de los elementos de esta secretaria. En este trimestre se realizó 01 de 03 actividades que se tenía proyectada en el trimestre, obteniendo un porcentaje de avance del 33.33%, este porcentaje alcanzado se debe a que se reprogramaron las actividades para el siguiente trimestre, esperando contar con las condiciones idóneas para su implementación, en tal sentido se obtuvo un avance con respecto a la meta anual del 33.33%.</t>
  </si>
  <si>
    <t>Este componente tuvo una adecuación respecto a la proyección de la meta anual, esto a razón que el Secretariado Ejecutivo del Sistema Nacional de Seguridad Publica, actualizo el Programa Rector de Profesionalización publicado en enero del 2024, por tal motivo los tiempos para la validación de los programas de capacitación se han extendido, por lo que al no contar con el Registro de Instancia Capacitadora clasificación A, se ha visto mermada la capacitación de los elementos de esta secretaria, es por ello que se adecuo la proyección a la realización de 1,296 capacitaciones iniciales, continuas y especializadas impartida al personal de esta secretaria. En este trimestre se realizaron 266 de 581 capacitaciones, obteniendo un porcentaje de avance del 45.78%, esperando contar con las condiciones idóneas en el siguiente trimestre para poder subsanar el rezago de las capacitaciones, en este sentido se logro obtener un avance anual del 39.58%.</t>
  </si>
  <si>
    <t>Este indicador tuvo una adecuación respecto a la proyección de la meta anual, esto a razón que el Secretariado Ejecutivo del Sistema Nacional de Seguridad Publica, actualizo el Programa Rector de Profesionalización publicado en enero del 2024, por tal motivo los tiempos para la validación de los programas de capacitación se han extendido, por lo que al no contar con el Registro de Instancia Capacitadora clasificación A, se ha visto mermada la capacitación de los elementos de esta secretaria, es por ello que se adecuo la proyección a la realización de 1,084 capacitaciones en materia de formación continua para el personal de esta secretaria. En este trimestre se realizaron 227 de 534 capacitaciones, obteniendo un porcentaje de avance del trimestre 42.51%, esperando contar con las condiciones idóneas en el siguiente trimestre para poder subsanar el rezago de las capacitaciones, en este sentido se logró obtener un avance anual del 39.39%.</t>
  </si>
  <si>
    <t>Este indicador tuvo una adecuación respecto a la proyección de la meta anual, esto a razón que el Secretariado Ejecutivo del Sistema Nacional de Seguridad Publica, actualizo el Programa Rector de Profesionalización publicado en enero del 2024, por tal motivo los tiempos para la validación de los programas de capacitación se han extendido, por lo que al no contar con el Registro de Instancia Capacitadora clasificación A, se ha visto mermada la capacitación de los elementos de esta secretaria, es por ello que se adecuo la proyección a la realización anual de 112 capacitaciones de formación especializada para el personal de esta secretaria. En este trimestre se realizaron 39 de 47 capacitaciones, obteniendo un porcentaje de avance del trimestre del 82.98%, esperando contar con las condiciones idóneas en el siguiente trimestre para poder subsanar el rezago de las capacitaciones, en este sentido se logró obtener un avance anual del 76.79%.</t>
  </si>
  <si>
    <t>Este indicador tiene como meta anual la realización de 100 capacitaciones en materia de formación inicial para el personal activo y aspirantes a la policía municipal. En este trimestre no se tiene meta proyectada.</t>
  </si>
  <si>
    <t>Este componente sufrió una adecuación con respecto a su meta anual en la realización de 173 acciones en materia de seguridad vial, esto se debe a que recientemente se ha reformado algunas facultades entre los gobiernos estatales y municipales, en este sentido se disminuyó la implementación de estas acciones. En este trimestre se realizaron 34 de 44 que se tenían proyectadas en el trimestre, obteniendo un porcentaje de avance del 77.27%, este porcentaje obtenido se debe a que debido a las adecuaciones se siguen ajustando la implementación de algunas actividades, esperando contar con las condiciones idóneas en el siguiente trimestre, para poder subsanar las actividades rezagadas, en tal contexto se logro un avance con respecto a la meta anual del 101.16%.</t>
  </si>
  <si>
    <t>Este indicador tiene como meta anual la realización de 35 pláticas para el fomento de la seguridad vial. En este trimestre se realizaron 03 de 08 platicas que se tenían proyectadas en el trimestre, obteniendo un porcentaje de avance del 37.50% con respecto a la meta proyectada, este porcentaje obtenido deriva a que se reprogramaron la implementación de estas pláticas para el siguiente trimestre, esperando contar con las condiciones necesarias para su desarrollo, en tal contexto se obtuvo un avance con respecto a la meta anual del 71.43%.</t>
  </si>
  <si>
    <t>Este indicador tiene como meta anual la realización de 19 campañas de difusión y fomento de la seguridad en las vías con mayor circulación. En este trimestre se realizaron 06 de las 07 que se tenían proyectadas en el trimestre, obteniendo un porcentaje de avance del 85.71%, este porcentaje se debe a que se reprogramaron para el siguiente trimestre la ejecución de estas acciones, esperando contar con las condiciones óptimas para poder desempañar dichas actividades, en tal contexto se obtuvo un avance con respecto a la meta anual del 73.68%.</t>
  </si>
  <si>
    <t>Este indicador tiene como meta anual la realización de 22 actividades enfocadas a eficientar la movilidad urbana. En este trimestre se realizaron 04 actividades de 05 que se tenían proyectadas, obteniendo un porcentaje de avance con respecto a la proyección ene le trimestre del 80%, en tal contexto se obtuvo un avance anual del 72.73%.</t>
  </si>
  <si>
    <t xml:space="preserve">Este indicador sufrió una adecuación con respecto a su meta anual en la realización de 27 capacitaciones en materia de educación vial enfocadas a conductores de vehículos, esto se debe a que recientemente se ha reformado algunas facultades entre los gobiernos estatales y municipales, en este sentido se disminuyó la implementación de estas acciones, dicho esto. En este trimestre se realizaron las 08 actividades que se tenían programadas en el trimestre, obteniendo así un porcentaje de cumplimiento del 100% con respecto al trimestre, así como un avance anual del 281.48%. </t>
  </si>
  <si>
    <t>Este indicador tiene como meta anual la realización de 70 acciones en materia de prevención vial a peatones y conductores de vehículos motorizados. En este trimestre se realizaron las 13 de las 16 actividades que se tenían proyectadas, obteniendo un porcentaje de avance del 81.25% con respecto al trimestre, esto derivado de las diversas necesidades de la dirección en reforzar actividades de seguridad vial, por tal motivo se reprogramaron para el siguiente trimestre la ejecución de estas acciones, esperando contar con las condiciones óptimas para poder desempañar dichas actividades, en tal contexto se logró un avance con respecto a la meta anual del 62.86%.</t>
  </si>
  <si>
    <t>Este componente tiene como meta anual la realización de 29 acciones de coordinación y seguimiento para el cumplimiento de los programas de seguridad ciudadana. En este trimestre se realizaron las 09 acciones que se tenían programadas en el trimestre, obteniendo un porcentaje de cumplimiento del 100%, en tal contexto se obtuvo un avance anual del 100%.</t>
  </si>
  <si>
    <t>Este indicador tiene como meta anual la realización de 03 acciones de coordinación del subcomité sectorial del Eje de Seguridad Ciudadana. En este trimestre se cumplió con la actividad proyectada en el trimestre, obteniendo un porcentaje de cumplimiento del 100%, en tal contexto se logro un avance anual del 100%.</t>
  </si>
  <si>
    <t>Este indicador tiene como meta anual la ejecución de 26 actividades administrativas de seguimiento para el cumplimiento de los programas de seguridad ciudadana. En este trimestre se realizaron en su totalidad las metas proyectas, obteniendo un porcentaje de cumplimiento del 100%, así mismo, se obtuvo un porcentaje de avance anual del 100%.</t>
  </si>
  <si>
    <t>Este componente tiene como meta anual la realización de 07 acciones estratégicas para generar servicios de seguridad y vigilancia de calidad. En este trimestre se realizaron en tu totalidad la meta proyectada, logrando un porcentaje de cumplimiento del 100%, así mismo, se tuvo un avance con respecto a la meta anual del 85.71%.</t>
  </si>
  <si>
    <t>Este indicador tiene como meta anual la realización de 02 actividades en materia de la elaboración de manuales de orden administrativo así como de gestiones de capacitación para el personal de esta dirección. En este trimestre no se tenia programada la implementación de actividades, así mismo, se tuvo un cumplimiento con respecto a la meta anual del 100%.</t>
  </si>
  <si>
    <t>Este indicador tiene como meta anual la realización de 01 actividad en materia de la implementación de incentivos para reconocer la labor policial. En este trimestre se realizó la actividad programa, obteniendo un cumplimiento en el trimestre del 100%, así como un cumplimiento con respecto a la meta anual del 100%.</t>
  </si>
  <si>
    <t>Este indicador tiene como meta anual la implementación de 04 supervisiones y vigilancia a los servicios prestados. En este trimestre se cumplió en su totalidad la meta proyectada, logrando un cumplimiento del 100%, así mismo, se obtuvo un avance con respecto a la meta anual del 75%.</t>
  </si>
  <si>
    <t>Este componente tiene como meta anual de realizar 387 acciones integrales contra la violencia familiar y de género. En este trimestre se realizaron 90 de las 96 que se tenían proyectadas, obteniendo un porcentaje de cumplimiento del 93.75%, en este sentido se logró un avance con respecto a la meta anual del 72.87%.</t>
  </si>
  <si>
    <t>Este indicador tiene como meta anual la realización de las 384 acciones en materia de prevención de la violencia familiar y de género. En este trimestre se ejecutaron 87 actividades de las 96 que se tenían proyectadas, obteniendo un porcentaje de avance del 90.63%, en este sentido se logró un avance con respecto a la meta anual del 72.66%.</t>
  </si>
  <si>
    <t xml:space="preserve">Este indicador tiene como meta anual la realización e implementación de 03 programas de intervención contra la violencia familiar y de genero. En este trimestre se logro la realización de estos programas, en tal contexto se logro un cumplimiento con respecto a la meta anual del 100%.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</si>
</sst>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quot;$&quot;#,##0.00"/>
    <numFmt numFmtId="165" formatCode="0.000%"/>
  </numFmts>
  <fonts count="31">
    <font>
      <sz val="11"/>
      <color theme="1"/>
      <name val="Calibri"/>
      <charset val="134"/>
      <scheme val="minor"/>
    </font>
    <font>
      <sz val="11"/>
      <color theme="1"/>
      <name val="Arial"/>
      <family val="2"/>
    </font>
    <font>
      <sz val="11"/>
      <color theme="1"/>
      <name val="Arial"/>
      <family val="2"/>
    </font>
    <font>
      <b/>
      <sz val="11"/>
      <color theme="1"/>
      <name val="Calibri"/>
      <family val="2"/>
      <scheme val="minor"/>
    </font>
    <font>
      <b/>
      <sz val="24"/>
      <color theme="0"/>
      <name val="Arial"/>
      <family val="2"/>
    </font>
    <font>
      <b/>
      <sz val="16"/>
      <color theme="0"/>
      <name val="Arial"/>
      <family val="2"/>
    </font>
    <font>
      <b/>
      <sz val="14"/>
      <color rgb="FFFFFFFF"/>
      <name val="Arial"/>
      <family val="2"/>
    </font>
    <font>
      <b/>
      <sz val="11"/>
      <color theme="1"/>
      <name val="Arial"/>
      <family val="2"/>
    </font>
    <font>
      <b/>
      <sz val="11"/>
      <name val="Arial"/>
      <family val="2"/>
    </font>
    <font>
      <b/>
      <sz val="11"/>
      <color rgb="FF000000"/>
      <name val="Arial"/>
      <family val="2"/>
    </font>
    <font>
      <b/>
      <sz val="11"/>
      <color theme="0"/>
      <name val="Arial"/>
      <family val="2"/>
    </font>
    <font>
      <sz val="11"/>
      <color theme="0"/>
      <name val="Arial"/>
      <family val="2"/>
    </font>
    <font>
      <sz val="11"/>
      <name val="Arial"/>
      <family val="2"/>
    </font>
    <font>
      <b/>
      <sz val="14"/>
      <color theme="0"/>
      <name val="Arial"/>
      <family val="2"/>
    </font>
    <font>
      <b/>
      <sz val="12"/>
      <color theme="1"/>
      <name val="Arial"/>
      <family val="2"/>
    </font>
    <font>
      <sz val="11"/>
      <color theme="1"/>
      <name val="Calibri"/>
      <family val="2"/>
      <scheme val="minor"/>
    </font>
    <font>
      <sz val="12"/>
      <color theme="1"/>
      <name val="Calibri"/>
      <family val="2"/>
      <scheme val="minor"/>
    </font>
    <font>
      <strike/>
      <sz val="11"/>
      <name val="Arial"/>
      <family val="2"/>
    </font>
    <font>
      <b/>
      <sz val="14"/>
      <color theme="1"/>
      <name val="Arial"/>
      <family val="2"/>
    </font>
    <font>
      <sz val="12.5"/>
      <color theme="1"/>
      <name val="Arial"/>
      <family val="2"/>
    </font>
    <font>
      <b/>
      <sz val="11"/>
      <color rgb="FF7030A0"/>
      <name val="Arial"/>
      <family val="2"/>
    </font>
    <font>
      <sz val="14"/>
      <color theme="1"/>
      <name val="Arial"/>
      <family val="2"/>
    </font>
    <font>
      <b/>
      <sz val="12.5"/>
      <color theme="1"/>
      <name val="Arial"/>
      <family val="2"/>
    </font>
    <font>
      <b/>
      <sz val="13"/>
      <color rgb="FFFF0000"/>
      <name val="Arial"/>
      <family val="2"/>
    </font>
    <font>
      <sz val="13"/>
      <name val="Arial"/>
      <family val="2"/>
    </font>
    <font>
      <sz val="18"/>
      <color theme="1"/>
      <name val="Arial"/>
      <family val="2"/>
    </font>
    <font>
      <sz val="18"/>
      <name val="Arial"/>
      <family val="2"/>
    </font>
    <font>
      <b/>
      <sz val="18"/>
      <name val="Arial"/>
      <family val="2"/>
    </font>
    <font>
      <sz val="18"/>
      <color theme="0"/>
      <name val="Arial"/>
      <family val="2"/>
    </font>
    <font>
      <sz val="11"/>
      <color rgb="FF000000"/>
      <name val="Arial"/>
      <family val="2"/>
    </font>
    <font>
      <b/>
      <sz val="13"/>
      <name val="Arial"/>
      <family val="2"/>
    </font>
  </fonts>
  <fills count="13">
    <fill>
      <patternFill patternType="none"/>
    </fill>
    <fill>
      <patternFill patternType="gray125"/>
    </fill>
    <fill>
      <patternFill patternType="solid">
        <fgColor rgb="FFC7EFCE"/>
        <bgColor indexed="64"/>
      </patternFill>
    </fill>
    <fill>
      <patternFill patternType="solid">
        <fgColor rgb="FFFFEB9C"/>
        <bgColor indexed="64"/>
      </patternFill>
    </fill>
    <fill>
      <patternFill patternType="solid">
        <fgColor rgb="FF1A79BB"/>
        <bgColor indexed="64"/>
      </patternFill>
    </fill>
    <fill>
      <patternFill patternType="solid">
        <fgColor rgb="FF1A79BB"/>
        <bgColor rgb="FF000000"/>
      </patternFill>
    </fill>
    <fill>
      <patternFill patternType="solid">
        <fgColor rgb="FFAED8F4"/>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14996795556505021"/>
        <bgColor indexed="64"/>
      </patternFill>
    </fill>
    <fill>
      <patternFill patternType="solid">
        <fgColor rgb="FFF2F2F2"/>
        <bgColor rgb="FFF2F2F2"/>
      </patternFill>
    </fill>
    <fill>
      <patternFill patternType="solid">
        <fgColor rgb="FFFFFF00"/>
        <bgColor indexed="64"/>
      </patternFill>
    </fill>
    <fill>
      <patternFill patternType="solid">
        <fgColor rgb="FF92D050"/>
        <bgColor indexed="64"/>
      </patternFill>
    </fill>
  </fills>
  <borders count="130">
    <border>
      <left/>
      <right/>
      <top/>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thin">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dotted">
        <color auto="1"/>
      </right>
      <top style="medium">
        <color auto="1"/>
      </top>
      <bottom style="dotted">
        <color auto="1"/>
      </bottom>
      <diagonal/>
    </border>
    <border>
      <left style="dotted">
        <color auto="1"/>
      </left>
      <right style="dotted">
        <color auto="1"/>
      </right>
      <top style="medium">
        <color auto="1"/>
      </top>
      <bottom style="dotted">
        <color auto="1"/>
      </bottom>
      <diagonal/>
    </border>
    <border>
      <left style="dotted">
        <color auto="1"/>
      </left>
      <right/>
      <top style="medium">
        <color auto="1"/>
      </top>
      <bottom style="dotted">
        <color auto="1"/>
      </bottom>
      <diagonal/>
    </border>
    <border>
      <left style="medium">
        <color auto="1"/>
      </left>
      <right style="medium">
        <color auto="1"/>
      </right>
      <top style="thin">
        <color auto="1"/>
      </top>
      <bottom/>
      <diagonal/>
    </border>
    <border>
      <left style="medium">
        <color auto="1"/>
      </left>
      <right/>
      <top style="dashed">
        <color theme="1"/>
      </top>
      <bottom style="dashed">
        <color theme="1"/>
      </bottom>
      <diagonal/>
    </border>
    <border>
      <left/>
      <right/>
      <top style="dashed">
        <color theme="1"/>
      </top>
      <bottom style="dashed">
        <color theme="1"/>
      </bottom>
      <diagonal/>
    </border>
    <border>
      <left style="dotted">
        <color auto="1"/>
      </left>
      <right style="dotted">
        <color auto="1"/>
      </right>
      <top style="dotted">
        <color auto="1"/>
      </top>
      <bottom style="dotted">
        <color auto="1"/>
      </bottom>
      <diagonal/>
    </border>
    <border>
      <left style="medium">
        <color auto="1"/>
      </left>
      <right style="dotted">
        <color auto="1"/>
      </right>
      <top style="dotted">
        <color auto="1"/>
      </top>
      <bottom style="dotted">
        <color auto="1"/>
      </bottom>
      <diagonal/>
    </border>
    <border>
      <left style="dashed">
        <color theme="1"/>
      </left>
      <right style="dashed">
        <color theme="1"/>
      </right>
      <top style="dotted">
        <color auto="1"/>
      </top>
      <bottom style="dotted">
        <color auto="1"/>
      </bottom>
      <diagonal/>
    </border>
    <border>
      <left style="dotted">
        <color auto="1"/>
      </left>
      <right/>
      <top style="dotted">
        <color auto="1"/>
      </top>
      <bottom style="dotted">
        <color auto="1"/>
      </bottom>
      <diagonal/>
    </border>
    <border>
      <left style="dashed">
        <color theme="1"/>
      </left>
      <right style="dashed">
        <color theme="1"/>
      </right>
      <top style="dotted">
        <color auto="1"/>
      </top>
      <bottom/>
      <diagonal/>
    </border>
    <border>
      <left style="dashed">
        <color theme="1"/>
      </left>
      <right style="dashed">
        <color theme="1"/>
      </right>
      <top style="dotted">
        <color auto="1"/>
      </top>
      <bottom style="dashed">
        <color auto="1"/>
      </bottom>
      <diagonal/>
    </border>
    <border>
      <left style="dashed">
        <color theme="1"/>
      </left>
      <right/>
      <top style="dotted">
        <color auto="1"/>
      </top>
      <bottom style="dashed">
        <color auto="1"/>
      </bottom>
      <diagonal/>
    </border>
    <border>
      <left style="dashed">
        <color auto="1"/>
      </left>
      <right style="dashed">
        <color auto="1"/>
      </right>
      <top style="dashed">
        <color auto="1"/>
      </top>
      <bottom style="dashed">
        <color auto="1"/>
      </bottom>
      <diagonal/>
    </border>
    <border>
      <left style="dashed">
        <color theme="1"/>
      </left>
      <right/>
      <top/>
      <bottom style="dotted">
        <color auto="1"/>
      </bottom>
      <diagonal/>
    </border>
    <border>
      <left style="dashed">
        <color auto="1"/>
      </left>
      <right style="dashed">
        <color auto="1"/>
      </right>
      <top/>
      <bottom style="dotted">
        <color auto="1"/>
      </bottom>
      <diagonal/>
    </border>
    <border>
      <left style="dashed">
        <color theme="1"/>
      </left>
      <right style="dashed">
        <color auto="1"/>
      </right>
      <top style="dotted">
        <color auto="1"/>
      </top>
      <bottom style="dashed">
        <color auto="1"/>
      </bottom>
      <diagonal/>
    </border>
    <border>
      <left style="dashed">
        <color auto="1"/>
      </left>
      <right style="dashed">
        <color auto="1"/>
      </right>
      <top style="dotted">
        <color auto="1"/>
      </top>
      <bottom style="dashed">
        <color auto="1"/>
      </bottom>
      <diagonal/>
    </border>
    <border>
      <left/>
      <right style="dashed">
        <color theme="1"/>
      </right>
      <top style="dotted">
        <color auto="1"/>
      </top>
      <bottom/>
      <diagonal/>
    </border>
    <border>
      <left style="medium">
        <color auto="1"/>
      </left>
      <right style="dashed">
        <color theme="1"/>
      </right>
      <top style="dotted">
        <color auto="1"/>
      </top>
      <bottom style="dotted">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diagonal/>
    </border>
    <border>
      <left style="dotted">
        <color auto="1"/>
      </left>
      <right style="dotted">
        <color auto="1"/>
      </right>
      <top style="thin">
        <color auto="1"/>
      </top>
      <bottom/>
      <diagonal/>
    </border>
    <border>
      <left style="dotted">
        <color auto="1"/>
      </left>
      <right style="medium">
        <color auto="1"/>
      </right>
      <top style="thin">
        <color auto="1"/>
      </top>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theme="1"/>
      </left>
      <right style="thin">
        <color theme="1"/>
      </right>
      <top style="medium">
        <color auto="1"/>
      </top>
      <bottom style="thin">
        <color auto="1"/>
      </bottom>
      <diagonal/>
    </border>
    <border>
      <left style="dashed">
        <color theme="1"/>
      </left>
      <right style="dotted">
        <color auto="1"/>
      </right>
      <top style="dotted">
        <color auto="1"/>
      </top>
      <bottom/>
      <diagonal/>
    </border>
    <border>
      <left style="medium">
        <color auto="1"/>
      </left>
      <right style="dashed">
        <color theme="1"/>
      </right>
      <top/>
      <bottom style="dotted">
        <color auto="1"/>
      </bottom>
      <diagonal/>
    </border>
    <border>
      <left style="dashed">
        <color theme="1"/>
      </left>
      <right style="dashed">
        <color theme="1"/>
      </right>
      <top/>
      <bottom style="dotted">
        <color auto="1"/>
      </bottom>
      <diagonal/>
    </border>
    <border>
      <left style="dashed">
        <color theme="1"/>
      </left>
      <right style="dotted">
        <color auto="1"/>
      </right>
      <top style="dotted">
        <color auto="1"/>
      </top>
      <bottom style="dotted">
        <color auto="1"/>
      </bottom>
      <diagonal/>
    </border>
    <border>
      <left style="medium">
        <color auto="1"/>
      </left>
      <right style="dashed">
        <color theme="1"/>
      </right>
      <top style="dotted">
        <color auto="1"/>
      </top>
      <bottom/>
      <diagonal/>
    </border>
    <border>
      <left style="medium">
        <color auto="1"/>
      </left>
      <right/>
      <top style="dotted">
        <color auto="1"/>
      </top>
      <bottom style="dashed">
        <color auto="1"/>
      </bottom>
      <diagonal/>
    </border>
    <border>
      <left style="dashed">
        <color auto="1"/>
      </left>
      <right style="dashed">
        <color theme="1"/>
      </right>
      <top style="dashed">
        <color auto="1"/>
      </top>
      <bottom style="dashed">
        <color auto="1"/>
      </bottom>
      <diagonal/>
    </border>
    <border>
      <left style="dashed">
        <color theme="1"/>
      </left>
      <right style="dashed">
        <color theme="1"/>
      </right>
      <top style="dashed">
        <color auto="1"/>
      </top>
      <bottom style="dashed">
        <color auto="1"/>
      </bottom>
      <diagonal/>
    </border>
    <border>
      <left style="medium">
        <color auto="1"/>
      </left>
      <right style="dotted">
        <color auto="1"/>
      </right>
      <top/>
      <bottom style="dotted">
        <color auto="1"/>
      </bottom>
      <diagonal/>
    </border>
    <border>
      <left style="dotted">
        <color auto="1"/>
      </left>
      <right style="dotted">
        <color auto="1"/>
      </right>
      <top/>
      <bottom style="dotted">
        <color auto="1"/>
      </bottom>
      <diagonal/>
    </border>
    <border>
      <left style="dashed">
        <color auto="1"/>
      </left>
      <right style="dashed">
        <color auto="1"/>
      </right>
      <top/>
      <bottom style="dashed">
        <color auto="1"/>
      </bottom>
      <diagonal/>
    </border>
    <border>
      <left style="medium">
        <color auto="1"/>
      </left>
      <right style="dotted">
        <color auto="1"/>
      </right>
      <top style="dotted">
        <color auto="1"/>
      </top>
      <bottom style="medium">
        <color auto="1"/>
      </bottom>
      <diagonal/>
    </border>
    <border>
      <left style="dotted">
        <color auto="1"/>
      </left>
      <right style="dotted">
        <color auto="1"/>
      </right>
      <top style="dotted">
        <color auto="1"/>
      </top>
      <bottom style="medium">
        <color auto="1"/>
      </bottom>
      <diagonal/>
    </border>
    <border>
      <left style="dashed">
        <color auto="1"/>
      </left>
      <right style="dashed">
        <color auto="1"/>
      </right>
      <top style="dashed">
        <color auto="1"/>
      </top>
      <bottom style="medium">
        <color auto="1"/>
      </bottom>
      <diagonal/>
    </border>
    <border>
      <left style="dotted">
        <color auto="1"/>
      </left>
      <right style="medium">
        <color auto="1"/>
      </right>
      <top style="medium">
        <color auto="1"/>
      </top>
      <bottom/>
      <diagonal/>
    </border>
    <border>
      <left style="medium">
        <color auto="1"/>
      </left>
      <right style="medium">
        <color auto="1"/>
      </right>
      <top/>
      <bottom style="medium">
        <color auto="1"/>
      </bottom>
      <diagonal/>
    </border>
    <border>
      <left style="dotted">
        <color auto="1"/>
      </left>
      <right style="medium">
        <color auto="1"/>
      </right>
      <top/>
      <bottom style="medium">
        <color auto="1"/>
      </bottom>
      <diagonal/>
    </border>
    <border>
      <left style="dotted">
        <color auto="1"/>
      </left>
      <right style="dotted">
        <color auto="1"/>
      </right>
      <top style="medium">
        <color auto="1"/>
      </top>
      <bottom style="medium">
        <color auto="1"/>
      </bottom>
      <diagonal/>
    </border>
    <border>
      <left style="medium">
        <color auto="1"/>
      </left>
      <right style="dashed">
        <color theme="1"/>
      </right>
      <top style="medium">
        <color auto="1"/>
      </top>
      <bottom/>
      <diagonal/>
    </border>
    <border>
      <left style="dashed">
        <color theme="1"/>
      </left>
      <right style="dashed">
        <color theme="1"/>
      </right>
      <top style="medium">
        <color auto="1"/>
      </top>
      <bottom/>
      <diagonal/>
    </border>
    <border>
      <left style="medium">
        <color auto="1"/>
      </left>
      <right/>
      <top style="medium">
        <color auto="1"/>
      </top>
      <bottom style="dotted">
        <color auto="1"/>
      </bottom>
      <diagonal/>
    </border>
    <border>
      <left style="medium">
        <color auto="1"/>
      </left>
      <right style="medium">
        <color auto="1"/>
      </right>
      <top style="medium">
        <color auto="1"/>
      </top>
      <bottom style="dotted">
        <color auto="1"/>
      </bottom>
      <diagonal/>
    </border>
    <border>
      <left style="medium">
        <color auto="1"/>
      </left>
      <right style="dashed">
        <color theme="1"/>
      </right>
      <top style="dashed">
        <color theme="1"/>
      </top>
      <bottom/>
      <diagonal/>
    </border>
    <border>
      <left style="dashed">
        <color theme="1"/>
      </left>
      <right style="dashed">
        <color theme="1"/>
      </right>
      <top style="dashed">
        <color theme="1"/>
      </top>
      <bottom/>
      <diagonal/>
    </border>
    <border>
      <left style="medium">
        <color auto="1"/>
      </left>
      <right/>
      <top style="dotted">
        <color auto="1"/>
      </top>
      <bottom style="dotted">
        <color auto="1"/>
      </bottom>
      <diagonal/>
    </border>
    <border>
      <left style="medium">
        <color auto="1"/>
      </left>
      <right/>
      <top style="dotted">
        <color auto="1"/>
      </top>
      <bottom style="medium">
        <color auto="1"/>
      </bottom>
      <diagonal/>
    </border>
    <border>
      <left style="medium">
        <color auto="1"/>
      </left>
      <right style="dashed">
        <color theme="1"/>
      </right>
      <top style="dashed">
        <color theme="1"/>
      </top>
      <bottom style="medium">
        <color auto="1"/>
      </bottom>
      <diagonal/>
    </border>
    <border>
      <left style="dashed">
        <color theme="1"/>
      </left>
      <right style="dashed">
        <color theme="1"/>
      </right>
      <top style="dashed">
        <color theme="1"/>
      </top>
      <bottom style="medium">
        <color auto="1"/>
      </bottom>
      <diagonal/>
    </border>
    <border>
      <left style="dotted">
        <color auto="1"/>
      </left>
      <right style="medium">
        <color auto="1"/>
      </right>
      <top style="medium">
        <color auto="1"/>
      </top>
      <bottom style="medium">
        <color auto="1"/>
      </bottom>
      <diagonal/>
    </border>
    <border>
      <left style="dotted">
        <color auto="1"/>
      </left>
      <right/>
      <top style="medium">
        <color auto="1"/>
      </top>
      <bottom style="medium">
        <color auto="1"/>
      </bottom>
      <diagonal/>
    </border>
    <border>
      <left style="dashed">
        <color theme="1"/>
      </left>
      <right style="medium">
        <color auto="1"/>
      </right>
      <top style="medium">
        <color auto="1"/>
      </top>
      <bottom/>
      <diagonal/>
    </border>
    <border>
      <left/>
      <right style="dashed">
        <color theme="1"/>
      </right>
      <top style="dashed">
        <color theme="1"/>
      </top>
      <bottom/>
      <diagonal/>
    </border>
    <border>
      <left style="dashed">
        <color theme="1"/>
      </left>
      <right/>
      <top style="dashed">
        <color theme="1"/>
      </top>
      <bottom/>
      <diagonal/>
    </border>
    <border>
      <left style="dashed">
        <color theme="1"/>
      </left>
      <right style="medium">
        <color auto="1"/>
      </right>
      <top style="dashed">
        <color theme="1"/>
      </top>
      <bottom/>
      <diagonal/>
    </border>
    <border>
      <left/>
      <right style="dashed">
        <color theme="1"/>
      </right>
      <top style="medium">
        <color auto="1"/>
      </top>
      <bottom/>
      <diagonal/>
    </border>
    <border>
      <left style="dashed">
        <color theme="1"/>
      </left>
      <right style="dashed">
        <color theme="1"/>
      </right>
      <top style="medium">
        <color auto="1"/>
      </top>
      <bottom style="dotted">
        <color theme="1"/>
      </bottom>
      <diagonal/>
    </border>
    <border>
      <left style="dashed">
        <color theme="1"/>
      </left>
      <right style="medium">
        <color auto="1"/>
      </right>
      <top style="medium">
        <color auto="1"/>
      </top>
      <bottom style="dotted">
        <color theme="1"/>
      </bottom>
      <diagonal/>
    </border>
    <border>
      <left style="medium">
        <color auto="1"/>
      </left>
      <right/>
      <top style="thin">
        <color auto="1"/>
      </top>
      <bottom/>
      <diagonal/>
    </border>
    <border>
      <left style="dashed">
        <color theme="1"/>
      </left>
      <right style="dashed">
        <color theme="1"/>
      </right>
      <top/>
      <bottom style="dotted">
        <color theme="1"/>
      </bottom>
      <diagonal/>
    </border>
    <border>
      <left style="dashed">
        <color theme="1"/>
      </left>
      <right style="medium">
        <color auto="1"/>
      </right>
      <top/>
      <bottom style="dotted">
        <color theme="1"/>
      </bottom>
      <diagonal/>
    </border>
    <border>
      <left style="dashed">
        <color theme="1"/>
      </left>
      <right style="medium">
        <color auto="1"/>
      </right>
      <top style="dashed">
        <color theme="1"/>
      </top>
      <bottom style="medium">
        <color auto="1"/>
      </bottom>
      <diagonal/>
    </border>
    <border>
      <left/>
      <right style="dashed">
        <color theme="1"/>
      </right>
      <top style="dashed">
        <color theme="1"/>
      </top>
      <bottom style="medium">
        <color auto="1"/>
      </bottom>
      <diagonal/>
    </border>
    <border>
      <left style="dashed">
        <color theme="1"/>
      </left>
      <right style="dashed">
        <color theme="1"/>
      </right>
      <top/>
      <bottom style="medium">
        <color auto="1"/>
      </bottom>
      <diagonal/>
    </border>
    <border>
      <left style="dashed">
        <color theme="1"/>
      </left>
      <right style="medium">
        <color auto="1"/>
      </right>
      <top/>
      <bottom style="medium">
        <color auto="1"/>
      </bottom>
      <diagonal/>
    </border>
    <border>
      <left/>
      <right style="medium">
        <color auto="1"/>
      </right>
      <top style="thin">
        <color auto="1"/>
      </top>
      <bottom/>
      <diagonal/>
    </border>
    <border>
      <left style="medium">
        <color auto="1"/>
      </left>
      <right style="medium">
        <color auto="1"/>
      </right>
      <top/>
      <bottom/>
      <diagonal/>
    </border>
    <border>
      <left style="dotted">
        <color auto="1"/>
      </left>
      <right style="medium">
        <color auto="1"/>
      </right>
      <top style="dotted">
        <color auto="1"/>
      </top>
      <bottom style="dotted">
        <color auto="1"/>
      </bottom>
      <diagonal/>
    </border>
    <border>
      <left style="dotted">
        <color auto="1"/>
      </left>
      <right style="medium">
        <color auto="1"/>
      </right>
      <top style="medium">
        <color auto="1"/>
      </top>
      <bottom style="dotted">
        <color auto="1"/>
      </bottom>
      <diagonal/>
    </border>
    <border>
      <left style="medium">
        <color auto="1"/>
      </left>
      <right style="medium">
        <color auto="1"/>
      </right>
      <top/>
      <bottom style="dotted">
        <color auto="1"/>
      </bottom>
      <diagonal/>
    </border>
    <border>
      <left style="dashed">
        <color auto="1"/>
      </left>
      <right/>
      <top style="dashed">
        <color auto="1"/>
      </top>
      <bottom style="medium">
        <color auto="1"/>
      </bottom>
      <diagonal/>
    </border>
    <border>
      <left style="medium">
        <color indexed="64"/>
      </left>
      <right style="medium">
        <color indexed="64"/>
      </right>
      <top style="dotted">
        <color auto="1"/>
      </top>
      <bottom style="dotted">
        <color auto="1"/>
      </bottom>
      <diagonal/>
    </border>
    <border>
      <left style="medium">
        <color indexed="64"/>
      </left>
      <right style="medium">
        <color indexed="64"/>
      </right>
      <top style="dotted">
        <color auto="1"/>
      </top>
      <bottom style="medium">
        <color indexed="64"/>
      </bottom>
      <diagonal/>
    </border>
    <border>
      <left style="medium">
        <color indexed="64"/>
      </left>
      <right style="dotted">
        <color auto="1"/>
      </right>
      <top style="thin">
        <color auto="1"/>
      </top>
      <bottom/>
      <diagonal/>
    </border>
    <border>
      <left style="dotted">
        <color auto="1"/>
      </left>
      <right style="medium">
        <color indexed="64"/>
      </right>
      <top style="dotted">
        <color auto="1"/>
      </top>
      <bottom style="medium">
        <color indexed="64"/>
      </bottom>
      <diagonal/>
    </border>
    <border>
      <left style="medium">
        <color indexed="64"/>
      </left>
      <right style="thin">
        <color theme="1"/>
      </right>
      <top style="medium">
        <color auto="1"/>
      </top>
      <bottom style="thin">
        <color auto="1"/>
      </bottom>
      <diagonal/>
    </border>
    <border>
      <left style="medium">
        <color auto="1"/>
      </left>
      <right style="medium">
        <color auto="1"/>
      </right>
      <top style="dotted">
        <color indexed="64"/>
      </top>
      <bottom/>
      <diagonal/>
    </border>
    <border>
      <left style="medium">
        <color indexed="64"/>
      </left>
      <right style="medium">
        <color indexed="64"/>
      </right>
      <top style="dotted">
        <color auto="1"/>
      </top>
      <bottom style="thin">
        <color auto="1"/>
      </bottom>
      <diagonal/>
    </border>
    <border>
      <left style="medium">
        <color indexed="64"/>
      </left>
      <right style="dashed">
        <color theme="1"/>
      </right>
      <top style="dotted">
        <color indexed="64"/>
      </top>
      <bottom style="dashed">
        <color indexed="64"/>
      </bottom>
      <diagonal/>
    </border>
    <border>
      <left style="dotted">
        <color indexed="64"/>
      </left>
      <right style="dashed">
        <color theme="1"/>
      </right>
      <top style="dotted">
        <color indexed="64"/>
      </top>
      <bottom style="dotted">
        <color indexed="64"/>
      </bottom>
      <diagonal/>
    </border>
    <border>
      <left/>
      <right style="dashed">
        <color theme="1"/>
      </right>
      <top/>
      <bottom style="dotted">
        <color indexed="64"/>
      </bottom>
      <diagonal/>
    </border>
    <border>
      <left style="dashed">
        <color theme="1"/>
      </left>
      <right style="dashed">
        <color indexed="64"/>
      </right>
      <top style="dashed">
        <color indexed="64"/>
      </top>
      <bottom style="dashed">
        <color indexed="64"/>
      </bottom>
      <diagonal/>
    </border>
    <border>
      <left/>
      <right style="dotted">
        <color auto="1"/>
      </right>
      <top style="dotted">
        <color auto="1"/>
      </top>
      <bottom style="dotted">
        <color auto="1"/>
      </bottom>
      <diagonal/>
    </border>
    <border>
      <left style="medium">
        <color indexed="64"/>
      </left>
      <right/>
      <top style="thin">
        <color indexed="64"/>
      </top>
      <bottom style="thin">
        <color indexed="64"/>
      </bottom>
      <diagonal/>
    </border>
    <border>
      <left style="dotted">
        <color auto="1"/>
      </left>
      <right/>
      <top style="dotted">
        <color auto="1"/>
      </top>
      <bottom style="medium">
        <color indexed="64"/>
      </bottom>
      <diagonal/>
    </border>
    <border>
      <left style="medium">
        <color auto="1"/>
      </left>
      <right style="dotted">
        <color auto="1"/>
      </right>
      <top style="thin">
        <color auto="1"/>
      </top>
      <bottom style="dotted">
        <color auto="1"/>
      </bottom>
      <diagonal/>
    </border>
    <border>
      <left style="dotted">
        <color auto="1"/>
      </left>
      <right style="dotted">
        <color auto="1"/>
      </right>
      <top style="thin">
        <color auto="1"/>
      </top>
      <bottom style="dotted">
        <color auto="1"/>
      </bottom>
      <diagonal/>
    </border>
    <border>
      <left style="dotted">
        <color auto="1"/>
      </left>
      <right style="medium">
        <color indexed="64"/>
      </right>
      <top style="thin">
        <color auto="1"/>
      </top>
      <bottom style="dotted">
        <color auto="1"/>
      </bottom>
      <diagonal/>
    </border>
    <border>
      <left style="thin">
        <color theme="1"/>
      </left>
      <right style="medium">
        <color indexed="64"/>
      </right>
      <top style="medium">
        <color auto="1"/>
      </top>
      <bottom style="thin">
        <color auto="1"/>
      </bottom>
      <diagonal/>
    </border>
    <border>
      <left style="dotted">
        <color auto="1"/>
      </left>
      <right style="dotted">
        <color auto="1"/>
      </right>
      <top style="dotted">
        <color auto="1"/>
      </top>
      <bottom/>
      <diagonal/>
    </border>
    <border>
      <left style="medium">
        <color auto="1"/>
      </left>
      <right/>
      <top style="dotted">
        <color indexed="64"/>
      </top>
      <bottom/>
      <diagonal/>
    </border>
    <border>
      <left style="dotted">
        <color indexed="64"/>
      </left>
      <right style="dashed">
        <color auto="1"/>
      </right>
      <top style="dotted">
        <color auto="1"/>
      </top>
      <bottom style="medium">
        <color auto="1"/>
      </bottom>
      <diagonal/>
    </border>
    <border>
      <left style="dotted">
        <color indexed="64"/>
      </left>
      <right style="dotted">
        <color auto="1"/>
      </right>
      <top/>
      <bottom/>
      <diagonal/>
    </border>
    <border>
      <left style="dotted">
        <color indexed="64"/>
      </left>
      <right/>
      <top style="medium">
        <color auto="1"/>
      </top>
      <bottom style="thin">
        <color auto="1"/>
      </bottom>
      <diagonal/>
    </border>
    <border>
      <left style="thin">
        <color auto="1"/>
      </left>
      <right/>
      <top style="medium">
        <color auto="1"/>
      </top>
      <bottom/>
      <diagonal/>
    </border>
    <border>
      <left/>
      <right style="medium">
        <color auto="1"/>
      </right>
      <top style="dotted">
        <color auto="1"/>
      </top>
      <bottom style="dotted">
        <color auto="1"/>
      </bottom>
      <diagonal/>
    </border>
    <border>
      <left style="dashed">
        <color indexed="64"/>
      </left>
      <right style="dashed">
        <color indexed="64"/>
      </right>
      <top style="dashed">
        <color indexed="64"/>
      </top>
      <bottom style="dotted">
        <color auto="1"/>
      </bottom>
      <diagonal/>
    </border>
    <border>
      <left style="dashed">
        <color indexed="64"/>
      </left>
      <right style="dashed">
        <color indexed="64"/>
      </right>
      <top style="dotted">
        <color auto="1"/>
      </top>
      <bottom style="dotted">
        <color auto="1"/>
      </bottom>
      <diagonal/>
    </border>
    <border>
      <left style="medium">
        <color auto="1"/>
      </left>
      <right style="dashed">
        <color indexed="64"/>
      </right>
      <top style="dotted">
        <color auto="1"/>
      </top>
      <bottom style="dotted">
        <color auto="1"/>
      </bottom>
      <diagonal/>
    </border>
    <border>
      <left/>
      <right style="dotted">
        <color auto="1"/>
      </right>
      <top/>
      <bottom style="dotted">
        <color auto="1"/>
      </bottom>
      <diagonal/>
    </border>
    <border>
      <left style="medium">
        <color auto="1"/>
      </left>
      <right style="dashed">
        <color indexed="64"/>
      </right>
      <top style="dotted">
        <color auto="1"/>
      </top>
      <bottom style="medium">
        <color auto="1"/>
      </bottom>
      <diagonal/>
    </border>
    <border>
      <left/>
      <right style="dotted">
        <color auto="1"/>
      </right>
      <top style="dotted">
        <color auto="1"/>
      </top>
      <bottom/>
      <diagonal/>
    </border>
    <border>
      <left style="medium">
        <color auto="1"/>
      </left>
      <right style="dotted">
        <color auto="1"/>
      </right>
      <top style="dotted">
        <color auto="1"/>
      </top>
      <bottom/>
      <diagonal/>
    </border>
  </borders>
  <cellStyleXfs count="4">
    <xf numFmtId="0" fontId="0" fillId="0" borderId="0"/>
    <xf numFmtId="44" fontId="15" fillId="0" borderId="0" applyFont="0" applyFill="0" applyBorder="0" applyAlignment="0" applyProtection="0"/>
    <xf numFmtId="9" fontId="15" fillId="0" borderId="0" applyFont="0" applyFill="0" applyBorder="0" applyAlignment="0" applyProtection="0"/>
    <xf numFmtId="0" fontId="16" fillId="0" borderId="0"/>
  </cellStyleXfs>
  <cellXfs count="256">
    <xf numFmtId="0" fontId="0" fillId="0" borderId="0" xfId="0"/>
    <xf numFmtId="0" fontId="3" fillId="0" borderId="0" xfId="0" applyFont="1"/>
    <xf numFmtId="0" fontId="0" fillId="2" borderId="0" xfId="0" applyFill="1"/>
    <xf numFmtId="0" fontId="0" fillId="0" borderId="0" xfId="0" applyAlignment="1">
      <alignment wrapText="1"/>
    </xf>
    <xf numFmtId="0" fontId="0" fillId="3" borderId="0" xfId="0" applyFill="1"/>
    <xf numFmtId="0" fontId="4" fillId="4" borderId="4" xfId="0" applyFont="1" applyFill="1" applyBorder="1" applyAlignment="1">
      <alignment vertical="center" wrapText="1"/>
    </xf>
    <xf numFmtId="0" fontId="4" fillId="4" borderId="5" xfId="0" applyFont="1" applyFill="1" applyBorder="1" applyAlignment="1">
      <alignment vertical="center" wrapText="1"/>
    </xf>
    <xf numFmtId="0" fontId="7" fillId="6" borderId="14" xfId="0" applyFont="1" applyFill="1" applyBorder="1" applyAlignment="1">
      <alignment horizontal="center" vertical="center" wrapText="1"/>
    </xf>
    <xf numFmtId="0" fontId="9" fillId="7" borderId="15" xfId="0" applyFont="1" applyFill="1" applyBorder="1" applyAlignment="1">
      <alignment horizontal="center" vertical="center" wrapText="1"/>
    </xf>
    <xf numFmtId="0" fontId="7" fillId="7" borderId="16" xfId="0" applyFont="1" applyFill="1" applyBorder="1" applyAlignment="1">
      <alignment horizontal="justify" vertical="center" wrapText="1"/>
    </xf>
    <xf numFmtId="0" fontId="10" fillId="4" borderId="23"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8" fillId="6" borderId="34" xfId="0" applyFont="1" applyFill="1" applyBorder="1" applyAlignment="1">
      <alignment horizontal="center" vertical="center" wrapText="1"/>
    </xf>
    <xf numFmtId="0" fontId="8" fillId="6" borderId="23" xfId="0" applyFont="1" applyFill="1" applyBorder="1" applyAlignment="1">
      <alignment horizontal="justify" vertical="center" wrapText="1"/>
    </xf>
    <xf numFmtId="0" fontId="7" fillId="7" borderId="34" xfId="0" applyFont="1" applyFill="1" applyBorder="1" applyAlignment="1">
      <alignment horizontal="center" vertical="center" wrapText="1"/>
    </xf>
    <xf numFmtId="0" fontId="8" fillId="7" borderId="23" xfId="0" applyFont="1" applyFill="1" applyBorder="1" applyAlignment="1">
      <alignment horizontal="justify" vertical="center" wrapText="1"/>
    </xf>
    <xf numFmtId="0" fontId="12" fillId="7" borderId="23" xfId="0" applyFont="1" applyFill="1" applyBorder="1" applyAlignment="1">
      <alignment horizontal="center" vertical="center" wrapText="1"/>
    </xf>
    <xf numFmtId="0" fontId="8" fillId="6" borderId="23" xfId="0" applyFont="1" applyFill="1" applyBorder="1" applyAlignment="1">
      <alignment horizontal="center" vertical="center" wrapText="1"/>
    </xf>
    <xf numFmtId="0" fontId="12" fillId="7" borderId="23" xfId="0" applyFont="1" applyFill="1" applyBorder="1" applyAlignment="1">
      <alignment horizontal="justify" vertical="center" wrapText="1"/>
    </xf>
    <xf numFmtId="0" fontId="8" fillId="7" borderId="36" xfId="0" applyFont="1" applyFill="1" applyBorder="1" applyAlignment="1">
      <alignment horizontal="center" vertical="center" wrapText="1"/>
    </xf>
    <xf numFmtId="0" fontId="7" fillId="6" borderId="37" xfId="0" applyFont="1" applyFill="1" applyBorder="1" applyAlignment="1">
      <alignment horizontal="center" vertical="center" wrapText="1"/>
    </xf>
    <xf numFmtId="0" fontId="8" fillId="7" borderId="37" xfId="0" applyFont="1" applyFill="1" applyBorder="1" applyAlignment="1">
      <alignment horizontal="center" vertical="center" wrapText="1"/>
    </xf>
    <xf numFmtId="0" fontId="7" fillId="6" borderId="38" xfId="0" applyFont="1" applyFill="1" applyBorder="1" applyAlignment="1">
      <alignment horizontal="center" vertical="center" wrapText="1"/>
    </xf>
    <xf numFmtId="0" fontId="8" fillId="9" borderId="39" xfId="0" applyFont="1" applyFill="1" applyBorder="1" applyAlignment="1">
      <alignment horizontal="center" vertical="center" wrapText="1"/>
    </xf>
    <xf numFmtId="0" fontId="4" fillId="4" borderId="44" xfId="0" applyFont="1" applyFill="1" applyBorder="1" applyAlignment="1">
      <alignment vertical="center" wrapText="1"/>
    </xf>
    <xf numFmtId="0" fontId="8" fillId="7" borderId="45" xfId="0" applyFont="1" applyFill="1" applyBorder="1" applyAlignment="1">
      <alignment horizontal="center" vertical="center" wrapText="1"/>
    </xf>
    <xf numFmtId="0" fontId="8" fillId="9" borderId="45" xfId="0" applyFont="1" applyFill="1" applyBorder="1" applyAlignment="1">
      <alignment horizontal="center" vertical="center" wrapText="1"/>
    </xf>
    <xf numFmtId="0" fontId="8" fillId="7" borderId="46" xfId="0" applyFont="1" applyFill="1" applyBorder="1" applyAlignment="1">
      <alignment horizontal="center" vertical="center" wrapText="1"/>
    </xf>
    <xf numFmtId="0" fontId="8" fillId="9" borderId="47" xfId="0" applyFont="1" applyFill="1" applyBorder="1" applyAlignment="1">
      <alignment horizontal="center" vertical="center" wrapText="1"/>
    </xf>
    <xf numFmtId="0" fontId="12" fillId="7" borderId="48" xfId="0" applyFont="1" applyFill="1" applyBorder="1" applyAlignment="1">
      <alignment horizontal="center" vertical="center" wrapText="1"/>
    </xf>
    <xf numFmtId="0" fontId="8" fillId="6" borderId="49" xfId="0" applyFont="1" applyFill="1" applyBorder="1" applyAlignment="1">
      <alignment horizontal="center" vertical="center" wrapText="1"/>
    </xf>
    <xf numFmtId="0" fontId="8" fillId="6" borderId="50" xfId="0" applyFont="1" applyFill="1" applyBorder="1" applyAlignment="1">
      <alignment horizontal="justify" vertical="center" wrapText="1"/>
    </xf>
    <xf numFmtId="0" fontId="12" fillId="6" borderId="51" xfId="0" applyFont="1" applyFill="1" applyBorder="1" applyAlignment="1">
      <alignment horizontal="center" vertical="center" wrapText="1"/>
    </xf>
    <xf numFmtId="0" fontId="7" fillId="7" borderId="52" xfId="0" applyFont="1" applyFill="1" applyBorder="1" applyAlignment="1">
      <alignment horizontal="center" vertical="center" wrapText="1"/>
    </xf>
    <xf numFmtId="0" fontId="8" fillId="7" borderId="25" xfId="0" applyFont="1" applyFill="1" applyBorder="1" applyAlignment="1">
      <alignment horizontal="justify" vertical="center" wrapText="1"/>
    </xf>
    <xf numFmtId="0" fontId="12" fillId="7" borderId="25" xfId="0" applyFont="1" applyFill="1" applyBorder="1" applyAlignment="1">
      <alignment horizontal="center" vertical="center" wrapText="1"/>
    </xf>
    <xf numFmtId="0" fontId="7" fillId="7" borderId="53" xfId="0" applyFont="1" applyFill="1" applyBorder="1" applyAlignment="1">
      <alignment horizontal="center" vertical="center" wrapText="1"/>
    </xf>
    <xf numFmtId="0" fontId="8" fillId="7" borderId="54" xfId="0" applyFont="1" applyFill="1" applyBorder="1" applyAlignment="1">
      <alignment horizontal="justify" vertical="center" wrapText="1"/>
    </xf>
    <xf numFmtId="0" fontId="12" fillId="7" borderId="55" xfId="0" applyFont="1" applyFill="1" applyBorder="1" applyAlignment="1">
      <alignment horizontal="center" vertical="center" wrapText="1"/>
    </xf>
    <xf numFmtId="0" fontId="7" fillId="6" borderId="56" xfId="0" applyFont="1" applyFill="1" applyBorder="1" applyAlignment="1">
      <alignment horizontal="center" vertical="center" wrapText="1"/>
    </xf>
    <xf numFmtId="0" fontId="8" fillId="6" borderId="57" xfId="0" applyFont="1" applyFill="1" applyBorder="1" applyAlignment="1">
      <alignment horizontal="justify" vertical="center" wrapText="1"/>
    </xf>
    <xf numFmtId="0" fontId="12" fillId="6" borderId="57" xfId="0" applyFont="1" applyFill="1" applyBorder="1" applyAlignment="1">
      <alignment horizontal="justify" vertical="center" wrapText="1"/>
    </xf>
    <xf numFmtId="0" fontId="12" fillId="6" borderId="58" xfId="0" applyFont="1" applyFill="1" applyBorder="1" applyAlignment="1">
      <alignment horizontal="center" vertical="center" wrapText="1"/>
    </xf>
    <xf numFmtId="0" fontId="7" fillId="7" borderId="22" xfId="0" applyFont="1" applyFill="1" applyBorder="1" applyAlignment="1">
      <alignment horizontal="center" vertical="center" wrapText="1"/>
    </xf>
    <xf numFmtId="0" fontId="8" fillId="7" borderId="21" xfId="0" applyFont="1" applyFill="1" applyBorder="1" applyAlignment="1">
      <alignment horizontal="justify" vertical="center" wrapText="1"/>
    </xf>
    <xf numFmtId="0" fontId="12" fillId="7" borderId="28" xfId="0" applyFont="1" applyFill="1" applyBorder="1" applyAlignment="1">
      <alignment horizontal="center" vertical="center" wrapText="1"/>
    </xf>
    <xf numFmtId="0" fontId="7" fillId="7" borderId="59" xfId="0" applyFont="1" applyFill="1" applyBorder="1" applyAlignment="1">
      <alignment horizontal="center" vertical="center" wrapText="1"/>
    </xf>
    <xf numFmtId="0" fontId="8" fillId="7" borderId="60" xfId="0" applyFont="1" applyFill="1" applyBorder="1" applyAlignment="1">
      <alignment horizontal="justify" vertical="center" wrapText="1"/>
    </xf>
    <xf numFmtId="0" fontId="12" fillId="7" borderId="61"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6" borderId="65" xfId="0" applyFont="1" applyFill="1" applyBorder="1" applyAlignment="1">
      <alignment horizontal="center" vertical="center" wrapText="1"/>
    </xf>
    <xf numFmtId="0" fontId="12" fillId="7" borderId="10"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12" fillId="6" borderId="77" xfId="0" applyFont="1" applyFill="1" applyBorder="1" applyAlignment="1">
      <alignment horizontal="center" vertical="center" wrapText="1"/>
    </xf>
    <xf numFmtId="10" fontId="0" fillId="10" borderId="1" xfId="0" applyNumberFormat="1" applyFill="1" applyBorder="1" applyAlignment="1">
      <alignment horizontal="center" vertical="center" wrapText="1"/>
    </xf>
    <xf numFmtId="10" fontId="0" fillId="10" borderId="85" xfId="0" applyNumberFormat="1" applyFill="1" applyBorder="1" applyAlignment="1">
      <alignment horizontal="center" vertical="center" wrapText="1"/>
    </xf>
    <xf numFmtId="10" fontId="0" fillId="10" borderId="92" xfId="0" applyNumberFormat="1" applyFill="1" applyBorder="1" applyAlignment="1">
      <alignment horizontal="center" vertical="center" wrapText="1"/>
    </xf>
    <xf numFmtId="0" fontId="10" fillId="8" borderId="93" xfId="0" applyFont="1" applyFill="1" applyBorder="1" applyAlignment="1">
      <alignment horizontal="center" vertical="center" wrapText="1"/>
    </xf>
    <xf numFmtId="0" fontId="12" fillId="7" borderId="97" xfId="0" applyFont="1" applyFill="1" applyBorder="1" applyAlignment="1">
      <alignment horizontal="justify" vertical="center" wrapText="1"/>
    </xf>
    <xf numFmtId="0" fontId="8" fillId="7" borderId="102" xfId="0" applyFont="1" applyFill="1" applyBorder="1" applyAlignment="1">
      <alignment horizontal="center" vertical="center" wrapText="1"/>
    </xf>
    <xf numFmtId="0" fontId="14" fillId="0" borderId="0" xfId="0" applyFont="1" applyAlignment="1">
      <alignment horizontal="center" vertical="top"/>
    </xf>
    <xf numFmtId="0" fontId="2" fillId="0" borderId="0" xfId="0" applyFont="1"/>
    <xf numFmtId="0" fontId="10" fillId="4" borderId="34" xfId="0" applyFont="1" applyFill="1" applyBorder="1" applyAlignment="1">
      <alignment horizontal="center" vertical="center" wrapText="1"/>
    </xf>
    <xf numFmtId="0" fontId="10" fillId="4" borderId="23" xfId="0" applyFont="1" applyFill="1" applyBorder="1" applyAlignment="1">
      <alignment horizontal="justify" vertical="center" wrapText="1"/>
    </xf>
    <xf numFmtId="0" fontId="11" fillId="4" borderId="23" xfId="0" applyFont="1" applyFill="1" applyBorder="1" applyAlignment="1">
      <alignment horizontal="justify" vertical="center" wrapText="1"/>
    </xf>
    <xf numFmtId="0" fontId="12" fillId="6" borderId="23" xfId="0" applyFont="1" applyFill="1" applyBorder="1" applyAlignment="1">
      <alignment horizontal="justify" vertical="center" wrapText="1"/>
    </xf>
    <xf numFmtId="0" fontId="7" fillId="7" borderId="105" xfId="0" applyFont="1" applyFill="1" applyBorder="1" applyAlignment="1">
      <alignment horizontal="center" vertical="center" wrapText="1"/>
    </xf>
    <xf numFmtId="0" fontId="7" fillId="7" borderId="49" xfId="0" applyFont="1" applyFill="1" applyBorder="1" applyAlignment="1">
      <alignment horizontal="center" vertical="center" wrapText="1"/>
    </xf>
    <xf numFmtId="0" fontId="12" fillId="7" borderId="25" xfId="0" applyFont="1" applyFill="1" applyBorder="1" applyAlignment="1">
      <alignment horizontal="justify" vertical="center" wrapText="1"/>
    </xf>
    <xf numFmtId="0" fontId="12" fillId="7" borderId="55" xfId="0" applyFont="1" applyFill="1" applyBorder="1" applyAlignment="1">
      <alignment horizontal="justify" vertical="center" wrapText="1"/>
    </xf>
    <xf numFmtId="0" fontId="12" fillId="7" borderId="21" xfId="0" applyFont="1" applyFill="1" applyBorder="1" applyAlignment="1">
      <alignment horizontal="justify" vertical="center" wrapText="1"/>
    </xf>
    <xf numFmtId="0" fontId="12" fillId="7" borderId="60" xfId="0" applyFont="1" applyFill="1" applyBorder="1" applyAlignment="1">
      <alignment horizontal="justify" vertical="center" wrapText="1"/>
    </xf>
    <xf numFmtId="0" fontId="12" fillId="7" borderId="23" xfId="0" applyFont="1" applyFill="1" applyBorder="1" applyAlignment="1">
      <alignment horizontal="left" vertical="center" wrapText="1"/>
    </xf>
    <xf numFmtId="0" fontId="12" fillId="7" borderId="106" xfId="0" applyFont="1" applyFill="1" applyBorder="1" applyAlignment="1">
      <alignment horizontal="justify" vertical="center" wrapText="1"/>
    </xf>
    <xf numFmtId="0" fontId="8" fillId="6" borderId="107" xfId="0" applyFont="1" applyFill="1" applyBorder="1" applyAlignment="1">
      <alignment horizontal="justify" vertical="center" wrapText="1"/>
    </xf>
    <xf numFmtId="0" fontId="12" fillId="7" borderId="108" xfId="0" applyFont="1" applyFill="1" applyBorder="1" applyAlignment="1">
      <alignment horizontal="justify" vertical="center" wrapText="1"/>
    </xf>
    <xf numFmtId="0" fontId="12" fillId="6" borderId="58" xfId="0" applyFont="1" applyFill="1" applyBorder="1" applyAlignment="1">
      <alignment horizontal="justify" vertical="center" wrapText="1"/>
    </xf>
    <xf numFmtId="0" fontId="12" fillId="7" borderId="28" xfId="0" applyFont="1" applyFill="1" applyBorder="1" applyAlignment="1">
      <alignment horizontal="justify" vertical="center" wrapText="1"/>
    </xf>
    <xf numFmtId="0" fontId="0" fillId="0" borderId="43" xfId="0" applyBorder="1"/>
    <xf numFmtId="0" fontId="19" fillId="7" borderId="16" xfId="0" applyFont="1" applyFill="1" applyBorder="1" applyAlignment="1">
      <alignment horizontal="center" vertical="center" wrapText="1"/>
    </xf>
    <xf numFmtId="0" fontId="19" fillId="7" borderId="17" xfId="0" applyFont="1" applyFill="1" applyBorder="1" applyAlignment="1">
      <alignment horizontal="left" vertical="center" wrapText="1"/>
    </xf>
    <xf numFmtId="0" fontId="6" fillId="5" borderId="13" xfId="0" applyFont="1" applyFill="1" applyBorder="1" applyAlignment="1">
      <alignment horizontal="center" vertical="center" wrapText="1"/>
    </xf>
    <xf numFmtId="3" fontId="21" fillId="9" borderId="94" xfId="0" applyNumberFormat="1" applyFont="1" applyFill="1" applyBorder="1" applyAlignment="1">
      <alignment horizontal="center" vertical="center" wrapText="1"/>
    </xf>
    <xf numFmtId="4" fontId="21" fillId="8" borderId="70" xfId="0" applyNumberFormat="1" applyFont="1" applyFill="1" applyBorder="1" applyAlignment="1">
      <alignment horizontal="center" vertical="center" wrapText="1"/>
    </xf>
    <xf numFmtId="4" fontId="21" fillId="8" borderId="71" xfId="0" applyNumberFormat="1" applyFont="1" applyFill="1" applyBorder="1" applyAlignment="1">
      <alignment horizontal="center" vertical="center" wrapText="1"/>
    </xf>
    <xf numFmtId="4" fontId="21" fillId="8" borderId="81" xfId="0" applyNumberFormat="1" applyFont="1" applyFill="1" applyBorder="1" applyAlignment="1">
      <alignment horizontal="center" vertical="center" wrapText="1"/>
    </xf>
    <xf numFmtId="4" fontId="21" fillId="8" borderId="82" xfId="0" applyNumberFormat="1" applyFont="1" applyFill="1" applyBorder="1" applyAlignment="1">
      <alignment horizontal="center" vertical="center" wrapText="1"/>
    </xf>
    <xf numFmtId="44" fontId="21" fillId="9" borderId="84" xfId="1" applyFont="1" applyFill="1" applyBorder="1" applyAlignment="1">
      <alignment horizontal="center" vertical="center" wrapText="1"/>
    </xf>
    <xf numFmtId="0" fontId="21" fillId="0" borderId="69" xfId="0" applyFont="1" applyBorder="1" applyAlignment="1">
      <alignment horizontal="justify" vertical="center" wrapText="1"/>
    </xf>
    <xf numFmtId="4" fontId="21" fillId="8" borderId="79" xfId="0" applyNumberFormat="1" applyFont="1" applyFill="1" applyBorder="1" applyAlignment="1">
      <alignment horizontal="center" vertical="center" wrapText="1"/>
    </xf>
    <xf numFmtId="44" fontId="21" fillId="9" borderId="87" xfId="1" applyFont="1" applyFill="1" applyBorder="1" applyAlignment="1">
      <alignment horizontal="center" vertical="center" wrapText="1"/>
    </xf>
    <xf numFmtId="0" fontId="21" fillId="0" borderId="96" xfId="0" applyFont="1" applyBorder="1" applyAlignment="1">
      <alignment horizontal="justify" vertical="center" wrapText="1"/>
    </xf>
    <xf numFmtId="4" fontId="21" fillId="8" borderId="74" xfId="0" applyNumberFormat="1" applyFont="1" applyFill="1" applyBorder="1" applyAlignment="1">
      <alignment horizontal="center" vertical="center" wrapText="1"/>
    </xf>
    <xf numFmtId="4" fontId="21" fillId="8" borderId="75" xfId="0" applyNumberFormat="1" applyFont="1" applyFill="1" applyBorder="1" applyAlignment="1">
      <alignment horizontal="center" vertical="center" wrapText="1"/>
    </xf>
    <xf numFmtId="4" fontId="21" fillId="8" borderId="88" xfId="0" applyNumberFormat="1" applyFont="1" applyFill="1" applyBorder="1" applyAlignment="1">
      <alignment horizontal="center" vertical="center" wrapText="1"/>
    </xf>
    <xf numFmtId="4" fontId="21" fillId="8" borderId="89" xfId="0" applyNumberFormat="1" applyFont="1" applyFill="1" applyBorder="1" applyAlignment="1">
      <alignment horizontal="center" vertical="center" wrapText="1"/>
    </xf>
    <xf numFmtId="44" fontId="21" fillId="9" borderId="90" xfId="1" applyFont="1" applyFill="1" applyBorder="1" applyAlignment="1">
      <alignment horizontal="center" vertical="center" wrapText="1"/>
    </xf>
    <xf numFmtId="44" fontId="21" fillId="9" borderId="91" xfId="1" applyFont="1" applyFill="1" applyBorder="1" applyAlignment="1">
      <alignment horizontal="center" vertical="center" wrapText="1"/>
    </xf>
    <xf numFmtId="3" fontId="21" fillId="9" borderId="44" xfId="0" applyNumberFormat="1" applyFont="1" applyFill="1" applyBorder="1" applyAlignment="1">
      <alignment horizontal="center" vertical="center" wrapText="1"/>
    </xf>
    <xf numFmtId="0" fontId="21" fillId="0" borderId="63" xfId="0" applyFont="1" applyBorder="1" applyAlignment="1">
      <alignment horizontal="justify" vertical="center" wrapText="1"/>
    </xf>
    <xf numFmtId="0" fontId="23" fillId="11" borderId="98" xfId="0" applyFont="1" applyFill="1" applyBorder="1" applyAlignment="1">
      <alignment horizontal="justify" vertical="center" wrapText="1"/>
    </xf>
    <xf numFmtId="10" fontId="25" fillId="6" borderId="18" xfId="2" applyNumberFormat="1" applyFont="1" applyFill="1" applyBorder="1" applyAlignment="1">
      <alignment horizontal="center" vertical="center" wrapText="1"/>
    </xf>
    <xf numFmtId="10" fontId="26" fillId="7" borderId="100" xfId="2" applyNumberFormat="1" applyFont="1" applyFill="1" applyBorder="1" applyAlignment="1">
      <alignment horizontal="center" vertical="center" wrapText="1"/>
    </xf>
    <xf numFmtId="10" fontId="25" fillId="6" borderId="40" xfId="2" applyNumberFormat="1" applyFont="1" applyFill="1" applyBorder="1" applyAlignment="1">
      <alignment horizontal="center" vertical="center" wrapText="1"/>
    </xf>
    <xf numFmtId="10" fontId="25" fillId="7" borderId="40" xfId="2" applyNumberFormat="1" applyFont="1" applyFill="1" applyBorder="1" applyAlignment="1">
      <alignment horizontal="center" vertical="center" wrapText="1"/>
    </xf>
    <xf numFmtId="10" fontId="25" fillId="6" borderId="41" xfId="2" applyNumberFormat="1" applyFont="1" applyFill="1" applyBorder="1" applyAlignment="1">
      <alignment horizontal="center" vertical="center" wrapText="1"/>
    </xf>
    <xf numFmtId="3" fontId="25" fillId="9" borderId="21" xfId="0" applyNumberFormat="1" applyFont="1" applyFill="1" applyBorder="1" applyAlignment="1">
      <alignment horizontal="center" vertical="center" wrapText="1"/>
    </xf>
    <xf numFmtId="10" fontId="25" fillId="11" borderId="21" xfId="0" applyNumberFormat="1" applyFont="1" applyFill="1" applyBorder="1" applyAlignment="1">
      <alignment horizontal="center" vertical="center" wrapText="1"/>
    </xf>
    <xf numFmtId="10" fontId="25" fillId="10" borderId="22" xfId="0" applyNumberFormat="1" applyFont="1" applyFill="1" applyBorder="1" applyAlignment="1">
      <alignment horizontal="center" vertical="center" wrapText="1"/>
    </xf>
    <xf numFmtId="10" fontId="25" fillId="10" borderId="21" xfId="0" applyNumberFormat="1" applyFont="1" applyFill="1" applyBorder="1" applyAlignment="1">
      <alignment horizontal="center" vertical="center" wrapText="1"/>
    </xf>
    <xf numFmtId="0" fontId="27" fillId="8" borderId="98" xfId="0" applyFont="1" applyFill="1" applyBorder="1" applyAlignment="1">
      <alignment horizontal="center" vertical="center" wrapText="1"/>
    </xf>
    <xf numFmtId="3" fontId="25" fillId="8" borderId="22" xfId="0" applyNumberFormat="1" applyFont="1" applyFill="1" applyBorder="1" applyAlignment="1">
      <alignment horizontal="center" vertical="center" wrapText="1"/>
    </xf>
    <xf numFmtId="3" fontId="25" fillId="8" borderId="21" xfId="0" applyNumberFormat="1" applyFont="1" applyFill="1" applyBorder="1" applyAlignment="1">
      <alignment horizontal="center" vertical="center" wrapText="1"/>
    </xf>
    <xf numFmtId="3" fontId="25" fillId="8" borderId="94" xfId="0" applyNumberFormat="1" applyFont="1" applyFill="1" applyBorder="1" applyAlignment="1">
      <alignment horizontal="center" vertical="center" wrapText="1"/>
    </xf>
    <xf numFmtId="3" fontId="25" fillId="9" borderId="94" xfId="0" applyNumberFormat="1" applyFont="1" applyFill="1" applyBorder="1" applyAlignment="1">
      <alignment horizontal="center" vertical="center" wrapText="1"/>
    </xf>
    <xf numFmtId="10" fontId="25" fillId="10" borderId="72" xfId="0" applyNumberFormat="1" applyFont="1" applyFill="1" applyBorder="1" applyAlignment="1">
      <alignment horizontal="center" vertical="center" wrapText="1"/>
    </xf>
    <xf numFmtId="0" fontId="28" fillId="4" borderId="98" xfId="0" applyFont="1" applyFill="1" applyBorder="1" applyAlignment="1">
      <alignment horizontal="center" vertical="center" wrapText="1"/>
    </xf>
    <xf numFmtId="3" fontId="28" fillId="4" borderId="22" xfId="0" applyNumberFormat="1" applyFont="1" applyFill="1" applyBorder="1" applyAlignment="1">
      <alignment horizontal="center" vertical="center" wrapText="1"/>
    </xf>
    <xf numFmtId="3" fontId="28" fillId="4" borderId="21" xfId="0" applyNumberFormat="1" applyFont="1" applyFill="1" applyBorder="1" applyAlignment="1">
      <alignment horizontal="center" vertical="center" wrapText="1"/>
    </xf>
    <xf numFmtId="3" fontId="28" fillId="4" borderId="94" xfId="0" applyNumberFormat="1" applyFont="1" applyFill="1" applyBorder="1" applyAlignment="1">
      <alignment horizontal="center" vertical="center" wrapText="1"/>
    </xf>
    <xf numFmtId="0" fontId="26" fillId="6" borderId="98" xfId="0" applyFont="1" applyFill="1" applyBorder="1" applyAlignment="1">
      <alignment horizontal="center" vertical="center" wrapText="1"/>
    </xf>
    <xf numFmtId="3" fontId="25" fillId="6" borderId="22" xfId="0" applyNumberFormat="1" applyFont="1" applyFill="1" applyBorder="1" applyAlignment="1">
      <alignment horizontal="center" vertical="center" wrapText="1"/>
    </xf>
    <xf numFmtId="3" fontId="25" fillId="6" borderId="21" xfId="0" applyNumberFormat="1" applyFont="1" applyFill="1" applyBorder="1" applyAlignment="1">
      <alignment horizontal="center" vertical="center" wrapText="1"/>
    </xf>
    <xf numFmtId="3" fontId="25" fillId="6" borderId="94" xfId="0" applyNumberFormat="1" applyFont="1" applyFill="1" applyBorder="1" applyAlignment="1">
      <alignment horizontal="center" vertical="center" wrapText="1"/>
    </xf>
    <xf numFmtId="0" fontId="26" fillId="7" borderId="98" xfId="0" applyFont="1" applyFill="1" applyBorder="1" applyAlignment="1">
      <alignment horizontal="center" vertical="center" wrapText="1"/>
    </xf>
    <xf numFmtId="3" fontId="25" fillId="7" borderId="22" xfId="0" applyNumberFormat="1" applyFont="1" applyFill="1" applyBorder="1" applyAlignment="1">
      <alignment horizontal="center" vertical="center" wrapText="1"/>
    </xf>
    <xf numFmtId="3" fontId="25" fillId="7" borderId="21" xfId="0" applyNumberFormat="1" applyFont="1" applyFill="1" applyBorder="1" applyAlignment="1">
      <alignment horizontal="center" vertical="center" wrapText="1"/>
    </xf>
    <xf numFmtId="3" fontId="25" fillId="7" borderId="94" xfId="0" applyNumberFormat="1" applyFont="1" applyFill="1" applyBorder="1" applyAlignment="1">
      <alignment horizontal="center" vertical="center" wrapText="1"/>
    </xf>
    <xf numFmtId="3" fontId="25" fillId="7" borderId="60" xfId="0" applyNumberFormat="1" applyFont="1" applyFill="1" applyBorder="1" applyAlignment="1">
      <alignment horizontal="center" vertical="center" wrapText="1"/>
    </xf>
    <xf numFmtId="3" fontId="25" fillId="7" borderId="101" xfId="0" applyNumberFormat="1" applyFont="1" applyFill="1" applyBorder="1" applyAlignment="1">
      <alignment horizontal="center" vertical="center" wrapText="1"/>
    </xf>
    <xf numFmtId="3" fontId="25" fillId="7" borderId="59" xfId="0" applyNumberFormat="1" applyFont="1" applyFill="1" applyBorder="1" applyAlignment="1">
      <alignment horizontal="center" vertical="center" wrapText="1"/>
    </xf>
    <xf numFmtId="3" fontId="25" fillId="9" borderId="101" xfId="0" applyNumberFormat="1" applyFont="1" applyFill="1" applyBorder="1" applyAlignment="1">
      <alignment horizontal="center" vertical="center" wrapText="1"/>
    </xf>
    <xf numFmtId="10" fontId="25" fillId="10" borderId="101" xfId="0" applyNumberFormat="1" applyFont="1" applyFill="1" applyBorder="1" applyAlignment="1">
      <alignment horizontal="center" vertical="center" wrapText="1"/>
    </xf>
    <xf numFmtId="10" fontId="25" fillId="11" borderId="110" xfId="0" applyNumberFormat="1" applyFont="1" applyFill="1" applyBorder="1" applyAlignment="1">
      <alignment horizontal="center" vertical="center" wrapText="1"/>
    </xf>
    <xf numFmtId="0" fontId="29" fillId="7" borderId="16" xfId="0" applyFont="1" applyFill="1" applyBorder="1" applyAlignment="1">
      <alignment horizontal="justify" vertical="center" wrapText="1"/>
    </xf>
    <xf numFmtId="0" fontId="1" fillId="7" borderId="23" xfId="0" applyFont="1" applyFill="1" applyBorder="1" applyAlignment="1">
      <alignment horizontal="justify" vertical="center" wrapText="1"/>
    </xf>
    <xf numFmtId="0" fontId="1" fillId="7" borderId="23" xfId="0" applyFont="1" applyFill="1" applyBorder="1" applyAlignment="1">
      <alignment horizontal="center" vertical="center" wrapText="1"/>
    </xf>
    <xf numFmtId="0" fontId="1" fillId="7" borderId="25" xfId="0" applyFont="1" applyFill="1" applyBorder="1" applyAlignment="1">
      <alignment horizontal="justify" vertical="center" wrapText="1"/>
    </xf>
    <xf numFmtId="0" fontId="1" fillId="7" borderId="26" xfId="0" applyFont="1" applyFill="1" applyBorder="1" applyAlignment="1">
      <alignment horizontal="center" vertical="center" wrapText="1"/>
    </xf>
    <xf numFmtId="0" fontId="1" fillId="7" borderId="27" xfId="0" applyFont="1" applyFill="1" applyBorder="1" applyAlignment="1">
      <alignment horizontal="justify" vertical="center" wrapText="1"/>
    </xf>
    <xf numFmtId="0" fontId="1" fillId="7" borderId="28" xfId="0" applyFont="1" applyFill="1" applyBorder="1" applyAlignment="1">
      <alignment horizontal="justify" vertical="center" wrapText="1"/>
    </xf>
    <xf numFmtId="0" fontId="1" fillId="7" borderId="28" xfId="0" applyFont="1" applyFill="1" applyBorder="1" applyAlignment="1">
      <alignment horizontal="center" vertical="center" wrapText="1"/>
    </xf>
    <xf numFmtId="0" fontId="1" fillId="7" borderId="33" xfId="0" applyFont="1" applyFill="1" applyBorder="1" applyAlignment="1">
      <alignment horizontal="left" vertical="center" wrapText="1"/>
    </xf>
    <xf numFmtId="0" fontId="1" fillId="7" borderId="29" xfId="0" applyFont="1" applyFill="1" applyBorder="1" applyAlignment="1">
      <alignment horizontal="justify" vertical="center" wrapText="1"/>
    </xf>
    <xf numFmtId="0" fontId="1" fillId="7" borderId="30" xfId="0" applyFont="1" applyFill="1" applyBorder="1" applyAlignment="1">
      <alignment horizontal="justify" vertical="center" wrapText="1"/>
    </xf>
    <xf numFmtId="0" fontId="1" fillId="7" borderId="29" xfId="0" applyFont="1" applyFill="1" applyBorder="1" applyAlignment="1">
      <alignment horizontal="center" vertical="center" wrapText="1"/>
    </xf>
    <xf numFmtId="0" fontId="1" fillId="7" borderId="54" xfId="0" applyFont="1" applyFill="1" applyBorder="1" applyAlignment="1">
      <alignment horizontal="left" vertical="center" wrapText="1"/>
    </xf>
    <xf numFmtId="0" fontId="1" fillId="7" borderId="31" xfId="0" applyFont="1" applyFill="1" applyBorder="1" applyAlignment="1">
      <alignment horizontal="justify" vertical="center" wrapText="1"/>
    </xf>
    <xf numFmtId="0" fontId="1" fillId="7" borderId="32" xfId="0" applyFont="1" applyFill="1" applyBorder="1" applyAlignment="1">
      <alignment horizontal="justify" vertical="center" wrapText="1"/>
    </xf>
    <xf numFmtId="0" fontId="1" fillId="7" borderId="33" xfId="0" applyFont="1" applyFill="1" applyBorder="1" applyAlignment="1">
      <alignment horizontal="center" vertical="center" wrapText="1"/>
    </xf>
    <xf numFmtId="0" fontId="1" fillId="7" borderId="55" xfId="0" applyFont="1" applyFill="1" applyBorder="1" applyAlignment="1">
      <alignment horizontal="left" vertical="center" wrapText="1"/>
    </xf>
    <xf numFmtId="0" fontId="1" fillId="0" borderId="0" xfId="0" applyFont="1"/>
    <xf numFmtId="3" fontId="1" fillId="8" borderId="66" xfId="0" applyNumberFormat="1" applyFont="1" applyFill="1" applyBorder="1" applyAlignment="1">
      <alignment horizontal="center" vertical="center" wrapText="1"/>
    </xf>
    <xf numFmtId="3" fontId="1" fillId="8" borderId="67" xfId="0" applyNumberFormat="1" applyFont="1" applyFill="1" applyBorder="1" applyAlignment="1">
      <alignment horizontal="center" vertical="center" wrapText="1"/>
    </xf>
    <xf numFmtId="3" fontId="1" fillId="8" borderId="78" xfId="0" applyNumberFormat="1" applyFont="1" applyFill="1" applyBorder="1" applyAlignment="1">
      <alignment horizontal="center" vertical="center" wrapText="1"/>
    </xf>
    <xf numFmtId="3" fontId="1" fillId="8" borderId="79" xfId="0" applyNumberFormat="1" applyFont="1" applyFill="1" applyBorder="1" applyAlignment="1">
      <alignment horizontal="center" vertical="center" wrapText="1"/>
    </xf>
    <xf numFmtId="3" fontId="1" fillId="8" borderId="71" xfId="0" applyNumberFormat="1" applyFont="1" applyFill="1" applyBorder="1" applyAlignment="1">
      <alignment horizontal="center" vertical="center" wrapText="1"/>
    </xf>
    <xf numFmtId="3" fontId="1" fillId="8" borderId="80" xfId="0" applyNumberFormat="1" applyFont="1" applyFill="1" applyBorder="1" applyAlignment="1">
      <alignment horizontal="center" vertical="center" wrapText="1"/>
    </xf>
    <xf numFmtId="0" fontId="6" fillId="5" borderId="6" xfId="0" applyFont="1" applyFill="1" applyBorder="1" applyAlignment="1">
      <alignment horizontal="center" vertical="center" wrapText="1"/>
    </xf>
    <xf numFmtId="3" fontId="25" fillId="9" borderId="24" xfId="0" applyNumberFormat="1" applyFont="1" applyFill="1" applyBorder="1" applyAlignment="1">
      <alignment horizontal="center" vertical="center" wrapText="1"/>
    </xf>
    <xf numFmtId="3" fontId="25" fillId="9" borderId="111" xfId="0" applyNumberFormat="1" applyFont="1" applyFill="1" applyBorder="1" applyAlignment="1">
      <alignment horizontal="center" vertical="center" wrapText="1"/>
    </xf>
    <xf numFmtId="10" fontId="25" fillId="11" borderId="112" xfId="0" applyNumberFormat="1" applyFont="1" applyFill="1" applyBorder="1" applyAlignment="1">
      <alignment horizontal="center" vertical="center" wrapText="1"/>
    </xf>
    <xf numFmtId="10" fontId="25" fillId="10" borderId="114" xfId="0" applyNumberFormat="1" applyFont="1" applyFill="1" applyBorder="1" applyAlignment="1">
      <alignment horizontal="center" vertical="center" wrapText="1"/>
    </xf>
    <xf numFmtId="10" fontId="25" fillId="10" borderId="94" xfId="0" applyNumberFormat="1" applyFont="1" applyFill="1" applyBorder="1" applyAlignment="1">
      <alignment horizontal="center" vertical="center" wrapText="1"/>
    </xf>
    <xf numFmtId="3" fontId="26" fillId="6" borderId="98" xfId="0" applyNumberFormat="1" applyFont="1" applyFill="1" applyBorder="1" applyAlignment="1">
      <alignment horizontal="center" vertical="center" wrapText="1"/>
    </xf>
    <xf numFmtId="0" fontId="8" fillId="7" borderId="115" xfId="0" applyFont="1" applyFill="1" applyBorder="1" applyAlignment="1">
      <alignment horizontal="center" vertical="center" wrapText="1"/>
    </xf>
    <xf numFmtId="0" fontId="26" fillId="7" borderId="99" xfId="0" applyFont="1" applyFill="1" applyBorder="1" applyAlignment="1">
      <alignment horizontal="center" vertical="center" wrapText="1"/>
    </xf>
    <xf numFmtId="0" fontId="0" fillId="12" borderId="0" xfId="0" applyFill="1"/>
    <xf numFmtId="10" fontId="25" fillId="10" borderId="116" xfId="0" applyNumberFormat="1" applyFont="1" applyFill="1" applyBorder="1" applyAlignment="1">
      <alignment horizontal="center" vertical="center" wrapText="1"/>
    </xf>
    <xf numFmtId="10" fontId="25" fillId="10" borderId="0" xfId="0" applyNumberFormat="1" applyFont="1" applyFill="1" applyBorder="1" applyAlignment="1">
      <alignment horizontal="center" vertical="center" wrapText="1"/>
    </xf>
    <xf numFmtId="44" fontId="21" fillId="8" borderId="86" xfId="1" applyFont="1" applyFill="1" applyBorder="1" applyAlignment="1">
      <alignment horizontal="center" vertical="center" wrapText="1"/>
    </xf>
    <xf numFmtId="44" fontId="21" fillId="8" borderId="83" xfId="1" applyFont="1" applyFill="1" applyBorder="1" applyAlignment="1">
      <alignment horizontal="center" vertical="center" wrapText="1"/>
    </xf>
    <xf numFmtId="164" fontId="18" fillId="7" borderId="14" xfId="0" applyNumberFormat="1" applyFont="1" applyFill="1" applyBorder="1" applyAlignment="1">
      <alignment horizontal="center" vertical="center" wrapText="1"/>
    </xf>
    <xf numFmtId="164" fontId="18" fillId="7" borderId="99" xfId="0" applyNumberFormat="1" applyFont="1" applyFill="1" applyBorder="1" applyAlignment="1">
      <alignment horizontal="center" vertical="center" wrapText="1"/>
    </xf>
    <xf numFmtId="164" fontId="18" fillId="7" borderId="103" xfId="0" applyNumberFormat="1" applyFont="1" applyFill="1" applyBorder="1" applyAlignment="1">
      <alignment horizontal="center" vertical="center" wrapText="1"/>
    </xf>
    <xf numFmtId="10" fontId="0" fillId="10" borderId="120" xfId="0" applyNumberFormat="1" applyFill="1" applyBorder="1" applyAlignment="1">
      <alignment horizontal="center" vertical="center" wrapText="1"/>
    </xf>
    <xf numFmtId="10" fontId="0" fillId="10" borderId="121" xfId="0" applyNumberFormat="1" applyFill="1" applyBorder="1" applyAlignment="1">
      <alignment horizontal="center" vertical="center" wrapText="1"/>
    </xf>
    <xf numFmtId="10" fontId="0" fillId="10" borderId="17" xfId="0" applyNumberFormat="1" applyFill="1" applyBorder="1" applyAlignment="1">
      <alignment horizontal="center" vertical="center" wrapText="1"/>
    </xf>
    <xf numFmtId="10" fontId="0" fillId="10" borderId="95" xfId="0" applyNumberFormat="1" applyFill="1" applyBorder="1" applyAlignment="1">
      <alignment horizontal="center" vertical="center" wrapText="1"/>
    </xf>
    <xf numFmtId="10" fontId="0" fillId="10" borderId="16" xfId="0" applyNumberFormat="1" applyFill="1" applyBorder="1" applyAlignment="1">
      <alignment horizontal="center" vertical="center" wrapText="1"/>
    </xf>
    <xf numFmtId="10" fontId="21" fillId="10" borderId="22" xfId="0" applyNumberFormat="1" applyFont="1" applyFill="1" applyBorder="1" applyAlignment="1">
      <alignment horizontal="center" vertical="center" wrapText="1"/>
    </xf>
    <xf numFmtId="10" fontId="21" fillId="10" borderId="21" xfId="0" applyNumberFormat="1" applyFont="1" applyFill="1" applyBorder="1" applyAlignment="1">
      <alignment horizontal="center" vertical="center" wrapText="1"/>
    </xf>
    <xf numFmtId="10" fontId="21" fillId="10" borderId="3" xfId="0" applyNumberFormat="1" applyFont="1" applyFill="1" applyBorder="1" applyAlignment="1">
      <alignment horizontal="center" vertical="center" wrapText="1"/>
    </xf>
    <xf numFmtId="10" fontId="21" fillId="10" borderId="24" xfId="0" applyNumberFormat="1" applyFont="1" applyFill="1" applyBorder="1" applyAlignment="1">
      <alignment horizontal="center" vertical="center" wrapText="1"/>
    </xf>
    <xf numFmtId="10" fontId="21" fillId="10" borderId="117" xfId="0" applyNumberFormat="1" applyFont="1" applyFill="1" applyBorder="1" applyAlignment="1">
      <alignment horizontal="center" vertical="center" wrapText="1"/>
    </xf>
    <xf numFmtId="10" fontId="21" fillId="10" borderId="100" xfId="0" applyNumberFormat="1" applyFont="1" applyFill="1" applyBorder="1" applyAlignment="1">
      <alignment horizontal="center" vertical="center" wrapText="1"/>
    </xf>
    <xf numFmtId="10" fontId="21" fillId="10" borderId="59" xfId="0" applyNumberFormat="1" applyFont="1" applyFill="1" applyBorder="1" applyAlignment="1">
      <alignment horizontal="center" vertical="center" wrapText="1"/>
    </xf>
    <xf numFmtId="10" fontId="21" fillId="10" borderId="60" xfId="0" applyNumberFormat="1" applyFont="1" applyFill="1" applyBorder="1" applyAlignment="1">
      <alignment horizontal="center" vertical="center" wrapText="1"/>
    </xf>
    <xf numFmtId="10" fontId="21" fillId="10" borderId="73" xfId="0" applyNumberFormat="1" applyFont="1" applyFill="1" applyBorder="1" applyAlignment="1">
      <alignment horizontal="center" vertical="center" wrapText="1"/>
    </xf>
    <xf numFmtId="10" fontId="21" fillId="10" borderId="113" xfId="0" applyNumberFormat="1" applyFont="1" applyFill="1" applyBorder="1" applyAlignment="1">
      <alignment horizontal="center" vertical="center" wrapText="1"/>
    </xf>
    <xf numFmtId="0" fontId="21" fillId="0" borderId="0" xfId="0" applyFont="1"/>
    <xf numFmtId="10" fontId="21" fillId="10" borderId="119" xfId="0" applyNumberFormat="1" applyFont="1" applyFill="1" applyBorder="1" applyAlignment="1">
      <alignment horizontal="center" vertical="center" wrapText="1"/>
    </xf>
    <xf numFmtId="10" fontId="21" fillId="10" borderId="0" xfId="0" applyNumberFormat="1" applyFont="1" applyFill="1" applyBorder="1" applyAlignment="1">
      <alignment horizontal="center" vertical="center" wrapText="1"/>
    </xf>
    <xf numFmtId="10" fontId="21" fillId="10" borderId="118" xfId="0" applyNumberFormat="1" applyFont="1" applyFill="1" applyBorder="1" applyAlignment="1">
      <alignment horizontal="center" vertical="center" wrapText="1"/>
    </xf>
    <xf numFmtId="0" fontId="24" fillId="0" borderId="98" xfId="0" applyFont="1" applyFill="1" applyBorder="1" applyAlignment="1">
      <alignment horizontal="justify" vertical="center" wrapText="1"/>
    </xf>
    <xf numFmtId="10" fontId="25" fillId="10" borderId="122" xfId="0" applyNumberFormat="1" applyFont="1" applyFill="1" applyBorder="1" applyAlignment="1">
      <alignment horizontal="center" vertical="center" wrapText="1"/>
    </xf>
    <xf numFmtId="10" fontId="25" fillId="10" borderId="123" xfId="0" applyNumberFormat="1" applyFont="1" applyFill="1" applyBorder="1" applyAlignment="1">
      <alignment horizontal="center" vertical="center" wrapText="1"/>
    </xf>
    <xf numFmtId="10" fontId="25" fillId="10" borderId="124" xfId="0" applyNumberFormat="1" applyFont="1" applyFill="1" applyBorder="1" applyAlignment="1">
      <alignment horizontal="center" vertical="center" wrapText="1"/>
    </xf>
    <xf numFmtId="10" fontId="25" fillId="10" borderId="32" xfId="0" applyNumberFormat="1" applyFont="1" applyFill="1" applyBorder="1" applyAlignment="1">
      <alignment horizontal="center" vertical="center" wrapText="1"/>
    </xf>
    <xf numFmtId="10" fontId="25" fillId="10" borderId="126" xfId="0" applyNumberFormat="1" applyFont="1" applyFill="1" applyBorder="1" applyAlignment="1">
      <alignment horizontal="center" vertical="center" wrapText="1"/>
    </xf>
    <xf numFmtId="10" fontId="25" fillId="10" borderId="109" xfId="0" applyNumberFormat="1" applyFont="1" applyFill="1" applyBorder="1" applyAlignment="1">
      <alignment horizontal="center" vertical="center" wrapText="1"/>
    </xf>
    <xf numFmtId="10" fontId="25" fillId="10" borderId="125" xfId="0" applyNumberFormat="1" applyFont="1" applyFill="1" applyBorder="1" applyAlignment="1">
      <alignment horizontal="center" vertical="center" wrapText="1"/>
    </xf>
    <xf numFmtId="10" fontId="25" fillId="10" borderId="127" xfId="0" applyNumberFormat="1" applyFont="1" applyFill="1" applyBorder="1" applyAlignment="1">
      <alignment horizontal="center" vertical="center" wrapText="1"/>
    </xf>
    <xf numFmtId="10" fontId="25" fillId="10" borderId="128" xfId="0" applyNumberFormat="1" applyFont="1" applyFill="1" applyBorder="1" applyAlignment="1">
      <alignment horizontal="center" vertical="center" wrapText="1"/>
    </xf>
    <xf numFmtId="0" fontId="0" fillId="0" borderId="2" xfId="0" applyBorder="1"/>
    <xf numFmtId="0" fontId="21" fillId="7" borderId="68" xfId="0" applyFont="1" applyFill="1" applyBorder="1" applyAlignment="1">
      <alignment horizontal="center" vertical="center" wrapText="1"/>
    </xf>
    <xf numFmtId="0" fontId="21" fillId="7" borderId="72" xfId="0" applyFont="1" applyFill="1" applyBorder="1" applyAlignment="1">
      <alignment horizontal="center" vertical="center" wrapText="1"/>
    </xf>
    <xf numFmtId="0" fontId="21" fillId="7" borderId="73" xfId="0" applyFont="1" applyFill="1" applyBorder="1" applyAlignment="1">
      <alignment horizontal="center" vertical="center" wrapText="1"/>
    </xf>
    <xf numFmtId="0" fontId="24" fillId="0" borderId="96" xfId="0" applyFont="1" applyBorder="1" applyAlignment="1">
      <alignment horizontal="justify" vertical="center" wrapText="1"/>
    </xf>
    <xf numFmtId="10" fontId="25" fillId="10" borderId="129" xfId="0" applyNumberFormat="1" applyFont="1" applyFill="1" applyBorder="1" applyAlignment="1">
      <alignment horizontal="center" vertical="center" wrapText="1"/>
    </xf>
    <xf numFmtId="165" fontId="25" fillId="10" borderId="21" xfId="0" applyNumberFormat="1"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5" borderId="12" xfId="0" applyFont="1" applyFill="1" applyBorder="1" applyAlignment="1">
      <alignment horizontal="center" vertical="center" wrapText="1"/>
    </xf>
    <xf numFmtId="0" fontId="10" fillId="4" borderId="14" xfId="0" applyFont="1" applyFill="1" applyBorder="1" applyAlignment="1">
      <alignment horizontal="center" vertical="center" wrapText="1"/>
    </xf>
    <xf numFmtId="0" fontId="10" fillId="4" borderId="63" xfId="0" applyFont="1" applyFill="1" applyBorder="1" applyAlignment="1">
      <alignment horizontal="center" vertical="center" wrapText="1"/>
    </xf>
    <xf numFmtId="0" fontId="10" fillId="4" borderId="62" xfId="0" applyFont="1" applyFill="1" applyBorder="1" applyAlignment="1">
      <alignment horizontal="center" vertical="center" wrapText="1"/>
    </xf>
    <xf numFmtId="0" fontId="10" fillId="4" borderId="64" xfId="0" applyFont="1" applyFill="1" applyBorder="1" applyAlignment="1">
      <alignment horizontal="center" vertical="center" wrapText="1"/>
    </xf>
    <xf numFmtId="0" fontId="6" fillId="5" borderId="69" xfId="0" applyFont="1" applyFill="1" applyBorder="1" applyAlignment="1">
      <alignment horizontal="center" vertical="center" wrapText="1"/>
    </xf>
    <xf numFmtId="0" fontId="6" fillId="5" borderId="104"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35"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6" fillId="5" borderId="10"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6" fillId="5" borderId="6" xfId="0" applyFont="1" applyFill="1" applyBorder="1" applyAlignment="1">
      <alignment horizontal="center" vertical="center"/>
    </xf>
    <xf numFmtId="0" fontId="6" fillId="5" borderId="7" xfId="0" applyFont="1" applyFill="1" applyBorder="1" applyAlignment="1">
      <alignment horizontal="center" vertical="center"/>
    </xf>
    <xf numFmtId="0" fontId="6" fillId="5" borderId="35" xfId="0" applyFont="1" applyFill="1" applyBorder="1" applyAlignment="1">
      <alignment horizontal="center" vertical="center"/>
    </xf>
    <xf numFmtId="0" fontId="6" fillId="5" borderId="6"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6" fillId="5" borderId="35" xfId="0" applyFont="1" applyFill="1" applyBorder="1" applyAlignment="1">
      <alignment horizontal="center" vertical="center" wrapText="1"/>
    </xf>
    <xf numFmtId="0" fontId="13" fillId="4" borderId="7" xfId="0" applyFont="1" applyFill="1" applyBorder="1" applyAlignment="1">
      <alignment horizontal="center" vertical="center" wrapText="1"/>
    </xf>
    <xf numFmtId="0" fontId="13" fillId="4" borderId="35"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8" fillId="8" borderId="42" xfId="0" applyFont="1" applyFill="1" applyBorder="1" applyAlignment="1">
      <alignment horizontal="center" vertical="center" wrapText="1"/>
    </xf>
    <xf numFmtId="0" fontId="8" fillId="8" borderId="19" xfId="0" applyFont="1" applyFill="1" applyBorder="1" applyAlignment="1">
      <alignment horizontal="center" vertical="center" wrapText="1"/>
    </xf>
    <xf numFmtId="0" fontId="8" fillId="8" borderId="20" xfId="0" applyFont="1" applyFill="1" applyBorder="1" applyAlignment="1">
      <alignment horizontal="center" vertical="center" wrapText="1"/>
    </xf>
    <xf numFmtId="0" fontId="18" fillId="0" borderId="0" xfId="0" applyFont="1" applyAlignment="1">
      <alignment horizontal="center" vertical="top" wrapText="1"/>
    </xf>
    <xf numFmtId="0" fontId="18" fillId="0" borderId="0" xfId="0" applyFont="1" applyAlignment="1">
      <alignment horizontal="center" vertical="top"/>
    </xf>
    <xf numFmtId="3" fontId="10" fillId="4" borderId="6" xfId="0" applyNumberFormat="1" applyFont="1" applyFill="1" applyBorder="1" applyAlignment="1">
      <alignment horizontal="center" vertical="center" wrapText="1"/>
    </xf>
    <xf numFmtId="3" fontId="10" fillId="4" borderId="7" xfId="0" applyNumberFormat="1" applyFont="1" applyFill="1" applyBorder="1" applyAlignment="1">
      <alignment horizontal="center" vertical="center" wrapText="1"/>
    </xf>
    <xf numFmtId="3" fontId="10" fillId="4" borderId="35"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42"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0" xfId="0" applyFont="1" applyFill="1" applyAlignment="1">
      <alignment horizontal="center" vertical="center" wrapText="1"/>
    </xf>
    <xf numFmtId="0" fontId="4" fillId="4" borderId="43" xfId="0" applyFont="1" applyFill="1" applyBorder="1" applyAlignment="1">
      <alignment horizontal="center" vertical="center" wrapText="1"/>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35" xfId="0" applyFont="1" applyFill="1" applyBorder="1" applyAlignment="1">
      <alignment horizontal="center" vertical="center"/>
    </xf>
    <xf numFmtId="0" fontId="0" fillId="0" borderId="0" xfId="0" applyAlignment="1">
      <alignment horizontal="justify" vertical="center" wrapText="1"/>
    </xf>
    <xf numFmtId="0" fontId="24" fillId="0" borderId="103" xfId="0" applyFont="1" applyFill="1" applyBorder="1" applyAlignment="1">
      <alignment horizontal="justify" vertical="center" wrapText="1"/>
    </xf>
    <xf numFmtId="0" fontId="24" fillId="0" borderId="93" xfId="0" applyFont="1" applyFill="1" applyBorder="1" applyAlignment="1">
      <alignment horizontal="justify" vertical="center" wrapText="1"/>
    </xf>
    <xf numFmtId="0" fontId="24" fillId="0" borderId="99" xfId="0" applyFont="1" applyFill="1" applyBorder="1" applyAlignment="1">
      <alignment horizontal="justify" vertical="center" wrapText="1"/>
    </xf>
  </cellXfs>
  <cellStyles count="4">
    <cellStyle name="Moneda" xfId="1" builtinId="4"/>
    <cellStyle name="Normal" xfId="0" builtinId="0"/>
    <cellStyle name="Normal 2" xfId="3" xr:uid="{00000000-0005-0000-0000-000002000000}"/>
    <cellStyle name="Porcentaje" xfId="2" builtinId="5"/>
  </cellStyles>
  <dxfs count="129">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patternType="solid">
          <bgColor rgb="FFFFEB9C"/>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ill>
        <patternFill>
          <bgColor rgb="FFFF0000"/>
        </patternFill>
      </fill>
    </dxf>
    <dxf>
      <fill>
        <patternFill>
          <bgColor rgb="FFFFFF00"/>
        </patternFill>
      </fill>
    </dxf>
    <dxf>
      <fill>
        <patternFill>
          <bgColor theme="9" tint="0.39994506668294322"/>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9C5700"/>
      </font>
      <fill>
        <patternFill patternType="solid">
          <bgColor rgb="FFFFEB9C"/>
        </patternFill>
      </fill>
    </dxf>
    <dxf>
      <font>
        <color rgb="FF9C5700"/>
      </font>
      <fill>
        <patternFill patternType="solid">
          <bgColor rgb="FFFFEB9C"/>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ill>
        <patternFill>
          <bgColor theme="9" tint="0.59996337778862885"/>
        </patternFill>
      </fill>
    </dxf>
    <dxf>
      <fill>
        <patternFill>
          <bgColor rgb="FFFFFF00"/>
        </patternFill>
      </fill>
    </dxf>
    <dxf>
      <fill>
        <patternFill>
          <bgColor rgb="FFFF4C29"/>
        </patternFill>
      </fill>
    </dxf>
    <dxf>
      <fill>
        <patternFill patternType="none">
          <bgColor auto="1"/>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ill>
        <patternFill patternType="solid">
          <bgColor rgb="FF00B050"/>
        </patternFill>
      </fill>
    </dxf>
    <dxf>
      <fill>
        <patternFill patternType="solid">
          <bgColor rgb="FF00B050"/>
        </patternFill>
      </fill>
    </dxf>
    <dxf>
      <fill>
        <patternFill patternType="solid">
          <bgColor rgb="FFFFFF00"/>
        </patternFill>
      </fill>
    </dxf>
    <dxf>
      <fill>
        <patternFill patternType="solid">
          <bgColor rgb="FFFF0000"/>
        </patternFill>
      </fill>
    </dxf>
    <dxf>
      <fill>
        <patternFill patternType="solid">
          <bgColor rgb="FF00B050"/>
        </patternFill>
      </fill>
    </dxf>
    <dxf>
      <font>
        <color rgb="FF9C5700"/>
      </font>
      <fill>
        <patternFill patternType="solid">
          <bgColor rgb="FFFFEB9C"/>
        </patternFill>
      </fill>
    </dxf>
    <dxf>
      <font>
        <color rgb="FF9C5700"/>
      </font>
      <fill>
        <patternFill patternType="solid">
          <bgColor rgb="FFFFEB9C"/>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9C5700"/>
      </font>
      <fill>
        <patternFill patternType="solid">
          <bgColor rgb="FFFFEB9C"/>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006100"/>
      </font>
      <fill>
        <patternFill patternType="solid">
          <bgColor rgb="FFC6EFCE"/>
        </patternFill>
      </fill>
    </dxf>
    <dxf>
      <font>
        <color rgb="FF9C5700"/>
      </font>
      <fill>
        <patternFill patternType="solid">
          <bgColor rgb="FFFFEB9C"/>
        </patternFill>
      </fill>
    </dxf>
    <dxf>
      <font>
        <color rgb="FF9C5700"/>
      </font>
      <fill>
        <patternFill patternType="solid">
          <bgColor rgb="FFFFEB9C"/>
        </patternFill>
      </fill>
    </dxf>
    <dxf>
      <font>
        <color rgb="FF9C5700"/>
      </font>
      <fill>
        <patternFill patternType="solid">
          <bgColor rgb="FFFFEB9C"/>
        </patternFill>
      </fill>
    </dxf>
    <dxf>
      <font>
        <color rgb="FF006100"/>
      </font>
      <fill>
        <patternFill patternType="solid">
          <bgColor rgb="FFC6EFCE"/>
        </patternFill>
      </fill>
    </dxf>
    <dxf>
      <font>
        <color rgb="FF006100"/>
      </font>
      <fill>
        <patternFill patternType="solid">
          <bgColor rgb="FFC6EFCE"/>
        </patternFill>
      </fill>
    </dxf>
  </dxfs>
  <tableStyles count="0" defaultTableStyle="TableStyleMedium2" defaultPivotStyle="PivotStyleLight16"/>
  <colors>
    <mruColors>
      <color rgb="FF658777"/>
      <color rgb="FFAED8F4"/>
      <color rgb="FF1A79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534670</xdr:colOff>
      <xdr:row>1</xdr:row>
      <xdr:rowOff>104775</xdr:rowOff>
    </xdr:from>
    <xdr:to>
      <xdr:col>3</xdr:col>
      <xdr:colOff>1220226</xdr:colOff>
      <xdr:row>6</xdr:row>
      <xdr:rowOff>170793</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8520" y="295275"/>
          <a:ext cx="2534950" cy="2104368"/>
        </a:xfrm>
        <a:prstGeom prst="rect">
          <a:avLst/>
        </a:prstGeom>
      </xdr:spPr>
    </xdr:pic>
    <xdr:clientData/>
  </xdr:twoCellAnchor>
  <xdr:twoCellAnchor editAs="oneCell">
    <xdr:from>
      <xdr:col>3</xdr:col>
      <xdr:colOff>1818861</xdr:colOff>
      <xdr:row>1</xdr:row>
      <xdr:rowOff>80645</xdr:rowOff>
    </xdr:from>
    <xdr:to>
      <xdr:col>4</xdr:col>
      <xdr:colOff>857912</xdr:colOff>
      <xdr:row>6</xdr:row>
      <xdr:rowOff>112395</xdr:rowOff>
    </xdr:to>
    <xdr:pic>
      <xdr:nvPicPr>
        <xdr:cNvPr id="7" name="Imagen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977861" y="271145"/>
          <a:ext cx="2102926" cy="2016125"/>
        </a:xfrm>
        <a:prstGeom prst="rect">
          <a:avLst/>
        </a:prstGeom>
      </xdr:spPr>
    </xdr:pic>
    <xdr:clientData/>
  </xdr:twoCellAnchor>
  <xdr:oneCellAnchor>
    <xdr:from>
      <xdr:col>2</xdr:col>
      <xdr:colOff>573745</xdr:colOff>
      <xdr:row>76</xdr:row>
      <xdr:rowOff>3225175</xdr:rowOff>
    </xdr:from>
    <xdr:ext cx="12121707" cy="3420892"/>
    <xdr:sp macro="" textlink="">
      <xdr:nvSpPr>
        <xdr:cNvPr id="26" name="CuadroTexto 25">
          <a:extLst>
            <a:ext uri="{FF2B5EF4-FFF2-40B4-BE49-F238E27FC236}">
              <a16:creationId xmlns:a16="http://schemas.microsoft.com/office/drawing/2014/main" id="{00000000-0008-0000-0000-00001A000000}"/>
            </a:ext>
          </a:extLst>
        </xdr:cNvPr>
        <xdr:cNvSpPr txBox="1"/>
      </xdr:nvSpPr>
      <xdr:spPr>
        <a:xfrm>
          <a:off x="1439654" y="108541368"/>
          <a:ext cx="12121707" cy="34208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3200" b="0">
              <a:latin typeface="Arial" panose="020B0604020202020204" pitchFamily="34" charset="0"/>
              <a:cs typeface="Arial" panose="020B0604020202020204" pitchFamily="34" charset="0"/>
            </a:rPr>
            <a:t>__________________________________</a:t>
          </a:r>
        </a:p>
        <a:p>
          <a:pPr algn="ctr"/>
          <a:r>
            <a:rPr lang="es-MX" sz="3200" b="0">
              <a:latin typeface="Arial" panose="020B0604020202020204" pitchFamily="34" charset="0"/>
              <a:cs typeface="Arial" panose="020B0604020202020204" pitchFamily="34" charset="0"/>
            </a:rPr>
            <a:t>Seguimiento y Control</a:t>
          </a:r>
        </a:p>
        <a:p>
          <a:pPr algn="ctr"/>
          <a:r>
            <a:rPr lang="es-MX" sz="3200" b="0">
              <a:latin typeface="Arial" panose="020B0604020202020204" pitchFamily="34" charset="0"/>
              <a:cs typeface="Arial" panose="020B0604020202020204" pitchFamily="34" charset="0"/>
            </a:rPr>
            <a:t>Lic. Indira Gaxiola Félix</a:t>
          </a:r>
          <a:br>
            <a:rPr lang="es-MX" sz="3200" b="0">
              <a:latin typeface="Arial" panose="020B0604020202020204" pitchFamily="34" charset="0"/>
              <a:cs typeface="Arial" panose="020B0604020202020204" pitchFamily="34" charset="0"/>
            </a:rPr>
          </a:br>
          <a:r>
            <a:rPr lang="es-MX" sz="3200" b="1">
              <a:latin typeface="Arial" panose="020B0604020202020204" pitchFamily="34" charset="0"/>
              <a:cs typeface="Arial" panose="020B0604020202020204" pitchFamily="34" charset="0"/>
            </a:rPr>
            <a:t>Dirección de Vinculación y Seguimiento con Instancias.</a:t>
          </a:r>
          <a:endParaRPr lang="es-MX" sz="3200" b="1">
            <a:effectLst/>
            <a:latin typeface="Arial" panose="020B0604020202020204" pitchFamily="34" charset="0"/>
            <a:cs typeface="Arial" panose="020B0604020202020204" pitchFamily="34" charset="0"/>
          </a:endParaRPr>
        </a:p>
      </xdr:txBody>
    </xdr:sp>
    <xdr:clientData/>
  </xdr:oneCellAnchor>
  <xdr:oneCellAnchor>
    <xdr:from>
      <xdr:col>7</xdr:col>
      <xdr:colOff>588988</xdr:colOff>
      <xdr:row>76</xdr:row>
      <xdr:rowOff>3513536</xdr:rowOff>
    </xdr:from>
    <xdr:ext cx="10624326" cy="2897856"/>
    <xdr:sp macro="" textlink="">
      <xdr:nvSpPr>
        <xdr:cNvPr id="27" name="CuadroTexto 26">
          <a:extLst>
            <a:ext uri="{FF2B5EF4-FFF2-40B4-BE49-F238E27FC236}">
              <a16:creationId xmlns:a16="http://schemas.microsoft.com/office/drawing/2014/main" id="{00000000-0008-0000-0000-00001B000000}"/>
            </a:ext>
          </a:extLst>
        </xdr:cNvPr>
        <xdr:cNvSpPr txBox="1"/>
      </xdr:nvSpPr>
      <xdr:spPr>
        <a:xfrm>
          <a:off x="15006374" y="108829729"/>
          <a:ext cx="10624326" cy="28978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3200" b="1">
              <a:latin typeface="Arial" panose="020B0604020202020204" pitchFamily="34" charset="0"/>
              <a:cs typeface="Arial" panose="020B0604020202020204" pitchFamily="34" charset="0"/>
            </a:rPr>
            <a:t>__________________________________</a:t>
          </a:r>
        </a:p>
        <a:p>
          <a:pPr algn="ctr"/>
          <a:r>
            <a:rPr lang="es-MX" sz="3200" b="0">
              <a:latin typeface="Arial" panose="020B0604020202020204" pitchFamily="34" charset="0"/>
              <a:cs typeface="Arial" panose="020B0604020202020204" pitchFamily="34" charset="0"/>
            </a:rPr>
            <a:t>Presupuestación</a:t>
          </a:r>
        </a:p>
        <a:p>
          <a:pPr algn="ctr"/>
          <a:r>
            <a:rPr lang="es-MX" sz="3200" b="0">
              <a:solidFill>
                <a:schemeClr val="tx1"/>
              </a:solidFill>
              <a:effectLst/>
              <a:latin typeface="Arial" panose="020B0604020202020204" pitchFamily="34" charset="0"/>
              <a:ea typeface="+mn-ea"/>
              <a:cs typeface="Arial" panose="020B0604020202020204" pitchFamily="34" charset="0"/>
            </a:rPr>
            <a:t>Dr. Gonzalo Alonso Ramírez</a:t>
          </a:r>
          <a:r>
            <a:rPr lang="es-MX" sz="3200" b="0" baseline="0">
              <a:solidFill>
                <a:schemeClr val="tx1"/>
              </a:solidFill>
              <a:effectLst/>
              <a:latin typeface="Arial" panose="020B0604020202020204" pitchFamily="34" charset="0"/>
              <a:ea typeface="+mn-ea"/>
              <a:cs typeface="Arial" panose="020B0604020202020204" pitchFamily="34" charset="0"/>
            </a:rPr>
            <a:t> Duarte</a:t>
          </a:r>
        </a:p>
        <a:p>
          <a:pPr algn="ctr"/>
          <a:r>
            <a:rPr lang="es-MX" sz="3200" b="1" baseline="0">
              <a:solidFill>
                <a:schemeClr val="tx1"/>
              </a:solidFill>
              <a:effectLst/>
              <a:latin typeface="Arial" panose="020B0604020202020204" pitchFamily="34" charset="0"/>
              <a:ea typeface="+mn-ea"/>
              <a:cs typeface="Arial" panose="020B0604020202020204" pitchFamily="34" charset="0"/>
            </a:rPr>
            <a:t>Dirección Administrativa de la SMSCYT.</a:t>
          </a:r>
          <a:endParaRPr lang="es-MX" sz="3200" b="1">
            <a:effectLst/>
            <a:latin typeface="Arial" panose="020B0604020202020204" pitchFamily="34" charset="0"/>
            <a:cs typeface="Arial" panose="020B0604020202020204" pitchFamily="34" charset="0"/>
          </a:endParaRPr>
        </a:p>
      </xdr:txBody>
    </xdr:sp>
    <xdr:clientData/>
  </xdr:oneCellAnchor>
  <xdr:oneCellAnchor>
    <xdr:from>
      <xdr:col>14</xdr:col>
      <xdr:colOff>891073</xdr:colOff>
      <xdr:row>76</xdr:row>
      <xdr:rowOff>3551539</xdr:rowOff>
    </xdr:from>
    <xdr:ext cx="9719061" cy="2831085"/>
    <xdr:sp macro="" textlink="">
      <xdr:nvSpPr>
        <xdr:cNvPr id="28" name="CuadroTexto 27">
          <a:extLst>
            <a:ext uri="{FF2B5EF4-FFF2-40B4-BE49-F238E27FC236}">
              <a16:creationId xmlns:a16="http://schemas.microsoft.com/office/drawing/2014/main" id="{00000000-0008-0000-0000-00001C000000}"/>
            </a:ext>
          </a:extLst>
        </xdr:cNvPr>
        <xdr:cNvSpPr txBox="1"/>
      </xdr:nvSpPr>
      <xdr:spPr>
        <a:xfrm>
          <a:off x="26370448" y="108867732"/>
          <a:ext cx="9719061" cy="283108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3200" b="1">
              <a:latin typeface="Arial" panose="020B0604020202020204" pitchFamily="34" charset="0"/>
              <a:cs typeface="Arial" panose="020B0604020202020204" pitchFamily="34" charset="0"/>
            </a:rPr>
            <a:t>____________________________</a:t>
          </a:r>
        </a:p>
        <a:p>
          <a:pPr algn="ctr"/>
          <a:r>
            <a:rPr lang="es-MX" sz="3200" b="0">
              <a:latin typeface="Arial" panose="020B0604020202020204" pitchFamily="34" charset="0"/>
              <a:cs typeface="Arial" panose="020B0604020202020204" pitchFamily="34" charset="0"/>
            </a:rPr>
            <a:t>Revisó</a:t>
          </a:r>
        </a:p>
        <a:p>
          <a:pPr algn="ctr"/>
          <a:r>
            <a:rPr lang="es-MX" sz="3200" b="0">
              <a:latin typeface="Arial" panose="020B0604020202020204" pitchFamily="34" charset="0"/>
              <a:cs typeface="Arial" panose="020B0604020202020204" pitchFamily="34" charset="0"/>
            </a:rPr>
            <a:t>M.C. Enrique Eduardo Encalada Sánchez</a:t>
          </a:r>
        </a:p>
        <a:p>
          <a:pPr algn="ctr"/>
          <a:r>
            <a:rPr lang="es-MX" sz="3200" b="1">
              <a:latin typeface="Arial" panose="020B0604020202020204" pitchFamily="34" charset="0"/>
              <a:cs typeface="Arial" panose="020B0604020202020204" pitchFamily="34" charset="0"/>
            </a:rPr>
            <a:t>Dirección de</a:t>
          </a:r>
          <a:r>
            <a:rPr lang="es-MX" sz="3200" b="1" baseline="0">
              <a:latin typeface="Arial" panose="020B0604020202020204" pitchFamily="34" charset="0"/>
              <a:cs typeface="Arial" panose="020B0604020202020204" pitchFamily="34" charset="0"/>
            </a:rPr>
            <a:t> </a:t>
          </a:r>
          <a:r>
            <a:rPr lang="es-MX" sz="3200" b="1">
              <a:latin typeface="Arial" panose="020B0604020202020204" pitchFamily="34" charset="0"/>
              <a:cs typeface="Arial" panose="020B0604020202020204" pitchFamily="34" charset="0"/>
            </a:rPr>
            <a:t>Planeación de la DGPM.</a:t>
          </a:r>
        </a:p>
      </xdr:txBody>
    </xdr:sp>
    <xdr:clientData/>
  </xdr:oneCellAnchor>
  <xdr:oneCellAnchor>
    <xdr:from>
      <xdr:col>21</xdr:col>
      <xdr:colOff>598076</xdr:colOff>
      <xdr:row>76</xdr:row>
      <xdr:rowOff>3282737</xdr:rowOff>
    </xdr:from>
    <xdr:ext cx="11386951" cy="3209302"/>
    <xdr:sp macro="" textlink="">
      <xdr:nvSpPr>
        <xdr:cNvPr id="29" name="CuadroTexto 28">
          <a:extLst>
            <a:ext uri="{FF2B5EF4-FFF2-40B4-BE49-F238E27FC236}">
              <a16:creationId xmlns:a16="http://schemas.microsoft.com/office/drawing/2014/main" id="{00000000-0008-0000-0000-00001D000000}"/>
            </a:ext>
          </a:extLst>
        </xdr:cNvPr>
        <xdr:cNvSpPr txBox="1"/>
      </xdr:nvSpPr>
      <xdr:spPr>
        <a:xfrm>
          <a:off x="37133255" y="108465951"/>
          <a:ext cx="11386951" cy="320930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3200" b="1">
              <a:solidFill>
                <a:schemeClr val="tx1"/>
              </a:solidFill>
              <a:latin typeface="Arial" panose="020B0604020202020204" pitchFamily="34" charset="0"/>
              <a:cs typeface="Arial" panose="020B0604020202020204" pitchFamily="34" charset="0"/>
            </a:rPr>
            <a:t>___________________________</a:t>
          </a:r>
        </a:p>
        <a:p>
          <a:pPr algn="ctr"/>
          <a:r>
            <a:rPr lang="es-MX" sz="3200" b="0">
              <a:solidFill>
                <a:schemeClr val="tx1"/>
              </a:solidFill>
              <a:latin typeface="Arial" panose="020B0604020202020204" pitchFamily="34" charset="0"/>
              <a:cs typeface="Arial" panose="020B0604020202020204" pitchFamily="34" charset="0"/>
            </a:rPr>
            <a:t>Autorizó</a:t>
          </a:r>
          <a:endParaRPr lang="es-MX" sz="3200" b="0">
            <a:solidFill>
              <a:schemeClr val="tx1"/>
            </a:solidFill>
            <a:effectLst/>
            <a:latin typeface="Arial" panose="020B0604020202020204" pitchFamily="34" charset="0"/>
            <a:cs typeface="Arial" panose="020B0604020202020204" pitchFamily="34" charset="0"/>
          </a:endParaRPr>
        </a:p>
        <a:p>
          <a:pPr algn="ctr"/>
          <a:r>
            <a:rPr lang="es-ES" sz="3200" b="0">
              <a:solidFill>
                <a:schemeClr val="tx1"/>
              </a:solidFill>
              <a:effectLst/>
              <a:latin typeface="Arial" panose="020B0604020202020204" pitchFamily="34" charset="0"/>
              <a:ea typeface="+mn-ea"/>
              <a:cs typeface="Arial" panose="020B0604020202020204" pitchFamily="34" charset="0"/>
            </a:rPr>
            <a:t>CAP. NAV. Carlos Ernesto D'amiano Sumuano.</a:t>
          </a:r>
          <a:endParaRPr lang="es-MX" sz="3200" b="0">
            <a:solidFill>
              <a:schemeClr val="tx1"/>
            </a:solidFill>
            <a:effectLst/>
            <a:latin typeface="Arial" panose="020B0604020202020204" pitchFamily="34" charset="0"/>
            <a:ea typeface="+mn-ea"/>
            <a:cs typeface="Arial" panose="020B0604020202020204" pitchFamily="34" charset="0"/>
          </a:endParaRPr>
        </a:p>
        <a:p>
          <a:pPr algn="ctr"/>
          <a:r>
            <a:rPr lang="es-MX" sz="3200" b="1">
              <a:solidFill>
                <a:schemeClr val="tx1"/>
              </a:solidFill>
              <a:effectLst/>
              <a:latin typeface="Arial" panose="020B0604020202020204" pitchFamily="34" charset="0"/>
              <a:ea typeface="+mn-ea"/>
              <a:cs typeface="Arial" panose="020B0604020202020204" pitchFamily="34" charset="0"/>
            </a:rPr>
            <a:t>Secretaria Municipal de Seguridad Ciudadana y Tránsito</a:t>
          </a:r>
          <a:endParaRPr lang="es-MX" sz="3200" b="1" baseline="0">
            <a:solidFill>
              <a:schemeClr val="tx1"/>
            </a:solidFill>
            <a:effectLst/>
            <a:latin typeface="Arial" panose="020B0604020202020204" pitchFamily="34" charset="0"/>
            <a:ea typeface="+mn-ea"/>
            <a:cs typeface="Arial" panose="020B0604020202020204" pitchFamily="34" charset="0"/>
          </a:endParaRPr>
        </a:p>
      </xdr:txBody>
    </xdr:sp>
    <xdr:clientData/>
  </xdr:oneCellAnchor>
  <xdr:twoCellAnchor editAs="oneCell">
    <xdr:from>
      <xdr:col>20</xdr:col>
      <xdr:colOff>1286565</xdr:colOff>
      <xdr:row>0</xdr:row>
      <xdr:rowOff>51076</xdr:rowOff>
    </xdr:from>
    <xdr:to>
      <xdr:col>22</xdr:col>
      <xdr:colOff>1132105</xdr:colOff>
      <xdr:row>7</xdr:row>
      <xdr:rowOff>28990</xdr:rowOff>
    </xdr:to>
    <xdr:pic>
      <xdr:nvPicPr>
        <xdr:cNvPr id="30" name="Imagen 29">
          <a:extLst>
            <a:ext uri="{FF2B5EF4-FFF2-40B4-BE49-F238E27FC236}">
              <a16:creationId xmlns:a16="http://schemas.microsoft.com/office/drawing/2014/main" id="{00000000-0008-0000-0000-00001E000000}"/>
            </a:ext>
          </a:extLst>
        </xdr:cNvPr>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452" t="2078" r="70101" b="1437"/>
        <a:stretch/>
      </xdr:blipFill>
      <xdr:spPr>
        <a:xfrm>
          <a:off x="36560815" y="51076"/>
          <a:ext cx="2603499" cy="23274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X93"/>
  <sheetViews>
    <sheetView tabSelected="1" zoomScale="30" zoomScaleNormal="30" zoomScaleSheetLayoutView="71" workbookViewId="0">
      <selection activeCell="K64" sqref="A64:XFD65"/>
    </sheetView>
  </sheetViews>
  <sheetFormatPr baseColWidth="10" defaultColWidth="11.28515625" defaultRowHeight="15"/>
  <cols>
    <col min="1" max="1" width="3" customWidth="1"/>
    <col min="2" max="2" width="1.7109375" customWidth="1"/>
    <col min="3" max="3" width="27.7109375" customWidth="1"/>
    <col min="4" max="4" width="45.85546875" customWidth="1"/>
    <col min="5" max="5" width="55.140625" customWidth="1"/>
    <col min="6" max="6" width="31.85546875" customWidth="1"/>
    <col min="7" max="7" width="43.7109375" customWidth="1"/>
    <col min="8" max="8" width="24.85546875" customWidth="1"/>
    <col min="9" max="12" width="23" customWidth="1"/>
    <col min="13" max="13" width="23.85546875" customWidth="1"/>
    <col min="14" max="16" width="24.85546875" customWidth="1"/>
    <col min="17" max="17" width="23.7109375" customWidth="1"/>
    <col min="18" max="20" width="24.85546875" customWidth="1"/>
    <col min="21" max="23" width="20.85546875" customWidth="1"/>
    <col min="24" max="24" width="146.140625" customWidth="1"/>
    <col min="25" max="25" width="1.7109375" customWidth="1"/>
  </cols>
  <sheetData>
    <row r="2" spans="3:24" ht="35.25" customHeight="1">
      <c r="F2" s="243" t="s">
        <v>0</v>
      </c>
      <c r="G2" s="244"/>
      <c r="H2" s="244"/>
      <c r="I2" s="244"/>
      <c r="J2" s="244"/>
      <c r="K2" s="244"/>
      <c r="L2" s="244"/>
      <c r="M2" s="244"/>
      <c r="N2" s="244"/>
      <c r="O2" s="244"/>
      <c r="P2" s="244"/>
      <c r="Q2" s="244"/>
      <c r="R2" s="244"/>
      <c r="S2" s="244"/>
      <c r="T2" s="245"/>
    </row>
    <row r="3" spans="3:24" ht="35.25" customHeight="1">
      <c r="F3" s="246" t="s">
        <v>1</v>
      </c>
      <c r="G3" s="247"/>
      <c r="H3" s="247"/>
      <c r="I3" s="247"/>
      <c r="J3" s="247"/>
      <c r="K3" s="247"/>
      <c r="L3" s="247"/>
      <c r="M3" s="247"/>
      <c r="N3" s="247"/>
      <c r="O3" s="247"/>
      <c r="P3" s="247"/>
      <c r="Q3" s="247"/>
      <c r="R3" s="247"/>
      <c r="S3" s="247"/>
      <c r="T3" s="248"/>
    </row>
    <row r="4" spans="3:24" ht="35.25" customHeight="1">
      <c r="F4" s="246" t="s">
        <v>2</v>
      </c>
      <c r="G4" s="247"/>
      <c r="H4" s="247"/>
      <c r="I4" s="247"/>
      <c r="J4" s="247"/>
      <c r="K4" s="247"/>
      <c r="L4" s="247"/>
      <c r="M4" s="247"/>
      <c r="N4" s="247"/>
      <c r="O4" s="247"/>
      <c r="P4" s="247"/>
      <c r="Q4" s="247"/>
      <c r="R4" s="247"/>
      <c r="S4" s="247"/>
      <c r="T4" s="248"/>
    </row>
    <row r="5" spans="3:24" ht="35.25" customHeight="1">
      <c r="F5" s="246" t="s">
        <v>3</v>
      </c>
      <c r="G5" s="247"/>
      <c r="H5" s="247"/>
      <c r="I5" s="247"/>
      <c r="J5" s="247"/>
      <c r="K5" s="247"/>
      <c r="L5" s="247"/>
      <c r="M5" s="247"/>
      <c r="N5" s="247"/>
      <c r="O5" s="247"/>
      <c r="P5" s="247"/>
      <c r="Q5" s="247"/>
      <c r="R5" s="247"/>
      <c r="S5" s="247"/>
      <c r="T5" s="248"/>
    </row>
    <row r="6" spans="3:24" ht="15.75" customHeight="1">
      <c r="F6" s="5"/>
      <c r="G6" s="6"/>
      <c r="H6" s="6"/>
      <c r="I6" s="6"/>
      <c r="J6" s="6"/>
      <c r="K6" s="6"/>
      <c r="L6" s="6"/>
      <c r="M6" s="6"/>
      <c r="N6" s="6"/>
      <c r="O6" s="6"/>
      <c r="P6" s="6"/>
      <c r="Q6" s="6"/>
      <c r="R6" s="6"/>
      <c r="S6" s="6"/>
      <c r="T6" s="24"/>
    </row>
    <row r="10" spans="3:24" ht="55.5" customHeight="1" thickBot="1">
      <c r="H10" s="249" t="s">
        <v>4</v>
      </c>
      <c r="I10" s="250"/>
      <c r="J10" s="250"/>
      <c r="K10" s="250"/>
      <c r="L10" s="250"/>
      <c r="M10" s="250"/>
      <c r="N10" s="250"/>
      <c r="O10" s="250"/>
      <c r="P10" s="250"/>
      <c r="Q10" s="250"/>
      <c r="R10" s="250"/>
      <c r="S10" s="250"/>
      <c r="T10" s="250"/>
      <c r="U10" s="250"/>
      <c r="V10" s="250"/>
      <c r="W10" s="251"/>
    </row>
    <row r="11" spans="3:24" ht="54" customHeight="1" thickBot="1">
      <c r="C11" s="211" t="s">
        <v>5</v>
      </c>
      <c r="D11" s="211" t="s">
        <v>6</v>
      </c>
      <c r="E11" s="222" t="s">
        <v>7</v>
      </c>
      <c r="F11" s="223"/>
      <c r="G11" s="224"/>
      <c r="H11" s="225" t="s">
        <v>8</v>
      </c>
      <c r="I11" s="226"/>
      <c r="J11" s="226"/>
      <c r="K11" s="226"/>
      <c r="L11" s="227"/>
      <c r="M11" s="228" t="s">
        <v>9</v>
      </c>
      <c r="N11" s="229"/>
      <c r="O11" s="229"/>
      <c r="P11" s="230"/>
      <c r="Q11" s="231" t="s">
        <v>10</v>
      </c>
      <c r="R11" s="231"/>
      <c r="S11" s="231"/>
      <c r="T11" s="232"/>
      <c r="U11" s="233" t="s">
        <v>11</v>
      </c>
      <c r="V11" s="231"/>
      <c r="W11" s="232"/>
      <c r="X11" s="217" t="s">
        <v>12</v>
      </c>
    </row>
    <row r="12" spans="3:24" ht="172.5" customHeight="1" thickBot="1">
      <c r="C12" s="212"/>
      <c r="D12" s="212"/>
      <c r="E12" s="81" t="s">
        <v>13</v>
      </c>
      <c r="F12" s="81" t="s">
        <v>14</v>
      </c>
      <c r="G12" s="158" t="s">
        <v>15</v>
      </c>
      <c r="H12" s="7" t="s">
        <v>16</v>
      </c>
      <c r="I12" s="19" t="s">
        <v>17</v>
      </c>
      <c r="J12" s="20" t="s">
        <v>18</v>
      </c>
      <c r="K12" s="21" t="s">
        <v>19</v>
      </c>
      <c r="L12" s="22" t="s">
        <v>20</v>
      </c>
      <c r="M12" s="19" t="s">
        <v>17</v>
      </c>
      <c r="N12" s="20" t="s">
        <v>18</v>
      </c>
      <c r="O12" s="21" t="s">
        <v>19</v>
      </c>
      <c r="P12" s="22" t="s">
        <v>20</v>
      </c>
      <c r="Q12" s="23" t="s">
        <v>17</v>
      </c>
      <c r="R12" s="25" t="s">
        <v>18</v>
      </c>
      <c r="S12" s="26" t="s">
        <v>19</v>
      </c>
      <c r="T12" s="27" t="s">
        <v>20</v>
      </c>
      <c r="U12" s="59" t="s">
        <v>18</v>
      </c>
      <c r="V12" s="28" t="s">
        <v>19</v>
      </c>
      <c r="W12" s="165" t="s">
        <v>20</v>
      </c>
      <c r="X12" s="218"/>
    </row>
    <row r="13" spans="3:24" ht="388.5" customHeight="1">
      <c r="C13" s="8" t="s">
        <v>21</v>
      </c>
      <c r="D13" s="9" t="s">
        <v>22</v>
      </c>
      <c r="E13" s="134" t="s">
        <v>247</v>
      </c>
      <c r="F13" s="79" t="s">
        <v>23</v>
      </c>
      <c r="G13" s="80" t="s">
        <v>24</v>
      </c>
      <c r="H13" s="101">
        <v>0.7</v>
      </c>
      <c r="I13" s="102">
        <v>0.7</v>
      </c>
      <c r="J13" s="103">
        <v>0.7</v>
      </c>
      <c r="K13" s="104">
        <v>0.7</v>
      </c>
      <c r="L13" s="105">
        <v>0.7</v>
      </c>
      <c r="M13" s="102">
        <v>0.78</v>
      </c>
      <c r="N13" s="104">
        <v>0.78</v>
      </c>
      <c r="O13" s="106"/>
      <c r="P13" s="106"/>
      <c r="Q13" s="133">
        <f>IFERROR(((M13/I13)-1),"NO DISPONIBLE")</f>
        <v>0.11428571428571432</v>
      </c>
      <c r="R13" s="107">
        <v>0.1143</v>
      </c>
      <c r="S13" s="107">
        <v>0.1143</v>
      </c>
      <c r="T13" s="159"/>
      <c r="U13" s="161">
        <v>0.1143</v>
      </c>
      <c r="V13" s="107">
        <v>0.1143</v>
      </c>
      <c r="W13" s="162"/>
      <c r="X13" s="208" t="s">
        <v>249</v>
      </c>
    </row>
    <row r="14" spans="3:24" ht="20.25" hidden="1" customHeight="1">
      <c r="C14" s="236" t="s">
        <v>25</v>
      </c>
      <c r="D14" s="237"/>
      <c r="E14" s="237"/>
      <c r="F14" s="237"/>
      <c r="G14" s="237"/>
      <c r="H14" s="110"/>
      <c r="I14" s="111"/>
      <c r="J14" s="112"/>
      <c r="K14" s="112"/>
      <c r="L14" s="113"/>
      <c r="M14" s="111"/>
      <c r="N14" s="106"/>
      <c r="O14" s="106"/>
      <c r="P14" s="114"/>
      <c r="Q14" s="115" t="str">
        <f>IFERROR((M14/I14),"100%")</f>
        <v>100%</v>
      </c>
      <c r="R14" s="109" t="str">
        <f>IFERROR((N14/J14),"100%")</f>
        <v>100%</v>
      </c>
      <c r="S14" s="106"/>
      <c r="T14" s="159"/>
      <c r="U14" s="108" t="str">
        <f t="shared" ref="U14:U75" si="0">IFERROR(((M14+N14)/(I14+J14)),"100%")</f>
        <v>100%</v>
      </c>
      <c r="V14" s="168"/>
      <c r="W14" s="163"/>
      <c r="X14" s="100"/>
    </row>
    <row r="15" spans="3:24" ht="280.5">
      <c r="C15" s="62" t="s">
        <v>26</v>
      </c>
      <c r="D15" s="63" t="s">
        <v>27</v>
      </c>
      <c r="E15" s="64" t="s">
        <v>28</v>
      </c>
      <c r="F15" s="10" t="s">
        <v>29</v>
      </c>
      <c r="G15" s="64" t="s">
        <v>30</v>
      </c>
      <c r="H15" s="116">
        <v>13974</v>
      </c>
      <c r="I15" s="117">
        <v>2345</v>
      </c>
      <c r="J15" s="118">
        <v>3903</v>
      </c>
      <c r="K15" s="118">
        <v>3529</v>
      </c>
      <c r="L15" s="119">
        <v>4197</v>
      </c>
      <c r="M15" s="117">
        <v>2114</v>
      </c>
      <c r="N15" s="118">
        <v>3299</v>
      </c>
      <c r="O15" s="118">
        <v>3233</v>
      </c>
      <c r="P15" s="114"/>
      <c r="Q15" s="108">
        <f>IFERROR((M15-I15)/I15,"ND")</f>
        <v>-9.8507462686567168E-2</v>
      </c>
      <c r="R15" s="109">
        <f>IFERROR((N15-J15)/J15,"ND")</f>
        <v>-0.15475275429157059</v>
      </c>
      <c r="S15" s="109">
        <f>IFERROR((O15-K15)/K15,"ND")</f>
        <v>-8.3876452252762829E-2</v>
      </c>
      <c r="T15" s="159"/>
      <c r="U15" s="108">
        <f>IFERROR((((M15+N15)-(I15+J15))/(I15+J15)),"ND")</f>
        <v>-0.1336427656850192</v>
      </c>
      <c r="V15" s="169">
        <f>IFERROR((((N15+O15)-(J15+K15))/(J15+K15)),"ND")</f>
        <v>-0.12109795479009688</v>
      </c>
      <c r="W15" s="163"/>
      <c r="X15" s="194" t="s">
        <v>251</v>
      </c>
    </row>
    <row r="16" spans="3:24" ht="132.75" customHeight="1">
      <c r="C16" s="12" t="s">
        <v>31</v>
      </c>
      <c r="D16" s="65" t="s">
        <v>32</v>
      </c>
      <c r="E16" s="65" t="s">
        <v>33</v>
      </c>
      <c r="F16" s="11" t="s">
        <v>29</v>
      </c>
      <c r="G16" s="65" t="s">
        <v>34</v>
      </c>
      <c r="H16" s="164">
        <f>SUM(I16,J16,K16,L16)</f>
        <v>3216</v>
      </c>
      <c r="I16" s="121">
        <v>598</v>
      </c>
      <c r="J16" s="122">
        <v>653</v>
      </c>
      <c r="K16" s="122">
        <v>1008</v>
      </c>
      <c r="L16" s="123">
        <v>957</v>
      </c>
      <c r="M16" s="121">
        <v>765</v>
      </c>
      <c r="N16" s="122">
        <v>1347</v>
      </c>
      <c r="O16" s="122">
        <v>882</v>
      </c>
      <c r="P16" s="114"/>
      <c r="Q16" s="108">
        <f>IFERROR((M16/I16),"100%")</f>
        <v>1.2792642140468227</v>
      </c>
      <c r="R16" s="109">
        <f t="shared" ref="R16:S16" si="1">IFERROR((N16/J16),"100%")</f>
        <v>2.0627871362940278</v>
      </c>
      <c r="S16" s="109">
        <f t="shared" si="1"/>
        <v>0.875</v>
      </c>
      <c r="T16" s="159"/>
      <c r="U16" s="115">
        <f>IFERROR(((M16+N16)/(I16+J16)),"100%")</f>
        <v>1.6882494004796162</v>
      </c>
      <c r="V16" s="196">
        <f>IFERROR(((M16+N16+O16)/(I16+J16+K16)),"NO DISPONIBLE")</f>
        <v>1.3253652058432934</v>
      </c>
      <c r="W16" s="195"/>
      <c r="X16" s="194" t="s">
        <v>252</v>
      </c>
    </row>
    <row r="17" spans="3:24" ht="132.75" customHeight="1">
      <c r="C17" s="14" t="s">
        <v>35</v>
      </c>
      <c r="D17" s="135" t="s">
        <v>36</v>
      </c>
      <c r="E17" s="135" t="s">
        <v>37</v>
      </c>
      <c r="F17" s="136" t="s">
        <v>29</v>
      </c>
      <c r="G17" s="135" t="s">
        <v>38</v>
      </c>
      <c r="H17" s="124">
        <f>SUM(I17,J17,K17,L17)</f>
        <v>739</v>
      </c>
      <c r="I17" s="125">
        <v>131</v>
      </c>
      <c r="J17" s="126">
        <v>181</v>
      </c>
      <c r="K17" s="126">
        <v>226</v>
      </c>
      <c r="L17" s="127">
        <v>201</v>
      </c>
      <c r="M17" s="125">
        <v>160</v>
      </c>
      <c r="N17" s="126">
        <v>327</v>
      </c>
      <c r="O17" s="126">
        <v>113</v>
      </c>
      <c r="P17" s="114"/>
      <c r="Q17" s="108">
        <f t="shared" ref="Q17:Q75" si="2">IFERROR((M17/I17),"100%")</f>
        <v>1.2213740458015268</v>
      </c>
      <c r="R17" s="109">
        <f t="shared" ref="R17:R75" si="3">IFERROR((N17/J17),"100%")</f>
        <v>1.8066298342541436</v>
      </c>
      <c r="S17" s="109">
        <f t="shared" ref="S17:S75" si="4">IFERROR((O17/K17),"100%")</f>
        <v>0.5</v>
      </c>
      <c r="T17" s="159"/>
      <c r="U17" s="115">
        <f t="shared" si="0"/>
        <v>1.5608974358974359</v>
      </c>
      <c r="V17" s="197">
        <f t="shared" ref="V17:V71" si="5">IFERROR(((M17+N17+O17)/(I17+J17+K17)),"NO DISPONIBLE")</f>
        <v>1.1152416356877324</v>
      </c>
      <c r="W17" s="195"/>
      <c r="X17" s="194" t="s">
        <v>254</v>
      </c>
    </row>
    <row r="18" spans="3:24" ht="140.1" customHeight="1">
      <c r="C18" s="14" t="s">
        <v>35</v>
      </c>
      <c r="D18" s="135" t="s">
        <v>39</v>
      </c>
      <c r="E18" s="137" t="s">
        <v>40</v>
      </c>
      <c r="F18" s="138" t="s">
        <v>29</v>
      </c>
      <c r="G18" s="135" t="s">
        <v>41</v>
      </c>
      <c r="H18" s="124">
        <f t="shared" ref="H18:H22" si="6">SUM(I18,J18,K18,L18)</f>
        <v>611</v>
      </c>
      <c r="I18" s="125">
        <v>131</v>
      </c>
      <c r="J18" s="126">
        <v>133</v>
      </c>
      <c r="K18" s="126">
        <v>174</v>
      </c>
      <c r="L18" s="127">
        <v>173</v>
      </c>
      <c r="M18" s="125">
        <v>159</v>
      </c>
      <c r="N18" s="126">
        <v>218</v>
      </c>
      <c r="O18" s="126">
        <v>144</v>
      </c>
      <c r="P18" s="114"/>
      <c r="Q18" s="108">
        <f t="shared" si="2"/>
        <v>1.2137404580152671</v>
      </c>
      <c r="R18" s="109">
        <f t="shared" si="3"/>
        <v>1.6390977443609023</v>
      </c>
      <c r="S18" s="109">
        <f t="shared" si="4"/>
        <v>0.82758620689655171</v>
      </c>
      <c r="T18" s="159"/>
      <c r="U18" s="115">
        <f t="shared" si="0"/>
        <v>1.428030303030303</v>
      </c>
      <c r="V18" s="197">
        <f t="shared" si="5"/>
        <v>1.1894977168949772</v>
      </c>
      <c r="W18" s="195"/>
      <c r="X18" s="194" t="s">
        <v>255</v>
      </c>
    </row>
    <row r="19" spans="3:24" ht="140.1" customHeight="1">
      <c r="C19" s="66" t="s">
        <v>35</v>
      </c>
      <c r="D19" s="139" t="s">
        <v>42</v>
      </c>
      <c r="E19" s="140" t="s">
        <v>43</v>
      </c>
      <c r="F19" s="141" t="s">
        <v>29</v>
      </c>
      <c r="G19" s="142" t="s">
        <v>44</v>
      </c>
      <c r="H19" s="124">
        <f t="shared" si="6"/>
        <v>862</v>
      </c>
      <c r="I19" s="125">
        <v>213</v>
      </c>
      <c r="J19" s="126">
        <v>212</v>
      </c>
      <c r="K19" s="126">
        <v>219</v>
      </c>
      <c r="L19" s="126">
        <v>218</v>
      </c>
      <c r="M19" s="125">
        <v>232</v>
      </c>
      <c r="N19" s="126">
        <v>363</v>
      </c>
      <c r="O19" s="126">
        <v>227</v>
      </c>
      <c r="P19" s="114"/>
      <c r="Q19" s="108">
        <f t="shared" si="2"/>
        <v>1.0892018779342723</v>
      </c>
      <c r="R19" s="109">
        <f t="shared" si="3"/>
        <v>1.7122641509433962</v>
      </c>
      <c r="S19" s="109">
        <f t="shared" si="4"/>
        <v>1.0365296803652968</v>
      </c>
      <c r="T19" s="159"/>
      <c r="U19" s="115">
        <f t="shared" si="0"/>
        <v>1.4</v>
      </c>
      <c r="V19" s="197">
        <f t="shared" si="5"/>
        <v>1.2763975155279503</v>
      </c>
      <c r="W19" s="195"/>
      <c r="X19" s="194" t="s">
        <v>256</v>
      </c>
    </row>
    <row r="20" spans="3:24" ht="140.1" customHeight="1">
      <c r="C20" s="67" t="s">
        <v>35</v>
      </c>
      <c r="D20" s="143" t="s">
        <v>45</v>
      </c>
      <c r="E20" s="144" t="s">
        <v>46</v>
      </c>
      <c r="F20" s="145" t="s">
        <v>29</v>
      </c>
      <c r="G20" s="146" t="s">
        <v>47</v>
      </c>
      <c r="H20" s="124">
        <f t="shared" si="6"/>
        <v>314</v>
      </c>
      <c r="I20" s="125">
        <v>56</v>
      </c>
      <c r="J20" s="126">
        <v>58</v>
      </c>
      <c r="K20" s="126">
        <v>100</v>
      </c>
      <c r="L20" s="127">
        <v>100</v>
      </c>
      <c r="M20" s="125">
        <v>123</v>
      </c>
      <c r="N20" s="126">
        <v>66</v>
      </c>
      <c r="O20" s="126">
        <v>113</v>
      </c>
      <c r="P20" s="114"/>
      <c r="Q20" s="108">
        <f t="shared" si="2"/>
        <v>2.1964285714285716</v>
      </c>
      <c r="R20" s="109">
        <f t="shared" si="3"/>
        <v>1.1379310344827587</v>
      </c>
      <c r="S20" s="109">
        <f t="shared" si="4"/>
        <v>1.1299999999999999</v>
      </c>
      <c r="T20" s="159"/>
      <c r="U20" s="115">
        <f>IFERROR(((M20+N20)/(I20+J20)),"100%")</f>
        <v>1.6578947368421053</v>
      </c>
      <c r="V20" s="197">
        <f t="shared" si="5"/>
        <v>1.4112149532710281</v>
      </c>
      <c r="W20" s="195"/>
      <c r="X20" s="194" t="s">
        <v>257</v>
      </c>
    </row>
    <row r="21" spans="3:24" ht="140.1" customHeight="1">
      <c r="C21" s="33" t="s">
        <v>35</v>
      </c>
      <c r="D21" s="147" t="s">
        <v>48</v>
      </c>
      <c r="E21" s="148" t="s">
        <v>49</v>
      </c>
      <c r="F21" s="149" t="s">
        <v>29</v>
      </c>
      <c r="G21" s="150" t="s">
        <v>50</v>
      </c>
      <c r="H21" s="124">
        <f t="shared" si="6"/>
        <v>650</v>
      </c>
      <c r="I21" s="125">
        <v>57</v>
      </c>
      <c r="J21" s="126">
        <v>58</v>
      </c>
      <c r="K21" s="126">
        <v>278</v>
      </c>
      <c r="L21" s="127">
        <v>257</v>
      </c>
      <c r="M21" s="125">
        <v>77</v>
      </c>
      <c r="N21" s="126">
        <v>365</v>
      </c>
      <c r="O21" s="126">
        <v>282</v>
      </c>
      <c r="P21" s="114"/>
      <c r="Q21" s="108">
        <f t="shared" si="2"/>
        <v>1.3508771929824561</v>
      </c>
      <c r="R21" s="109">
        <f t="shared" si="3"/>
        <v>6.2931034482758621</v>
      </c>
      <c r="S21" s="109">
        <f t="shared" si="4"/>
        <v>1.014388489208633</v>
      </c>
      <c r="T21" s="159"/>
      <c r="U21" s="115">
        <f>IFERROR(((M21+N21)/(I21+J21)),"100%")</f>
        <v>3.8434782608695652</v>
      </c>
      <c r="V21" s="197">
        <f t="shared" si="5"/>
        <v>1.8422391857506362</v>
      </c>
      <c r="W21" s="195"/>
      <c r="X21" s="194" t="s">
        <v>258</v>
      </c>
    </row>
    <row r="22" spans="3:24" ht="140.1" customHeight="1">
      <c r="C22" s="66" t="s">
        <v>35</v>
      </c>
      <c r="D22" s="139" t="s">
        <v>51</v>
      </c>
      <c r="E22" s="140" t="s">
        <v>52</v>
      </c>
      <c r="F22" s="141" t="s">
        <v>29</v>
      </c>
      <c r="G22" s="142" t="s">
        <v>53</v>
      </c>
      <c r="H22" s="124">
        <f t="shared" si="6"/>
        <v>40</v>
      </c>
      <c r="I22" s="125">
        <v>10</v>
      </c>
      <c r="J22" s="126">
        <v>11</v>
      </c>
      <c r="K22" s="126">
        <v>11</v>
      </c>
      <c r="L22" s="127">
        <v>8</v>
      </c>
      <c r="M22" s="125">
        <v>14</v>
      </c>
      <c r="N22" s="126">
        <v>8</v>
      </c>
      <c r="O22" s="126">
        <v>3</v>
      </c>
      <c r="P22" s="114"/>
      <c r="Q22" s="108">
        <f t="shared" si="2"/>
        <v>1.4</v>
      </c>
      <c r="R22" s="109">
        <f t="shared" si="3"/>
        <v>0.72727272727272729</v>
      </c>
      <c r="S22" s="109">
        <f t="shared" si="4"/>
        <v>0.27272727272727271</v>
      </c>
      <c r="T22" s="159"/>
      <c r="U22" s="115">
        <f t="shared" si="0"/>
        <v>1.0476190476190477</v>
      </c>
      <c r="V22" s="197">
        <f t="shared" si="5"/>
        <v>0.78125</v>
      </c>
      <c r="W22" s="195"/>
      <c r="X22" s="194" t="s">
        <v>259</v>
      </c>
    </row>
    <row r="23" spans="3:24" ht="126" customHeight="1">
      <c r="C23" s="12" t="s">
        <v>54</v>
      </c>
      <c r="D23" s="13" t="s">
        <v>55</v>
      </c>
      <c r="E23" s="13" t="s">
        <v>56</v>
      </c>
      <c r="F23" s="11" t="s">
        <v>29</v>
      </c>
      <c r="G23" s="13" t="s">
        <v>57</v>
      </c>
      <c r="H23" s="120">
        <v>69</v>
      </c>
      <c r="I23" s="121">
        <v>24</v>
      </c>
      <c r="J23" s="122">
        <v>21</v>
      </c>
      <c r="K23" s="122">
        <v>18</v>
      </c>
      <c r="L23" s="123">
        <v>6</v>
      </c>
      <c r="M23" s="121">
        <v>27</v>
      </c>
      <c r="N23" s="122">
        <v>33</v>
      </c>
      <c r="O23" s="122">
        <v>15</v>
      </c>
      <c r="P23" s="114"/>
      <c r="Q23" s="108">
        <f t="shared" si="2"/>
        <v>1.125</v>
      </c>
      <c r="R23" s="109">
        <f t="shared" si="3"/>
        <v>1.5714285714285714</v>
      </c>
      <c r="S23" s="109">
        <f t="shared" si="4"/>
        <v>0.83333333333333337</v>
      </c>
      <c r="T23" s="159"/>
      <c r="U23" s="115">
        <f t="shared" si="0"/>
        <v>1.3333333333333333</v>
      </c>
      <c r="V23" s="197">
        <f t="shared" si="5"/>
        <v>1.1904761904761905</v>
      </c>
      <c r="W23" s="195"/>
      <c r="X23" s="194" t="s">
        <v>260</v>
      </c>
    </row>
    <row r="24" spans="3:24" ht="153.75" customHeight="1">
      <c r="C24" s="14" t="s">
        <v>58</v>
      </c>
      <c r="D24" s="15" t="s">
        <v>59</v>
      </c>
      <c r="E24" s="18" t="s">
        <v>60</v>
      </c>
      <c r="F24" s="16" t="s">
        <v>29</v>
      </c>
      <c r="G24" s="72" t="s">
        <v>61</v>
      </c>
      <c r="H24" s="124">
        <v>69</v>
      </c>
      <c r="I24" s="125">
        <v>24</v>
      </c>
      <c r="J24" s="126">
        <v>21</v>
      </c>
      <c r="K24" s="126">
        <v>18</v>
      </c>
      <c r="L24" s="127">
        <v>6</v>
      </c>
      <c r="M24" s="125">
        <v>27</v>
      </c>
      <c r="N24" s="126">
        <v>33</v>
      </c>
      <c r="O24" s="126">
        <v>15</v>
      </c>
      <c r="P24" s="114"/>
      <c r="Q24" s="108">
        <f t="shared" si="2"/>
        <v>1.125</v>
      </c>
      <c r="R24" s="109">
        <f t="shared" si="3"/>
        <v>1.5714285714285714</v>
      </c>
      <c r="S24" s="109">
        <f t="shared" si="4"/>
        <v>0.83333333333333337</v>
      </c>
      <c r="T24" s="159"/>
      <c r="U24" s="115">
        <f t="shared" si="0"/>
        <v>1.3333333333333333</v>
      </c>
      <c r="V24" s="197">
        <f t="shared" si="5"/>
        <v>1.1904761904761905</v>
      </c>
      <c r="W24" s="195"/>
      <c r="X24" s="253" t="s">
        <v>261</v>
      </c>
    </row>
    <row r="25" spans="3:24" ht="120.75" customHeight="1">
      <c r="C25" s="12" t="s">
        <v>62</v>
      </c>
      <c r="D25" s="13" t="s">
        <v>63</v>
      </c>
      <c r="E25" s="13" t="s">
        <v>64</v>
      </c>
      <c r="F25" s="17" t="s">
        <v>29</v>
      </c>
      <c r="G25" s="13" t="s">
        <v>65</v>
      </c>
      <c r="H25" s="120">
        <v>765</v>
      </c>
      <c r="I25" s="121">
        <v>169</v>
      </c>
      <c r="J25" s="122">
        <v>153</v>
      </c>
      <c r="K25" s="122">
        <v>222</v>
      </c>
      <c r="L25" s="123">
        <v>221</v>
      </c>
      <c r="M25" s="121">
        <v>264</v>
      </c>
      <c r="N25" s="122">
        <v>247</v>
      </c>
      <c r="O25" s="122">
        <v>269</v>
      </c>
      <c r="P25" s="114"/>
      <c r="Q25" s="108">
        <f t="shared" si="2"/>
        <v>1.5621301775147929</v>
      </c>
      <c r="R25" s="109">
        <f t="shared" si="3"/>
        <v>1.6143790849673203</v>
      </c>
      <c r="S25" s="109">
        <f t="shared" si="4"/>
        <v>1.2117117117117118</v>
      </c>
      <c r="T25" s="159"/>
      <c r="U25" s="115">
        <f t="shared" si="0"/>
        <v>1.5869565217391304</v>
      </c>
      <c r="V25" s="197">
        <f t="shared" si="5"/>
        <v>1.4338235294117647</v>
      </c>
      <c r="W25" s="195"/>
      <c r="X25" s="194" t="s">
        <v>262</v>
      </c>
    </row>
    <row r="26" spans="3:24" ht="140.1" customHeight="1">
      <c r="C26" s="14" t="s">
        <v>35</v>
      </c>
      <c r="D26" s="15" t="s">
        <v>66</v>
      </c>
      <c r="E26" s="18" t="s">
        <v>67</v>
      </c>
      <c r="F26" s="16" t="s">
        <v>29</v>
      </c>
      <c r="G26" s="72" t="s">
        <v>68</v>
      </c>
      <c r="H26" s="124">
        <v>425</v>
      </c>
      <c r="I26" s="125">
        <v>121</v>
      </c>
      <c r="J26" s="126">
        <v>102</v>
      </c>
      <c r="K26" s="126">
        <v>101</v>
      </c>
      <c r="L26" s="127">
        <v>101</v>
      </c>
      <c r="M26" s="125">
        <v>216</v>
      </c>
      <c r="N26" s="126">
        <v>198</v>
      </c>
      <c r="O26" s="126">
        <v>220</v>
      </c>
      <c r="P26" s="114"/>
      <c r="Q26" s="108">
        <f t="shared" si="2"/>
        <v>1.7851239669421488</v>
      </c>
      <c r="R26" s="109">
        <f t="shared" si="3"/>
        <v>1.9411764705882353</v>
      </c>
      <c r="S26" s="109">
        <f t="shared" si="4"/>
        <v>2.1782178217821784</v>
      </c>
      <c r="T26" s="159"/>
      <c r="U26" s="115">
        <f t="shared" si="0"/>
        <v>1.8565022421524664</v>
      </c>
      <c r="V26" s="197">
        <f t="shared" si="5"/>
        <v>1.9567901234567902</v>
      </c>
      <c r="W26" s="195"/>
      <c r="X26" s="194" t="s">
        <v>263</v>
      </c>
    </row>
    <row r="27" spans="3:24" ht="108.75" customHeight="1">
      <c r="C27" s="14" t="s">
        <v>35</v>
      </c>
      <c r="D27" s="15" t="s">
        <v>69</v>
      </c>
      <c r="E27" s="18" t="s">
        <v>70</v>
      </c>
      <c r="F27" s="16" t="s">
        <v>29</v>
      </c>
      <c r="G27" s="72" t="s">
        <v>71</v>
      </c>
      <c r="H27" s="124">
        <v>3</v>
      </c>
      <c r="I27" s="125">
        <v>0</v>
      </c>
      <c r="J27" s="126">
        <v>2</v>
      </c>
      <c r="K27" s="126">
        <v>1</v>
      </c>
      <c r="L27" s="127">
        <v>0</v>
      </c>
      <c r="M27" s="106"/>
      <c r="N27" s="106"/>
      <c r="O27" s="126">
        <v>0</v>
      </c>
      <c r="P27" s="114"/>
      <c r="Q27" s="108" t="str">
        <f t="shared" si="2"/>
        <v>100%</v>
      </c>
      <c r="R27" s="109">
        <f t="shared" si="3"/>
        <v>0</v>
      </c>
      <c r="S27" s="109">
        <f t="shared" si="4"/>
        <v>0</v>
      </c>
      <c r="T27" s="159"/>
      <c r="U27" s="115">
        <f t="shared" si="0"/>
        <v>0</v>
      </c>
      <c r="V27" s="197">
        <f t="shared" si="5"/>
        <v>0</v>
      </c>
      <c r="W27" s="195"/>
      <c r="X27" s="194" t="s">
        <v>264</v>
      </c>
    </row>
    <row r="28" spans="3:24" ht="114" customHeight="1">
      <c r="C28" s="14" t="s">
        <v>35</v>
      </c>
      <c r="D28" s="15" t="s">
        <v>72</v>
      </c>
      <c r="E28" s="18" t="s">
        <v>73</v>
      </c>
      <c r="F28" s="16" t="s">
        <v>29</v>
      </c>
      <c r="G28" s="72" t="s">
        <v>74</v>
      </c>
      <c r="H28" s="124">
        <v>337</v>
      </c>
      <c r="I28" s="125">
        <v>48</v>
      </c>
      <c r="J28" s="126">
        <v>49</v>
      </c>
      <c r="K28" s="126">
        <v>120</v>
      </c>
      <c r="L28" s="127">
        <v>120</v>
      </c>
      <c r="M28" s="125">
        <v>48</v>
      </c>
      <c r="N28" s="126">
        <v>49</v>
      </c>
      <c r="O28" s="126">
        <v>49</v>
      </c>
      <c r="P28" s="114"/>
      <c r="Q28" s="108">
        <f t="shared" si="2"/>
        <v>1</v>
      </c>
      <c r="R28" s="109">
        <f t="shared" si="3"/>
        <v>1</v>
      </c>
      <c r="S28" s="109">
        <f t="shared" si="4"/>
        <v>0.40833333333333333</v>
      </c>
      <c r="T28" s="159"/>
      <c r="U28" s="115">
        <f t="shared" si="0"/>
        <v>1</v>
      </c>
      <c r="V28" s="197">
        <f t="shared" si="5"/>
        <v>0.67281105990783407</v>
      </c>
      <c r="W28" s="195"/>
      <c r="X28" s="254" t="s">
        <v>265</v>
      </c>
    </row>
    <row r="29" spans="3:24" ht="130.5" customHeight="1">
      <c r="C29" s="12" t="s">
        <v>75</v>
      </c>
      <c r="D29" s="13" t="s">
        <v>76</v>
      </c>
      <c r="E29" s="13" t="s">
        <v>77</v>
      </c>
      <c r="F29" s="11" t="s">
        <v>29</v>
      </c>
      <c r="G29" s="13" t="s">
        <v>78</v>
      </c>
      <c r="H29" s="120">
        <v>1117</v>
      </c>
      <c r="I29" s="121">
        <v>279</v>
      </c>
      <c r="J29" s="122">
        <v>280</v>
      </c>
      <c r="K29" s="122">
        <v>279</v>
      </c>
      <c r="L29" s="123">
        <v>279</v>
      </c>
      <c r="M29" s="121">
        <v>125</v>
      </c>
      <c r="N29" s="122">
        <v>181</v>
      </c>
      <c r="O29" s="122">
        <v>145</v>
      </c>
      <c r="P29" s="114"/>
      <c r="Q29" s="108">
        <f t="shared" si="2"/>
        <v>0.44802867383512546</v>
      </c>
      <c r="R29" s="109">
        <f t="shared" si="3"/>
        <v>0.64642857142857146</v>
      </c>
      <c r="S29" s="109">
        <f t="shared" si="4"/>
        <v>0.51971326164874554</v>
      </c>
      <c r="T29" s="159"/>
      <c r="U29" s="115">
        <f t="shared" si="0"/>
        <v>0.54740608228980325</v>
      </c>
      <c r="V29" s="197">
        <f t="shared" si="5"/>
        <v>0.53818615751789978</v>
      </c>
      <c r="W29" s="195"/>
      <c r="X29" s="253" t="s">
        <v>266</v>
      </c>
    </row>
    <row r="30" spans="3:24" ht="116.25" customHeight="1">
      <c r="C30" s="14" t="s">
        <v>35</v>
      </c>
      <c r="D30" s="15" t="s">
        <v>79</v>
      </c>
      <c r="E30" s="18" t="s">
        <v>80</v>
      </c>
      <c r="F30" s="16" t="s">
        <v>29</v>
      </c>
      <c r="G30" s="18" t="s">
        <v>81</v>
      </c>
      <c r="H30" s="124">
        <v>1</v>
      </c>
      <c r="I30" s="125">
        <v>0</v>
      </c>
      <c r="J30" s="126">
        <v>1</v>
      </c>
      <c r="K30" s="126">
        <v>0</v>
      </c>
      <c r="L30" s="127">
        <v>0</v>
      </c>
      <c r="M30" s="106"/>
      <c r="N30" s="106"/>
      <c r="O30" s="126">
        <v>0</v>
      </c>
      <c r="P30" s="114"/>
      <c r="Q30" s="108" t="str">
        <f t="shared" si="2"/>
        <v>100%</v>
      </c>
      <c r="R30" s="109">
        <f t="shared" si="3"/>
        <v>0</v>
      </c>
      <c r="S30" s="109" t="str">
        <f t="shared" si="4"/>
        <v>100%</v>
      </c>
      <c r="T30" s="159"/>
      <c r="U30" s="115">
        <f t="shared" si="0"/>
        <v>0</v>
      </c>
      <c r="V30" s="197">
        <f t="shared" si="5"/>
        <v>0</v>
      </c>
      <c r="W30" s="195"/>
      <c r="X30" s="253" t="s">
        <v>267</v>
      </c>
    </row>
    <row r="31" spans="3:24" ht="128.25" customHeight="1">
      <c r="C31" s="14" t="s">
        <v>35</v>
      </c>
      <c r="D31" s="15" t="s">
        <v>82</v>
      </c>
      <c r="E31" s="18" t="s">
        <v>83</v>
      </c>
      <c r="F31" s="16" t="s">
        <v>29</v>
      </c>
      <c r="G31" s="18" t="s">
        <v>84</v>
      </c>
      <c r="H31" s="124">
        <v>1092</v>
      </c>
      <c r="I31" s="125">
        <v>273</v>
      </c>
      <c r="J31" s="126">
        <v>273</v>
      </c>
      <c r="K31" s="126">
        <v>273</v>
      </c>
      <c r="L31" s="127">
        <v>273</v>
      </c>
      <c r="M31" s="125">
        <v>120</v>
      </c>
      <c r="N31" s="126">
        <v>177</v>
      </c>
      <c r="O31" s="126">
        <v>140</v>
      </c>
      <c r="P31" s="114"/>
      <c r="Q31" s="108">
        <f t="shared" si="2"/>
        <v>0.43956043956043955</v>
      </c>
      <c r="R31" s="109">
        <f t="shared" si="3"/>
        <v>0.64835164835164838</v>
      </c>
      <c r="S31" s="109">
        <f t="shared" si="4"/>
        <v>0.51282051282051277</v>
      </c>
      <c r="T31" s="159"/>
      <c r="U31" s="115">
        <f t="shared" si="0"/>
        <v>0.54395604395604391</v>
      </c>
      <c r="V31" s="197">
        <f t="shared" si="5"/>
        <v>0.53357753357753357</v>
      </c>
      <c r="W31" s="195"/>
      <c r="X31" s="253" t="s">
        <v>268</v>
      </c>
    </row>
    <row r="32" spans="3:24" ht="140.1" customHeight="1">
      <c r="C32" s="14" t="s">
        <v>35</v>
      </c>
      <c r="D32" s="15" t="s">
        <v>85</v>
      </c>
      <c r="E32" s="18" t="s">
        <v>86</v>
      </c>
      <c r="F32" s="16" t="s">
        <v>29</v>
      </c>
      <c r="G32" s="18" t="s">
        <v>87</v>
      </c>
      <c r="H32" s="124">
        <v>24</v>
      </c>
      <c r="I32" s="125">
        <v>6</v>
      </c>
      <c r="J32" s="126">
        <v>6</v>
      </c>
      <c r="K32" s="126">
        <v>6</v>
      </c>
      <c r="L32" s="127">
        <v>6</v>
      </c>
      <c r="M32" s="125">
        <v>5</v>
      </c>
      <c r="N32" s="126">
        <v>4</v>
      </c>
      <c r="O32" s="126">
        <v>5</v>
      </c>
      <c r="P32" s="114"/>
      <c r="Q32" s="108">
        <f t="shared" si="2"/>
        <v>0.83333333333333337</v>
      </c>
      <c r="R32" s="109">
        <f t="shared" si="3"/>
        <v>0.66666666666666663</v>
      </c>
      <c r="S32" s="109">
        <f t="shared" si="4"/>
        <v>0.83333333333333337</v>
      </c>
      <c r="T32" s="159"/>
      <c r="U32" s="115">
        <f t="shared" si="0"/>
        <v>0.75</v>
      </c>
      <c r="V32" s="197">
        <f t="shared" si="5"/>
        <v>0.77777777777777779</v>
      </c>
      <c r="W32" s="195"/>
      <c r="X32" s="253" t="s">
        <v>269</v>
      </c>
    </row>
    <row r="33" spans="3:24" ht="104.25" customHeight="1">
      <c r="C33" s="12" t="s">
        <v>88</v>
      </c>
      <c r="D33" s="13" t="s">
        <v>89</v>
      </c>
      <c r="E33" s="13" t="s">
        <v>90</v>
      </c>
      <c r="F33" s="11" t="s">
        <v>29</v>
      </c>
      <c r="G33" s="13" t="s">
        <v>91</v>
      </c>
      <c r="H33" s="120">
        <v>4520</v>
      </c>
      <c r="I33" s="121">
        <v>1206</v>
      </c>
      <c r="J33" s="122">
        <v>1206</v>
      </c>
      <c r="K33" s="122">
        <v>1204</v>
      </c>
      <c r="L33" s="123">
        <v>904</v>
      </c>
      <c r="M33" s="121">
        <v>1268</v>
      </c>
      <c r="N33" s="122">
        <v>1201</v>
      </c>
      <c r="O33" s="122">
        <v>1189</v>
      </c>
      <c r="P33" s="114"/>
      <c r="Q33" s="108">
        <f t="shared" si="2"/>
        <v>1.0514096185737978</v>
      </c>
      <c r="R33" s="109">
        <f t="shared" si="3"/>
        <v>0.99585406301824209</v>
      </c>
      <c r="S33" s="109">
        <f t="shared" si="4"/>
        <v>0.9875415282392026</v>
      </c>
      <c r="T33" s="159"/>
      <c r="U33" s="115">
        <f t="shared" si="0"/>
        <v>1.0236318407960199</v>
      </c>
      <c r="V33" s="197">
        <f t="shared" si="5"/>
        <v>1.0116150442477876</v>
      </c>
      <c r="W33" s="195"/>
      <c r="X33" s="253" t="s">
        <v>270</v>
      </c>
    </row>
    <row r="34" spans="3:24" ht="140.1" customHeight="1">
      <c r="C34" s="14" t="s">
        <v>35</v>
      </c>
      <c r="D34" s="15" t="s">
        <v>92</v>
      </c>
      <c r="E34" s="18" t="s">
        <v>93</v>
      </c>
      <c r="F34" s="16" t="s">
        <v>29</v>
      </c>
      <c r="G34" s="18" t="s">
        <v>94</v>
      </c>
      <c r="H34" s="124">
        <v>3357</v>
      </c>
      <c r="I34" s="125">
        <v>914</v>
      </c>
      <c r="J34" s="126">
        <v>915</v>
      </c>
      <c r="K34" s="126">
        <v>914</v>
      </c>
      <c r="L34" s="127">
        <v>614</v>
      </c>
      <c r="M34" s="125">
        <v>945</v>
      </c>
      <c r="N34" s="126">
        <v>930</v>
      </c>
      <c r="O34" s="126">
        <v>1002</v>
      </c>
      <c r="P34" s="114"/>
      <c r="Q34" s="108">
        <f t="shared" si="2"/>
        <v>1.0339168490153172</v>
      </c>
      <c r="R34" s="109">
        <f t="shared" si="3"/>
        <v>1.0163934426229508</v>
      </c>
      <c r="S34" s="109">
        <f t="shared" si="4"/>
        <v>1.0962800875273524</v>
      </c>
      <c r="T34" s="159"/>
      <c r="U34" s="115">
        <f t="shared" si="0"/>
        <v>1.0251503553854566</v>
      </c>
      <c r="V34" s="197">
        <f t="shared" si="5"/>
        <v>1.048851622311338</v>
      </c>
      <c r="W34" s="195"/>
      <c r="X34" s="253" t="s">
        <v>271</v>
      </c>
    </row>
    <row r="35" spans="3:24" ht="123.75" customHeight="1">
      <c r="C35" s="14" t="s">
        <v>35</v>
      </c>
      <c r="D35" s="15" t="s">
        <v>95</v>
      </c>
      <c r="E35" s="18" t="s">
        <v>96</v>
      </c>
      <c r="F35" s="16" t="s">
        <v>29</v>
      </c>
      <c r="G35" s="18" t="s">
        <v>97</v>
      </c>
      <c r="H35" s="124">
        <v>1163</v>
      </c>
      <c r="I35" s="125">
        <v>291</v>
      </c>
      <c r="J35" s="126">
        <v>292</v>
      </c>
      <c r="K35" s="126">
        <v>290</v>
      </c>
      <c r="L35" s="127">
        <v>290</v>
      </c>
      <c r="M35" s="125">
        <v>323</v>
      </c>
      <c r="N35" s="126">
        <v>271</v>
      </c>
      <c r="O35" s="126">
        <v>187</v>
      </c>
      <c r="P35" s="114"/>
      <c r="Q35" s="108">
        <f t="shared" si="2"/>
        <v>1.1099656357388317</v>
      </c>
      <c r="R35" s="109">
        <f t="shared" si="3"/>
        <v>0.92808219178082196</v>
      </c>
      <c r="S35" s="109">
        <f t="shared" si="4"/>
        <v>0.64482758620689651</v>
      </c>
      <c r="T35" s="159"/>
      <c r="U35" s="115">
        <f>IFERROR(((M35+N35)/(I35+J35)),"100%")</f>
        <v>1.0188679245283019</v>
      </c>
      <c r="V35" s="197">
        <f t="shared" si="5"/>
        <v>0.89461626575028641</v>
      </c>
      <c r="W35" s="195"/>
      <c r="X35" s="253" t="s">
        <v>272</v>
      </c>
    </row>
    <row r="36" spans="3:24" ht="123" customHeight="1">
      <c r="C36" s="12" t="s">
        <v>98</v>
      </c>
      <c r="D36" s="13" t="s">
        <v>99</v>
      </c>
      <c r="E36" s="13" t="s">
        <v>100</v>
      </c>
      <c r="F36" s="17" t="s">
        <v>29</v>
      </c>
      <c r="G36" s="13" t="s">
        <v>101</v>
      </c>
      <c r="H36" s="120">
        <v>1483</v>
      </c>
      <c r="I36" s="121">
        <v>371</v>
      </c>
      <c r="J36" s="122">
        <v>374</v>
      </c>
      <c r="K36" s="122">
        <v>369</v>
      </c>
      <c r="L36" s="123">
        <v>369</v>
      </c>
      <c r="M36" s="121">
        <v>375</v>
      </c>
      <c r="N36" s="122">
        <v>360</v>
      </c>
      <c r="O36" s="122">
        <v>372</v>
      </c>
      <c r="P36" s="114"/>
      <c r="Q36" s="108">
        <f t="shared" si="2"/>
        <v>1.0107816711590296</v>
      </c>
      <c r="R36" s="109">
        <f t="shared" si="3"/>
        <v>0.96256684491978606</v>
      </c>
      <c r="S36" s="109">
        <f t="shared" si="4"/>
        <v>1.0081300813008129</v>
      </c>
      <c r="T36" s="159"/>
      <c r="U36" s="115">
        <f t="shared" si="0"/>
        <v>0.98657718120805371</v>
      </c>
      <c r="V36" s="197">
        <f t="shared" si="5"/>
        <v>0.99371633752244171</v>
      </c>
      <c r="W36" s="195"/>
      <c r="X36" s="253" t="s">
        <v>273</v>
      </c>
    </row>
    <row r="37" spans="3:24" ht="111.75" customHeight="1">
      <c r="C37" s="14" t="s">
        <v>35</v>
      </c>
      <c r="D37" s="15" t="s">
        <v>102</v>
      </c>
      <c r="E37" s="18" t="s">
        <v>103</v>
      </c>
      <c r="F37" s="16" t="s">
        <v>29</v>
      </c>
      <c r="G37" s="18" t="s">
        <v>104</v>
      </c>
      <c r="H37" s="124">
        <v>144</v>
      </c>
      <c r="I37" s="125">
        <v>36</v>
      </c>
      <c r="J37" s="126">
        <v>36</v>
      </c>
      <c r="K37" s="126">
        <v>36</v>
      </c>
      <c r="L37" s="127">
        <v>36</v>
      </c>
      <c r="M37" s="125">
        <v>36</v>
      </c>
      <c r="N37" s="126">
        <v>36</v>
      </c>
      <c r="O37" s="126">
        <v>36</v>
      </c>
      <c r="P37" s="114"/>
      <c r="Q37" s="108">
        <f t="shared" si="2"/>
        <v>1</v>
      </c>
      <c r="R37" s="109">
        <f t="shared" si="3"/>
        <v>1</v>
      </c>
      <c r="S37" s="109">
        <f t="shared" si="4"/>
        <v>1</v>
      </c>
      <c r="T37" s="159"/>
      <c r="U37" s="115">
        <f t="shared" si="0"/>
        <v>1</v>
      </c>
      <c r="V37" s="197">
        <f t="shared" si="5"/>
        <v>1</v>
      </c>
      <c r="W37" s="195"/>
      <c r="X37" s="253" t="s">
        <v>274</v>
      </c>
    </row>
    <row r="38" spans="3:24" ht="140.1" customHeight="1">
      <c r="C38" s="14" t="s">
        <v>35</v>
      </c>
      <c r="D38" s="15" t="s">
        <v>105</v>
      </c>
      <c r="E38" s="18" t="s">
        <v>106</v>
      </c>
      <c r="F38" s="16" t="s">
        <v>29</v>
      </c>
      <c r="G38" s="18" t="s">
        <v>107</v>
      </c>
      <c r="H38" s="124">
        <v>1339</v>
      </c>
      <c r="I38" s="125">
        <v>335</v>
      </c>
      <c r="J38" s="126">
        <v>338</v>
      </c>
      <c r="K38" s="126">
        <v>333</v>
      </c>
      <c r="L38" s="127">
        <v>333</v>
      </c>
      <c r="M38" s="125">
        <v>339</v>
      </c>
      <c r="N38" s="126">
        <v>324</v>
      </c>
      <c r="O38" s="126">
        <v>336</v>
      </c>
      <c r="P38" s="114"/>
      <c r="Q38" s="108">
        <f t="shared" si="2"/>
        <v>1.0119402985074626</v>
      </c>
      <c r="R38" s="109">
        <f t="shared" si="3"/>
        <v>0.95857988165680474</v>
      </c>
      <c r="S38" s="109">
        <f t="shared" si="4"/>
        <v>1.0090090090090089</v>
      </c>
      <c r="T38" s="159"/>
      <c r="U38" s="115">
        <f t="shared" si="0"/>
        <v>0.98514115898959886</v>
      </c>
      <c r="V38" s="197">
        <f t="shared" si="5"/>
        <v>0.99304174950298207</v>
      </c>
      <c r="W38" s="195"/>
      <c r="X38" s="253" t="s">
        <v>275</v>
      </c>
    </row>
    <row r="39" spans="3:24" ht="140.1" customHeight="1">
      <c r="C39" s="12" t="s">
        <v>108</v>
      </c>
      <c r="D39" s="13" t="s">
        <v>109</v>
      </c>
      <c r="E39" s="13" t="s">
        <v>110</v>
      </c>
      <c r="F39" s="11" t="s">
        <v>29</v>
      </c>
      <c r="G39" s="13" t="s">
        <v>111</v>
      </c>
      <c r="H39" s="120">
        <v>27145</v>
      </c>
      <c r="I39" s="121">
        <v>6745</v>
      </c>
      <c r="J39" s="122">
        <v>6745</v>
      </c>
      <c r="K39" s="122">
        <v>6810</v>
      </c>
      <c r="L39" s="123">
        <v>6845</v>
      </c>
      <c r="M39" s="121">
        <v>6178</v>
      </c>
      <c r="N39" s="122">
        <v>6270</v>
      </c>
      <c r="O39" s="122">
        <v>6775</v>
      </c>
      <c r="P39" s="114"/>
      <c r="Q39" s="108">
        <f t="shared" si="2"/>
        <v>0.91593773165307635</v>
      </c>
      <c r="R39" s="109">
        <f t="shared" si="3"/>
        <v>0.92957746478873238</v>
      </c>
      <c r="S39" s="109">
        <f t="shared" si="4"/>
        <v>0.99486049926578557</v>
      </c>
      <c r="T39" s="159"/>
      <c r="U39" s="115">
        <f t="shared" si="0"/>
        <v>0.92275759822090442</v>
      </c>
      <c r="V39" s="197">
        <f t="shared" si="5"/>
        <v>0.94694581280788181</v>
      </c>
      <c r="W39" s="195"/>
      <c r="X39" s="253" t="s">
        <v>276</v>
      </c>
    </row>
    <row r="40" spans="3:24" ht="140.1" customHeight="1">
      <c r="C40" s="14" t="s">
        <v>35</v>
      </c>
      <c r="D40" s="15" t="s">
        <v>112</v>
      </c>
      <c r="E40" s="18" t="s">
        <v>113</v>
      </c>
      <c r="F40" s="16" t="s">
        <v>29</v>
      </c>
      <c r="G40" s="18" t="s">
        <v>114</v>
      </c>
      <c r="H40" s="124">
        <v>20725</v>
      </c>
      <c r="I40" s="125">
        <v>5170</v>
      </c>
      <c r="J40" s="126">
        <v>5170</v>
      </c>
      <c r="K40" s="126">
        <v>5175</v>
      </c>
      <c r="L40" s="127">
        <v>5210</v>
      </c>
      <c r="M40" s="125">
        <v>4825</v>
      </c>
      <c r="N40" s="126">
        <v>4838</v>
      </c>
      <c r="O40" s="126">
        <v>5089</v>
      </c>
      <c r="P40" s="114"/>
      <c r="Q40" s="108">
        <f t="shared" si="2"/>
        <v>0.9332688588007737</v>
      </c>
      <c r="R40" s="109">
        <f t="shared" si="3"/>
        <v>0.9357833655705996</v>
      </c>
      <c r="S40" s="109">
        <f t="shared" si="4"/>
        <v>0.98338164251207727</v>
      </c>
      <c r="T40" s="159"/>
      <c r="U40" s="115">
        <f t="shared" si="0"/>
        <v>0.93452611218568671</v>
      </c>
      <c r="V40" s="197">
        <f t="shared" si="5"/>
        <v>0.95082178536899775</v>
      </c>
      <c r="W40" s="195"/>
      <c r="X40" s="253" t="s">
        <v>277</v>
      </c>
    </row>
    <row r="41" spans="3:24" ht="140.1" customHeight="1">
      <c r="C41" s="14" t="s">
        <v>35</v>
      </c>
      <c r="D41" s="15" t="s">
        <v>115</v>
      </c>
      <c r="E41" s="18" t="s">
        <v>116</v>
      </c>
      <c r="F41" s="16" t="s">
        <v>29</v>
      </c>
      <c r="G41" s="18" t="s">
        <v>117</v>
      </c>
      <c r="H41" s="124">
        <v>6420</v>
      </c>
      <c r="I41" s="125">
        <v>1575</v>
      </c>
      <c r="J41" s="126">
        <v>1575</v>
      </c>
      <c r="K41" s="126">
        <v>1635</v>
      </c>
      <c r="L41" s="127">
        <v>1635</v>
      </c>
      <c r="M41" s="125">
        <v>1353</v>
      </c>
      <c r="N41" s="126">
        <v>1432</v>
      </c>
      <c r="O41" s="126">
        <v>1686</v>
      </c>
      <c r="P41" s="114"/>
      <c r="Q41" s="108">
        <f t="shared" si="2"/>
        <v>0.85904761904761906</v>
      </c>
      <c r="R41" s="109">
        <f t="shared" si="3"/>
        <v>0.90920634920634924</v>
      </c>
      <c r="S41" s="109">
        <f t="shared" si="4"/>
        <v>1.0311926605504587</v>
      </c>
      <c r="T41" s="159"/>
      <c r="U41" s="115">
        <f t="shared" si="0"/>
        <v>0.88412698412698409</v>
      </c>
      <c r="V41" s="197">
        <f t="shared" si="5"/>
        <v>0.93437826541274815</v>
      </c>
      <c r="W41" s="195"/>
      <c r="X41" s="253" t="s">
        <v>278</v>
      </c>
    </row>
    <row r="42" spans="3:24" ht="121.5" customHeight="1">
      <c r="C42" s="12" t="s">
        <v>118</v>
      </c>
      <c r="D42" s="13" t="s">
        <v>119</v>
      </c>
      <c r="E42" s="13" t="s">
        <v>120</v>
      </c>
      <c r="F42" s="11" t="s">
        <v>29</v>
      </c>
      <c r="G42" s="13" t="s">
        <v>121</v>
      </c>
      <c r="H42" s="120">
        <v>56</v>
      </c>
      <c r="I42" s="121">
        <v>15</v>
      </c>
      <c r="J42" s="122">
        <v>16</v>
      </c>
      <c r="K42" s="122">
        <v>18</v>
      </c>
      <c r="L42" s="123">
        <v>7</v>
      </c>
      <c r="M42" s="121">
        <v>15</v>
      </c>
      <c r="N42" s="122">
        <v>14</v>
      </c>
      <c r="O42" s="122">
        <v>13</v>
      </c>
      <c r="P42" s="114"/>
      <c r="Q42" s="108">
        <f t="shared" si="2"/>
        <v>1</v>
      </c>
      <c r="R42" s="109">
        <f t="shared" si="3"/>
        <v>0.875</v>
      </c>
      <c r="S42" s="109">
        <f t="shared" si="4"/>
        <v>0.72222222222222221</v>
      </c>
      <c r="T42" s="159"/>
      <c r="U42" s="115">
        <f t="shared" si="0"/>
        <v>0.93548387096774188</v>
      </c>
      <c r="V42" s="197">
        <f t="shared" si="5"/>
        <v>0.8571428571428571</v>
      </c>
      <c r="W42" s="195"/>
      <c r="X42" s="253" t="s">
        <v>279</v>
      </c>
    </row>
    <row r="43" spans="3:24" ht="85.5" customHeight="1">
      <c r="C43" s="14" t="s">
        <v>35</v>
      </c>
      <c r="D43" s="15" t="s">
        <v>122</v>
      </c>
      <c r="E43" s="18" t="s">
        <v>123</v>
      </c>
      <c r="F43" s="16" t="s">
        <v>29</v>
      </c>
      <c r="G43" s="18" t="s">
        <v>124</v>
      </c>
      <c r="H43" s="124">
        <v>1</v>
      </c>
      <c r="I43" s="125">
        <v>0</v>
      </c>
      <c r="J43" s="126">
        <v>0</v>
      </c>
      <c r="K43" s="126">
        <v>1</v>
      </c>
      <c r="L43" s="127">
        <v>0</v>
      </c>
      <c r="M43" s="125">
        <v>0</v>
      </c>
      <c r="N43" s="126">
        <v>0</v>
      </c>
      <c r="O43" s="126">
        <v>1</v>
      </c>
      <c r="P43" s="114"/>
      <c r="Q43" s="108" t="str">
        <f t="shared" si="2"/>
        <v>100%</v>
      </c>
      <c r="R43" s="109" t="str">
        <f t="shared" si="3"/>
        <v>100%</v>
      </c>
      <c r="S43" s="109">
        <f t="shared" si="4"/>
        <v>1</v>
      </c>
      <c r="T43" s="159"/>
      <c r="U43" s="115" t="str">
        <f t="shared" si="0"/>
        <v>100%</v>
      </c>
      <c r="V43" s="197">
        <f t="shared" si="5"/>
        <v>1</v>
      </c>
      <c r="W43" s="195"/>
      <c r="X43" s="253" t="s">
        <v>280</v>
      </c>
    </row>
    <row r="44" spans="3:24" ht="102" customHeight="1">
      <c r="C44" s="14" t="s">
        <v>35</v>
      </c>
      <c r="D44" s="15" t="s">
        <v>125</v>
      </c>
      <c r="E44" s="18" t="s">
        <v>126</v>
      </c>
      <c r="F44" s="16" t="s">
        <v>29</v>
      </c>
      <c r="G44" s="18" t="s">
        <v>127</v>
      </c>
      <c r="H44" s="124">
        <v>24</v>
      </c>
      <c r="I44" s="125">
        <v>7</v>
      </c>
      <c r="J44" s="126">
        <v>6</v>
      </c>
      <c r="K44" s="126">
        <v>6</v>
      </c>
      <c r="L44" s="127">
        <v>5</v>
      </c>
      <c r="M44" s="125">
        <v>7</v>
      </c>
      <c r="N44" s="126">
        <v>6</v>
      </c>
      <c r="O44" s="126">
        <v>6</v>
      </c>
      <c r="P44" s="114"/>
      <c r="Q44" s="108">
        <f t="shared" si="2"/>
        <v>1</v>
      </c>
      <c r="R44" s="109">
        <f t="shared" si="3"/>
        <v>1</v>
      </c>
      <c r="S44" s="109">
        <f t="shared" si="4"/>
        <v>1</v>
      </c>
      <c r="T44" s="159"/>
      <c r="U44" s="115">
        <f t="shared" si="0"/>
        <v>1</v>
      </c>
      <c r="V44" s="197">
        <f t="shared" si="5"/>
        <v>1</v>
      </c>
      <c r="W44" s="195"/>
      <c r="X44" s="253" t="s">
        <v>281</v>
      </c>
    </row>
    <row r="45" spans="3:24" ht="140.1" customHeight="1">
      <c r="C45" s="14" t="s">
        <v>35</v>
      </c>
      <c r="D45" s="15" t="s">
        <v>128</v>
      </c>
      <c r="E45" s="18" t="s">
        <v>129</v>
      </c>
      <c r="F45" s="16" t="s">
        <v>29</v>
      </c>
      <c r="G45" s="18" t="s">
        <v>130</v>
      </c>
      <c r="H45" s="124">
        <v>23</v>
      </c>
      <c r="I45" s="125">
        <v>6</v>
      </c>
      <c r="J45" s="126">
        <v>6</v>
      </c>
      <c r="K45" s="126">
        <v>9</v>
      </c>
      <c r="L45" s="127">
        <v>2</v>
      </c>
      <c r="M45" s="125">
        <v>6</v>
      </c>
      <c r="N45" s="126">
        <v>4</v>
      </c>
      <c r="O45" s="126">
        <v>6</v>
      </c>
      <c r="P45" s="114"/>
      <c r="Q45" s="108">
        <f t="shared" si="2"/>
        <v>1</v>
      </c>
      <c r="R45" s="109">
        <f t="shared" si="3"/>
        <v>0.66666666666666663</v>
      </c>
      <c r="S45" s="109">
        <f t="shared" si="4"/>
        <v>0.66666666666666663</v>
      </c>
      <c r="T45" s="159"/>
      <c r="U45" s="115">
        <f t="shared" si="0"/>
        <v>0.83333333333333337</v>
      </c>
      <c r="V45" s="197">
        <f t="shared" si="5"/>
        <v>0.76190476190476186</v>
      </c>
      <c r="W45" s="195"/>
      <c r="X45" s="253" t="s">
        <v>282</v>
      </c>
    </row>
    <row r="46" spans="3:24" ht="96" customHeight="1">
      <c r="C46" s="14" t="s">
        <v>35</v>
      </c>
      <c r="D46" s="15" t="s">
        <v>131</v>
      </c>
      <c r="E46" s="18" t="s">
        <v>132</v>
      </c>
      <c r="F46" s="16" t="s">
        <v>29</v>
      </c>
      <c r="G46" s="18" t="s">
        <v>133</v>
      </c>
      <c r="H46" s="124">
        <v>1</v>
      </c>
      <c r="I46" s="125">
        <v>1</v>
      </c>
      <c r="J46" s="126">
        <v>0</v>
      </c>
      <c r="K46" s="126">
        <v>0</v>
      </c>
      <c r="L46" s="127">
        <v>0</v>
      </c>
      <c r="M46" s="125">
        <v>1</v>
      </c>
      <c r="N46" s="106"/>
      <c r="O46" s="126">
        <v>0</v>
      </c>
      <c r="P46" s="114"/>
      <c r="Q46" s="108">
        <f t="shared" si="2"/>
        <v>1</v>
      </c>
      <c r="R46" s="109" t="str">
        <f t="shared" si="3"/>
        <v>100%</v>
      </c>
      <c r="S46" s="109" t="str">
        <f t="shared" si="4"/>
        <v>100%</v>
      </c>
      <c r="T46" s="159"/>
      <c r="U46" s="115">
        <f t="shared" si="0"/>
        <v>1</v>
      </c>
      <c r="V46" s="197">
        <f t="shared" si="5"/>
        <v>1</v>
      </c>
      <c r="W46" s="195"/>
      <c r="X46" s="253" t="s">
        <v>134</v>
      </c>
    </row>
    <row r="47" spans="3:24" ht="98.25" customHeight="1">
      <c r="C47" s="14" t="s">
        <v>35</v>
      </c>
      <c r="D47" s="15" t="s">
        <v>135</v>
      </c>
      <c r="E47" s="18" t="s">
        <v>136</v>
      </c>
      <c r="F47" s="16" t="s">
        <v>29</v>
      </c>
      <c r="G47" s="18" t="s">
        <v>137</v>
      </c>
      <c r="H47" s="124">
        <v>1</v>
      </c>
      <c r="I47" s="125">
        <v>0</v>
      </c>
      <c r="J47" s="126">
        <v>0</v>
      </c>
      <c r="K47" s="126">
        <v>1</v>
      </c>
      <c r="L47" s="127">
        <v>0</v>
      </c>
      <c r="M47" s="106"/>
      <c r="N47" s="106"/>
      <c r="O47" s="126">
        <v>0</v>
      </c>
      <c r="P47" s="114"/>
      <c r="Q47" s="108" t="str">
        <f t="shared" si="2"/>
        <v>100%</v>
      </c>
      <c r="R47" s="109" t="str">
        <f t="shared" si="3"/>
        <v>100%</v>
      </c>
      <c r="S47" s="109">
        <f t="shared" si="4"/>
        <v>0</v>
      </c>
      <c r="T47" s="159"/>
      <c r="U47" s="115" t="str">
        <f t="shared" si="0"/>
        <v>100%</v>
      </c>
      <c r="V47" s="197">
        <f t="shared" si="5"/>
        <v>0</v>
      </c>
      <c r="W47" s="195"/>
      <c r="X47" s="253" t="s">
        <v>283</v>
      </c>
    </row>
    <row r="48" spans="3:24" ht="102.75" customHeight="1">
      <c r="C48" s="14" t="s">
        <v>35</v>
      </c>
      <c r="D48" s="15" t="s">
        <v>138</v>
      </c>
      <c r="E48" s="18" t="s">
        <v>139</v>
      </c>
      <c r="F48" s="16" t="s">
        <v>29</v>
      </c>
      <c r="G48" s="18" t="s">
        <v>140</v>
      </c>
      <c r="H48" s="124">
        <v>5</v>
      </c>
      <c r="I48" s="125">
        <v>0</v>
      </c>
      <c r="J48" s="126">
        <v>4</v>
      </c>
      <c r="K48" s="126">
        <v>1</v>
      </c>
      <c r="L48" s="127">
        <v>0</v>
      </c>
      <c r="M48" s="106"/>
      <c r="N48" s="126">
        <v>4</v>
      </c>
      <c r="O48" s="126">
        <v>0</v>
      </c>
      <c r="P48" s="114"/>
      <c r="Q48" s="108" t="str">
        <f t="shared" si="2"/>
        <v>100%</v>
      </c>
      <c r="R48" s="109">
        <f t="shared" si="3"/>
        <v>1</v>
      </c>
      <c r="S48" s="109">
        <f t="shared" si="4"/>
        <v>0</v>
      </c>
      <c r="T48" s="159"/>
      <c r="U48" s="115">
        <f t="shared" si="0"/>
        <v>1</v>
      </c>
      <c r="V48" s="197">
        <f t="shared" si="5"/>
        <v>0.8</v>
      </c>
      <c r="W48" s="195"/>
      <c r="X48" s="253" t="s">
        <v>284</v>
      </c>
    </row>
    <row r="49" spans="3:24" ht="110.25" customHeight="1">
      <c r="C49" s="14" t="s">
        <v>35</v>
      </c>
      <c r="D49" s="15" t="s">
        <v>141</v>
      </c>
      <c r="E49" s="18" t="s">
        <v>142</v>
      </c>
      <c r="F49" s="16" t="s">
        <v>29</v>
      </c>
      <c r="G49" s="18" t="s">
        <v>143</v>
      </c>
      <c r="H49" s="124">
        <v>1</v>
      </c>
      <c r="I49" s="125">
        <v>1</v>
      </c>
      <c r="J49" s="126">
        <v>0</v>
      </c>
      <c r="K49" s="126">
        <v>0</v>
      </c>
      <c r="L49" s="127">
        <v>0</v>
      </c>
      <c r="M49" s="125">
        <v>1</v>
      </c>
      <c r="N49" s="106"/>
      <c r="O49" s="126">
        <v>0</v>
      </c>
      <c r="P49" s="114"/>
      <c r="Q49" s="108">
        <f t="shared" si="2"/>
        <v>1</v>
      </c>
      <c r="R49" s="210" t="str">
        <f t="shared" si="3"/>
        <v>100%</v>
      </c>
      <c r="S49" s="109" t="str">
        <f t="shared" si="4"/>
        <v>100%</v>
      </c>
      <c r="T49" s="159"/>
      <c r="U49" s="115">
        <f t="shared" si="0"/>
        <v>1</v>
      </c>
      <c r="V49" s="198">
        <f t="shared" si="5"/>
        <v>1</v>
      </c>
      <c r="W49" s="195"/>
      <c r="X49" s="253" t="s">
        <v>144</v>
      </c>
    </row>
    <row r="50" spans="3:24" ht="103.5" customHeight="1">
      <c r="C50" s="12" t="s">
        <v>145</v>
      </c>
      <c r="D50" s="13" t="s">
        <v>146</v>
      </c>
      <c r="E50" s="13" t="s">
        <v>147</v>
      </c>
      <c r="F50" s="11" t="s">
        <v>29</v>
      </c>
      <c r="G50" s="13" t="s">
        <v>148</v>
      </c>
      <c r="H50" s="120">
        <v>229400</v>
      </c>
      <c r="I50" s="121">
        <v>57350</v>
      </c>
      <c r="J50" s="122">
        <v>57349</v>
      </c>
      <c r="K50" s="122">
        <v>57351</v>
      </c>
      <c r="L50" s="123">
        <v>57350</v>
      </c>
      <c r="M50" s="122">
        <v>57752</v>
      </c>
      <c r="N50" s="122">
        <v>57348</v>
      </c>
      <c r="O50" s="122">
        <v>57342</v>
      </c>
      <c r="P50" s="114"/>
      <c r="Q50" s="108">
        <f t="shared" si="2"/>
        <v>1.0070095902353966</v>
      </c>
      <c r="R50" s="109">
        <f t="shared" si="3"/>
        <v>0.99998256290432264</v>
      </c>
      <c r="S50" s="109">
        <f t="shared" si="4"/>
        <v>0.99984307161165453</v>
      </c>
      <c r="T50" s="159"/>
      <c r="U50" s="115">
        <f t="shared" si="0"/>
        <v>1.0034961072023296</v>
      </c>
      <c r="V50" s="196">
        <f t="shared" si="5"/>
        <v>1.0022784074396978</v>
      </c>
      <c r="W50" s="195"/>
      <c r="X50" s="253" t="s">
        <v>285</v>
      </c>
    </row>
    <row r="51" spans="3:24" ht="140.1" customHeight="1">
      <c r="C51" s="14" t="s">
        <v>35</v>
      </c>
      <c r="D51" s="15" t="s">
        <v>149</v>
      </c>
      <c r="E51" s="18" t="s">
        <v>150</v>
      </c>
      <c r="F51" s="16" t="s">
        <v>29</v>
      </c>
      <c r="G51" s="18" t="s">
        <v>151</v>
      </c>
      <c r="H51" s="124">
        <v>6</v>
      </c>
      <c r="I51" s="125">
        <v>2</v>
      </c>
      <c r="J51" s="126">
        <v>1</v>
      </c>
      <c r="K51" s="126">
        <v>2</v>
      </c>
      <c r="L51" s="127">
        <v>1</v>
      </c>
      <c r="M51" s="125">
        <v>1</v>
      </c>
      <c r="N51" s="126">
        <v>2</v>
      </c>
      <c r="O51" s="126">
        <v>0</v>
      </c>
      <c r="P51" s="114"/>
      <c r="Q51" s="108">
        <f t="shared" si="2"/>
        <v>0.5</v>
      </c>
      <c r="R51" s="109">
        <f t="shared" si="3"/>
        <v>2</v>
      </c>
      <c r="S51" s="109">
        <f t="shared" si="4"/>
        <v>0</v>
      </c>
      <c r="T51" s="159"/>
      <c r="U51" s="115">
        <f t="shared" si="0"/>
        <v>1</v>
      </c>
      <c r="V51" s="197">
        <f t="shared" si="5"/>
        <v>0.6</v>
      </c>
      <c r="W51" s="195"/>
      <c r="X51" s="253" t="s">
        <v>286</v>
      </c>
    </row>
    <row r="52" spans="3:24" ht="111.75" customHeight="1">
      <c r="C52" s="14" t="s">
        <v>35</v>
      </c>
      <c r="D52" s="15" t="s">
        <v>152</v>
      </c>
      <c r="E52" s="18" t="s">
        <v>153</v>
      </c>
      <c r="F52" s="16" t="s">
        <v>29</v>
      </c>
      <c r="G52" s="18" t="s">
        <v>154</v>
      </c>
      <c r="H52" s="124">
        <v>103928</v>
      </c>
      <c r="I52" s="125">
        <v>25981</v>
      </c>
      <c r="J52" s="126">
        <v>25982</v>
      </c>
      <c r="K52" s="126">
        <v>25981</v>
      </c>
      <c r="L52" s="127">
        <v>25984</v>
      </c>
      <c r="M52" s="125">
        <v>25982</v>
      </c>
      <c r="N52" s="126">
        <v>25980</v>
      </c>
      <c r="O52" s="126">
        <v>25973</v>
      </c>
      <c r="P52" s="114"/>
      <c r="Q52" s="108">
        <f t="shared" si="2"/>
        <v>1.0000384896655248</v>
      </c>
      <c r="R52" s="109">
        <f t="shared" si="3"/>
        <v>0.99992302363174501</v>
      </c>
      <c r="S52" s="109">
        <f t="shared" si="4"/>
        <v>0.99969208267580156</v>
      </c>
      <c r="T52" s="159"/>
      <c r="U52" s="115">
        <f t="shared" si="0"/>
        <v>0.99998075553759402</v>
      </c>
      <c r="V52" s="197">
        <f t="shared" si="5"/>
        <v>0.99988453248486098</v>
      </c>
      <c r="W52" s="195"/>
      <c r="X52" s="253" t="s">
        <v>287</v>
      </c>
    </row>
    <row r="53" spans="3:24" ht="93" customHeight="1">
      <c r="C53" s="14" t="s">
        <v>35</v>
      </c>
      <c r="D53" s="15" t="s">
        <v>155</v>
      </c>
      <c r="E53" s="15" t="s">
        <v>156</v>
      </c>
      <c r="F53" s="16" t="s">
        <v>29</v>
      </c>
      <c r="G53" s="18" t="s">
        <v>157</v>
      </c>
      <c r="H53" s="124">
        <v>124740</v>
      </c>
      <c r="I53" s="125">
        <v>31185</v>
      </c>
      <c r="J53" s="126">
        <v>31185</v>
      </c>
      <c r="K53" s="126">
        <v>31185</v>
      </c>
      <c r="L53" s="127">
        <v>31185</v>
      </c>
      <c r="M53" s="125">
        <v>31589</v>
      </c>
      <c r="N53" s="126">
        <v>31185</v>
      </c>
      <c r="O53" s="126">
        <v>31188</v>
      </c>
      <c r="P53" s="114"/>
      <c r="Q53" s="108">
        <f t="shared" si="2"/>
        <v>1.0129549462882796</v>
      </c>
      <c r="R53" s="109">
        <f t="shared" si="3"/>
        <v>1</v>
      </c>
      <c r="S53" s="109">
        <f t="shared" si="4"/>
        <v>1.0000962000962001</v>
      </c>
      <c r="T53" s="159"/>
      <c r="U53" s="115">
        <f t="shared" si="0"/>
        <v>1.0064774731441397</v>
      </c>
      <c r="V53" s="197">
        <f t="shared" si="5"/>
        <v>1.0043503821281599</v>
      </c>
      <c r="W53" s="195"/>
      <c r="X53" s="253" t="s">
        <v>288</v>
      </c>
    </row>
    <row r="54" spans="3:24" ht="98.25" customHeight="1">
      <c r="C54" s="14" t="s">
        <v>35</v>
      </c>
      <c r="D54" s="15" t="s">
        <v>158</v>
      </c>
      <c r="E54" s="18" t="s">
        <v>159</v>
      </c>
      <c r="F54" s="16" t="s">
        <v>29</v>
      </c>
      <c r="G54" s="18" t="s">
        <v>160</v>
      </c>
      <c r="H54" s="124">
        <v>720</v>
      </c>
      <c r="I54" s="125">
        <v>180</v>
      </c>
      <c r="J54" s="126">
        <v>180</v>
      </c>
      <c r="K54" s="126">
        <v>180</v>
      </c>
      <c r="L54" s="127">
        <v>180</v>
      </c>
      <c r="M54" s="125">
        <v>180</v>
      </c>
      <c r="N54" s="126">
        <v>180</v>
      </c>
      <c r="O54" s="126">
        <v>180</v>
      </c>
      <c r="P54" s="114"/>
      <c r="Q54" s="108">
        <f t="shared" si="2"/>
        <v>1</v>
      </c>
      <c r="R54" s="109">
        <f t="shared" si="3"/>
        <v>1</v>
      </c>
      <c r="S54" s="109">
        <f t="shared" si="4"/>
        <v>1</v>
      </c>
      <c r="T54" s="159"/>
      <c r="U54" s="115">
        <f t="shared" si="0"/>
        <v>1</v>
      </c>
      <c r="V54" s="197">
        <f t="shared" si="5"/>
        <v>1</v>
      </c>
      <c r="W54" s="195"/>
      <c r="X54" s="253" t="s">
        <v>289</v>
      </c>
    </row>
    <row r="55" spans="3:24" ht="164.25" customHeight="1">
      <c r="C55" s="14" t="s">
        <v>35</v>
      </c>
      <c r="D55" s="15" t="s">
        <v>161</v>
      </c>
      <c r="E55" s="18" t="s">
        <v>162</v>
      </c>
      <c r="F55" s="16" t="s">
        <v>29</v>
      </c>
      <c r="G55" s="18" t="s">
        <v>163</v>
      </c>
      <c r="H55" s="124">
        <v>6</v>
      </c>
      <c r="I55" s="125">
        <v>2</v>
      </c>
      <c r="J55" s="126">
        <v>1</v>
      </c>
      <c r="K55" s="126">
        <v>3</v>
      </c>
      <c r="L55" s="127">
        <v>0</v>
      </c>
      <c r="M55" s="125">
        <v>0</v>
      </c>
      <c r="N55" s="126">
        <v>1</v>
      </c>
      <c r="O55" s="126">
        <v>1</v>
      </c>
      <c r="P55" s="114"/>
      <c r="Q55" s="108">
        <f t="shared" si="2"/>
        <v>0</v>
      </c>
      <c r="R55" s="109">
        <f t="shared" si="3"/>
        <v>1</v>
      </c>
      <c r="S55" s="109">
        <f t="shared" si="4"/>
        <v>0.33333333333333331</v>
      </c>
      <c r="T55" s="159"/>
      <c r="U55" s="115">
        <f t="shared" si="0"/>
        <v>0.33333333333333331</v>
      </c>
      <c r="V55" s="197">
        <f t="shared" si="5"/>
        <v>0.33333333333333331</v>
      </c>
      <c r="W55" s="195"/>
      <c r="X55" s="253" t="s">
        <v>290</v>
      </c>
    </row>
    <row r="56" spans="3:24" ht="153.75" customHeight="1">
      <c r="C56" s="12" t="s">
        <v>164</v>
      </c>
      <c r="D56" s="13" t="s">
        <v>165</v>
      </c>
      <c r="E56" s="13" t="s">
        <v>166</v>
      </c>
      <c r="F56" s="17" t="s">
        <v>29</v>
      </c>
      <c r="G56" s="13" t="s">
        <v>167</v>
      </c>
      <c r="H56" s="164">
        <f>SUM(I56,J56,K56,L56)</f>
        <v>1296</v>
      </c>
      <c r="I56" s="121">
        <f>SUM(I57,I58,I59)</f>
        <v>0</v>
      </c>
      <c r="J56" s="122">
        <f t="shared" ref="J56:L56" si="7">SUM(J57,J58,J59)</f>
        <v>247</v>
      </c>
      <c r="K56" s="122">
        <f t="shared" si="7"/>
        <v>581</v>
      </c>
      <c r="L56" s="123">
        <f t="shared" si="7"/>
        <v>468</v>
      </c>
      <c r="M56" s="122">
        <v>0</v>
      </c>
      <c r="N56" s="122">
        <v>247</v>
      </c>
      <c r="O56" s="122">
        <v>266</v>
      </c>
      <c r="P56" s="114"/>
      <c r="Q56" s="108" t="str">
        <f t="shared" si="2"/>
        <v>100%</v>
      </c>
      <c r="R56" s="109">
        <f t="shared" si="3"/>
        <v>1</v>
      </c>
      <c r="S56" s="109">
        <f t="shared" si="4"/>
        <v>0.45783132530120479</v>
      </c>
      <c r="T56" s="159"/>
      <c r="U56" s="115">
        <f t="shared" si="0"/>
        <v>1</v>
      </c>
      <c r="V56" s="197">
        <f t="shared" si="5"/>
        <v>0.61956521739130432</v>
      </c>
      <c r="W56" s="195"/>
      <c r="X56" s="253" t="s">
        <v>291</v>
      </c>
    </row>
    <row r="57" spans="3:24" ht="153.75" customHeight="1">
      <c r="C57" s="14" t="s">
        <v>35</v>
      </c>
      <c r="D57" s="15" t="s">
        <v>168</v>
      </c>
      <c r="E57" s="18" t="s">
        <v>169</v>
      </c>
      <c r="F57" s="16" t="s">
        <v>29</v>
      </c>
      <c r="G57" s="18" t="s">
        <v>170</v>
      </c>
      <c r="H57" s="124">
        <f t="shared" ref="H57:H59" si="8">SUM(I57,J57,K57,L57)</f>
        <v>1084</v>
      </c>
      <c r="I57" s="125">
        <v>0</v>
      </c>
      <c r="J57" s="126">
        <v>200</v>
      </c>
      <c r="K57" s="126">
        <v>534</v>
      </c>
      <c r="L57" s="127">
        <v>350</v>
      </c>
      <c r="M57" s="126">
        <v>0</v>
      </c>
      <c r="N57" s="126">
        <v>200</v>
      </c>
      <c r="O57" s="126">
        <v>227</v>
      </c>
      <c r="P57" s="114"/>
      <c r="Q57" s="108" t="str">
        <f t="shared" si="2"/>
        <v>100%</v>
      </c>
      <c r="R57" s="109">
        <f t="shared" si="3"/>
        <v>1</v>
      </c>
      <c r="S57" s="109">
        <f t="shared" si="4"/>
        <v>0.42509363295880148</v>
      </c>
      <c r="T57" s="159"/>
      <c r="U57" s="115">
        <f t="shared" si="0"/>
        <v>1</v>
      </c>
      <c r="V57" s="197">
        <f t="shared" si="5"/>
        <v>0.58174386920980925</v>
      </c>
      <c r="W57" s="195"/>
      <c r="X57" s="253" t="s">
        <v>292</v>
      </c>
    </row>
    <row r="58" spans="3:24" ht="153.75" customHeight="1">
      <c r="C58" s="14" t="s">
        <v>35</v>
      </c>
      <c r="D58" s="15" t="s">
        <v>171</v>
      </c>
      <c r="E58" s="18" t="s">
        <v>172</v>
      </c>
      <c r="F58" s="16" t="s">
        <v>29</v>
      </c>
      <c r="G58" s="18" t="s">
        <v>173</v>
      </c>
      <c r="H58" s="124">
        <f t="shared" si="8"/>
        <v>112</v>
      </c>
      <c r="I58" s="125">
        <v>0</v>
      </c>
      <c r="J58" s="126">
        <v>47</v>
      </c>
      <c r="K58" s="126">
        <v>47</v>
      </c>
      <c r="L58" s="127">
        <v>18</v>
      </c>
      <c r="M58" s="126">
        <v>0</v>
      </c>
      <c r="N58" s="126">
        <v>47</v>
      </c>
      <c r="O58" s="126">
        <v>39</v>
      </c>
      <c r="P58" s="114"/>
      <c r="Q58" s="108" t="str">
        <f t="shared" si="2"/>
        <v>100%</v>
      </c>
      <c r="R58" s="109">
        <f t="shared" si="3"/>
        <v>1</v>
      </c>
      <c r="S58" s="109">
        <f t="shared" si="4"/>
        <v>0.82978723404255317</v>
      </c>
      <c r="T58" s="159"/>
      <c r="U58" s="115">
        <f t="shared" si="0"/>
        <v>1</v>
      </c>
      <c r="V58" s="197">
        <f t="shared" si="5"/>
        <v>0.91489361702127658</v>
      </c>
      <c r="W58" s="195"/>
      <c r="X58" s="253" t="s">
        <v>293</v>
      </c>
    </row>
    <row r="59" spans="3:24" ht="98.25" customHeight="1">
      <c r="C59" s="14" t="s">
        <v>35</v>
      </c>
      <c r="D59" s="15" t="s">
        <v>174</v>
      </c>
      <c r="E59" s="18" t="s">
        <v>175</v>
      </c>
      <c r="F59" s="16" t="s">
        <v>29</v>
      </c>
      <c r="G59" s="18" t="s">
        <v>173</v>
      </c>
      <c r="H59" s="124">
        <f t="shared" si="8"/>
        <v>100</v>
      </c>
      <c r="I59" s="125">
        <v>0</v>
      </c>
      <c r="J59" s="126">
        <v>0</v>
      </c>
      <c r="K59" s="126">
        <v>0</v>
      </c>
      <c r="L59" s="127">
        <v>100</v>
      </c>
      <c r="M59" s="126">
        <v>0</v>
      </c>
      <c r="N59" s="126">
        <v>0</v>
      </c>
      <c r="O59" s="126">
        <v>0</v>
      </c>
      <c r="P59" s="114"/>
      <c r="Q59" s="108" t="str">
        <f t="shared" si="2"/>
        <v>100%</v>
      </c>
      <c r="R59" s="109" t="str">
        <f t="shared" si="3"/>
        <v>100%</v>
      </c>
      <c r="S59" s="109" t="str">
        <f t="shared" si="4"/>
        <v>100%</v>
      </c>
      <c r="T59" s="159"/>
      <c r="U59" s="115" t="str">
        <f t="shared" si="0"/>
        <v>100%</v>
      </c>
      <c r="V59" s="197" t="str">
        <f t="shared" si="5"/>
        <v>NO DISPONIBLE</v>
      </c>
      <c r="W59" s="195"/>
      <c r="X59" s="253" t="s">
        <v>294</v>
      </c>
    </row>
    <row r="60" spans="3:24" ht="138" customHeight="1">
      <c r="C60" s="12" t="s">
        <v>176</v>
      </c>
      <c r="D60" s="13" t="s">
        <v>177</v>
      </c>
      <c r="E60" s="13" t="s">
        <v>178</v>
      </c>
      <c r="F60" s="11" t="s">
        <v>29</v>
      </c>
      <c r="G60" s="13" t="s">
        <v>179</v>
      </c>
      <c r="H60" s="120">
        <f>SUM(I60,J60,K60,L60)</f>
        <v>173</v>
      </c>
      <c r="I60" s="121">
        <f>SUM(I61,I62,I63,I64,I65)</f>
        <v>49</v>
      </c>
      <c r="J60" s="122">
        <f t="shared" ref="J60:L60" si="9">SUM(J61,J62,J63,J64,J65)</f>
        <v>44</v>
      </c>
      <c r="K60" s="122">
        <f t="shared" si="9"/>
        <v>44</v>
      </c>
      <c r="L60" s="123">
        <f t="shared" si="9"/>
        <v>36</v>
      </c>
      <c r="M60" s="122">
        <v>108</v>
      </c>
      <c r="N60" s="122">
        <v>33</v>
      </c>
      <c r="O60" s="122">
        <v>34</v>
      </c>
      <c r="P60" s="114"/>
      <c r="Q60" s="108">
        <f t="shared" si="2"/>
        <v>2.204081632653061</v>
      </c>
      <c r="R60" s="109">
        <f t="shared" si="3"/>
        <v>0.75</v>
      </c>
      <c r="S60" s="109">
        <f t="shared" si="4"/>
        <v>0.77272727272727271</v>
      </c>
      <c r="T60" s="159"/>
      <c r="U60" s="115">
        <f t="shared" si="0"/>
        <v>1.5161290322580645</v>
      </c>
      <c r="V60" s="197">
        <f t="shared" si="5"/>
        <v>1.2773722627737227</v>
      </c>
      <c r="W60" s="195"/>
      <c r="X60" s="253" t="s">
        <v>295</v>
      </c>
    </row>
    <row r="61" spans="3:24" ht="138" customHeight="1">
      <c r="C61" s="14" t="s">
        <v>35</v>
      </c>
      <c r="D61" s="15" t="s">
        <v>180</v>
      </c>
      <c r="E61" s="18" t="s">
        <v>181</v>
      </c>
      <c r="F61" s="16" t="s">
        <v>29</v>
      </c>
      <c r="G61" s="18" t="s">
        <v>182</v>
      </c>
      <c r="H61" s="124">
        <f t="shared" ref="H61:H65" si="10">SUM(I61,J61,K61,L61)</f>
        <v>35</v>
      </c>
      <c r="I61" s="125">
        <v>9</v>
      </c>
      <c r="J61" s="126">
        <v>10</v>
      </c>
      <c r="K61" s="126">
        <v>8</v>
      </c>
      <c r="L61" s="127">
        <v>8</v>
      </c>
      <c r="M61" s="125">
        <v>5</v>
      </c>
      <c r="N61" s="126">
        <v>17</v>
      </c>
      <c r="O61" s="126">
        <v>3</v>
      </c>
      <c r="P61" s="114"/>
      <c r="Q61" s="108">
        <f t="shared" si="2"/>
        <v>0.55555555555555558</v>
      </c>
      <c r="R61" s="109">
        <f t="shared" si="3"/>
        <v>1.7</v>
      </c>
      <c r="S61" s="109">
        <f t="shared" si="4"/>
        <v>0.375</v>
      </c>
      <c r="T61" s="159"/>
      <c r="U61" s="115">
        <f t="shared" si="0"/>
        <v>1.1578947368421053</v>
      </c>
      <c r="V61" s="197">
        <f t="shared" si="5"/>
        <v>0.92592592592592593</v>
      </c>
      <c r="W61" s="195"/>
      <c r="X61" s="253" t="s">
        <v>296</v>
      </c>
    </row>
    <row r="62" spans="3:24" ht="138" customHeight="1">
      <c r="C62" s="14" t="s">
        <v>35</v>
      </c>
      <c r="D62" s="15" t="s">
        <v>183</v>
      </c>
      <c r="E62" s="18" t="s">
        <v>184</v>
      </c>
      <c r="F62" s="16" t="s">
        <v>185</v>
      </c>
      <c r="G62" s="18" t="s">
        <v>186</v>
      </c>
      <c r="H62" s="124">
        <f t="shared" si="10"/>
        <v>19</v>
      </c>
      <c r="I62" s="125">
        <v>7</v>
      </c>
      <c r="J62" s="126">
        <v>4</v>
      </c>
      <c r="K62" s="126">
        <v>7</v>
      </c>
      <c r="L62" s="127">
        <v>1</v>
      </c>
      <c r="M62" s="125">
        <v>5</v>
      </c>
      <c r="N62" s="126">
        <v>3</v>
      </c>
      <c r="O62" s="126">
        <v>6</v>
      </c>
      <c r="P62" s="114"/>
      <c r="Q62" s="108">
        <f t="shared" si="2"/>
        <v>0.7142857142857143</v>
      </c>
      <c r="R62" s="109">
        <f t="shared" si="3"/>
        <v>0.75</v>
      </c>
      <c r="S62" s="109">
        <f t="shared" si="4"/>
        <v>0.8571428571428571</v>
      </c>
      <c r="T62" s="159"/>
      <c r="U62" s="115">
        <f t="shared" si="0"/>
        <v>0.72727272727272729</v>
      </c>
      <c r="V62" s="197">
        <f t="shared" si="5"/>
        <v>0.77777777777777779</v>
      </c>
      <c r="W62" s="195"/>
      <c r="X62" s="253" t="s">
        <v>297</v>
      </c>
    </row>
    <row r="63" spans="3:24" ht="129.75" customHeight="1">
      <c r="C63" s="14" t="s">
        <v>35</v>
      </c>
      <c r="D63" s="15" t="s">
        <v>187</v>
      </c>
      <c r="E63" s="18" t="s">
        <v>188</v>
      </c>
      <c r="F63" s="16" t="s">
        <v>29</v>
      </c>
      <c r="G63" s="18" t="s">
        <v>189</v>
      </c>
      <c r="H63" s="124">
        <f t="shared" si="10"/>
        <v>22</v>
      </c>
      <c r="I63" s="125">
        <v>8</v>
      </c>
      <c r="J63" s="126">
        <v>5</v>
      </c>
      <c r="K63" s="126">
        <v>5</v>
      </c>
      <c r="L63" s="127">
        <v>4</v>
      </c>
      <c r="M63" s="125">
        <v>8</v>
      </c>
      <c r="N63" s="126">
        <v>4</v>
      </c>
      <c r="O63" s="126">
        <v>4</v>
      </c>
      <c r="P63" s="114"/>
      <c r="Q63" s="108">
        <f t="shared" si="2"/>
        <v>1</v>
      </c>
      <c r="R63" s="109">
        <f t="shared" si="3"/>
        <v>0.8</v>
      </c>
      <c r="S63" s="109">
        <f t="shared" si="4"/>
        <v>0.8</v>
      </c>
      <c r="T63" s="159"/>
      <c r="U63" s="115">
        <f t="shared" si="0"/>
        <v>0.92307692307692313</v>
      </c>
      <c r="V63" s="197">
        <f t="shared" si="5"/>
        <v>0.88888888888888884</v>
      </c>
      <c r="W63" s="195"/>
      <c r="X63" s="253" t="s">
        <v>298</v>
      </c>
    </row>
    <row r="64" spans="3:24" ht="117.75" customHeight="1">
      <c r="C64" s="14" t="s">
        <v>35</v>
      </c>
      <c r="D64" s="15" t="s">
        <v>190</v>
      </c>
      <c r="E64" s="15" t="s">
        <v>191</v>
      </c>
      <c r="F64" s="16" t="s">
        <v>29</v>
      </c>
      <c r="G64" s="18" t="s">
        <v>192</v>
      </c>
      <c r="H64" s="124">
        <f t="shared" si="10"/>
        <v>27</v>
      </c>
      <c r="I64" s="125">
        <v>5</v>
      </c>
      <c r="J64" s="126">
        <v>6</v>
      </c>
      <c r="K64" s="126">
        <v>8</v>
      </c>
      <c r="L64" s="127">
        <v>8</v>
      </c>
      <c r="M64" s="125">
        <v>68</v>
      </c>
      <c r="N64" s="106"/>
      <c r="O64" s="126">
        <v>8</v>
      </c>
      <c r="P64" s="114"/>
      <c r="Q64" s="108">
        <f t="shared" si="2"/>
        <v>13.6</v>
      </c>
      <c r="R64" s="109">
        <f t="shared" si="3"/>
        <v>0</v>
      </c>
      <c r="S64" s="109">
        <f t="shared" si="4"/>
        <v>1</v>
      </c>
      <c r="T64" s="159"/>
      <c r="U64" s="115">
        <f t="shared" si="0"/>
        <v>6.1818181818181817</v>
      </c>
      <c r="V64" s="197">
        <f t="shared" si="5"/>
        <v>4</v>
      </c>
      <c r="W64" s="195"/>
      <c r="X64" s="253" t="s">
        <v>299</v>
      </c>
    </row>
    <row r="65" spans="1:24" ht="117.75" customHeight="1">
      <c r="C65" s="14" t="s">
        <v>35</v>
      </c>
      <c r="D65" s="15" t="s">
        <v>193</v>
      </c>
      <c r="E65" s="18" t="s">
        <v>253</v>
      </c>
      <c r="F65" s="16" t="s">
        <v>29</v>
      </c>
      <c r="G65" s="18" t="s">
        <v>194</v>
      </c>
      <c r="H65" s="124">
        <f t="shared" si="10"/>
        <v>70</v>
      </c>
      <c r="I65" s="125">
        <v>20</v>
      </c>
      <c r="J65" s="126">
        <v>19</v>
      </c>
      <c r="K65" s="126">
        <v>16</v>
      </c>
      <c r="L65" s="127">
        <v>15</v>
      </c>
      <c r="M65" s="125">
        <v>22</v>
      </c>
      <c r="N65" s="126">
        <v>9</v>
      </c>
      <c r="O65" s="126">
        <v>13</v>
      </c>
      <c r="P65" s="114"/>
      <c r="Q65" s="108">
        <f t="shared" si="2"/>
        <v>1.1000000000000001</v>
      </c>
      <c r="R65" s="109">
        <f t="shared" si="3"/>
        <v>0.47368421052631576</v>
      </c>
      <c r="S65" s="109">
        <f t="shared" si="4"/>
        <v>0.8125</v>
      </c>
      <c r="T65" s="159"/>
      <c r="U65" s="115">
        <f t="shared" si="0"/>
        <v>0.79487179487179482</v>
      </c>
      <c r="V65" s="197">
        <f t="shared" si="5"/>
        <v>0.8</v>
      </c>
      <c r="W65" s="195"/>
      <c r="X65" s="253" t="s">
        <v>300</v>
      </c>
    </row>
    <row r="66" spans="1:24" ht="120.75" customHeight="1">
      <c r="C66" s="12" t="s">
        <v>195</v>
      </c>
      <c r="D66" s="13" t="s">
        <v>196</v>
      </c>
      <c r="E66" s="13" t="s">
        <v>197</v>
      </c>
      <c r="F66" s="17" t="s">
        <v>29</v>
      </c>
      <c r="G66" s="13" t="s">
        <v>198</v>
      </c>
      <c r="H66" s="120">
        <v>29</v>
      </c>
      <c r="I66" s="121">
        <v>11</v>
      </c>
      <c r="J66" s="122">
        <v>9</v>
      </c>
      <c r="K66" s="122">
        <v>9</v>
      </c>
      <c r="L66" s="123">
        <v>0</v>
      </c>
      <c r="M66" s="122">
        <v>11</v>
      </c>
      <c r="N66" s="122">
        <v>9</v>
      </c>
      <c r="O66" s="122">
        <v>9</v>
      </c>
      <c r="P66" s="114"/>
      <c r="Q66" s="108">
        <f t="shared" si="2"/>
        <v>1</v>
      </c>
      <c r="R66" s="109">
        <f t="shared" si="3"/>
        <v>1</v>
      </c>
      <c r="S66" s="109">
        <f t="shared" si="4"/>
        <v>1</v>
      </c>
      <c r="T66" s="159"/>
      <c r="U66" s="115">
        <f t="shared" si="0"/>
        <v>1</v>
      </c>
      <c r="V66" s="197">
        <f t="shared" si="5"/>
        <v>1</v>
      </c>
      <c r="W66" s="195"/>
      <c r="X66" s="253" t="s">
        <v>301</v>
      </c>
    </row>
    <row r="67" spans="1:24" ht="101.25" customHeight="1">
      <c r="C67" s="14" t="s">
        <v>35</v>
      </c>
      <c r="D67" s="15" t="s">
        <v>199</v>
      </c>
      <c r="E67" s="18" t="s">
        <v>200</v>
      </c>
      <c r="F67" s="16" t="s">
        <v>29</v>
      </c>
      <c r="G67" s="18" t="s">
        <v>201</v>
      </c>
      <c r="H67" s="124">
        <v>3</v>
      </c>
      <c r="I67" s="125">
        <v>1</v>
      </c>
      <c r="J67" s="126">
        <v>1</v>
      </c>
      <c r="K67" s="126">
        <v>1</v>
      </c>
      <c r="L67" s="127">
        <v>0</v>
      </c>
      <c r="M67" s="125">
        <v>1</v>
      </c>
      <c r="N67" s="126">
        <v>1</v>
      </c>
      <c r="O67" s="126">
        <v>1</v>
      </c>
      <c r="P67" s="114"/>
      <c r="Q67" s="108">
        <f t="shared" si="2"/>
        <v>1</v>
      </c>
      <c r="R67" s="109">
        <f t="shared" si="3"/>
        <v>1</v>
      </c>
      <c r="S67" s="109">
        <f t="shared" si="4"/>
        <v>1</v>
      </c>
      <c r="T67" s="159"/>
      <c r="U67" s="115">
        <f t="shared" si="0"/>
        <v>1</v>
      </c>
      <c r="V67" s="198">
        <f t="shared" si="5"/>
        <v>1</v>
      </c>
      <c r="W67" s="195"/>
      <c r="X67" s="253" t="s">
        <v>302</v>
      </c>
    </row>
    <row r="68" spans="1:24" ht="105.75" customHeight="1">
      <c r="C68" s="14" t="s">
        <v>35</v>
      </c>
      <c r="D68" s="15" t="s">
        <v>202</v>
      </c>
      <c r="E68" s="18" t="s">
        <v>203</v>
      </c>
      <c r="F68" s="29" t="s">
        <v>29</v>
      </c>
      <c r="G68" s="73" t="s">
        <v>204</v>
      </c>
      <c r="H68" s="124">
        <v>26</v>
      </c>
      <c r="I68" s="125">
        <v>10</v>
      </c>
      <c r="J68" s="126">
        <v>8</v>
      </c>
      <c r="K68" s="126">
        <v>8</v>
      </c>
      <c r="L68" s="127">
        <v>0</v>
      </c>
      <c r="M68" s="125">
        <v>10</v>
      </c>
      <c r="N68" s="126">
        <v>8</v>
      </c>
      <c r="O68" s="126">
        <v>8</v>
      </c>
      <c r="P68" s="114"/>
      <c r="Q68" s="108">
        <f t="shared" si="2"/>
        <v>1</v>
      </c>
      <c r="R68" s="109">
        <f t="shared" si="3"/>
        <v>1</v>
      </c>
      <c r="S68" s="109">
        <f t="shared" si="4"/>
        <v>1</v>
      </c>
      <c r="T68" s="159"/>
      <c r="U68" s="201">
        <f t="shared" si="0"/>
        <v>1</v>
      </c>
      <c r="V68" s="199">
        <f t="shared" si="5"/>
        <v>1</v>
      </c>
      <c r="W68" s="163"/>
      <c r="X68" s="253" t="s">
        <v>303</v>
      </c>
    </row>
    <row r="69" spans="1:24" ht="100.5" customHeight="1">
      <c r="A69" s="167"/>
      <c r="C69" s="30" t="s">
        <v>205</v>
      </c>
      <c r="D69" s="31" t="s">
        <v>206</v>
      </c>
      <c r="E69" s="31" t="s">
        <v>207</v>
      </c>
      <c r="F69" s="32" t="s">
        <v>29</v>
      </c>
      <c r="G69" s="74" t="s">
        <v>208</v>
      </c>
      <c r="H69" s="120">
        <v>7</v>
      </c>
      <c r="I69" s="121">
        <v>2</v>
      </c>
      <c r="J69" s="122">
        <v>2</v>
      </c>
      <c r="K69" s="122">
        <v>2</v>
      </c>
      <c r="L69" s="123">
        <v>1</v>
      </c>
      <c r="M69" s="122">
        <v>2</v>
      </c>
      <c r="N69" s="122">
        <v>2</v>
      </c>
      <c r="O69" s="122">
        <v>2</v>
      </c>
      <c r="P69" s="114"/>
      <c r="Q69" s="108">
        <f t="shared" si="2"/>
        <v>1</v>
      </c>
      <c r="R69" s="109">
        <f t="shared" si="3"/>
        <v>1</v>
      </c>
      <c r="S69" s="109">
        <f t="shared" si="4"/>
        <v>1</v>
      </c>
      <c r="T69" s="159"/>
      <c r="U69" s="201">
        <f t="shared" si="0"/>
        <v>1</v>
      </c>
      <c r="V69" s="200">
        <f t="shared" si="5"/>
        <v>1</v>
      </c>
      <c r="W69" s="163"/>
      <c r="X69" s="253" t="s">
        <v>304</v>
      </c>
    </row>
    <row r="70" spans="1:24" ht="126.75" customHeight="1">
      <c r="A70" s="167"/>
      <c r="C70" s="33" t="s">
        <v>35</v>
      </c>
      <c r="D70" s="15" t="s">
        <v>209</v>
      </c>
      <c r="E70" s="18" t="s">
        <v>210</v>
      </c>
      <c r="F70" s="16" t="s">
        <v>29</v>
      </c>
      <c r="G70" s="18" t="s">
        <v>211</v>
      </c>
      <c r="H70" s="124">
        <v>2</v>
      </c>
      <c r="I70" s="125">
        <v>1</v>
      </c>
      <c r="J70" s="126">
        <v>1</v>
      </c>
      <c r="K70" s="126">
        <v>0</v>
      </c>
      <c r="L70" s="127">
        <v>0</v>
      </c>
      <c r="M70" s="125">
        <v>1</v>
      </c>
      <c r="N70" s="126">
        <v>1</v>
      </c>
      <c r="O70" s="126">
        <v>0</v>
      </c>
      <c r="P70" s="114"/>
      <c r="Q70" s="108">
        <f t="shared" si="2"/>
        <v>1</v>
      </c>
      <c r="R70" s="109">
        <f t="shared" si="3"/>
        <v>1</v>
      </c>
      <c r="S70" s="109" t="str">
        <f t="shared" si="4"/>
        <v>100%</v>
      </c>
      <c r="T70" s="159"/>
      <c r="U70" s="201">
        <f t="shared" si="0"/>
        <v>1</v>
      </c>
      <c r="V70" s="200">
        <f t="shared" si="5"/>
        <v>1</v>
      </c>
      <c r="W70" s="163"/>
      <c r="X70" s="253" t="s">
        <v>305</v>
      </c>
    </row>
    <row r="71" spans="1:24" ht="140.1" customHeight="1">
      <c r="A71" s="167"/>
      <c r="C71" s="14" t="s">
        <v>35</v>
      </c>
      <c r="D71" s="34" t="s">
        <v>212</v>
      </c>
      <c r="E71" s="68" t="s">
        <v>213</v>
      </c>
      <c r="F71" s="35" t="s">
        <v>29</v>
      </c>
      <c r="G71" s="68" t="s">
        <v>214</v>
      </c>
      <c r="H71" s="124">
        <v>1</v>
      </c>
      <c r="I71" s="125">
        <v>0</v>
      </c>
      <c r="J71" s="126">
        <v>0</v>
      </c>
      <c r="K71" s="126">
        <v>1</v>
      </c>
      <c r="L71" s="127">
        <v>0</v>
      </c>
      <c r="M71" s="125"/>
      <c r="N71" s="106"/>
      <c r="O71" s="126">
        <v>1</v>
      </c>
      <c r="P71" s="114"/>
      <c r="Q71" s="108" t="str">
        <f t="shared" si="2"/>
        <v>100%</v>
      </c>
      <c r="R71" s="109" t="str">
        <f t="shared" si="3"/>
        <v>100%</v>
      </c>
      <c r="S71" s="109">
        <f t="shared" si="4"/>
        <v>1</v>
      </c>
      <c r="T71" s="159"/>
      <c r="U71" s="201" t="str">
        <f t="shared" si="0"/>
        <v>100%</v>
      </c>
      <c r="V71" s="200">
        <f t="shared" si="5"/>
        <v>1</v>
      </c>
      <c r="W71" s="163"/>
      <c r="X71" s="253" t="s">
        <v>306</v>
      </c>
    </row>
    <row r="72" spans="1:24" ht="109.5" customHeight="1">
      <c r="A72" s="167"/>
      <c r="C72" s="36" t="s">
        <v>35</v>
      </c>
      <c r="D72" s="37" t="s">
        <v>215</v>
      </c>
      <c r="E72" s="69" t="s">
        <v>216</v>
      </c>
      <c r="F72" s="38" t="s">
        <v>29</v>
      </c>
      <c r="G72" s="75" t="s">
        <v>217</v>
      </c>
      <c r="H72" s="124">
        <v>4</v>
      </c>
      <c r="I72" s="125">
        <v>1</v>
      </c>
      <c r="J72" s="126">
        <v>1</v>
      </c>
      <c r="K72" s="126">
        <v>1</v>
      </c>
      <c r="L72" s="127">
        <v>1</v>
      </c>
      <c r="M72" s="126">
        <v>1</v>
      </c>
      <c r="N72" s="126">
        <v>1</v>
      </c>
      <c r="O72" s="126">
        <v>1</v>
      </c>
      <c r="P72" s="114"/>
      <c r="Q72" s="108">
        <f t="shared" si="2"/>
        <v>1</v>
      </c>
      <c r="R72" s="109">
        <f t="shared" si="3"/>
        <v>1</v>
      </c>
      <c r="S72" s="109">
        <f t="shared" si="4"/>
        <v>1</v>
      </c>
      <c r="T72" s="159"/>
      <c r="U72" s="201">
        <f t="shared" si="0"/>
        <v>1</v>
      </c>
      <c r="V72" s="200">
        <f>IFERROR(((M72+N72+O72)/(I72+J72+K72)),"NO DISPONIBLE")</f>
        <v>1</v>
      </c>
      <c r="W72" s="163"/>
      <c r="X72" s="253" t="s">
        <v>307</v>
      </c>
    </row>
    <row r="73" spans="1:24" ht="109.5" customHeight="1">
      <c r="C73" s="39" t="s">
        <v>218</v>
      </c>
      <c r="D73" s="40" t="s">
        <v>219</v>
      </c>
      <c r="E73" s="41" t="s">
        <v>220</v>
      </c>
      <c r="F73" s="42" t="s">
        <v>29</v>
      </c>
      <c r="G73" s="76" t="s">
        <v>221</v>
      </c>
      <c r="H73" s="120">
        <v>387</v>
      </c>
      <c r="I73" s="121">
        <v>99</v>
      </c>
      <c r="J73" s="122">
        <v>96</v>
      </c>
      <c r="K73" s="122">
        <v>96</v>
      </c>
      <c r="L73" s="123">
        <v>96</v>
      </c>
      <c r="M73" s="122">
        <v>94</v>
      </c>
      <c r="N73" s="122">
        <v>98</v>
      </c>
      <c r="O73" s="122">
        <v>90</v>
      </c>
      <c r="P73" s="114"/>
      <c r="Q73" s="108">
        <f t="shared" si="2"/>
        <v>0.9494949494949495</v>
      </c>
      <c r="R73" s="109">
        <f t="shared" si="3"/>
        <v>1.0208333333333333</v>
      </c>
      <c r="S73" s="109">
        <f t="shared" si="4"/>
        <v>0.9375</v>
      </c>
      <c r="T73" s="159"/>
      <c r="U73" s="201">
        <f t="shared" si="0"/>
        <v>0.98461538461538467</v>
      </c>
      <c r="V73" s="200">
        <f t="shared" ref="V73:V75" si="11">IFERROR(((M73+N73+O73)/(I73+J73+K73)),"NO DISPONIBLE")</f>
        <v>0.96907216494845361</v>
      </c>
      <c r="W73" s="163"/>
      <c r="X73" s="253" t="s">
        <v>308</v>
      </c>
    </row>
    <row r="74" spans="1:24" ht="109.5" customHeight="1">
      <c r="C74" s="43" t="s">
        <v>35</v>
      </c>
      <c r="D74" s="44" t="s">
        <v>222</v>
      </c>
      <c r="E74" s="70" t="s">
        <v>223</v>
      </c>
      <c r="F74" s="45" t="s">
        <v>29</v>
      </c>
      <c r="G74" s="77" t="s">
        <v>224</v>
      </c>
      <c r="H74" s="124">
        <v>384</v>
      </c>
      <c r="I74" s="125">
        <v>96</v>
      </c>
      <c r="J74" s="126">
        <v>96</v>
      </c>
      <c r="K74" s="126">
        <v>96</v>
      </c>
      <c r="L74" s="127">
        <v>96</v>
      </c>
      <c r="M74" s="125">
        <v>94</v>
      </c>
      <c r="N74" s="126">
        <v>98</v>
      </c>
      <c r="O74" s="126">
        <v>87</v>
      </c>
      <c r="P74" s="114"/>
      <c r="Q74" s="108">
        <f t="shared" si="2"/>
        <v>0.97916666666666663</v>
      </c>
      <c r="R74" s="109">
        <f t="shared" si="3"/>
        <v>1.0208333333333333</v>
      </c>
      <c r="S74" s="109">
        <f t="shared" si="4"/>
        <v>0.90625</v>
      </c>
      <c r="T74" s="159"/>
      <c r="U74" s="201">
        <f t="shared" si="0"/>
        <v>1</v>
      </c>
      <c r="V74" s="200">
        <f t="shared" si="11"/>
        <v>0.96875</v>
      </c>
      <c r="W74" s="163"/>
      <c r="X74" s="253" t="s">
        <v>309</v>
      </c>
    </row>
    <row r="75" spans="1:24" ht="118.5" customHeight="1" thickBot="1">
      <c r="B75" s="78"/>
      <c r="C75" s="46" t="s">
        <v>35</v>
      </c>
      <c r="D75" s="47" t="s">
        <v>225</v>
      </c>
      <c r="E75" s="71" t="s">
        <v>226</v>
      </c>
      <c r="F75" s="48" t="s">
        <v>29</v>
      </c>
      <c r="G75" s="58" t="s">
        <v>227</v>
      </c>
      <c r="H75" s="166">
        <v>3</v>
      </c>
      <c r="I75" s="130">
        <v>3</v>
      </c>
      <c r="J75" s="128">
        <v>0</v>
      </c>
      <c r="K75" s="128">
        <v>0</v>
      </c>
      <c r="L75" s="129">
        <v>0</v>
      </c>
      <c r="M75" s="130">
        <v>0</v>
      </c>
      <c r="N75" s="128">
        <v>0</v>
      </c>
      <c r="O75" s="128">
        <v>3</v>
      </c>
      <c r="P75" s="131"/>
      <c r="Q75" s="209">
        <f t="shared" si="2"/>
        <v>0</v>
      </c>
      <c r="R75" s="168" t="str">
        <f t="shared" si="3"/>
        <v>100%</v>
      </c>
      <c r="S75" s="168" t="str">
        <f t="shared" si="4"/>
        <v>100%</v>
      </c>
      <c r="T75" s="160"/>
      <c r="U75" s="202">
        <f t="shared" si="0"/>
        <v>0</v>
      </c>
      <c r="V75" s="203">
        <f t="shared" si="11"/>
        <v>1</v>
      </c>
      <c r="W75" s="132"/>
      <c r="X75" s="255" t="s">
        <v>310</v>
      </c>
    </row>
    <row r="76" spans="1:24" ht="68.25" customHeight="1">
      <c r="Q76" s="204"/>
      <c r="R76" s="204"/>
      <c r="S76" s="204"/>
      <c r="V76" s="204"/>
    </row>
    <row r="77" spans="1:24" ht="406.5" customHeight="1"/>
    <row r="79" spans="1:24" s="61" customFormat="1" ht="80.25" customHeight="1">
      <c r="B79" s="151"/>
      <c r="C79" s="151"/>
      <c r="D79" s="238"/>
      <c r="E79" s="239"/>
      <c r="F79" s="239"/>
      <c r="G79" s="239"/>
      <c r="H79" s="60"/>
      <c r="I79" s="151"/>
      <c r="J79" s="151"/>
      <c r="K79" s="151"/>
      <c r="L79" s="151"/>
      <c r="M79" s="238"/>
      <c r="N79" s="239"/>
      <c r="O79" s="239"/>
      <c r="P79" s="239"/>
      <c r="Q79" s="239"/>
      <c r="R79" s="239"/>
      <c r="S79" s="151"/>
      <c r="T79" s="151"/>
      <c r="U79" s="151"/>
      <c r="V79" s="238"/>
      <c r="W79" s="239"/>
      <c r="X79" s="239"/>
    </row>
    <row r="82" spans="6:24" ht="15.75" thickBot="1"/>
    <row r="83" spans="6:24" ht="29.25" customHeight="1" thickBot="1">
      <c r="F83" s="240" t="s">
        <v>228</v>
      </c>
      <c r="G83" s="241"/>
      <c r="H83" s="241"/>
      <c r="I83" s="241"/>
      <c r="J83" s="241"/>
      <c r="K83" s="241"/>
      <c r="L83" s="241"/>
      <c r="M83" s="241"/>
      <c r="N83" s="241"/>
      <c r="O83" s="241"/>
      <c r="P83" s="241"/>
      <c r="Q83" s="241"/>
      <c r="R83" s="241"/>
      <c r="S83" s="241"/>
      <c r="T83" s="241"/>
      <c r="U83" s="241"/>
      <c r="V83" s="241"/>
      <c r="W83" s="241"/>
      <c r="X83" s="242"/>
    </row>
    <row r="84" spans="6:24" ht="41.25" customHeight="1" thickBot="1">
      <c r="F84" s="213" t="s">
        <v>229</v>
      </c>
      <c r="G84" s="215" t="s">
        <v>230</v>
      </c>
      <c r="H84" s="219" t="s">
        <v>231</v>
      </c>
      <c r="I84" s="220"/>
      <c r="J84" s="220"/>
      <c r="K84" s="221"/>
      <c r="L84" s="219" t="s">
        <v>232</v>
      </c>
      <c r="M84" s="220"/>
      <c r="N84" s="220"/>
      <c r="O84" s="220"/>
      <c r="P84" s="219" t="s">
        <v>233</v>
      </c>
      <c r="Q84" s="220"/>
      <c r="R84" s="220"/>
      <c r="S84" s="221"/>
      <c r="T84" s="219" t="s">
        <v>234</v>
      </c>
      <c r="U84" s="220"/>
      <c r="V84" s="220"/>
      <c r="W84" s="221"/>
      <c r="X84" s="213" t="s">
        <v>12</v>
      </c>
    </row>
    <row r="85" spans="6:24" ht="46.5" customHeight="1" thickBot="1">
      <c r="F85" s="214"/>
      <c r="G85" s="216"/>
      <c r="H85" s="49" t="s">
        <v>235</v>
      </c>
      <c r="I85" s="50" t="s">
        <v>236</v>
      </c>
      <c r="J85" s="51" t="s">
        <v>237</v>
      </c>
      <c r="K85" s="52" t="s">
        <v>238</v>
      </c>
      <c r="L85" s="49" t="s">
        <v>235</v>
      </c>
      <c r="M85" s="50" t="s">
        <v>236</v>
      </c>
      <c r="N85" s="51" t="s">
        <v>237</v>
      </c>
      <c r="O85" s="53" t="s">
        <v>238</v>
      </c>
      <c r="P85" s="49" t="s">
        <v>17</v>
      </c>
      <c r="Q85" s="50" t="s">
        <v>18</v>
      </c>
      <c r="R85" s="51" t="s">
        <v>19</v>
      </c>
      <c r="S85" s="52" t="s">
        <v>20</v>
      </c>
      <c r="T85" s="49" t="s">
        <v>17</v>
      </c>
      <c r="U85" s="50" t="s">
        <v>18</v>
      </c>
      <c r="V85" s="51" t="s">
        <v>19</v>
      </c>
      <c r="W85" s="52" t="s">
        <v>20</v>
      </c>
      <c r="X85" s="214"/>
    </row>
    <row r="86" spans="6:24" ht="15" hidden="1" customHeight="1" thickBot="1">
      <c r="F86" s="234" t="s">
        <v>25</v>
      </c>
      <c r="G86" s="235"/>
      <c r="H86" s="152"/>
      <c r="I86" s="153"/>
      <c r="J86" s="153"/>
      <c r="K86" s="154"/>
      <c r="L86" s="155"/>
      <c r="M86" s="156"/>
      <c r="N86" s="156"/>
      <c r="O86" s="157"/>
      <c r="P86" s="54" t="str">
        <f t="shared" ref="P86:S91" si="12">IFERROR((L86/H86),"100%")</f>
        <v>100%</v>
      </c>
      <c r="Q86" s="176" t="str">
        <f t="shared" si="12"/>
        <v>100%</v>
      </c>
      <c r="R86" s="177" t="str">
        <f t="shared" si="12"/>
        <v>100%</v>
      </c>
      <c r="S86" s="178" t="str">
        <f t="shared" si="12"/>
        <v>100%</v>
      </c>
      <c r="T86" s="55" t="str">
        <f t="shared" ref="T86:T91" si="13">IFERROR(((L86)/(H86)),"100%")</f>
        <v>100%</v>
      </c>
      <c r="U86" s="175" t="str">
        <f>IFERROR(((M86+N86)/(I86+J86)),"100%")</f>
        <v>100%</v>
      </c>
      <c r="V86" s="179" t="str">
        <f>IFERROR(((M86+N86+O86)/(I86+J86+K86)),"100%")</f>
        <v>100%</v>
      </c>
      <c r="W86" s="56" t="str">
        <f>IFERROR(((M86+N86+O86+P86)/(I86+J86+K86+L86)),"100%")</f>
        <v>100%</v>
      </c>
      <c r="X86" s="57"/>
    </row>
    <row r="87" spans="6:24" s="190" customFormat="1" ht="65.25" customHeight="1">
      <c r="F87" s="205" t="s">
        <v>248</v>
      </c>
      <c r="G87" s="172">
        <v>1000000</v>
      </c>
      <c r="H87" s="83">
        <v>100000</v>
      </c>
      <c r="I87" s="84">
        <v>300000</v>
      </c>
      <c r="J87" s="84">
        <v>300000</v>
      </c>
      <c r="K87" s="85">
        <v>300000</v>
      </c>
      <c r="L87" s="86"/>
      <c r="M87" s="171">
        <v>233943</v>
      </c>
      <c r="N87" s="170">
        <v>174725.96</v>
      </c>
      <c r="O87" s="87"/>
      <c r="P87" s="180">
        <f t="shared" si="12"/>
        <v>0</v>
      </c>
      <c r="Q87" s="181">
        <f t="shared" si="12"/>
        <v>0.77981</v>
      </c>
      <c r="R87" s="181">
        <f t="shared" si="12"/>
        <v>0.58241986666666667</v>
      </c>
      <c r="S87" s="82"/>
      <c r="T87" s="180">
        <f t="shared" si="13"/>
        <v>0</v>
      </c>
      <c r="U87" s="189">
        <f t="shared" ref="U87:V91" si="14">IFERROR(((M87+N87)/(I87+J87)),"100%")</f>
        <v>0.68111493333333328</v>
      </c>
      <c r="V87" s="189">
        <f t="shared" si="14"/>
        <v>0.29120993333333334</v>
      </c>
      <c r="W87" s="82"/>
      <c r="X87" s="88" t="s">
        <v>250</v>
      </c>
    </row>
    <row r="88" spans="6:24" s="190" customFormat="1" ht="65.25" customHeight="1">
      <c r="F88" s="206" t="s">
        <v>239</v>
      </c>
      <c r="G88" s="174">
        <v>300592515</v>
      </c>
      <c r="H88" s="83">
        <v>30030536</v>
      </c>
      <c r="I88" s="84">
        <v>165828712</v>
      </c>
      <c r="J88" s="84">
        <v>71631657</v>
      </c>
      <c r="K88" s="85">
        <v>33101610</v>
      </c>
      <c r="L88" s="89">
        <v>21572651.809999999</v>
      </c>
      <c r="M88" s="170">
        <v>36120971.75</v>
      </c>
      <c r="N88" s="170">
        <v>140307331.19999999</v>
      </c>
      <c r="O88" s="90"/>
      <c r="P88" s="182">
        <f t="shared" si="12"/>
        <v>0.71835720181617801</v>
      </c>
      <c r="Q88" s="183">
        <f t="shared" si="12"/>
        <v>0.21782097511557588</v>
      </c>
      <c r="R88" s="183">
        <f t="shared" si="12"/>
        <v>1.9587335694328554</v>
      </c>
      <c r="S88" s="82"/>
      <c r="T88" s="182">
        <f t="shared" si="13"/>
        <v>0.71835720181617801</v>
      </c>
      <c r="U88" s="191">
        <f t="shared" si="14"/>
        <v>0.74297999153702987</v>
      </c>
      <c r="V88" s="191">
        <f t="shared" si="14"/>
        <v>1.3396634633769229</v>
      </c>
      <c r="W88" s="82"/>
      <c r="X88" s="91" t="s">
        <v>250</v>
      </c>
    </row>
    <row r="89" spans="6:24" s="190" customFormat="1" ht="65.25" customHeight="1">
      <c r="F89" s="206" t="s">
        <v>240</v>
      </c>
      <c r="G89" s="174">
        <f>9000000+4500000</f>
        <v>13500000</v>
      </c>
      <c r="H89" s="83">
        <v>2199975</v>
      </c>
      <c r="I89" s="84">
        <v>4151725</v>
      </c>
      <c r="J89" s="84">
        <v>3563650</v>
      </c>
      <c r="K89" s="85">
        <v>3584650</v>
      </c>
      <c r="L89" s="89">
        <v>1332527.67</v>
      </c>
      <c r="M89" s="170">
        <v>1251252.8700000001</v>
      </c>
      <c r="N89" s="170">
        <v>2220805.7200000002</v>
      </c>
      <c r="O89" s="90"/>
      <c r="P89" s="184">
        <f t="shared" si="12"/>
        <v>0.60570127842361843</v>
      </c>
      <c r="Q89" s="181">
        <f t="shared" si="12"/>
        <v>0.30138144265335498</v>
      </c>
      <c r="R89" s="183">
        <f t="shared" si="12"/>
        <v>0.62318289394300797</v>
      </c>
      <c r="S89" s="82"/>
      <c r="T89" s="185">
        <f t="shared" si="13"/>
        <v>0.60570127842361843</v>
      </c>
      <c r="U89" s="181">
        <f t="shared" si="14"/>
        <v>0.45001812484811177</v>
      </c>
      <c r="V89" s="181">
        <f t="shared" si="14"/>
        <v>0.31067606563798389</v>
      </c>
      <c r="W89" s="82"/>
      <c r="X89" s="91" t="s">
        <v>250</v>
      </c>
    </row>
    <row r="90" spans="6:24" s="190" customFormat="1" ht="65.25" customHeight="1">
      <c r="F90" s="206" t="s">
        <v>241</v>
      </c>
      <c r="G90" s="174">
        <v>18000000</v>
      </c>
      <c r="H90" s="83">
        <v>7125000</v>
      </c>
      <c r="I90" s="84">
        <v>4775000</v>
      </c>
      <c r="J90" s="84">
        <v>4195000</v>
      </c>
      <c r="K90" s="85">
        <v>1185000</v>
      </c>
      <c r="L90" s="89"/>
      <c r="M90" s="170">
        <v>209540.08</v>
      </c>
      <c r="N90" s="170">
        <v>1139159.44</v>
      </c>
      <c r="O90" s="90"/>
      <c r="P90" s="184">
        <f t="shared" si="12"/>
        <v>0</v>
      </c>
      <c r="Q90" s="181">
        <f t="shared" si="12"/>
        <v>4.3882739267015705E-2</v>
      </c>
      <c r="R90" s="183">
        <f t="shared" si="12"/>
        <v>0.2715517139451728</v>
      </c>
      <c r="S90" s="82"/>
      <c r="T90" s="180">
        <f t="shared" si="13"/>
        <v>0</v>
      </c>
      <c r="U90" s="192">
        <f t="shared" si="14"/>
        <v>0.1503566911928651</v>
      </c>
      <c r="V90" s="192">
        <f t="shared" si="14"/>
        <v>0.21173967286245352</v>
      </c>
      <c r="W90" s="82"/>
      <c r="X90" s="91" t="s">
        <v>250</v>
      </c>
    </row>
    <row r="91" spans="6:24" s="190" customFormat="1" ht="65.25" customHeight="1" thickBot="1">
      <c r="F91" s="207" t="s">
        <v>242</v>
      </c>
      <c r="G91" s="173">
        <v>500000</v>
      </c>
      <c r="H91" s="92">
        <v>50000</v>
      </c>
      <c r="I91" s="93">
        <v>150000</v>
      </c>
      <c r="J91" s="93">
        <v>150000</v>
      </c>
      <c r="K91" s="94">
        <v>150000</v>
      </c>
      <c r="L91" s="95"/>
      <c r="M91" s="96"/>
      <c r="N91" s="96"/>
      <c r="O91" s="97"/>
      <c r="P91" s="186">
        <f t="shared" si="12"/>
        <v>0</v>
      </c>
      <c r="Q91" s="187">
        <f t="shared" si="12"/>
        <v>0</v>
      </c>
      <c r="R91" s="187">
        <f t="shared" si="12"/>
        <v>0</v>
      </c>
      <c r="S91" s="98"/>
      <c r="T91" s="188">
        <f t="shared" si="13"/>
        <v>0</v>
      </c>
      <c r="U91" s="193">
        <f t="shared" si="14"/>
        <v>0</v>
      </c>
      <c r="V91" s="193">
        <f t="shared" si="14"/>
        <v>0</v>
      </c>
      <c r="W91" s="98"/>
      <c r="X91" s="99" t="s">
        <v>250</v>
      </c>
    </row>
    <row r="92" spans="6:24" ht="30" customHeight="1"/>
    <row r="93" spans="6:24" ht="30" customHeight="1"/>
  </sheetData>
  <mergeCells count="26">
    <mergeCell ref="F2:T2"/>
    <mergeCell ref="F3:T3"/>
    <mergeCell ref="F4:T4"/>
    <mergeCell ref="F5:T5"/>
    <mergeCell ref="H10:W10"/>
    <mergeCell ref="F86:G86"/>
    <mergeCell ref="C14:G14"/>
    <mergeCell ref="D79:G79"/>
    <mergeCell ref="M79:R79"/>
    <mergeCell ref="V79:X79"/>
    <mergeCell ref="F83:X83"/>
    <mergeCell ref="C11:C12"/>
    <mergeCell ref="D11:D12"/>
    <mergeCell ref="F84:F85"/>
    <mergeCell ref="G84:G85"/>
    <mergeCell ref="X11:X12"/>
    <mergeCell ref="X84:X85"/>
    <mergeCell ref="H84:K84"/>
    <mergeCell ref="L84:O84"/>
    <mergeCell ref="P84:S84"/>
    <mergeCell ref="T84:W84"/>
    <mergeCell ref="E11:G11"/>
    <mergeCell ref="H11:L11"/>
    <mergeCell ref="M11:P11"/>
    <mergeCell ref="Q11:T11"/>
    <mergeCell ref="U11:W11"/>
  </mergeCells>
  <conditionalFormatting sqref="H86:K91">
    <cfRule type="containsBlanks" dxfId="128" priority="122">
      <formula>LEN(TRIM(H86))=0</formula>
    </cfRule>
  </conditionalFormatting>
  <conditionalFormatting sqref="I14:L75">
    <cfRule type="containsBlanks" dxfId="127" priority="172">
      <formula>LEN(TRIM(I14))=0</formula>
    </cfRule>
  </conditionalFormatting>
  <conditionalFormatting sqref="L86:O86 L91:O91 L87:M90 O87:O90">
    <cfRule type="containsBlanks" dxfId="126" priority="136">
      <formula>LEN(TRIM(L86))=0</formula>
    </cfRule>
  </conditionalFormatting>
  <conditionalFormatting sqref="M15:M26 M28:M29 M31:M42 M51:M55 M61:M65 M67:M68">
    <cfRule type="containsBlanks" dxfId="125" priority="173">
      <formula>LEN(TRIM(M15))=0</formula>
    </cfRule>
  </conditionalFormatting>
  <conditionalFormatting sqref="M74:M75">
    <cfRule type="containsBlanks" dxfId="124" priority="153">
      <formula>LEN(TRIM(M74))=0</formula>
    </cfRule>
  </conditionalFormatting>
  <conditionalFormatting sqref="M50:N50">
    <cfRule type="containsBlanks" dxfId="123" priority="104">
      <formula>LEN(TRIM(M50))=0</formula>
    </cfRule>
  </conditionalFormatting>
  <conditionalFormatting sqref="M56:N56">
    <cfRule type="containsBlanks" dxfId="122" priority="103">
      <formula>LEN(TRIM(M56))=0</formula>
    </cfRule>
  </conditionalFormatting>
  <conditionalFormatting sqref="M60:N60">
    <cfRule type="containsBlanks" dxfId="121" priority="102">
      <formula>LEN(TRIM(M60))=0</formula>
    </cfRule>
  </conditionalFormatting>
  <conditionalFormatting sqref="M66:N66">
    <cfRule type="containsBlanks" dxfId="120" priority="101">
      <formula>LEN(TRIM(M66))=0</formula>
    </cfRule>
  </conditionalFormatting>
  <conditionalFormatting sqref="M69:N69">
    <cfRule type="containsBlanks" dxfId="119" priority="100">
      <formula>LEN(TRIM(M69))=0</formula>
    </cfRule>
  </conditionalFormatting>
  <conditionalFormatting sqref="M73:N73">
    <cfRule type="containsBlanks" dxfId="118" priority="94">
      <formula>LEN(TRIM(M73))=0</formula>
    </cfRule>
  </conditionalFormatting>
  <conditionalFormatting sqref="N15:N26">
    <cfRule type="containsBlanks" dxfId="117" priority="80">
      <formula>LEN(TRIM(N15))=0</formula>
    </cfRule>
  </conditionalFormatting>
  <conditionalFormatting sqref="N28:N29">
    <cfRule type="containsBlanks" dxfId="116" priority="79">
      <formula>LEN(TRIM(N28))=0</formula>
    </cfRule>
  </conditionalFormatting>
  <conditionalFormatting sqref="N31:N35">
    <cfRule type="containsBlanks" dxfId="115" priority="91">
      <formula>LEN(TRIM(N31))=0</formula>
    </cfRule>
  </conditionalFormatting>
  <conditionalFormatting sqref="N39:N42">
    <cfRule type="containsBlanks" dxfId="114" priority="105">
      <formula>LEN(TRIM(N39))=0</formula>
    </cfRule>
  </conditionalFormatting>
  <conditionalFormatting sqref="N44:N45">
    <cfRule type="containsBlanks" dxfId="113" priority="112">
      <formula>LEN(TRIM(N44))=0</formula>
    </cfRule>
  </conditionalFormatting>
  <conditionalFormatting sqref="N46">
    <cfRule type="containsBlanks" dxfId="112" priority="111">
      <formula>LEN(TRIM(N46))=0</formula>
    </cfRule>
  </conditionalFormatting>
  <conditionalFormatting sqref="N48">
    <cfRule type="containsBlanks" dxfId="111" priority="110">
      <formula>LEN(TRIM(N48))=0</formula>
    </cfRule>
  </conditionalFormatting>
  <conditionalFormatting sqref="N51:N55 N57">
    <cfRule type="containsBlanks" dxfId="110" priority="114">
      <formula>LEN(TRIM(N51))=0</formula>
    </cfRule>
  </conditionalFormatting>
  <conditionalFormatting sqref="N61:N63">
    <cfRule type="containsBlanks" dxfId="109" priority="96">
      <formula>LEN(TRIM(N61))=0</formula>
    </cfRule>
  </conditionalFormatting>
  <conditionalFormatting sqref="N65">
    <cfRule type="containsBlanks" dxfId="108" priority="95">
      <formula>LEN(TRIM(N65))=0</formula>
    </cfRule>
  </conditionalFormatting>
  <conditionalFormatting sqref="N67:N68">
    <cfRule type="containsBlanks" dxfId="107" priority="107">
      <formula>LEN(TRIM(N67))=0</formula>
    </cfRule>
  </conditionalFormatting>
  <conditionalFormatting sqref="N70">
    <cfRule type="containsBlanks" dxfId="106" priority="109">
      <formula>LEN(TRIM(N70))=0</formula>
    </cfRule>
  </conditionalFormatting>
  <conditionalFormatting sqref="N72:O72">
    <cfRule type="containsBlanks" dxfId="105" priority="108">
      <formula>LEN(TRIM(N72))=0</formula>
    </cfRule>
  </conditionalFormatting>
  <conditionalFormatting sqref="N74:N75">
    <cfRule type="containsBlanks" dxfId="104" priority="93">
      <formula>LEN(TRIM(N74))=0</formula>
    </cfRule>
  </conditionalFormatting>
  <conditionalFormatting sqref="O13:P13 M14:P14">
    <cfRule type="containsBlanks" dxfId="103" priority="234">
      <formula>LEN(TRIM(M13))=0</formula>
    </cfRule>
  </conditionalFormatting>
  <conditionalFormatting sqref="M27:N27 M30:N30 N47 N49 M57 N64 M70:M72 N71 M43:M49 P15:P75">
    <cfRule type="containsBlanks" dxfId="102" priority="165">
      <formula>LEN(TRIM(M15))=0</formula>
    </cfRule>
  </conditionalFormatting>
  <conditionalFormatting sqref="P87:P91">
    <cfRule type="cellIs" dxfId="101" priority="130" stopIfTrue="1" operator="equal">
      <formula>"100%"</formula>
    </cfRule>
    <cfRule type="cellIs" dxfId="100" priority="131" stopIfTrue="1" operator="lessThan">
      <formula>0.5</formula>
    </cfRule>
    <cfRule type="cellIs" dxfId="99" priority="132" stopIfTrue="1" operator="between">
      <formula>0.5</formula>
      <formula>0.7</formula>
    </cfRule>
    <cfRule type="cellIs" dxfId="98" priority="133" stopIfTrue="1" operator="between">
      <formula>0.7</formula>
      <formula>1.2</formula>
    </cfRule>
    <cfRule type="cellIs" dxfId="97" priority="134" stopIfTrue="1" operator="greaterThanOrEqual">
      <formula>1.2</formula>
    </cfRule>
    <cfRule type="containsBlanks" dxfId="96" priority="135" stopIfTrue="1">
      <formula>LEN(TRIM(P87))=0</formula>
    </cfRule>
  </conditionalFormatting>
  <conditionalFormatting sqref="P86:W86 Q87:R91 U87:V91">
    <cfRule type="cellIs" dxfId="95" priority="139" stopIfTrue="1" operator="equal">
      <formula>"100%"</formula>
    </cfRule>
    <cfRule type="cellIs" dxfId="94" priority="140" stopIfTrue="1" operator="lessThan">
      <formula>0.5</formula>
    </cfRule>
    <cfRule type="cellIs" dxfId="93" priority="141" stopIfTrue="1" operator="between">
      <formula>0.5</formula>
      <formula>0.7</formula>
    </cfRule>
    <cfRule type="cellIs" dxfId="92" priority="142" stopIfTrue="1" operator="between">
      <formula>0.7</formula>
      <formula>1.2</formula>
    </cfRule>
    <cfRule type="cellIs" dxfId="91" priority="143" stopIfTrue="1" operator="greaterThanOrEqual">
      <formula>1.2</formula>
    </cfRule>
    <cfRule type="containsBlanks" dxfId="90" priority="144" stopIfTrue="1">
      <formula>LEN(TRIM(P86))=0</formula>
    </cfRule>
  </conditionalFormatting>
  <conditionalFormatting sqref="Q13">
    <cfRule type="cellIs" dxfId="89" priority="190" stopIfTrue="1" operator="equal">
      <formula>"NO DISPONIBLE"</formula>
    </cfRule>
    <cfRule type="cellIs" dxfId="88" priority="191" operator="greaterThan">
      <formula>0.15</formula>
    </cfRule>
    <cfRule type="cellIs" dxfId="87" priority="192" operator="between">
      <formula>0</formula>
      <formula>0.15</formula>
    </cfRule>
    <cfRule type="cellIs" dxfId="86" priority="193" operator="lessThanOrEqual">
      <formula>0</formula>
    </cfRule>
  </conditionalFormatting>
  <conditionalFormatting sqref="Q14:R14">
    <cfRule type="cellIs" dxfId="85" priority="289" stopIfTrue="1" operator="equal">
      <formula>"100%"</formula>
    </cfRule>
    <cfRule type="cellIs" dxfId="84" priority="290" stopIfTrue="1" operator="lessThan">
      <formula>0.5</formula>
    </cfRule>
    <cfRule type="cellIs" dxfId="83" priority="291" stopIfTrue="1" operator="between">
      <formula>0.5</formula>
      <formula>0.7</formula>
    </cfRule>
    <cfRule type="cellIs" dxfId="82" priority="292" stopIfTrue="1" operator="between">
      <formula>0.7</formula>
      <formula>1.2</formula>
    </cfRule>
    <cfRule type="cellIs" dxfId="81" priority="293" stopIfTrue="1" operator="greaterThanOrEqual">
      <formula>1.2</formula>
    </cfRule>
    <cfRule type="containsBlanks" dxfId="80" priority="294" stopIfTrue="1">
      <formula>LEN(TRIM(Q14))=0</formula>
    </cfRule>
  </conditionalFormatting>
  <conditionalFormatting sqref="W87:W91 S87:T91">
    <cfRule type="containsBlanks" dxfId="79" priority="123">
      <formula>LEN(TRIM(S87))=0</formula>
    </cfRule>
  </conditionalFormatting>
  <conditionalFormatting sqref="S14:T14 T15 R13:V13">
    <cfRule type="containsBlanks" dxfId="78" priority="74">
      <formula>LEN(TRIM(R13))=0</formula>
    </cfRule>
  </conditionalFormatting>
  <conditionalFormatting sqref="U14 T16:U75">
    <cfRule type="containsBlanks" dxfId="77" priority="84">
      <formula>LEN(TRIM(T14))=0</formula>
    </cfRule>
  </conditionalFormatting>
  <conditionalFormatting sqref="T87:T91">
    <cfRule type="cellIs" dxfId="76" priority="124" stopIfTrue="1" operator="equal">
      <formula>"100%"</formula>
    </cfRule>
    <cfRule type="cellIs" dxfId="75" priority="125" stopIfTrue="1" operator="lessThan">
      <formula>0.5</formula>
    </cfRule>
    <cfRule type="cellIs" dxfId="74" priority="126" stopIfTrue="1" operator="between">
      <formula>0.5</formula>
      <formula>0.7</formula>
    </cfRule>
    <cfRule type="cellIs" dxfId="73" priority="127" stopIfTrue="1" operator="between">
      <formula>0.7</formula>
      <formula>1.2</formula>
    </cfRule>
    <cfRule type="cellIs" dxfId="72" priority="128" stopIfTrue="1" operator="greaterThanOrEqual">
      <formula>1.2</formula>
    </cfRule>
    <cfRule type="containsBlanks" dxfId="71" priority="129" stopIfTrue="1">
      <formula>LEN(TRIM(T87))=0</formula>
    </cfRule>
  </conditionalFormatting>
  <conditionalFormatting sqref="T86:W86 U87:V91">
    <cfRule type="containsBlanks" dxfId="70" priority="138">
      <formula>LEN(TRIM(T86))=0</formula>
    </cfRule>
  </conditionalFormatting>
  <conditionalFormatting sqref="U14 U16:U75">
    <cfRule type="cellIs" dxfId="69" priority="85" stopIfTrue="1" operator="equal">
      <formula>"100%"</formula>
    </cfRule>
    <cfRule type="cellIs" dxfId="68" priority="86" stopIfTrue="1" operator="lessThan">
      <formula>0.5</formula>
    </cfRule>
    <cfRule type="cellIs" dxfId="67" priority="87" stopIfTrue="1" operator="between">
      <formula>0.5</formula>
      <formula>0.7</formula>
    </cfRule>
    <cfRule type="cellIs" dxfId="66" priority="88" stopIfTrue="1" operator="between">
      <formula>0.7</formula>
      <formula>1.2</formula>
    </cfRule>
    <cfRule type="cellIs" dxfId="65" priority="89" stopIfTrue="1" operator="greaterThanOrEqual">
      <formula>1.2</formula>
    </cfRule>
    <cfRule type="containsBlanks" dxfId="64" priority="90" stopIfTrue="1">
      <formula>LEN(TRIM(U14))=0</formula>
    </cfRule>
  </conditionalFormatting>
  <conditionalFormatting sqref="V14:W14 W15:W75 W13">
    <cfRule type="containsBlanks" dxfId="63" priority="158">
      <formula>LEN(TRIM(V13))=0</formula>
    </cfRule>
    <cfRule type="cellIs" dxfId="62" priority="159" stopIfTrue="1" operator="equal">
      <formula>"100%"</formula>
    </cfRule>
    <cfRule type="cellIs" dxfId="61" priority="160" stopIfTrue="1" operator="lessThan">
      <formula>0.5</formula>
    </cfRule>
    <cfRule type="cellIs" dxfId="60" priority="161" stopIfTrue="1" operator="between">
      <formula>0.5</formula>
      <formula>0.7</formula>
    </cfRule>
    <cfRule type="cellIs" dxfId="59" priority="162" stopIfTrue="1" operator="between">
      <formula>0.7</formula>
      <formula>1.2</formula>
    </cfRule>
    <cfRule type="cellIs" dxfId="58" priority="163" stopIfTrue="1" operator="greaterThanOrEqual">
      <formula>1.2</formula>
    </cfRule>
    <cfRule type="containsBlanks" dxfId="57" priority="164" stopIfTrue="1">
      <formula>LEN(TRIM(V13))=0</formula>
    </cfRule>
  </conditionalFormatting>
  <conditionalFormatting sqref="Q15:S15 U15:V15">
    <cfRule type="cellIs" dxfId="56" priority="71" operator="lessThanOrEqual">
      <formula>0%</formula>
    </cfRule>
    <cfRule type="cellIs" dxfId="55" priority="72" operator="between">
      <formula>0</formula>
      <formula>0.15</formula>
    </cfRule>
    <cfRule type="cellIs" dxfId="54" priority="73" operator="greaterThanOrEqual">
      <formula>15%</formula>
    </cfRule>
  </conditionalFormatting>
  <conditionalFormatting sqref="N36">
    <cfRule type="containsBlanks" dxfId="53" priority="69">
      <formula>LEN(TRIM(N36))=0</formula>
    </cfRule>
  </conditionalFormatting>
  <conditionalFormatting sqref="N37:N38">
    <cfRule type="containsBlanks" dxfId="52" priority="70">
      <formula>LEN(TRIM(N37))=0</formula>
    </cfRule>
  </conditionalFormatting>
  <conditionalFormatting sqref="O69">
    <cfRule type="containsBlanks" dxfId="51" priority="68">
      <formula>LEN(TRIM(O69))=0</formula>
    </cfRule>
  </conditionalFormatting>
  <conditionalFormatting sqref="O70:O71">
    <cfRule type="containsBlanks" dxfId="50" priority="67">
      <formula>LEN(TRIM(O70))=0</formula>
    </cfRule>
  </conditionalFormatting>
  <conditionalFormatting sqref="O15">
    <cfRule type="containsBlanks" dxfId="49" priority="66">
      <formula>LEN(TRIM(O15))=0</formula>
    </cfRule>
  </conditionalFormatting>
  <conditionalFormatting sqref="O16">
    <cfRule type="containsBlanks" dxfId="48" priority="65">
      <formula>LEN(TRIM(O16))=0</formula>
    </cfRule>
  </conditionalFormatting>
  <conditionalFormatting sqref="O17:O22">
    <cfRule type="containsBlanks" dxfId="47" priority="64">
      <formula>LEN(TRIM(O17))=0</formula>
    </cfRule>
  </conditionalFormatting>
  <conditionalFormatting sqref="V16">
    <cfRule type="containsBlanks" dxfId="46" priority="50">
      <formula>LEN(TRIM(V16))=0</formula>
    </cfRule>
  </conditionalFormatting>
  <conditionalFormatting sqref="V16">
    <cfRule type="cellIs" dxfId="45" priority="51" stopIfTrue="1" operator="equal">
      <formula>"100%"</formula>
    </cfRule>
    <cfRule type="cellIs" dxfId="44" priority="52" stopIfTrue="1" operator="lessThan">
      <formula>0.5</formula>
    </cfRule>
    <cfRule type="cellIs" dxfId="43" priority="53" stopIfTrue="1" operator="between">
      <formula>0.5</formula>
      <formula>0.7</formula>
    </cfRule>
    <cfRule type="cellIs" dxfId="42" priority="54" stopIfTrue="1" operator="between">
      <formula>0.7</formula>
      <formula>1.2</formula>
    </cfRule>
    <cfRule type="cellIs" dxfId="41" priority="55" stopIfTrue="1" operator="greaterThanOrEqual">
      <formula>1.2</formula>
    </cfRule>
    <cfRule type="containsBlanks" dxfId="40" priority="56" stopIfTrue="1">
      <formula>LEN(TRIM(V16))=0</formula>
    </cfRule>
  </conditionalFormatting>
  <conditionalFormatting sqref="V17:V75">
    <cfRule type="containsBlanks" dxfId="39" priority="36">
      <formula>LEN(TRIM(V17))=0</formula>
    </cfRule>
  </conditionalFormatting>
  <conditionalFormatting sqref="V17:V75">
    <cfRule type="cellIs" dxfId="38" priority="37" stopIfTrue="1" operator="equal">
      <formula>"100%"</formula>
    </cfRule>
    <cfRule type="cellIs" dxfId="37" priority="38" stopIfTrue="1" operator="lessThan">
      <formula>0.5</formula>
    </cfRule>
    <cfRule type="cellIs" dxfId="36" priority="39" stopIfTrue="1" operator="between">
      <formula>0.5</formula>
      <formula>0.7</formula>
    </cfRule>
    <cfRule type="cellIs" dxfId="35" priority="40" stopIfTrue="1" operator="between">
      <formula>0.7</formula>
      <formula>1.2</formula>
    </cfRule>
    <cfRule type="cellIs" dxfId="34" priority="41" stopIfTrue="1" operator="greaterThanOrEqual">
      <formula>1.2</formula>
    </cfRule>
    <cfRule type="containsBlanks" dxfId="33" priority="42" stopIfTrue="1">
      <formula>LEN(TRIM(V17))=0</formula>
    </cfRule>
  </conditionalFormatting>
  <conditionalFormatting sqref="O25">
    <cfRule type="containsBlanks" dxfId="32" priority="35">
      <formula>LEN(TRIM(O25))=0</formula>
    </cfRule>
  </conditionalFormatting>
  <conditionalFormatting sqref="O26:O28">
    <cfRule type="containsBlanks" dxfId="31" priority="34">
      <formula>LEN(TRIM(O26))=0</formula>
    </cfRule>
  </conditionalFormatting>
  <conditionalFormatting sqref="O50">
    <cfRule type="containsBlanks" dxfId="30" priority="33">
      <formula>LEN(TRIM(O50))=0</formula>
    </cfRule>
  </conditionalFormatting>
  <conditionalFormatting sqref="O51:O55">
    <cfRule type="containsBlanks" dxfId="29" priority="32">
      <formula>LEN(TRIM(O51))=0</formula>
    </cfRule>
  </conditionalFormatting>
  <conditionalFormatting sqref="O73">
    <cfRule type="containsBlanks" dxfId="28" priority="31">
      <formula>LEN(TRIM(O73))=0</formula>
    </cfRule>
  </conditionalFormatting>
  <conditionalFormatting sqref="O74">
    <cfRule type="containsBlanks" dxfId="27" priority="30">
      <formula>LEN(TRIM(O74))=0</formula>
    </cfRule>
  </conditionalFormatting>
  <conditionalFormatting sqref="O75">
    <cfRule type="containsBlanks" dxfId="26" priority="29">
      <formula>LEN(TRIM(O75))=0</formula>
    </cfRule>
  </conditionalFormatting>
  <conditionalFormatting sqref="O39">
    <cfRule type="containsBlanks" dxfId="25" priority="28">
      <formula>LEN(TRIM(O39))=0</formula>
    </cfRule>
  </conditionalFormatting>
  <conditionalFormatting sqref="O40:O41">
    <cfRule type="containsBlanks" dxfId="24" priority="27">
      <formula>LEN(TRIM(O40))=0</formula>
    </cfRule>
  </conditionalFormatting>
  <conditionalFormatting sqref="O29">
    <cfRule type="containsBlanks" dxfId="23" priority="26">
      <formula>LEN(TRIM(O29))=0</formula>
    </cfRule>
  </conditionalFormatting>
  <conditionalFormatting sqref="O30:O32">
    <cfRule type="containsBlanks" dxfId="22" priority="25">
      <formula>LEN(TRIM(O30))=0</formula>
    </cfRule>
  </conditionalFormatting>
  <conditionalFormatting sqref="O60">
    <cfRule type="containsBlanks" dxfId="21" priority="24">
      <formula>LEN(TRIM(O60))=0</formula>
    </cfRule>
  </conditionalFormatting>
  <conditionalFormatting sqref="O61:O65">
    <cfRule type="containsBlanks" dxfId="20" priority="23">
      <formula>LEN(TRIM(O61))=0</formula>
    </cfRule>
  </conditionalFormatting>
  <conditionalFormatting sqref="O56">
    <cfRule type="containsBlanks" dxfId="19" priority="22">
      <formula>LEN(TRIM(O56))=0</formula>
    </cfRule>
  </conditionalFormatting>
  <conditionalFormatting sqref="M58:O59">
    <cfRule type="containsBlanks" dxfId="18" priority="21">
      <formula>LEN(TRIM(M58))=0</formula>
    </cfRule>
  </conditionalFormatting>
  <conditionalFormatting sqref="O57">
    <cfRule type="containsBlanks" dxfId="17" priority="20">
      <formula>LEN(TRIM(O57))=0</formula>
    </cfRule>
  </conditionalFormatting>
  <conditionalFormatting sqref="O23:O24">
    <cfRule type="containsBlanks" dxfId="16" priority="19">
      <formula>LEN(TRIM(O23))=0</formula>
    </cfRule>
  </conditionalFormatting>
  <conditionalFormatting sqref="O36">
    <cfRule type="containsBlanks" dxfId="15" priority="17">
      <formula>LEN(TRIM(O36))=0</formula>
    </cfRule>
  </conditionalFormatting>
  <conditionalFormatting sqref="O37:O38">
    <cfRule type="containsBlanks" dxfId="14" priority="18">
      <formula>LEN(TRIM(O37))=0</formula>
    </cfRule>
  </conditionalFormatting>
  <conditionalFormatting sqref="O66">
    <cfRule type="containsBlanks" dxfId="13" priority="15">
      <formula>LEN(TRIM(O66))=0</formula>
    </cfRule>
  </conditionalFormatting>
  <conditionalFormatting sqref="O67:O68">
    <cfRule type="containsBlanks" dxfId="12" priority="16">
      <formula>LEN(TRIM(O67))=0</formula>
    </cfRule>
  </conditionalFormatting>
  <conditionalFormatting sqref="N43">
    <cfRule type="containsBlanks" dxfId="11" priority="14">
      <formula>LEN(TRIM(N43))=0</formula>
    </cfRule>
  </conditionalFormatting>
  <conditionalFormatting sqref="O42">
    <cfRule type="containsBlanks" dxfId="10" priority="13">
      <formula>LEN(TRIM(O42))=0</formula>
    </cfRule>
  </conditionalFormatting>
  <conditionalFormatting sqref="O43">
    <cfRule type="containsBlanks" dxfId="9" priority="12">
      <formula>LEN(TRIM(O43))=0</formula>
    </cfRule>
  </conditionalFormatting>
  <conditionalFormatting sqref="O44:O49">
    <cfRule type="containsBlanks" dxfId="8" priority="11">
      <formula>LEN(TRIM(O44))=0</formula>
    </cfRule>
  </conditionalFormatting>
  <conditionalFormatting sqref="O33:O35">
    <cfRule type="containsBlanks" dxfId="7" priority="10">
      <formula>LEN(TRIM(O33))=0</formula>
    </cfRule>
  </conditionalFormatting>
  <conditionalFormatting sqref="N87:N90">
    <cfRule type="containsBlanks" dxfId="6" priority="7">
      <formula>LEN(TRIM(N87))=0</formula>
    </cfRule>
  </conditionalFormatting>
  <conditionalFormatting sqref="Q16:S75">
    <cfRule type="cellIs" dxfId="5" priority="1" stopIfTrue="1" operator="equal">
      <formula>"100%"</formula>
    </cfRule>
    <cfRule type="cellIs" dxfId="4" priority="2" stopIfTrue="1" operator="lessThan">
      <formula>0.5</formula>
    </cfRule>
    <cfRule type="cellIs" dxfId="3" priority="3" stopIfTrue="1" operator="between">
      <formula>0.5</formula>
      <formula>0.7</formula>
    </cfRule>
    <cfRule type="cellIs" dxfId="2" priority="4" stopIfTrue="1" operator="between">
      <formula>0.7</formula>
      <formula>1.2</formula>
    </cfRule>
    <cfRule type="cellIs" dxfId="1" priority="5" stopIfTrue="1" operator="greaterThanOrEqual">
      <formula>1.2</formula>
    </cfRule>
    <cfRule type="containsBlanks" dxfId="0" priority="6" stopIfTrue="1">
      <formula>LEN(TRIM(Q16))=0</formula>
    </cfRule>
  </conditionalFormatting>
  <printOptions horizontalCentered="1" verticalCentered="1"/>
  <pageMargins left="0.23622047244094491" right="0.23622047244094491" top="0.35433070866141736" bottom="0.35433070866141736" header="0.31496062992125984" footer="0.31496062992125984"/>
  <pageSetup paperSize="5" scale="23" fitToHeight="0" orientation="landscape" r:id="rId1"/>
  <rowBreaks count="4" manualBreakCount="4">
    <brk id="22" min="2" max="24" man="1"/>
    <brk id="24" min="2" max="24" man="1"/>
    <brk id="41" min="2" max="24" man="1"/>
    <brk id="61" min="2"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
  <sheetViews>
    <sheetView workbookViewId="0">
      <selection activeCell="C5" sqref="C5"/>
    </sheetView>
  </sheetViews>
  <sheetFormatPr baseColWidth="10" defaultColWidth="11" defaultRowHeight="15"/>
  <cols>
    <col min="1" max="1" width="20.140625" customWidth="1"/>
    <col min="2" max="2" width="34.7109375" customWidth="1"/>
  </cols>
  <sheetData>
    <row r="1" spans="1:2">
      <c r="A1" s="1" t="s">
        <v>243</v>
      </c>
    </row>
    <row r="3" spans="1:2" ht="120" customHeight="1">
      <c r="A3" s="252" t="s">
        <v>244</v>
      </c>
      <c r="B3" s="252"/>
    </row>
    <row r="5" spans="1:2" ht="45">
      <c r="A5" s="2"/>
      <c r="B5" s="3" t="s">
        <v>245</v>
      </c>
    </row>
    <row r="6" spans="1:2" ht="60">
      <c r="A6" s="4"/>
      <c r="B6" s="3" t="s">
        <v>246</v>
      </c>
    </row>
  </sheetData>
  <mergeCells count="1">
    <mergeCell ref="A3:B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SEGUIMIENTO E4 2024</vt:lpstr>
      <vt:lpstr>Instrucciones</vt:lpstr>
      <vt:lpstr>'SEGUIMIENTO E4 2024'!Área_de_impresión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Cristina Estrada Chan</cp:lastModifiedBy>
  <cp:revision/>
  <dcterms:created xsi:type="dcterms:W3CDTF">2021-03-11T02:28:00Z</dcterms:created>
  <dcterms:modified xsi:type="dcterms:W3CDTF">2024-10-10T15:11:03Z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1033-11.2.0.11219</vt:lpwstr>
  </property>
  <property fmtid="{D5CDD505-2E9C-101B-9397-08002B2CF9AE}" pid="3" name="ICV">
    <vt:lpwstr>0AFB0A9403054C0D88834C5C27C87E4B</vt:lpwstr>
  </property>
</Properties>
</file>