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Usuario\Desktop\planeacion\adm 2025-2027\mir 2024-2027\2025\3 TRIM 2025\2. Formato Seguimiento E2 3trm 2025  SIRESOL\"/>
    </mc:Choice>
  </mc:AlternateContent>
  <xr:revisionPtr revIDLastSave="0" documentId="13_ncr:1_{335DF5B4-2788-4A30-BAEA-D29AF84D7F46}" xr6:coauthVersionLast="47" xr6:coauthVersionMax="47" xr10:uidLastSave="{00000000-0000-0000-0000-000000000000}"/>
  <bookViews>
    <workbookView xWindow="-110" yWindow="-110" windowWidth="19420" windowHeight="10300" xr2:uid="{00000000-000D-0000-FFFF-FFFF00000000}"/>
  </bookViews>
  <sheets>
    <sheet name="SEGUIMIENTO 2025" sheetId="5" r:id="rId1"/>
    <sheet name="Instrucciones" sheetId="3" r:id="rId2"/>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8" i="5" l="1"/>
  <c r="V18" i="5"/>
  <c r="R11" i="5"/>
  <c r="T54" i="5"/>
  <c r="V54" i="5"/>
  <c r="T13" i="5" l="1"/>
  <c r="T14" i="5"/>
  <c r="T15" i="5"/>
  <c r="T16" i="5"/>
  <c r="T17" i="5"/>
  <c r="T19" i="5"/>
  <c r="T20" i="5"/>
  <c r="T21" i="5"/>
  <c r="T22" i="5"/>
  <c r="T23" i="5"/>
  <c r="T24" i="5"/>
  <c r="T26" i="5"/>
  <c r="T27" i="5"/>
  <c r="T28" i="5"/>
  <c r="T29" i="5"/>
  <c r="T30" i="5"/>
  <c r="T31" i="5"/>
  <c r="T32" i="5"/>
  <c r="T33" i="5"/>
  <c r="T34" i="5"/>
  <c r="T35" i="5"/>
  <c r="Q11" i="5"/>
  <c r="P11" i="5"/>
  <c r="U12" i="5"/>
  <c r="W12" i="5"/>
  <c r="V12" i="5"/>
  <c r="T12" i="5"/>
  <c r="S12" i="5"/>
  <c r="R12" i="5"/>
  <c r="Q12" i="5"/>
  <c r="P12" i="5"/>
  <c r="U13" i="5" l="1"/>
  <c r="U15" i="5"/>
  <c r="U16" i="5"/>
  <c r="U17" i="5"/>
  <c r="U19" i="5"/>
  <c r="U20" i="5"/>
  <c r="U21" i="5"/>
  <c r="U22" i="5"/>
  <c r="U23" i="5"/>
  <c r="U24" i="5"/>
  <c r="U25" i="5"/>
  <c r="U26" i="5"/>
  <c r="U27" i="5"/>
  <c r="U28" i="5"/>
  <c r="U29" i="5"/>
  <c r="U30" i="5"/>
  <c r="U31" i="5"/>
  <c r="U32" i="5"/>
  <c r="U33" i="5"/>
  <c r="U34" i="5"/>
  <c r="U35" i="5"/>
  <c r="W11" i="5"/>
  <c r="P27" i="5" l="1"/>
  <c r="V13" i="5"/>
  <c r="W13" i="5"/>
  <c r="V14" i="5"/>
  <c r="W14" i="5"/>
  <c r="V15" i="5"/>
  <c r="W15" i="5"/>
  <c r="V16" i="5"/>
  <c r="W16" i="5"/>
  <c r="V17" i="5"/>
  <c r="W17" i="5"/>
  <c r="W18" i="5"/>
  <c r="V19" i="5"/>
  <c r="W19" i="5"/>
  <c r="V20" i="5"/>
  <c r="W20" i="5"/>
  <c r="V21" i="5"/>
  <c r="W21" i="5"/>
  <c r="V22" i="5"/>
  <c r="W22" i="5"/>
  <c r="V23" i="5"/>
  <c r="W23" i="5"/>
  <c r="V24" i="5"/>
  <c r="W24" i="5"/>
  <c r="V25" i="5"/>
  <c r="W25" i="5"/>
  <c r="V26" i="5"/>
  <c r="W26" i="5"/>
  <c r="V27" i="5"/>
  <c r="W27" i="5"/>
  <c r="V28" i="5"/>
  <c r="W28" i="5"/>
  <c r="V29" i="5"/>
  <c r="W29" i="5"/>
  <c r="V30" i="5"/>
  <c r="W30" i="5"/>
  <c r="V31" i="5"/>
  <c r="W31" i="5"/>
  <c r="V32" i="5"/>
  <c r="W32" i="5"/>
  <c r="V33" i="5"/>
  <c r="W33" i="5"/>
  <c r="V34" i="5"/>
  <c r="W34" i="5"/>
  <c r="V35" i="5"/>
  <c r="W35" i="5"/>
  <c r="P13" i="5"/>
  <c r="Q13" i="5"/>
  <c r="R13" i="5"/>
  <c r="S13" i="5"/>
  <c r="P14" i="5"/>
  <c r="Q14" i="5"/>
  <c r="R14" i="5"/>
  <c r="S14" i="5"/>
  <c r="P15" i="5"/>
  <c r="Q15" i="5"/>
  <c r="R15" i="5"/>
  <c r="S15" i="5"/>
  <c r="P16" i="5"/>
  <c r="Q16" i="5"/>
  <c r="R16" i="5"/>
  <c r="S16" i="5"/>
  <c r="P17" i="5"/>
  <c r="Q17" i="5"/>
  <c r="R17" i="5"/>
  <c r="S17" i="5"/>
  <c r="Q18" i="5"/>
  <c r="S18" i="5"/>
  <c r="P19" i="5"/>
  <c r="Q19" i="5"/>
  <c r="R19" i="5"/>
  <c r="S19" i="5"/>
  <c r="P20" i="5"/>
  <c r="Q20" i="5"/>
  <c r="R20" i="5"/>
  <c r="S20" i="5"/>
  <c r="P21" i="5"/>
  <c r="Q21" i="5"/>
  <c r="R21" i="5"/>
  <c r="S21" i="5"/>
  <c r="P22" i="5"/>
  <c r="Q22" i="5"/>
  <c r="R22" i="5"/>
  <c r="S22" i="5"/>
  <c r="P23" i="5"/>
  <c r="Q23" i="5"/>
  <c r="R23" i="5"/>
  <c r="S23" i="5"/>
  <c r="P24" i="5"/>
  <c r="Q24" i="5"/>
  <c r="R24" i="5"/>
  <c r="S24" i="5"/>
  <c r="Q25" i="5"/>
  <c r="R25" i="5"/>
  <c r="S25" i="5"/>
  <c r="P26" i="5"/>
  <c r="Q26" i="5"/>
  <c r="R26" i="5"/>
  <c r="S26" i="5"/>
  <c r="Q27" i="5"/>
  <c r="R27" i="5"/>
  <c r="S27" i="5"/>
  <c r="P28" i="5"/>
  <c r="Q28" i="5"/>
  <c r="R28" i="5"/>
  <c r="S28" i="5"/>
  <c r="P29" i="5"/>
  <c r="Q29" i="5"/>
  <c r="R29" i="5"/>
  <c r="S29" i="5"/>
  <c r="P30" i="5"/>
  <c r="Q30" i="5"/>
  <c r="R30" i="5"/>
  <c r="S30" i="5"/>
  <c r="P31" i="5"/>
  <c r="Q31" i="5"/>
  <c r="R31" i="5"/>
  <c r="S31" i="5"/>
  <c r="P32" i="5"/>
  <c r="Q32" i="5"/>
  <c r="R32" i="5"/>
  <c r="S32" i="5"/>
  <c r="P33" i="5"/>
  <c r="Q33" i="5"/>
  <c r="R33" i="5"/>
  <c r="S33" i="5"/>
  <c r="P34" i="5"/>
  <c r="Q34" i="5"/>
  <c r="R34" i="5"/>
  <c r="S34" i="5"/>
  <c r="P35" i="5"/>
  <c r="Q35" i="5"/>
  <c r="R35" i="5"/>
  <c r="S35" i="5"/>
  <c r="K70" i="5"/>
  <c r="S54" i="5"/>
</calcChain>
</file>

<file path=xl/sharedStrings.xml><?xml version="1.0" encoding="utf-8"?>
<sst xmlns="http://schemas.openxmlformats.org/spreadsheetml/2006/main" count="243" uniqueCount="159">
  <si>
    <t>FORMATO PARA LA PROGRAMACIÓN, SEGUIMIENTO Y EVALUACIÓN DEL AVANCE EN CUMPLIMIENTO DE METAS Y OBJETIVOS DEL PROGRAMA PRESUPUESTARIO ANUAL 2025</t>
  </si>
  <si>
    <t>EJE 2: MEDIO AMBIENTE Y DESARROLLO SOSTENIBLE</t>
  </si>
  <si>
    <t>AVANCE EN CUMPLIMIENTO DE METAS TRIMESTRAL Y ANUAL ACUMULADO 2025</t>
  </si>
  <si>
    <t>JUSTIFICACION TRIMESTRAL Y ANUAL DE AVANCE DE RESULTADOS 2025</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</si>
  <si>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</si>
  <si>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</si>
  <si>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</si>
  <si>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</si>
  <si>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</si>
  <si>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</si>
  <si>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</si>
  <si>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</si>
  <si>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</si>
  <si>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</si>
  <si>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</si>
  <si>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</si>
  <si>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</si>
  <si>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</si>
  <si>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 DGPM )</t>
  </si>
  <si>
    <r>
      <rPr>
        <b/>
        <sz val="11"/>
        <color theme="1"/>
        <rFont val="Arial"/>
        <family val="2"/>
      </rPr>
      <t>I_MED_AM_DES_SOS: Í</t>
    </r>
    <r>
      <rPr>
        <sz val="11"/>
        <color theme="1"/>
        <rFont val="Arial"/>
        <family val="2"/>
      </rPr>
      <t>ndice de Medio Ambiente y Desarrollo Sostenible.</t>
    </r>
  </si>
  <si>
    <t>No Aplica</t>
  </si>
  <si>
    <t>NO DISPONIBLE</t>
  </si>
  <si>
    <t>Actividad</t>
  </si>
  <si>
    <t>SEGUIMIENTO A LA EJECUCIÓN DEL PRESUPUESTO AUTORIZADO</t>
  </si>
  <si>
    <t>UNIDAD ADMINISTRATIVA</t>
  </si>
  <si>
    <t>PRESUPUESTO ANUAL AUTORIZADO 2025</t>
  </si>
  <si>
    <t>PRESUPUESTO A EJERCER POR TRIMESTRE</t>
  </si>
  <si>
    <t>EJECUCIÓN  DEL PRESUPUESTO AUTORIZADO</t>
  </si>
  <si>
    <t>AVANCE TRIMESTRAL EN LA EJECUCIÓN DEL PRESUPUESTO</t>
  </si>
  <si>
    <t>AVANCE ACUMULADO ANUAL DE LA  EJECUCIÓN DEL PRESUPUESTO</t>
  </si>
  <si>
    <t>JUSTIFICACION TRIMESTRAL Y ANUAL DE AVANCE DE RESULTADOS 2023</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</si>
  <si>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</si>
  <si>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</si>
  <si>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</si>
  <si>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</si>
  <si>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 xml:space="preserve">Propósito
(SIRESOL  CANCÚN) </t>
  </si>
  <si>
    <t>2.4.  Mejorar el servicio de recolección y gestión de residuos eficiente y responsable, minimizando el impacto ambiental y fomentando la cultura de la separación en la fuente.</t>
  </si>
  <si>
    <t>RSUG (t,t-1) = Tasa de variación de los Residuos Sólidos Urbanos que se generan mensualmente e ingresan al relleno sanitario, parcela 196 y 175</t>
  </si>
  <si>
    <t>Componente
(Recolección)</t>
  </si>
  <si>
    <t>2.4.1. Verificación de la recolección de Residuos Sólidos Urbanos en el municipio de Benito Juárez realizada</t>
  </si>
  <si>
    <t>PRSU: Porcentaje de verificaciones de la recolección de RSU realizadas.</t>
  </si>
  <si>
    <r>
      <rPr>
        <b/>
        <sz val="11"/>
        <color indexed="8"/>
        <rFont val="Arial"/>
        <family val="2"/>
      </rPr>
      <t>PRS:</t>
    </r>
    <r>
      <rPr>
        <sz val="11"/>
        <color indexed="8"/>
        <rFont val="Arial"/>
        <family val="2"/>
      </rPr>
      <t xml:space="preserve"> </t>
    </r>
    <r>
      <rPr>
        <sz val="11"/>
        <color rgb="FF000000"/>
        <rFont val="Arial"/>
        <family val="2"/>
      </rPr>
      <t xml:space="preserve">Porcentaje de rutas de recolección de RSU supervisadas </t>
    </r>
  </si>
  <si>
    <r>
      <rPr>
        <b/>
        <sz val="11"/>
        <color theme="1"/>
        <rFont val="Arial"/>
        <family val="2"/>
      </rPr>
      <t xml:space="preserve">2.4.1.2. </t>
    </r>
    <r>
      <rPr>
        <sz val="11"/>
        <color theme="1"/>
        <rFont val="Arial"/>
        <family val="2"/>
      </rPr>
      <t>Atender quejas ciudadanas respecto a la recolección de RSU con el propósito de mejorar el servicio.</t>
    </r>
  </si>
  <si>
    <r>
      <rPr>
        <b/>
        <sz val="11"/>
        <color indexed="8"/>
        <rFont val="Arial"/>
        <family val="2"/>
      </rPr>
      <t xml:space="preserve">PQCA: </t>
    </r>
    <r>
      <rPr>
        <sz val="11"/>
        <color indexed="8"/>
        <rFont val="Arial"/>
        <family val="2"/>
      </rPr>
      <t>Porcentaje</t>
    </r>
    <r>
      <rPr>
        <b/>
        <sz val="11"/>
        <color indexed="8"/>
        <rFont val="Arial"/>
        <family val="2"/>
      </rPr>
      <t xml:space="preserve"> </t>
    </r>
    <r>
      <rPr>
        <sz val="11"/>
        <color indexed="8"/>
        <rFont val="Arial"/>
        <family val="2"/>
      </rPr>
      <t>de quejas ciudadanas atendidas.</t>
    </r>
  </si>
  <si>
    <r>
      <rPr>
        <b/>
        <sz val="11"/>
        <color theme="1"/>
        <rFont val="Arial"/>
        <family val="2"/>
      </rPr>
      <t>2.4.1.3.</t>
    </r>
    <r>
      <rPr>
        <sz val="11"/>
        <color theme="1"/>
        <rFont val="Arial"/>
        <family val="2"/>
      </rPr>
      <t xml:space="preserve"> Colocación de lonas de la empieza  de tiraderos clandestinos realizados</t>
    </r>
  </si>
  <si>
    <r>
      <rPr>
        <b/>
        <sz val="11"/>
        <color indexed="8"/>
        <rFont val="Arial"/>
        <family val="2"/>
      </rPr>
      <t>PSBMM:</t>
    </r>
    <r>
      <rPr>
        <sz val="11"/>
        <color indexed="8"/>
        <rFont val="Arial"/>
        <family val="2"/>
      </rPr>
      <t xml:space="preserve"> </t>
    </r>
    <r>
      <rPr>
        <sz val="11"/>
        <color rgb="FF000000"/>
        <rFont val="Arial"/>
        <family val="2"/>
      </rPr>
      <t>Porcentaje de supervisión del de barrido   mecánico y manuales.</t>
    </r>
  </si>
  <si>
    <t>Componente
( Disposición Final</t>
  </si>
  <si>
    <t>2.4.2. Reportes de la operación de los sitios de la disposición final realizados.</t>
  </si>
  <si>
    <t xml:space="preserve">PROR: Porcentaje de reportes de Operación realizados. </t>
  </si>
  <si>
    <r>
      <rPr>
        <b/>
        <sz val="11"/>
        <color theme="1"/>
        <rFont val="Arial"/>
        <family val="2"/>
      </rPr>
      <t>2.4.2.1.</t>
    </r>
    <r>
      <rPr>
        <sz val="11"/>
        <color theme="1"/>
        <rFont val="Arial"/>
        <family val="2"/>
      </rPr>
      <t xml:space="preserve"> Supervisar y realizar mantenimiento y saneamiento del sitio clausurado de la parcela 1113 realizadas.</t>
    </r>
  </si>
  <si>
    <r>
      <rPr>
        <b/>
        <sz val="11"/>
        <color indexed="8"/>
        <rFont val="Arial"/>
        <family val="2"/>
      </rPr>
      <t xml:space="preserve">PRPA1: </t>
    </r>
    <r>
      <rPr>
        <sz val="11"/>
        <color indexed="8"/>
        <rFont val="Arial"/>
        <family val="2"/>
      </rPr>
      <t xml:space="preserve">Porcentaje de Reportes de la Parcela 1113 atendidos         </t>
    </r>
  </si>
  <si>
    <r>
      <t xml:space="preserve">2.4.2.2. </t>
    </r>
    <r>
      <rPr>
        <sz val="11"/>
        <color theme="1"/>
        <rFont val="Arial"/>
        <family val="2"/>
      </rPr>
      <t>Supervisar y realizar mantenimiento, equipamiento, saneamiento y programa posclausura en la parcela 196.</t>
    </r>
  </si>
  <si>
    <r>
      <rPr>
        <b/>
        <sz val="11"/>
        <color indexed="8"/>
        <rFont val="Arial"/>
        <family val="2"/>
      </rPr>
      <t>PRPA2:</t>
    </r>
    <r>
      <rPr>
        <sz val="11"/>
        <color indexed="8"/>
        <rFont val="Arial"/>
        <family val="2"/>
      </rPr>
      <t xml:space="preserve"> Porcentaje de Reportes de la Parcela 196 atendidos</t>
    </r>
  </si>
  <si>
    <r>
      <t>2.4.2.3.</t>
    </r>
    <r>
      <rPr>
        <sz val="11"/>
        <color theme="1"/>
        <rFont val="Arial"/>
        <family val="2"/>
      </rPr>
      <t>Supervisar y realizar mantenimiento, equipamiento, saneamiento y estudios ambientales del sitio de disposición final en la parcela 175</t>
    </r>
    <r>
      <rPr>
        <b/>
        <sz val="11"/>
        <color theme="1"/>
        <rFont val="Arial"/>
        <family val="2"/>
      </rPr>
      <t xml:space="preserve"> realizados.</t>
    </r>
  </si>
  <si>
    <r>
      <rPr>
        <b/>
        <sz val="11"/>
        <color indexed="8"/>
        <rFont val="Arial"/>
        <family val="2"/>
      </rPr>
      <t>PRPA2:</t>
    </r>
    <r>
      <rPr>
        <sz val="11"/>
        <color indexed="8"/>
        <rFont val="Arial"/>
        <family val="2"/>
      </rPr>
      <t xml:space="preserve"> Porcentaje de Reportes de la Parcela 196 realizados.</t>
    </r>
  </si>
  <si>
    <t>Componente
(APROVECHAMIENTO)</t>
  </si>
  <si>
    <r>
      <t xml:space="preserve">2.4.3.  </t>
    </r>
    <r>
      <rPr>
        <sz val="11"/>
        <color theme="1"/>
        <rFont val="Arial"/>
        <family val="2"/>
      </rPr>
      <t xml:space="preserve">Atenciones a contribuyentes en temas de  recolección de residuos sólidos  registradas.             </t>
    </r>
    <r>
      <rPr>
        <b/>
        <sz val="11"/>
        <color theme="1"/>
        <rFont val="Arial"/>
        <family val="2"/>
      </rPr>
      <t xml:space="preserve">         </t>
    </r>
  </si>
  <si>
    <r>
      <t xml:space="preserve"> PCR: </t>
    </r>
    <r>
      <rPr>
        <sz val="11"/>
        <color theme="1"/>
        <rFont val="Arial"/>
        <family val="2"/>
      </rPr>
      <t>Porcentaje de contribuyentes atendidos.</t>
    </r>
  </si>
  <si>
    <t xml:space="preserve">Actividad </t>
  </si>
  <si>
    <r>
      <rPr>
        <b/>
        <sz val="11"/>
        <color theme="1"/>
        <rFont val="Arial"/>
        <family val="2"/>
      </rPr>
      <t xml:space="preserve">2.4.3.1. </t>
    </r>
    <r>
      <rPr>
        <sz val="11"/>
        <color theme="1"/>
        <rFont val="Arial"/>
        <family val="2"/>
      </rPr>
      <t>Emisión de pases de caja al contribuyente para el pago de los derechos de la recolección de residuos registrados.</t>
    </r>
  </si>
  <si>
    <r>
      <rPr>
        <b/>
        <sz val="11"/>
        <color indexed="8"/>
        <rFont val="Arial"/>
        <family val="2"/>
      </rPr>
      <t>PCA:</t>
    </r>
    <r>
      <rPr>
        <sz val="11"/>
        <color indexed="8"/>
        <rFont val="Arial"/>
        <family val="2"/>
      </rPr>
      <t xml:space="preserve"> Porcentaje de  contribuyentes registrados </t>
    </r>
  </si>
  <si>
    <r>
      <rPr>
        <b/>
        <sz val="11"/>
        <color theme="1"/>
        <rFont val="Arial"/>
        <family val="2"/>
      </rPr>
      <t>2.4.3.2.</t>
    </r>
    <r>
      <rPr>
        <sz val="11"/>
        <color theme="1"/>
        <rFont val="Arial"/>
        <family val="2"/>
      </rPr>
      <t xml:space="preserve"> Elaborar Formatos de Constancias de Planes de manejo de residuos sólidos a grandes Generadores verificados.</t>
    </r>
  </si>
  <si>
    <r>
      <rPr>
        <b/>
        <sz val="11"/>
        <color theme="1"/>
        <rFont val="Arial"/>
        <family val="2"/>
      </rPr>
      <t xml:space="preserve">2.4.3.3.  </t>
    </r>
    <r>
      <rPr>
        <sz val="11"/>
        <color theme="1"/>
        <rFont val="Arial"/>
        <family val="2"/>
      </rPr>
      <t>Supervisar los pesajes de residuos declarados por los contribuyentes.</t>
    </r>
  </si>
  <si>
    <r>
      <rPr>
        <b/>
        <sz val="11"/>
        <color indexed="8"/>
        <rFont val="Arial"/>
        <family val="2"/>
      </rPr>
      <t xml:space="preserve">PVEC:  </t>
    </r>
    <r>
      <rPr>
        <sz val="11"/>
        <color rgb="FF000000"/>
        <rFont val="Arial"/>
        <family val="2"/>
      </rPr>
      <t xml:space="preserve"> Porcentaje de visitas empresas contribuyentes realizadas</t>
    </r>
  </si>
  <si>
    <t>Componente
(GENERACIÓN)</t>
  </si>
  <si>
    <r>
      <rPr>
        <b/>
        <sz val="11"/>
        <color theme="1"/>
        <rFont val="Arial"/>
        <family val="2"/>
      </rPr>
      <t>2.4.4.</t>
    </r>
    <r>
      <rPr>
        <sz val="11"/>
        <color theme="1"/>
        <rFont val="Arial"/>
        <family val="2"/>
      </rPr>
      <t xml:space="preserve"> Actividades de concientización sobre el manejo de residuos sólidos urbanos con la participación ciudadana registrados.</t>
    </r>
  </si>
  <si>
    <r>
      <t xml:space="preserve">PPR: </t>
    </r>
    <r>
      <rPr>
        <sz val="11"/>
        <color theme="1"/>
        <rFont val="Arial"/>
        <family val="2"/>
      </rPr>
      <t>Porcentaje de participantes registrados</t>
    </r>
  </si>
  <si>
    <r>
      <t xml:space="preserve">2.4.4.1. </t>
    </r>
    <r>
      <rPr>
        <sz val="11"/>
        <color theme="1"/>
        <rFont val="Arial"/>
        <family val="2"/>
      </rPr>
      <t xml:space="preserve"> Impartir pláticas de capacitación y concientización enfocadas en la separación, clasificación y buen manejo de los RSU en los sectores empresarial y educativo realizado.</t>
    </r>
  </si>
  <si>
    <r>
      <rPr>
        <b/>
        <sz val="11"/>
        <color indexed="8"/>
        <rFont val="Arial"/>
        <family val="2"/>
      </rPr>
      <t xml:space="preserve">PIEC: </t>
    </r>
    <r>
      <rPr>
        <sz val="11"/>
        <color rgb="FF000000"/>
        <rFont val="Arial"/>
        <family val="2"/>
      </rPr>
      <t xml:space="preserve">Porcentaje de empresas e instituciones educativas capacitadas
</t>
    </r>
  </si>
  <si>
    <r>
      <rPr>
        <b/>
        <sz val="11"/>
        <color theme="1"/>
        <rFont val="Arial"/>
        <family val="2"/>
      </rPr>
      <t>2.4.4.2.</t>
    </r>
    <r>
      <rPr>
        <sz val="11"/>
        <color theme="1"/>
        <rFont val="Arial"/>
        <family val="2"/>
      </rPr>
      <t xml:space="preserve"> Implementar Residuo Cero realizado.</t>
    </r>
  </si>
  <si>
    <r>
      <rPr>
        <b/>
        <sz val="11"/>
        <color indexed="8"/>
        <rFont val="Arial"/>
        <family val="2"/>
      </rPr>
      <t>PRC:</t>
    </r>
    <r>
      <rPr>
        <sz val="11"/>
        <color rgb="FF000000"/>
        <rFont val="Arial"/>
        <family val="2"/>
      </rPr>
      <t xml:space="preserve"> Porcentaje de acopio de  Residuo Cero realizados.</t>
    </r>
  </si>
  <si>
    <r>
      <rPr>
        <b/>
        <sz val="11"/>
        <color theme="1"/>
        <rFont val="Arial"/>
        <family val="2"/>
      </rPr>
      <t xml:space="preserve">2.4.4.3. </t>
    </r>
    <r>
      <rPr>
        <sz val="11"/>
        <color theme="1"/>
        <rFont val="Arial"/>
        <family val="2"/>
      </rPr>
      <t xml:space="preserve"> Colocar botes en préstamo y/o donación para la clasificación y separación de los residuos sólidos en beneficio de la ciudadanía, realizados.</t>
    </r>
  </si>
  <si>
    <r>
      <rPr>
        <b/>
        <sz val="11"/>
        <color indexed="8"/>
        <rFont val="Arial"/>
        <family val="2"/>
      </rPr>
      <t>PSB</t>
    </r>
    <r>
      <rPr>
        <sz val="11"/>
        <color indexed="8"/>
        <rFont val="Arial"/>
        <family val="2"/>
      </rPr>
      <t>: Porcentaje de botes de basura instalados</t>
    </r>
  </si>
  <si>
    <t xml:space="preserve">Componente
(ADMINISTRACIÓN)       </t>
  </si>
  <si>
    <r>
      <rPr>
        <b/>
        <sz val="11"/>
        <color theme="1"/>
        <rFont val="Arial"/>
        <family val="2"/>
      </rPr>
      <t>2.4.5.</t>
    </r>
    <r>
      <rPr>
        <sz val="11"/>
        <color theme="1"/>
        <rFont val="Arial"/>
        <family val="2"/>
      </rPr>
      <t xml:space="preserve"> Verificación de una cuenta pública optimizada</t>
    </r>
  </si>
  <si>
    <r>
      <rPr>
        <b/>
        <sz val="11"/>
        <color theme="1"/>
        <rFont val="Arial"/>
        <family val="2"/>
      </rPr>
      <t>PRCP:</t>
    </r>
    <r>
      <rPr>
        <sz val="11"/>
        <color theme="1"/>
        <rFont val="Arial"/>
        <family val="2"/>
      </rPr>
      <t xml:space="preserve"> Porcentaje de reportes del presupuesto aprobado.</t>
    </r>
  </si>
  <si>
    <r>
      <rPr>
        <b/>
        <sz val="11"/>
        <color theme="1"/>
        <rFont val="Arial"/>
        <family val="2"/>
      </rPr>
      <t xml:space="preserve">2.4.5.1. </t>
    </r>
    <r>
      <rPr>
        <sz val="11"/>
        <color theme="1"/>
        <rFont val="Arial"/>
        <family val="2"/>
      </rPr>
      <t>Elaboración de la información  administrativa para la rendición de cuentas del organismo. Realizados.</t>
    </r>
  </si>
  <si>
    <r>
      <rPr>
        <b/>
        <sz val="11"/>
        <color theme="1"/>
        <rFont val="Arial"/>
        <family val="2"/>
      </rPr>
      <t xml:space="preserve">PIPP: </t>
    </r>
    <r>
      <rPr>
        <sz val="11"/>
        <color theme="1"/>
        <rFont val="Arial"/>
        <family val="2"/>
      </rPr>
      <t xml:space="preserve">Porcentaje de informes de rendición de cuentas   realizadas.      </t>
    </r>
  </si>
  <si>
    <t xml:space="preserve">Componente
(PREVENCIÓN)   </t>
  </si>
  <si>
    <r>
      <rPr>
        <b/>
        <sz val="11"/>
        <color theme="1"/>
        <rFont val="Arial"/>
        <family val="2"/>
      </rPr>
      <t>2.4.6.</t>
    </r>
    <r>
      <rPr>
        <sz val="11"/>
        <color theme="1"/>
        <rFont val="Arial"/>
        <family val="2"/>
      </rPr>
      <t xml:space="preserve"> Implementación de acciones para prevenir malas prácticas en la gestión integral de residuos, coordinándose con las autoridades municipales competentes y asegurando el cumplimiento del marco legal vigente, realizados.</t>
    </r>
  </si>
  <si>
    <r>
      <rPr>
        <b/>
        <sz val="11"/>
        <color theme="1"/>
        <rFont val="Arial"/>
        <family val="2"/>
      </rPr>
      <t xml:space="preserve">PEAR: </t>
    </r>
    <r>
      <rPr>
        <sz val="11"/>
        <color theme="1"/>
        <rFont val="Arial"/>
        <family val="2"/>
      </rPr>
      <t>Porcentaje de personas atendidas por las unidades verdes  registradas.</t>
    </r>
  </si>
  <si>
    <r>
      <rPr>
        <b/>
        <sz val="11"/>
        <color theme="1"/>
        <rFont val="Arial"/>
        <family val="2"/>
      </rPr>
      <t>PIJR</t>
    </r>
    <r>
      <rPr>
        <sz val="11"/>
        <color theme="1"/>
        <rFont val="Arial"/>
        <family val="2"/>
      </rPr>
      <t>: Porcentaje de informes de  jurídicos realizadas.</t>
    </r>
  </si>
  <si>
    <r>
      <rPr>
        <b/>
        <sz val="11"/>
        <color theme="1"/>
        <rFont val="Arial"/>
        <family val="2"/>
      </rPr>
      <t xml:space="preserve">PIPATCC: </t>
    </r>
    <r>
      <rPr>
        <sz val="11"/>
        <color theme="1"/>
        <rFont val="Arial"/>
        <family val="2"/>
      </rPr>
      <t>Porcentaje de informes procedimientos administrativos, transparencia, contratos y convenios realizados.</t>
    </r>
  </si>
  <si>
    <t>SIRESOL CANCUN</t>
  </si>
  <si>
    <t>TRIMESTRE 1 2025</t>
  </si>
  <si>
    <t>TRIMESTRE 2 2025</t>
  </si>
  <si>
    <t>TRIMESTRE 3 2025</t>
  </si>
  <si>
    <t>TRIMESTRE 4 2025</t>
  </si>
  <si>
    <t>Trimestral</t>
  </si>
  <si>
    <t>Anual</t>
  </si>
  <si>
    <r>
      <rPr>
        <b/>
        <sz val="11"/>
        <color theme="1"/>
        <rFont val="Arial"/>
        <family val="2"/>
      </rPr>
      <t>Unidad de medida del Indicador:</t>
    </r>
    <r>
      <rPr>
        <sz val="11"/>
        <color theme="1"/>
        <rFont val="Arial"/>
        <family val="2"/>
      </rPr>
      <t xml:space="preserve">
Porcentaje </t>
    </r>
  </si>
  <si>
    <t>Unidad de medida del indicador:  Porcentaje 
Unidad de medida de la variable: 
Verificaciones de recolección de RSU</t>
  </si>
  <si>
    <t>Unidad de medida del indicador: 
Porcentaje
Unidad de medida de la Variable:
Verificaciones de recolección de RSU.</t>
  </si>
  <si>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Rutas de recolección</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</si>
  <si>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Quejas ciudadanas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</si>
  <si>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 Variable:</t>
    </r>
    <r>
      <rPr>
        <sz val="11"/>
        <color theme="1"/>
        <rFont val="Arial"/>
        <family val="2"/>
      </rPr>
      <t xml:space="preserve">
Basureros clandestinos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</si>
  <si>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KM Barrido mecánico y Manual</t>
    </r>
  </si>
  <si>
    <t>Unidad de medida del indicador: 
Porcentaje              
Unidad de medida de la Variable:
Reportes de Operación</t>
  </si>
  <si>
    <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Reportes de la Parcela 1113</t>
    </r>
  </si>
  <si>
    <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Reportes de la Parcela 196</t>
    </r>
  </si>
  <si>
    <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Reportes de la Parcela 175</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</si>
  <si>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Contribuyentes</t>
    </r>
  </si>
  <si>
    <r>
      <t xml:space="preserve">Unidad de medida del indicador:  
</t>
    </r>
    <r>
      <rPr>
        <sz val="11"/>
        <color theme="1"/>
        <rFont val="Arial"/>
        <family val="2"/>
      </rPr>
      <t xml:space="preserve">Porcentaje
</t>
    </r>
    <r>
      <rPr>
        <b/>
        <sz val="11"/>
        <color theme="1"/>
        <rFont val="Arial"/>
        <family val="2"/>
      </rPr>
      <t>Unidad de medida de la Variable:</t>
    </r>
    <r>
      <rPr>
        <sz val="11"/>
        <color theme="1"/>
        <rFont val="Arial"/>
        <family val="2"/>
      </rPr>
      <t xml:space="preserve">
Contribuyente</t>
    </r>
  </si>
  <si>
    <r>
      <t xml:space="preserve">Unidad de medida del indicador: 
</t>
    </r>
    <r>
      <rPr>
        <sz val="11"/>
        <color theme="1"/>
        <rFont val="Arial"/>
        <family val="2"/>
      </rPr>
      <t>Porcentaje</t>
    </r>
    <r>
      <rPr>
        <b/>
        <sz val="11"/>
        <color theme="1"/>
        <rFont val="Arial"/>
        <family val="2"/>
      </rPr>
      <t xml:space="preserve">               
Unidad de medida de la Variable:</t>
    </r>
    <r>
      <rPr>
        <sz val="11"/>
        <color theme="1"/>
        <rFont val="Arial"/>
        <family val="2"/>
      </rPr>
      <t xml:space="preserve">
Visitas a empresas contribuyentes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</si>
  <si>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 Variable:  </t>
    </r>
    <r>
      <rPr>
        <sz val="11"/>
        <color theme="1"/>
        <rFont val="Arial"/>
        <family val="2"/>
      </rPr>
      <t xml:space="preserve">
Participantes </t>
    </r>
  </si>
  <si>
    <r>
      <t xml:space="preserve">
Unidad de medida del indicador:      </t>
    </r>
    <r>
      <rPr>
        <sz val="11"/>
        <color theme="1"/>
        <rFont val="Arial"/>
        <family val="2"/>
      </rPr>
      <t xml:space="preserve"> 
Porcentaje
</t>
    </r>
    <r>
      <rPr>
        <b/>
        <sz val="11"/>
        <color theme="1"/>
        <rFont val="Arial"/>
        <family val="2"/>
      </rPr>
      <t>Unidad de medida de la Variable:</t>
    </r>
    <r>
      <rPr>
        <sz val="11"/>
        <color theme="1"/>
        <rFont val="Arial"/>
        <family val="2"/>
      </rPr>
      <t xml:space="preserve">
plásticas impartidas.</t>
    </r>
  </si>
  <si>
    <r>
      <t xml:space="preserve">Unidad de medida del indicador:      
 </t>
    </r>
    <r>
      <rPr>
        <sz val="11"/>
        <color theme="1"/>
        <rFont val="Arial"/>
        <family val="2"/>
      </rPr>
      <t>Porcentaje</t>
    </r>
    <r>
      <rPr>
        <b/>
        <sz val="11"/>
        <color theme="1"/>
        <rFont val="Arial"/>
        <family val="2"/>
      </rPr>
      <t xml:space="preserve">               
Unidad de medida de la Variable:</t>
    </r>
    <r>
      <rPr>
        <sz val="11"/>
        <color theme="1"/>
        <rFont val="Arial"/>
        <family val="2"/>
      </rPr>
      <t xml:space="preserve">     
Residuo Cero.</t>
    </r>
  </si>
  <si>
    <r>
      <t xml:space="preserve">Unidad de medida del indicador:      
</t>
    </r>
    <r>
      <rPr>
        <sz val="11"/>
        <color theme="1"/>
        <rFont val="Arial"/>
        <family val="2"/>
      </rPr>
      <t>Porcentaje</t>
    </r>
    <r>
      <rPr>
        <b/>
        <sz val="11"/>
        <color theme="1"/>
        <rFont val="Arial"/>
        <family val="2"/>
      </rPr>
      <t xml:space="preserve">               
UNIDAD DE MEDIDA DE LA VARIABLE:</t>
    </r>
    <r>
      <rPr>
        <sz val="11"/>
        <color theme="1"/>
        <rFont val="Arial"/>
        <family val="2"/>
      </rPr>
      <t xml:space="preserve">          
Botes de Basura</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</si>
  <si>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 xml:space="preserve">Reportes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</si>
  <si>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
Unidad de medida de la Variable:</t>
    </r>
    <r>
      <rPr>
        <sz val="11"/>
        <color theme="1"/>
        <rFont val="Arial"/>
        <family val="2"/>
      </rPr>
      <t xml:space="preserve">   
Reportes </t>
    </r>
  </si>
  <si>
    <t xml:space="preserve">Unidad de medida del indicador:  
Porcentaje
Unidad de medida de la Variable:   
Reportes </t>
  </si>
  <si>
    <r>
      <t xml:space="preserve">Unidad de medida del indicador:  
Porcentaje
Unidad de medida de la Variable:   
</t>
    </r>
    <r>
      <rPr>
        <sz val="11"/>
        <color theme="1"/>
        <rFont val="Arial"/>
        <family val="2"/>
      </rPr>
      <t>personas atendidas</t>
    </r>
  </si>
  <si>
    <r>
      <t xml:space="preserve">Unidad de medida del indicador:  
</t>
    </r>
    <r>
      <rPr>
        <sz val="11"/>
        <color theme="1"/>
        <rFont val="Arial"/>
        <family val="2"/>
      </rPr>
      <t>Porcentaje</t>
    </r>
    <r>
      <rPr>
        <b/>
        <sz val="11"/>
        <color theme="1"/>
        <rFont val="Arial"/>
        <family val="2"/>
      </rPr>
      <t xml:space="preserve">
Unidad de medida de la Variable:   
I</t>
    </r>
    <r>
      <rPr>
        <sz val="11"/>
        <color theme="1"/>
        <rFont val="Arial"/>
        <family val="2"/>
      </rPr>
      <t xml:space="preserve">nformes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</si>
  <si>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 Variable:  </t>
    </r>
    <r>
      <rPr>
        <sz val="11"/>
        <color theme="1"/>
        <rFont val="Arial"/>
        <family val="2"/>
      </rPr>
      <t xml:space="preserve"> 
Informes </t>
    </r>
  </si>
  <si>
    <t>Nivel.
(unidad administrativa respons+B9:K29able)</t>
  </si>
  <si>
    <t xml:space="preserve"> 2.4 Contribuir a garantizar la preservación de la riqueza natural única que tiene nuestro municipio mediante un crecimiento ordenado, sostenible y con responsabilidad compartida mediante un servicio de recolección y gestión de residuos eficiente y responsable, minimizando el impacto ambiental y fomentando la cultura de la separación en la fuente. </t>
  </si>
  <si>
    <t xml:space="preserve">Componente
(UNIDAD DE ASUNTOS JURIDICOS Y SANCIOMES)   </t>
  </si>
  <si>
    <r>
      <t xml:space="preserve">Unidad de medida del indicador:  
</t>
    </r>
    <r>
      <rPr>
        <sz val="11"/>
        <color theme="1"/>
        <rFont val="Arial"/>
        <family val="2"/>
      </rPr>
      <t xml:space="preserve">Porcentaje
</t>
    </r>
    <r>
      <rPr>
        <b/>
        <sz val="11"/>
        <color theme="1"/>
        <rFont val="Arial"/>
        <family val="2"/>
      </rPr>
      <t>Unidad de medida de la Variable:</t>
    </r>
    <r>
      <rPr>
        <sz val="11"/>
        <color theme="1"/>
        <rFont val="Arial"/>
        <family val="2"/>
      </rPr>
      <t xml:space="preserve">  
Formato de Constancia de Registro de Planes de Manejo</t>
    </r>
  </si>
  <si>
    <r>
      <t xml:space="preserve">PCRPM: </t>
    </r>
    <r>
      <rPr>
        <sz val="11"/>
        <color rgb="FF000000"/>
        <rFont val="Arial"/>
        <family val="2"/>
      </rPr>
      <t>Porcentaje de  elaboración de Constancia de Registro Planes de Manejo verificados</t>
    </r>
  </si>
  <si>
    <t xml:space="preserve">Trimestral </t>
  </si>
  <si>
    <r>
      <t>2.4.1.1.</t>
    </r>
    <r>
      <rPr>
        <sz val="11"/>
        <color theme="1"/>
        <rFont val="Arial"/>
        <family val="2"/>
      </rPr>
      <t>Supervisar rutas de recolección de los Residuos Sólidos Urbanos realizadas.</t>
    </r>
  </si>
  <si>
    <r>
      <t xml:space="preserve">2.4.1.4 </t>
    </r>
    <r>
      <rPr>
        <sz val="11"/>
        <color theme="1"/>
        <rFont val="Arial"/>
        <family val="2"/>
      </rPr>
      <t>Supervisar el  servicio de barrido mecánico y manual de calles y avenidas realizadas.</t>
    </r>
  </si>
  <si>
    <t>CLAVE Y NOMBRE DEL PPA: 2.4 PROGRAMA DE RECOLECCIÓN  DE RESIDUOS SÓLIDOS URBANOS Y DISPOSICIÓN FINAL</t>
  </si>
  <si>
    <t>NOMBRE DE LA DEPENDENCIA QUE ATIENDE AL PROGRAMA: SOLUCIÓN INTEGRAL DE RESIDUOS SOLIDOS CANCÚN</t>
  </si>
  <si>
    <r>
      <rPr>
        <b/>
        <sz val="11"/>
        <color indexed="8"/>
        <rFont val="Arial"/>
        <family val="2"/>
      </rPr>
      <t>PCLLTC</t>
    </r>
    <r>
      <rPr>
        <sz val="11"/>
        <color indexed="8"/>
        <rFont val="Arial"/>
        <family val="2"/>
      </rPr>
      <t>: Porcentaje de colocación de lonas de la limpieza de tiraderos clandestinos realizados.</t>
    </r>
  </si>
  <si>
    <r>
      <rPr>
        <b/>
        <sz val="11"/>
        <color theme="1"/>
        <rFont val="Arial"/>
        <family val="2"/>
      </rPr>
      <t>PRR:</t>
    </r>
    <r>
      <rPr>
        <sz val="11"/>
        <color theme="1"/>
        <rFont val="Arial"/>
        <family val="2"/>
      </rPr>
      <t xml:space="preserve"> Porcentaje de reportes registrados.</t>
    </r>
  </si>
  <si>
    <t xml:space="preserve"> 2.4.7.1. Informes sobre juicios, convenios y contratos,  recursos y procedimientos administrativos sancionadores, realizados. </t>
  </si>
  <si>
    <t>2.4.7. Atención a los asuntos jurídicos derivados de la   prestación del servicio relacionados con la gestión integral de residuos. Realizados.</t>
  </si>
  <si>
    <r>
      <rPr>
        <b/>
        <sz val="11"/>
        <color theme="1"/>
        <rFont val="Arial"/>
        <family val="2"/>
      </rPr>
      <t xml:space="preserve">2.4.6.1 </t>
    </r>
    <r>
      <rPr>
        <sz val="11"/>
        <color theme="1"/>
        <rFont val="Arial"/>
        <family val="2"/>
      </rPr>
      <t>Implementar un sistema de vigilancia con  las Unidades Verdes para prevenir y detectar infracciones en la gestión de residuos sólidos por parte de empresas y particulares, realizados.</t>
    </r>
  </si>
  <si>
    <t>AUTORIZÓ
Lic. Franntz Johann Ancira Martínez
Director General
Solución Integral de Residuos Sólidos</t>
  </si>
  <si>
    <t>ELABORÓ
L.F.C.P. Gerardo  Arroyo Quezada 
Director Administrativo
Solución Integral de Residuos Sólidos</t>
  </si>
  <si>
    <t>v</t>
  </si>
  <si>
    <t>REVISÓ
Lic José Fernando Díaz Núñez
Dirección de General de Planeación</t>
  </si>
  <si>
    <r>
      <t xml:space="preserve">Justificación Trimestral: </t>
    </r>
    <r>
      <rPr>
        <sz val="11"/>
        <rFont val="Arial"/>
        <family val="2"/>
      </rPr>
      <t>Se ingresaron 160,225 toneladas de residuos  sólidos urbanos ingresados  en  la parcela 175 de las 134,248 Toneladas proyectadas, teniendo un 119%  de avance en el Tercer Trimestre 2025.</t>
    </r>
  </si>
  <si>
    <r>
      <t>Justificación Trimestral: S</t>
    </r>
    <r>
      <rPr>
        <sz val="11"/>
        <color theme="1"/>
        <rFont val="Arial"/>
        <family val="2"/>
      </rPr>
      <t xml:space="preserve">e realizaron 550 verificaciones de la recolección de residuos sólidos en el Municipio de Benito Juárez, de las 550 que estaban programadas, teniendo el 100% de avance en el Tercer Trimestre 2025.     </t>
    </r>
  </si>
  <si>
    <r>
      <t xml:space="preserve">Justificación Trimestral: </t>
    </r>
    <r>
      <rPr>
        <sz val="11"/>
        <rFont val="Arial"/>
        <family val="2"/>
      </rPr>
      <t xml:space="preserve">Se realizaron 10212 supervisiones de rutas de recolección de los residuos sólidos urbanos, de las 10212  que estaban programadas, con un avance de  el 100%  en el  Tercer Trimestre 2025.  </t>
    </r>
  </si>
  <si>
    <r>
      <t xml:space="preserve">Justificación Trimestral:  </t>
    </r>
    <r>
      <rPr>
        <sz val="11"/>
        <rFont val="Arial"/>
        <family val="2"/>
      </rPr>
      <t xml:space="preserve">Se recibieron 59  quejas  ciudadanas, de las 265 que estaban programadas con un avance 22% en el  Tercer Trimestre 2025.                                                               </t>
    </r>
    <r>
      <rPr>
        <b/>
        <sz val="11"/>
        <rFont val="Arial"/>
        <family val="2"/>
      </rPr>
      <t xml:space="preserve">Nota: </t>
    </r>
    <r>
      <rPr>
        <sz val="11"/>
        <rFont val="Arial"/>
        <family val="2"/>
      </rPr>
      <t xml:space="preserve">El número de quejas ciudadanas registradas fue un 22% inferior al proyectado en el trimestre. es importante resaltar que el indicador es desendente. </t>
    </r>
    <r>
      <rPr>
        <b/>
        <sz val="11"/>
        <rFont val="Arial"/>
        <family val="2"/>
      </rPr>
      <t xml:space="preserve">                               </t>
    </r>
  </si>
  <si>
    <r>
      <t xml:space="preserve">Justificación Trimestral: </t>
    </r>
    <r>
      <rPr>
        <sz val="11"/>
        <rFont val="Arial"/>
        <family val="2"/>
      </rPr>
      <t xml:space="preserve">Se limpiaron 1975  supervisiones del Barrido mecánico y manual de calles  de las 1975  que estaban programadas, teniendo el 100% de avance en el Tercer Trimestre 2025. </t>
    </r>
  </si>
  <si>
    <r>
      <t xml:space="preserve">Justificación Trimestral: </t>
    </r>
    <r>
      <rPr>
        <sz val="11"/>
        <rFont val="Arial"/>
        <family val="2"/>
      </rPr>
      <t xml:space="preserve">Se colocaron 291 lonas de la limpieza de basureros clandestinos, de las 218 que estaban programadas, teniendo el 149% de avance en el Tercer Trimestre 2025.   </t>
    </r>
  </si>
  <si>
    <r>
      <t xml:space="preserve">Justificación Trimestral: </t>
    </r>
    <r>
      <rPr>
        <sz val="11"/>
        <rFont val="Arial"/>
        <family val="2"/>
      </rPr>
      <t xml:space="preserve">Se realizaron 0  informe semestral de la operación de los sitios de la disposición final  de los residuos sólidos urbanos , de  0 que estaba programada logrando el 0% de avance en el Tercer Trimestre 2025.                                                                 </t>
    </r>
    <r>
      <rPr>
        <b/>
        <sz val="11"/>
        <rFont val="Arial"/>
        <family val="2"/>
      </rPr>
      <t xml:space="preserve">Nota: </t>
    </r>
    <r>
      <rPr>
        <sz val="11"/>
        <rFont val="Arial"/>
        <family val="2"/>
      </rPr>
      <t>Esto es debido a que los reportes son semestrales a SEMA y PPA del Gobierno del Estado, se ingresan en el mes de junio y diciembre.</t>
    </r>
  </si>
  <si>
    <r>
      <t xml:space="preserve">Justificación Trimestral: </t>
    </r>
    <r>
      <rPr>
        <sz val="11"/>
        <rFont val="Arial"/>
        <family val="2"/>
      </rPr>
      <t xml:space="preserve">Se realizaron 3 Supervisiones de mantenimiento y saneamiento del sitio clausurado de la Parcela 1113, de los 3 que estaban programadas teniendo el 100% de avance en el  Tercer Trimestre 2025.    </t>
    </r>
  </si>
  <si>
    <r>
      <t xml:space="preserve">Justificación Trimestral: </t>
    </r>
    <r>
      <rPr>
        <sz val="11"/>
        <rFont val="Arial"/>
        <family val="2"/>
      </rPr>
      <t xml:space="preserve">Se realizaron 3  informes ambientales del sitio de disposición final en la parcela 196, de las 3 que estaban programadas teniendo el 100% de avance en el  Tercer Trimestre 2025.    </t>
    </r>
  </si>
  <si>
    <r>
      <t xml:space="preserve">Justificación Trimestral: </t>
    </r>
    <r>
      <rPr>
        <sz val="11"/>
        <rFont val="Arial"/>
        <family val="2"/>
      </rPr>
      <t>Se realizaron 3  informes ambientales del sitio de disposición final en la parcela 175, de las 3 que estaban programadas teniendo el 100% de avance en el  Tercer</t>
    </r>
  </si>
  <si>
    <r>
      <t xml:space="preserve">Justificación </t>
    </r>
    <r>
      <rPr>
        <sz val="11"/>
        <rFont val="Arial"/>
        <family val="2"/>
      </rPr>
      <t>Trimestral: Se realizo 1 informe de actividades de procedimientos  jurídicos   de  1 que estaban programadas, logrando el 100% de avance en el  Tercer Trimestre 2025.</t>
    </r>
  </si>
  <si>
    <r>
      <t xml:space="preserve">Justificación Trimestral: </t>
    </r>
    <r>
      <rPr>
        <sz val="11"/>
        <rFont val="Arial"/>
        <family val="2"/>
      </rPr>
      <t xml:space="preserve">Se realizo 15 informes procedimientos administrativos,  transparencia, contratos y convenios de  15 que estaban programadas, logrando el 100% de avance en el  Tercer Trimestre 2025.     </t>
    </r>
    <r>
      <rPr>
        <b/>
        <sz val="11"/>
        <rFont val="Arial"/>
        <family val="2"/>
      </rPr>
      <t xml:space="preserve">  </t>
    </r>
  </si>
  <si>
    <r>
      <t xml:space="preserve">Justificación Trimestral: </t>
    </r>
    <r>
      <rPr>
        <sz val="11"/>
        <rFont val="Arial"/>
        <family val="2"/>
      </rPr>
      <t xml:space="preserve">Se atendieron a 68 contribuyentes rezagados por el pago de la recolección de residuos sólidos, de las 50 que estaban programadas en el municipio de Benito Juárez teniendo un avance del 136% en el Tercer Trimestre 2025.    </t>
    </r>
    <r>
      <rPr>
        <b/>
        <sz val="11"/>
        <rFont val="Arial"/>
        <family val="2"/>
      </rPr>
      <t xml:space="preserve">NOTA: </t>
    </r>
    <r>
      <rPr>
        <sz val="11"/>
        <rFont val="Arial"/>
        <family val="2"/>
      </rPr>
      <t xml:space="preserve">Es  importante mencionar  que durante el primer trimestre se lleva a cabo la recaudación por el servicio de Recolección y traslado de los Residuos.      </t>
    </r>
  </si>
  <si>
    <r>
      <t>Justificación Trimestral: S</t>
    </r>
    <r>
      <rPr>
        <sz val="11"/>
        <rFont val="Arial"/>
        <family val="2"/>
      </rPr>
      <t xml:space="preserve">e atendieron a 6233  contribuyentes que se les entrego su pase de caja para realizar el pago por la recolección del residuos, de las 4211  que estaban programadas en el municipio de Benito Juárez logrando el 148% de avance en el  Tercer Trimestre 2025.                                                                                                                                                                                                                                                                                                                                                                                                                                                                                                                        </t>
    </r>
    <r>
      <rPr>
        <b/>
        <sz val="11"/>
        <rFont val="Arial"/>
        <family val="2"/>
      </rPr>
      <t xml:space="preserve">Nota: </t>
    </r>
    <r>
      <rPr>
        <sz val="11"/>
        <rFont val="Arial"/>
        <family val="2"/>
      </rPr>
      <t>Debido  al que pase de caja tiene vencimiento el contribuyente gestiona de 2 a 3  pases hasta que realiza el pago,  por lo que se refleja un incremento en número registrado en el sistema  del OperGOB Municipal .</t>
    </r>
  </si>
  <si>
    <r>
      <t xml:space="preserve">Justificación Trimestral: </t>
    </r>
    <r>
      <rPr>
        <sz val="11"/>
        <rFont val="Arial"/>
        <family val="2"/>
      </rPr>
      <t xml:space="preserve">Se realizaron  68   Constancias de Formatos de Planes de Manejo de grandes generadores de residuos de las 50 que estaban programadas en el municipio de Benito Juárez logrando el 136 % de avance en el  Tercer Trimestre 2025.                </t>
    </r>
    <r>
      <rPr>
        <b/>
        <sz val="11"/>
        <rFont val="Arial"/>
        <family val="2"/>
      </rPr>
      <t xml:space="preserve">                                                                                                                                                                                                                                                                                                                                                                                                           Nota: </t>
    </r>
    <r>
      <rPr>
        <sz val="11"/>
        <rFont val="Arial"/>
        <family val="2"/>
      </rPr>
      <t>En el primer trimestre se lleva acabo la recaudación, por tal motivo, se tienen mayor cantidad de registros de planes de manejo, en los meses posteriores solo se regularizan las empresas rezagadas o nuevas aperturas.</t>
    </r>
  </si>
  <si>
    <r>
      <t xml:space="preserve">Justificación Trimestral: </t>
    </r>
    <r>
      <rPr>
        <sz val="11"/>
        <rFont val="Arial"/>
        <family val="2"/>
      </rPr>
      <t xml:space="preserve">Se realizaron 19 Verificación de las autodeterminaciones de los residuos sólidos urbanos a las empresas contribuyentes,  de las 25 que estaban programadas en el Municipio de Benito Juárez, teniendo un avance del 76%, en el  Tercer Trimestre 2025.                                                                                                                                                                                                                                                                                                                                                                                                                                                                                                         </t>
    </r>
    <r>
      <rPr>
        <b/>
        <sz val="11"/>
        <rFont val="Arial"/>
        <family val="2"/>
      </rPr>
      <t>Nota:</t>
    </r>
    <r>
      <rPr>
        <sz val="11"/>
        <rFont val="Arial"/>
        <family val="2"/>
      </rPr>
      <t xml:space="preserve"> Las inspecciones fueron suspendidas debido a la ampliación de la prórroga para el pago del servicio de recolección y traslado de Residuos Sólidos Urbanos (RSU) correspondiente al ejercicio fiscal actual, así como por el cambio de plataforma del sistema OperGOB.  </t>
    </r>
  </si>
  <si>
    <r>
      <t xml:space="preserve">Justificación Trimestral:  </t>
    </r>
    <r>
      <rPr>
        <sz val="11"/>
        <rFont val="Arial"/>
        <family val="2"/>
      </rPr>
      <t xml:space="preserve">Se cuenta con 96733 ciudadanos registrados enfocados en las buenas prácticas sobre el manejo de residuos sólidos urbanos  de las 153,027 que estaban programadas en el municipio de Benito Juárez. con un 63 % de avance en el Tercer Trimestre 2025.     </t>
    </r>
    <r>
      <rPr>
        <b/>
        <sz val="11"/>
        <rFont val="Arial"/>
        <family val="2"/>
      </rPr>
      <t xml:space="preserve">                     </t>
    </r>
  </si>
  <si>
    <r>
      <t xml:space="preserve">Justificación Trimestral: </t>
    </r>
    <r>
      <rPr>
        <sz val="11"/>
        <rFont val="Arial"/>
        <family val="2"/>
      </rPr>
      <t>Se realizaron 135 pláticas de capacitación y concientización enfocadas en la separación, clasificación y buen manejo de los RSU en los sectores empresarial y educativo de las 200 que estaban programadas en el municipio de Benito Juárez logrando el 68% de avance en el Tercer Trimestre 2025.</t>
    </r>
  </si>
  <si>
    <r>
      <t xml:space="preserve">Justificación Trimestral: </t>
    </r>
    <r>
      <rPr>
        <sz val="11"/>
        <rFont val="Arial"/>
        <family val="2"/>
      </rPr>
      <t xml:space="preserve">Se realizaron 2 jornadas de Residuo Cero, de las 2 que estaban programadas en el municipio de Benito Juárez logrando el 100% de avance en el Tercer Trimestre 2025. </t>
    </r>
  </si>
  <si>
    <r>
      <t xml:space="preserve">Justificación Trimestral: </t>
    </r>
    <r>
      <rPr>
        <sz val="11"/>
        <rFont val="Arial"/>
        <family val="2"/>
      </rPr>
      <t xml:space="preserve">Se colocaron 1899  botes que se instalaron y/o prestaron  para el deposito de residuos sólidos,  de las 600  que estaban programadas en el Municipio de Benito Juárez logrando el 317% de avance en el  Tercer Trimestre 2025.                     </t>
    </r>
    <r>
      <rPr>
        <b/>
        <sz val="11"/>
        <rFont val="Arial"/>
        <family val="2"/>
      </rPr>
      <t xml:space="preserve">                                                                                                                                                                                                Nota: </t>
    </r>
    <r>
      <rPr>
        <sz val="11"/>
        <rFont val="Arial"/>
        <family val="2"/>
      </rPr>
      <t>El préstamo de botes excedió la meta anual debido al incremento de eventos convocados por diversas dependencias del Municipio de Benito Juárez, incluyendo la Presidencia Municipal, la Secretaría Particular, la Secretaría de Desarrollo Social y el DIF, entre otras</t>
    </r>
  </si>
  <si>
    <r>
      <t xml:space="preserve">Justificación Trimestral: </t>
    </r>
    <r>
      <rPr>
        <sz val="11"/>
        <rFont val="Arial"/>
        <family val="2"/>
      </rPr>
      <t xml:space="preserve">Se realizo 1 reporte para la rendición de cuentas del organismo, de  1 que estaban programado, logrando el 100% de avance en el  TercerTrimestre 2025. </t>
    </r>
  </si>
  <si>
    <r>
      <t xml:space="preserve">Justificación Trimestral:  </t>
    </r>
    <r>
      <rPr>
        <sz val="11"/>
        <rFont val="Arial"/>
        <family val="2"/>
      </rPr>
      <t xml:space="preserve">Se realizaron 3 reportes  del presupuesto aprobado, logrando 3 reportes que estaban programadas logrando el 100% de avance del Tercer Trimestre 2025.    </t>
    </r>
  </si>
  <si>
    <r>
      <t xml:space="preserve">Justificación Trimestral:   </t>
    </r>
    <r>
      <rPr>
        <sz val="11"/>
        <rFont val="Arial"/>
        <family val="2"/>
      </rPr>
      <t xml:space="preserve">Se realizo 3 reporte de acciones para prevenir malas prácticas de  en la gestión integral de residuos,  asegurando el cumplimiento del marco legal vigente,  de  3 que estaban programado, logrando el 100% de avance en el  Tercer Trimestre 2025.        </t>
    </r>
    <r>
      <rPr>
        <b/>
        <sz val="11"/>
        <rFont val="Arial"/>
        <family val="2"/>
      </rPr>
      <t xml:space="preserve">  </t>
    </r>
  </si>
  <si>
    <r>
      <t xml:space="preserve">Justificación Trimestral:   </t>
    </r>
    <r>
      <rPr>
        <sz val="11"/>
        <rFont val="Arial"/>
        <family val="2"/>
      </rPr>
      <t xml:space="preserve">Se realizo 845 reporte  atenciones ciudadanas de las  unidades verdes  de las a unidades verdes ,  de  300 que estaban programadas, logrando el 282% de avance en el  Tercer Trimestre 2025.    </t>
    </r>
    <r>
      <rPr>
        <b/>
        <sz val="11"/>
        <rFont val="Arial"/>
        <family val="2"/>
      </rPr>
      <t xml:space="preserve">                   </t>
    </r>
  </si>
  <si>
    <t xml:space="preserve">Justificación Trimestral: Se ejerció $336,317,107.83  pesos , de $ 261,761,946 pesos que estaban programado, logrando el 128% de avance en el Segundo Trimestre 2025.     </t>
  </si>
  <si>
    <t xml:space="preserve">  
Meta Trimestral:  
El Índice de Medio Ambiente y Desarrollo Sostenible se integra con 3 Dimensiones y 9 subdimensiones que miden aspectos de Preservación Ambiental, Gestión de Residuos y Dimensión Económica con indicadores de diferentes instituciones externas e internas al municipio . En el tercer trimestre la meta realizada se consideró igual a la programada debido a que los indicadores no han tenido actualizaciones.
Meta Anual: 
La meta anual es del 75% como se esperaba con base a la metra trimestral alcanzada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</si>
</sst>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sz val="11"/>
      <color theme="1"/>
      <name val="Calibri"/>
      <family val="2"/>
      <scheme val="minor"/>
    </font>
    <font>
      <b/>
      <sz val="14"/>
      <color theme="0"/>
      <name val="Arial"/>
      <family val="2"/>
    </font>
    <font>
      <b/>
      <sz val="14"/>
      <color rgb="FFFFFFFF"/>
      <name val="Arial"/>
      <family val="2"/>
    </font>
    <font>
      <b/>
      <sz val="24"/>
      <color rgb="FFFFFFFF"/>
      <name val="Arial"/>
      <family val="2"/>
    </font>
    <font>
      <b/>
      <sz val="11"/>
      <color theme="1"/>
      <name val="Calibri"/>
      <family val="2"/>
      <scheme val="minor"/>
    </font>
    <font>
      <sz val="11"/>
      <color theme="0"/>
      <name val="Arial"/>
      <family val="2"/>
    </font>
    <font>
      <sz val="11"/>
      <color indexed="8"/>
      <name val="Arial"/>
      <family val="2"/>
    </font>
    <font>
      <b/>
      <sz val="11"/>
      <color indexed="8"/>
      <name val="Arial"/>
      <family val="2"/>
    </font>
    <font>
      <sz val="11"/>
      <color rgb="FF000000"/>
      <name val="Arial"/>
      <family val="2"/>
    </font>
    <font>
      <b/>
      <sz val="20"/>
      <color theme="1"/>
      <name val="Arial"/>
      <family val="2"/>
    </font>
    <font>
      <b/>
      <sz val="12"/>
      <color theme="1"/>
      <name val="Arial"/>
      <family val="2"/>
    </font>
    <font>
      <b/>
      <sz val="11"/>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FEB9C"/>
        <bgColor indexed="64"/>
      </patternFill>
    </fill>
    <fill>
      <patternFill patternType="solid">
        <fgColor rgb="FFC7EFCE"/>
        <bgColor indexed="64"/>
      </patternFill>
    </fill>
    <fill>
      <patternFill patternType="solid">
        <fgColor rgb="FF009F7A"/>
        <bgColor rgb="FF000000"/>
      </patternFill>
    </fill>
    <fill>
      <patternFill patternType="solid">
        <fgColor rgb="FF009F7A"/>
        <bgColor indexed="64"/>
      </patternFill>
    </fill>
    <fill>
      <patternFill patternType="solid">
        <fgColor rgb="FF7FCFBC"/>
        <bgColor indexed="64"/>
      </patternFill>
    </fill>
    <fill>
      <patternFill patternType="solid">
        <fgColor rgb="FF7FCFBC"/>
        <bgColor rgb="FF000000"/>
      </patternFill>
    </fill>
    <fill>
      <patternFill patternType="solid">
        <fgColor theme="0" tint="-0.34998626667073579"/>
        <bgColor indexed="64"/>
      </patternFill>
    </fill>
    <fill>
      <patternFill patternType="solid">
        <fgColor rgb="FF7FCFBC"/>
        <bgColor rgb="FFF2F2F2"/>
      </patternFill>
    </fill>
    <fill>
      <patternFill patternType="solid">
        <fgColor rgb="FF00B050"/>
        <bgColor indexed="64"/>
      </patternFill>
    </fill>
    <fill>
      <patternFill patternType="solid">
        <fgColor theme="0"/>
        <bgColor rgb="FFF2F2F2"/>
      </patternFill>
    </fill>
  </fills>
  <borders count="79">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dashed">
        <color theme="1"/>
      </left>
      <right style="dashed">
        <color theme="1"/>
      </right>
      <top style="dashed">
        <color theme="1"/>
      </top>
      <bottom/>
      <diagonal/>
    </border>
    <border>
      <left style="medium">
        <color indexed="64"/>
      </left>
      <right style="dotted">
        <color indexed="64"/>
      </right>
      <top/>
      <bottom/>
      <diagonal/>
    </border>
    <border>
      <left style="medium">
        <color indexed="64"/>
      </left>
      <right/>
      <top/>
      <bottom/>
      <diagonal/>
    </border>
    <border>
      <left style="dashed">
        <color theme="1"/>
      </left>
      <right/>
      <top style="dashed">
        <color theme="1"/>
      </top>
      <bottom/>
      <diagonal/>
    </border>
    <border>
      <left style="dashed">
        <color theme="1"/>
      </left>
      <right/>
      <top style="dashed">
        <color theme="1"/>
      </top>
      <bottom style="dashed">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dashed">
        <color theme="1"/>
      </left>
      <right style="medium">
        <color indexed="64"/>
      </right>
      <top style="dashed">
        <color theme="1"/>
      </top>
      <bottom style="dashed">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theme="1"/>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medium">
        <color indexed="64"/>
      </left>
      <right/>
      <top style="thin">
        <color indexed="64"/>
      </top>
      <bottom style="thin">
        <color indexed="64"/>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dotted">
        <color indexed="64"/>
      </left>
      <right style="dashed">
        <color theme="1"/>
      </right>
      <top/>
      <bottom/>
      <diagonal/>
    </border>
    <border>
      <left style="dashed">
        <color theme="1"/>
      </left>
      <right style="dashed">
        <color theme="1"/>
      </right>
      <top/>
      <bottom style="dashed">
        <color theme="1"/>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dashed">
        <color theme="1"/>
      </top>
      <bottom style="dotted">
        <color theme="1"/>
      </bottom>
      <diagonal/>
    </border>
    <border>
      <left style="medium">
        <color indexed="64"/>
      </left>
      <right style="medium">
        <color indexed="64"/>
      </right>
      <top style="dotted">
        <color theme="1"/>
      </top>
      <bottom style="dotted">
        <color theme="1"/>
      </bottom>
      <diagonal/>
    </border>
    <border>
      <left style="medium">
        <color indexed="64"/>
      </left>
      <right style="medium">
        <color indexed="64"/>
      </right>
      <top style="dotted">
        <color theme="1"/>
      </top>
      <bottom style="medium">
        <color indexed="64"/>
      </bottom>
      <diagonal/>
    </border>
    <border>
      <left style="dashed">
        <color theme="1"/>
      </left>
      <right/>
      <top/>
      <bottom style="dashed">
        <color theme="1"/>
      </bottom>
      <diagonal/>
    </border>
    <border>
      <left style="medium">
        <color indexed="64"/>
      </left>
      <right/>
      <top style="thin">
        <color indexed="64"/>
      </top>
      <bottom style="medium">
        <color indexed="64"/>
      </bottom>
      <diagonal/>
    </border>
    <border>
      <left style="dotted">
        <color indexed="64"/>
      </left>
      <right/>
      <top style="dotted">
        <color indexed="64"/>
      </top>
      <bottom style="dotted">
        <color indexed="64"/>
      </bottom>
      <diagonal/>
    </border>
    <border>
      <left style="medium">
        <color rgb="FF000000"/>
      </left>
      <right style="medium">
        <color indexed="64"/>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tted">
        <color theme="1"/>
      </top>
      <bottom/>
      <diagonal/>
    </border>
    <border>
      <left style="thick">
        <color indexed="64"/>
      </left>
      <right style="dashed">
        <color theme="1"/>
      </right>
      <top style="dashed">
        <color theme="1"/>
      </top>
      <bottom style="dashed">
        <color theme="1"/>
      </bottom>
      <diagonal/>
    </border>
    <border>
      <left/>
      <right/>
      <top/>
      <bottom style="dashed">
        <color theme="1"/>
      </bottom>
      <diagonal/>
    </border>
    <border>
      <left style="thick">
        <color indexed="64"/>
      </left>
      <right style="dotted">
        <color indexed="64"/>
      </right>
      <top/>
      <bottom style="dotted">
        <color indexed="64"/>
      </bottom>
      <diagonal/>
    </border>
    <border>
      <left style="thick">
        <color indexed="64"/>
      </left>
      <right style="dotted">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ed">
        <color theme="1"/>
      </left>
      <right/>
      <top/>
      <bottom style="dotted">
        <color theme="1"/>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style="thin">
        <color indexed="64"/>
      </top>
      <bottom style="medium">
        <color indexed="64"/>
      </bottom>
      <diagonal/>
    </border>
    <border>
      <left style="medium">
        <color indexed="64"/>
      </left>
      <right style="medium">
        <color indexed="64"/>
      </right>
      <top/>
      <bottom style="dashed">
        <color theme="1"/>
      </bottom>
      <diagonal/>
    </border>
    <border>
      <left style="medium">
        <color indexed="64"/>
      </left>
      <right style="medium">
        <color indexed="64"/>
      </right>
      <top style="thin">
        <color indexed="64"/>
      </top>
      <bottom/>
      <diagonal/>
    </border>
    <border>
      <left style="medium">
        <color indexed="64"/>
      </left>
      <right style="dashed">
        <color theme="1"/>
      </right>
      <top style="dotted">
        <color indexed="64"/>
      </top>
      <bottom/>
      <diagonal/>
    </border>
    <border>
      <left style="medium">
        <color indexed="64"/>
      </left>
      <right style="dotted">
        <color indexed="64"/>
      </right>
      <top style="medium">
        <color indexed="64"/>
      </top>
      <bottom style="dotted">
        <color indexed="64"/>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right style="dashed">
        <color theme="1"/>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219">
    <xf numFmtId="0" fontId="0" fillId="0" borderId="0" xfId="0"/>
    <xf numFmtId="0" fontId="0" fillId="4" borderId="0" xfId="0" applyFill="1"/>
    <xf numFmtId="0" fontId="4" fillId="2" borderId="7" xfId="0" applyFont="1" applyFill="1" applyBorder="1" applyAlignment="1">
      <alignment horizontal="center" vertical="center" wrapText="1"/>
    </xf>
    <xf numFmtId="0" fontId="3" fillId="2" borderId="12" xfId="0" applyFont="1" applyFill="1" applyBorder="1" applyAlignment="1">
      <alignment horizontal="justify" vertical="center" wrapText="1"/>
    </xf>
    <xf numFmtId="0" fontId="3" fillId="2" borderId="1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10" fontId="0" fillId="3" borderId="25" xfId="0" applyNumberFormat="1" applyFill="1" applyBorder="1" applyAlignment="1">
      <alignment horizontal="center" vertical="center" wrapText="1"/>
    </xf>
    <xf numFmtId="0" fontId="11" fillId="0" borderId="0" xfId="0" applyFont="1"/>
    <xf numFmtId="0" fontId="0" fillId="6" borderId="0" xfId="0" applyFill="1"/>
    <xf numFmtId="0" fontId="0" fillId="0" borderId="0" xfId="0" applyAlignment="1">
      <alignment wrapText="1"/>
    </xf>
    <xf numFmtId="0" fontId="0" fillId="5" borderId="0" xfId="0" applyFill="1"/>
    <xf numFmtId="10" fontId="0" fillId="3" borderId="26" xfId="0" applyNumberForma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3" fillId="2" borderId="37" xfId="0" applyFont="1" applyFill="1" applyBorder="1" applyAlignment="1">
      <alignment horizontal="center" vertical="center" wrapText="1"/>
    </xf>
    <xf numFmtId="0" fontId="2" fillId="2" borderId="13" xfId="0" applyFont="1" applyFill="1" applyBorder="1" applyAlignment="1">
      <alignment vertical="center" wrapText="1"/>
    </xf>
    <xf numFmtId="10" fontId="0" fillId="0" borderId="0" xfId="0" applyNumberFormat="1"/>
    <xf numFmtId="10" fontId="0" fillId="3" borderId="38" xfId="0" applyNumberFormat="1" applyFill="1" applyBorder="1" applyAlignment="1">
      <alignment horizontal="center" vertical="center" wrapText="1"/>
    </xf>
    <xf numFmtId="0" fontId="9" fillId="7" borderId="35"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4" fillId="9" borderId="1" xfId="0" applyFont="1" applyFill="1" applyBorder="1" applyAlignment="1">
      <alignment horizontal="center" vertical="center" wrapText="1"/>
    </xf>
    <xf numFmtId="3" fontId="3" fillId="9" borderId="18" xfId="0" applyNumberFormat="1" applyFont="1" applyFill="1" applyBorder="1" applyAlignment="1">
      <alignment horizontal="center" vertical="center" wrapText="1"/>
    </xf>
    <xf numFmtId="3" fontId="3" fillId="9" borderId="19" xfId="0" applyNumberFormat="1" applyFont="1" applyFill="1" applyBorder="1" applyAlignment="1">
      <alignment horizontal="center" vertical="center" wrapText="1"/>
    </xf>
    <xf numFmtId="0" fontId="1" fillId="10" borderId="35"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40" xfId="0" applyFont="1" applyFill="1" applyBorder="1" applyAlignment="1">
      <alignment horizontal="center" vertical="center" wrapText="1"/>
    </xf>
    <xf numFmtId="10" fontId="0" fillId="3" borderId="41" xfId="0" applyNumberFormat="1" applyFill="1" applyBorder="1" applyAlignment="1">
      <alignment horizontal="center" vertical="center" wrapText="1"/>
    </xf>
    <xf numFmtId="0" fontId="1" fillId="2" borderId="43"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 fillId="2" borderId="40" xfId="0" applyFont="1" applyFill="1" applyBorder="1" applyAlignment="1">
      <alignment horizontal="center" vertical="center" wrapText="1"/>
    </xf>
    <xf numFmtId="3" fontId="3" fillId="9" borderId="40" xfId="0" applyNumberFormat="1" applyFont="1" applyFill="1" applyBorder="1" applyAlignment="1">
      <alignment horizontal="center" vertical="center" wrapText="1"/>
    </xf>
    <xf numFmtId="0" fontId="1" fillId="2" borderId="52" xfId="0" applyFont="1" applyFill="1" applyBorder="1" applyAlignment="1">
      <alignment horizontal="left" vertical="center" wrapText="1"/>
    </xf>
    <xf numFmtId="0" fontId="4" fillId="2" borderId="36" xfId="0" applyFont="1" applyFill="1" applyBorder="1" applyAlignment="1">
      <alignment vertical="center" wrapText="1"/>
    </xf>
    <xf numFmtId="0" fontId="12" fillId="8" borderId="15" xfId="0" applyFont="1" applyFill="1" applyBorder="1" applyAlignment="1">
      <alignment vertical="center" wrapText="1"/>
    </xf>
    <xf numFmtId="0" fontId="12" fillId="8" borderId="53" xfId="0" applyFont="1" applyFill="1" applyBorder="1" applyAlignment="1">
      <alignment horizontal="left" vertical="center" wrapText="1"/>
    </xf>
    <xf numFmtId="0" fontId="4" fillId="9" borderId="54"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3" fillId="2" borderId="26" xfId="0" applyFont="1" applyFill="1" applyBorder="1" applyAlignment="1">
      <alignment horizontal="justify" vertical="center" wrapText="1"/>
    </xf>
    <xf numFmtId="0" fontId="4" fillId="9" borderId="16" xfId="0" applyFont="1" applyFill="1" applyBorder="1" applyAlignment="1">
      <alignment horizontal="justify" vertical="center" wrapText="1"/>
    </xf>
    <xf numFmtId="0" fontId="3" fillId="9" borderId="56"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26" xfId="0" quotePrefix="1" applyFont="1" applyFill="1" applyBorder="1" applyAlignment="1">
      <alignment horizontal="left"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3" fillId="9" borderId="26" xfId="0" applyFont="1" applyFill="1" applyBorder="1" applyAlignment="1">
      <alignment horizontal="left" vertical="center" wrapText="1"/>
    </xf>
    <xf numFmtId="0" fontId="4" fillId="9" borderId="26" xfId="0" applyFont="1" applyFill="1" applyBorder="1" applyAlignment="1">
      <alignment horizontal="justify" vertical="center" wrapText="1"/>
    </xf>
    <xf numFmtId="0" fontId="4" fillId="2" borderId="26" xfId="0" applyFont="1" applyFill="1" applyBorder="1" applyAlignment="1">
      <alignment horizontal="left" vertical="center" wrapText="1"/>
    </xf>
    <xf numFmtId="0" fontId="3" fillId="9" borderId="26" xfId="0" applyFont="1" applyFill="1" applyBorder="1" applyAlignment="1">
      <alignment horizontal="justify" vertical="center" wrapText="1"/>
    </xf>
    <xf numFmtId="0" fontId="4" fillId="2" borderId="57" xfId="0" applyFont="1" applyFill="1" applyBorder="1" applyAlignment="1">
      <alignment horizontal="center" vertical="center" wrapText="1"/>
    </xf>
    <xf numFmtId="0" fontId="3" fillId="2" borderId="29" xfId="0" applyFont="1" applyFill="1" applyBorder="1" applyAlignment="1">
      <alignment horizontal="justify" vertical="center" wrapText="1"/>
    </xf>
    <xf numFmtId="0" fontId="4" fillId="9" borderId="58" xfId="0" applyFont="1" applyFill="1" applyBorder="1" applyAlignment="1">
      <alignment horizontal="center" vertical="center" wrapText="1"/>
    </xf>
    <xf numFmtId="0" fontId="3" fillId="9" borderId="51" xfId="0" applyFont="1" applyFill="1" applyBorder="1" applyAlignment="1">
      <alignment horizontal="left" vertical="center" wrapText="1"/>
    </xf>
    <xf numFmtId="0" fontId="3" fillId="9" borderId="51" xfId="0" applyFont="1" applyFill="1" applyBorder="1" applyAlignment="1">
      <alignment horizontal="justify" vertical="center" wrapText="1"/>
    </xf>
    <xf numFmtId="0" fontId="4" fillId="4" borderId="58" xfId="0" applyFont="1" applyFill="1" applyBorder="1" applyAlignment="1">
      <alignment horizontal="center" vertical="center" wrapText="1"/>
    </xf>
    <xf numFmtId="0" fontId="3" fillId="4" borderId="51" xfId="0" applyFont="1" applyFill="1" applyBorder="1" applyAlignment="1">
      <alignment horizontal="justify" vertical="center" wrapText="1"/>
    </xf>
    <xf numFmtId="0" fontId="1" fillId="4" borderId="35" xfId="0" applyFont="1" applyFill="1" applyBorder="1" applyAlignment="1">
      <alignment horizontal="center" vertical="center" wrapText="1"/>
    </xf>
    <xf numFmtId="3" fontId="3" fillId="4" borderId="59" xfId="0" applyNumberFormat="1" applyFont="1" applyFill="1" applyBorder="1" applyAlignment="1">
      <alignment horizontal="center" vertical="center" wrapText="1"/>
    </xf>
    <xf numFmtId="3" fontId="3" fillId="4" borderId="60" xfId="0" applyNumberFormat="1" applyFont="1" applyFill="1" applyBorder="1" applyAlignment="1">
      <alignment horizontal="center" vertical="center" wrapText="1"/>
    </xf>
    <xf numFmtId="0" fontId="3" fillId="2" borderId="64" xfId="0" applyFont="1" applyFill="1" applyBorder="1" applyAlignment="1">
      <alignment vertical="center" wrapText="1"/>
    </xf>
    <xf numFmtId="0" fontId="5" fillId="8" borderId="16"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9" borderId="47" xfId="0" applyFont="1" applyFill="1" applyBorder="1" applyAlignment="1">
      <alignment horizontal="justify" vertical="center" wrapText="1"/>
    </xf>
    <xf numFmtId="0" fontId="4" fillId="9" borderId="41" xfId="0" applyFont="1" applyFill="1" applyBorder="1" applyAlignment="1">
      <alignment horizontal="left" vertical="center" wrapText="1"/>
    </xf>
    <xf numFmtId="0" fontId="3" fillId="9" borderId="41" xfId="0" applyFont="1" applyFill="1" applyBorder="1" applyAlignment="1">
      <alignment horizontal="left" vertical="center" wrapText="1"/>
    </xf>
    <xf numFmtId="0" fontId="3" fillId="2" borderId="66" xfId="0" applyFont="1" applyFill="1" applyBorder="1" applyAlignment="1">
      <alignment horizontal="left" vertical="center" wrapText="1"/>
    </xf>
    <xf numFmtId="0" fontId="4" fillId="4" borderId="67"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71" xfId="0" applyFont="1" applyFill="1" applyBorder="1" applyAlignment="1">
      <alignment horizontal="center" vertical="center" wrapText="1"/>
    </xf>
    <xf numFmtId="0" fontId="4" fillId="9" borderId="35" xfId="0" applyFont="1" applyFill="1" applyBorder="1" applyAlignment="1">
      <alignment horizontal="center" vertical="center" wrapText="1"/>
    </xf>
    <xf numFmtId="3" fontId="3" fillId="4" borderId="72" xfId="0" applyNumberFormat="1" applyFont="1" applyFill="1" applyBorder="1" applyAlignment="1">
      <alignment horizontal="center" vertical="center" wrapText="1"/>
    </xf>
    <xf numFmtId="0" fontId="3" fillId="4" borderId="6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6" fillId="9" borderId="68"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68" xfId="0" applyFont="1" applyFill="1" applyBorder="1" applyAlignment="1">
      <alignment horizontal="center" vertical="center" wrapText="1"/>
    </xf>
    <xf numFmtId="0" fontId="3" fillId="9" borderId="38"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9" borderId="38" xfId="0" applyFont="1" applyFill="1" applyBorder="1" applyAlignment="1">
      <alignment horizontal="center" vertical="center" wrapText="1"/>
    </xf>
    <xf numFmtId="0" fontId="6" fillId="9" borderId="69" xfId="0" applyFont="1" applyFill="1" applyBorder="1" applyAlignment="1">
      <alignment horizontal="center" vertical="center" wrapText="1"/>
    </xf>
    <xf numFmtId="0" fontId="3" fillId="9" borderId="46" xfId="0" applyFont="1" applyFill="1" applyBorder="1" applyAlignment="1">
      <alignment horizontal="center" vertical="center" wrapText="1"/>
    </xf>
    <xf numFmtId="0" fontId="3" fillId="9" borderId="69" xfId="0" applyFont="1" applyFill="1" applyBorder="1" applyAlignment="1">
      <alignment horizontal="center" vertical="center" wrapText="1"/>
    </xf>
    <xf numFmtId="0" fontId="3" fillId="9" borderId="71"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2" borderId="66" xfId="0" applyFont="1" applyFill="1" applyBorder="1" applyAlignment="1">
      <alignment horizontal="justify" vertical="center" wrapText="1"/>
    </xf>
    <xf numFmtId="0" fontId="3" fillId="2" borderId="71"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5" fillId="8" borderId="74" xfId="0" applyFont="1" applyFill="1" applyBorder="1" applyAlignment="1">
      <alignment horizontal="center" vertical="center" wrapText="1"/>
    </xf>
    <xf numFmtId="0" fontId="4" fillId="9" borderId="30" xfId="0" applyFont="1" applyFill="1" applyBorder="1" applyAlignment="1">
      <alignment horizontal="center" vertical="center" wrapText="1"/>
    </xf>
    <xf numFmtId="3" fontId="3" fillId="11" borderId="28" xfId="0" applyNumberFormat="1" applyFont="1" applyFill="1" applyBorder="1" applyAlignment="1">
      <alignment horizontal="center" vertical="center" wrapText="1"/>
    </xf>
    <xf numFmtId="3" fontId="3" fillId="4" borderId="77" xfId="0" applyNumberFormat="1" applyFont="1" applyFill="1" applyBorder="1" applyAlignment="1">
      <alignment horizontal="center" vertical="center" wrapText="1"/>
    </xf>
    <xf numFmtId="3" fontId="3" fillId="13" borderId="24" xfId="0" applyNumberFormat="1" applyFont="1" applyFill="1" applyBorder="1" applyAlignment="1">
      <alignment horizontal="center" vertical="center" wrapText="1"/>
    </xf>
    <xf numFmtId="3" fontId="3" fillId="9" borderId="24" xfId="0" applyNumberFormat="1" applyFont="1" applyFill="1" applyBorder="1" applyAlignment="1">
      <alignment horizontal="center" vertical="center" wrapText="1"/>
    </xf>
    <xf numFmtId="3" fontId="3" fillId="11" borderId="24" xfId="0" applyNumberFormat="1" applyFont="1" applyFill="1" applyBorder="1" applyAlignment="1">
      <alignment horizontal="center" vertical="center" wrapText="1"/>
    </xf>
    <xf numFmtId="3" fontId="3" fillId="4" borderId="78" xfId="0" applyNumberFormat="1" applyFont="1" applyFill="1" applyBorder="1" applyAlignment="1">
      <alignment horizontal="center" vertical="center" wrapText="1"/>
    </xf>
    <xf numFmtId="0" fontId="6" fillId="2" borderId="35" xfId="0" applyFont="1" applyFill="1" applyBorder="1" applyAlignment="1">
      <alignment horizontal="center" vertical="center" wrapText="1"/>
    </xf>
    <xf numFmtId="44" fontId="3" fillId="4" borderId="35" xfId="1" applyFont="1" applyFill="1" applyBorder="1" applyAlignment="1">
      <alignment horizontal="center" vertical="center" wrapText="1"/>
    </xf>
    <xf numFmtId="3" fontId="3" fillId="9" borderId="5" xfId="0" applyNumberFormat="1" applyFont="1" applyFill="1" applyBorder="1" applyAlignment="1">
      <alignment horizontal="center" vertical="center" wrapText="1"/>
    </xf>
    <xf numFmtId="3" fontId="3" fillId="4" borderId="35" xfId="0" applyNumberFormat="1" applyFont="1" applyFill="1" applyBorder="1" applyAlignment="1">
      <alignment horizontal="center" vertical="center" wrapText="1"/>
    </xf>
    <xf numFmtId="0" fontId="6" fillId="2" borderId="39" xfId="0" applyFont="1" applyFill="1" applyBorder="1" applyAlignment="1">
      <alignment horizontal="center" vertical="center" wrapText="1"/>
    </xf>
    <xf numFmtId="3" fontId="3" fillId="9" borderId="35" xfId="0" applyNumberFormat="1" applyFont="1" applyFill="1" applyBorder="1" applyAlignment="1">
      <alignment horizontal="center" vertical="center" wrapText="1"/>
    </xf>
    <xf numFmtId="0" fontId="6" fillId="0" borderId="68" xfId="0" applyFont="1" applyBorder="1" applyAlignment="1">
      <alignment horizontal="center" vertical="center" wrapText="1"/>
    </xf>
    <xf numFmtId="0" fontId="3" fillId="0" borderId="32" xfId="0" applyFont="1" applyBorder="1" applyAlignment="1">
      <alignment horizontal="center" vertical="center" wrapText="1"/>
    </xf>
    <xf numFmtId="3" fontId="3" fillId="4" borderId="0" xfId="0" applyNumberFormat="1" applyFont="1" applyFill="1" applyAlignment="1">
      <alignment horizontal="center" vertical="center" wrapText="1"/>
    </xf>
    <xf numFmtId="0" fontId="3" fillId="0" borderId="8" xfId="0" applyFont="1" applyBorder="1"/>
    <xf numFmtId="0" fontId="3" fillId="0" borderId="2" xfId="0" applyFont="1" applyBorder="1"/>
    <xf numFmtId="0" fontId="3" fillId="9" borderId="55" xfId="0" applyFont="1" applyFill="1" applyBorder="1" applyAlignment="1">
      <alignment horizontal="left" vertical="center" wrapText="1"/>
    </xf>
    <xf numFmtId="0" fontId="4" fillId="9" borderId="65" xfId="0" applyFont="1" applyFill="1" applyBorder="1" applyAlignment="1">
      <alignment horizontal="justify" vertical="center" wrapText="1"/>
    </xf>
    <xf numFmtId="0" fontId="4" fillId="2" borderId="26" xfId="0" applyFont="1" applyFill="1" applyBorder="1" applyAlignment="1">
      <alignment horizontal="justify" vertical="center"/>
    </xf>
    <xf numFmtId="0" fontId="3" fillId="0" borderId="0" xfId="0" applyFont="1" applyAlignment="1">
      <alignment vertical="center" wrapText="1"/>
    </xf>
    <xf numFmtId="0" fontId="3" fillId="0" borderId="0" xfId="0" applyFont="1"/>
    <xf numFmtId="0" fontId="17" fillId="0" borderId="0" xfId="0" applyFont="1" applyAlignment="1">
      <alignment horizontal="center" vertical="center"/>
    </xf>
    <xf numFmtId="10" fontId="3" fillId="3" borderId="61" xfId="0" applyNumberFormat="1" applyFont="1" applyFill="1" applyBorder="1" applyAlignment="1">
      <alignment horizontal="center" vertical="center" wrapText="1"/>
    </xf>
    <xf numFmtId="10" fontId="3" fillId="3" borderId="63" xfId="0" applyNumberFormat="1" applyFont="1" applyFill="1" applyBorder="1" applyAlignment="1">
      <alignment horizontal="center" vertical="center" wrapText="1"/>
    </xf>
    <xf numFmtId="10" fontId="3" fillId="14" borderId="26" xfId="0" applyNumberFormat="1" applyFont="1" applyFill="1" applyBorder="1" applyAlignment="1">
      <alignment horizontal="center" vertical="center" wrapText="1"/>
    </xf>
    <xf numFmtId="10" fontId="3" fillId="14" borderId="41" xfId="0" applyNumberFormat="1" applyFont="1" applyFill="1" applyBorder="1" applyAlignment="1">
      <alignment horizontal="center" vertical="center" wrapText="1"/>
    </xf>
    <xf numFmtId="3" fontId="3" fillId="4" borderId="30" xfId="0" applyNumberFormat="1" applyFont="1" applyFill="1" applyBorder="1" applyAlignment="1">
      <alignment horizontal="center" vertical="center" wrapText="1"/>
    </xf>
    <xf numFmtId="3" fontId="3" fillId="4" borderId="31" xfId="0" applyNumberFormat="1" applyFont="1" applyFill="1" applyBorder="1" applyAlignment="1">
      <alignment horizontal="center" vertical="center" wrapText="1"/>
    </xf>
    <xf numFmtId="0" fontId="3" fillId="4" borderId="14" xfId="0" applyFont="1" applyFill="1" applyBorder="1" applyAlignment="1">
      <alignment horizontal="center" vertical="center"/>
    </xf>
    <xf numFmtId="10" fontId="3" fillId="14" borderId="38" xfId="0" applyNumberFormat="1" applyFont="1" applyFill="1" applyBorder="1" applyAlignment="1">
      <alignment horizontal="center" vertical="center" wrapText="1"/>
    </xf>
    <xf numFmtId="10" fontId="3" fillId="14" borderId="29" xfId="0" applyNumberFormat="1" applyFont="1" applyFill="1" applyBorder="1" applyAlignment="1">
      <alignment horizontal="center" vertical="center" wrapText="1"/>
    </xf>
    <xf numFmtId="10" fontId="3" fillId="14" borderId="71" xfId="0" applyNumberFormat="1" applyFont="1" applyFill="1" applyBorder="1" applyAlignment="1">
      <alignment horizontal="center" vertical="center" wrapText="1"/>
    </xf>
    <xf numFmtId="10" fontId="3" fillId="14" borderId="66" xfId="0" applyNumberFormat="1" applyFont="1" applyFill="1" applyBorder="1" applyAlignment="1">
      <alignment horizontal="center" vertical="center" wrapText="1"/>
    </xf>
    <xf numFmtId="1" fontId="5" fillId="8" borderId="68" xfId="0" applyNumberFormat="1" applyFont="1" applyFill="1" applyBorder="1" applyAlignment="1">
      <alignment horizontal="center" vertical="center" wrapText="1"/>
    </xf>
    <xf numFmtId="3" fontId="5" fillId="8" borderId="32" xfId="0" applyNumberFormat="1" applyFont="1" applyFill="1" applyBorder="1" applyAlignment="1">
      <alignment horizontal="center" vertical="center" wrapText="1"/>
    </xf>
    <xf numFmtId="3" fontId="5" fillId="8" borderId="68" xfId="0" applyNumberFormat="1" applyFont="1" applyFill="1" applyBorder="1" applyAlignment="1">
      <alignment horizontal="center" vertical="center" wrapText="1"/>
    </xf>
    <xf numFmtId="3" fontId="5" fillId="8" borderId="38" xfId="0" applyNumberFormat="1" applyFont="1" applyFill="1" applyBorder="1" applyAlignment="1">
      <alignment horizontal="center" vertical="center" wrapText="1"/>
    </xf>
    <xf numFmtId="2" fontId="6" fillId="0" borderId="70" xfId="0" applyNumberFormat="1" applyFont="1" applyBorder="1" applyAlignment="1">
      <alignment horizontal="center" vertical="center" wrapText="1"/>
    </xf>
    <xf numFmtId="4" fontId="3" fillId="4" borderId="72" xfId="0" applyNumberFormat="1" applyFont="1" applyFill="1" applyBorder="1" applyAlignment="1">
      <alignment horizontal="center" vertical="center" wrapText="1"/>
    </xf>
    <xf numFmtId="4" fontId="3" fillId="4" borderId="54" xfId="0" applyNumberFormat="1" applyFont="1" applyFill="1" applyBorder="1" applyAlignment="1">
      <alignment horizontal="center" vertical="center" wrapText="1"/>
    </xf>
    <xf numFmtId="10" fontId="3" fillId="4" borderId="45" xfId="0" applyNumberFormat="1" applyFont="1" applyFill="1" applyBorder="1" applyAlignment="1">
      <alignment horizontal="center" vertical="center" wrapText="1"/>
    </xf>
    <xf numFmtId="0" fontId="4" fillId="2" borderId="10" xfId="0" applyFont="1" applyFill="1" applyBorder="1" applyAlignment="1">
      <alignment horizontal="justify" vertical="center" wrapText="1"/>
    </xf>
    <xf numFmtId="2" fontId="6" fillId="0" borderId="75" xfId="0" applyNumberFormat="1" applyFont="1" applyBorder="1" applyAlignment="1">
      <alignment horizontal="center" vertical="center" wrapText="1"/>
    </xf>
    <xf numFmtId="4" fontId="3" fillId="4" borderId="76" xfId="0" applyNumberFormat="1" applyFont="1" applyFill="1" applyBorder="1" applyAlignment="1">
      <alignment horizontal="center" vertical="center" wrapText="1"/>
    </xf>
    <xf numFmtId="3" fontId="3" fillId="4" borderId="27" xfId="0" applyNumberFormat="1" applyFont="1" applyFill="1" applyBorder="1" applyAlignment="1">
      <alignment horizontal="center" vertical="center" wrapText="1"/>
    </xf>
    <xf numFmtId="9" fontId="3" fillId="14" borderId="26" xfId="0" applyNumberFormat="1" applyFont="1" applyFill="1" applyBorder="1" applyAlignment="1">
      <alignment horizontal="center" vertical="center" wrapText="1"/>
    </xf>
    <xf numFmtId="9" fontId="4" fillId="3" borderId="25" xfId="0" applyNumberFormat="1" applyFont="1" applyFill="1" applyBorder="1" applyAlignment="1">
      <alignment horizontal="center" vertical="center" wrapText="1"/>
    </xf>
    <xf numFmtId="9" fontId="4" fillId="12" borderId="25" xfId="0" applyNumberFormat="1" applyFont="1" applyFill="1" applyBorder="1" applyAlignment="1">
      <alignment horizontal="center" vertical="center" wrapText="1"/>
    </xf>
    <xf numFmtId="9" fontId="4" fillId="3" borderId="57" xfId="0" applyNumberFormat="1" applyFont="1" applyFill="1" applyBorder="1" applyAlignment="1">
      <alignment horizontal="center" vertical="center" wrapText="1"/>
    </xf>
    <xf numFmtId="9" fontId="3" fillId="14" borderId="29" xfId="0" applyNumberFormat="1" applyFont="1" applyFill="1" applyBorder="1" applyAlignment="1">
      <alignment horizontal="center" vertical="center" wrapText="1"/>
    </xf>
    <xf numFmtId="9" fontId="0" fillId="3" borderId="25" xfId="0" applyNumberFormat="1" applyFill="1" applyBorder="1" applyAlignment="1">
      <alignment horizontal="center" vertical="center" wrapText="1"/>
    </xf>
    <xf numFmtId="9" fontId="0" fillId="3" borderId="26" xfId="0" applyNumberFormat="1" applyFill="1" applyBorder="1" applyAlignment="1">
      <alignment horizontal="center" vertical="center" wrapText="1"/>
    </xf>
    <xf numFmtId="9" fontId="6" fillId="3" borderId="25" xfId="0" applyNumberFormat="1" applyFont="1" applyFill="1" applyBorder="1" applyAlignment="1">
      <alignment horizontal="center" vertical="center" wrapText="1"/>
    </xf>
    <xf numFmtId="9" fontId="6" fillId="14" borderId="26" xfId="0" applyNumberFormat="1" applyFont="1" applyFill="1" applyBorder="1" applyAlignment="1">
      <alignment horizontal="center" vertical="center" wrapText="1"/>
    </xf>
    <xf numFmtId="9" fontId="18" fillId="3" borderId="25" xfId="0" applyNumberFormat="1" applyFont="1" applyFill="1" applyBorder="1" applyAlignment="1">
      <alignment horizontal="center" vertical="center" wrapText="1"/>
    </xf>
    <xf numFmtId="9" fontId="1" fillId="14" borderId="26" xfId="0" applyNumberFormat="1" applyFont="1" applyFill="1" applyBorder="1" applyAlignment="1">
      <alignment horizontal="center" vertical="center" wrapText="1"/>
    </xf>
    <xf numFmtId="9" fontId="1" fillId="14" borderId="25" xfId="0" applyNumberFormat="1" applyFont="1" applyFill="1" applyBorder="1" applyAlignment="1">
      <alignment horizontal="center" vertical="center" wrapText="1"/>
    </xf>
    <xf numFmtId="9" fontId="1" fillId="3" borderId="25" xfId="0" applyNumberFormat="1" applyFont="1" applyFill="1" applyBorder="1" applyAlignment="1">
      <alignment horizontal="center" vertical="center" wrapText="1"/>
    </xf>
    <xf numFmtId="9" fontId="3" fillId="3" borderId="61" xfId="0" applyNumberFormat="1" applyFont="1" applyFill="1" applyBorder="1" applyAlignment="1">
      <alignment horizontal="center" vertical="center" wrapText="1"/>
    </xf>
    <xf numFmtId="9" fontId="3" fillId="3" borderId="62"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27" xfId="0" applyNumberFormat="1" applyFont="1" applyBorder="1" applyAlignment="1">
      <alignment horizontal="center" vertical="center" wrapText="1"/>
    </xf>
    <xf numFmtId="0" fontId="4" fillId="0" borderId="43" xfId="0" applyFont="1" applyBorder="1" applyAlignment="1">
      <alignment horizontal="left" vertical="center" wrapText="1"/>
    </xf>
    <xf numFmtId="0" fontId="1" fillId="0" borderId="42" xfId="0" applyFont="1" applyBorder="1" applyAlignment="1">
      <alignment horizontal="left" vertical="center" wrapText="1"/>
    </xf>
    <xf numFmtId="0" fontId="1" fillId="0" borderId="52" xfId="0" applyFont="1" applyBorder="1" applyAlignment="1">
      <alignment horizontal="left" vertical="center" wrapText="1"/>
    </xf>
    <xf numFmtId="4" fontId="1" fillId="4" borderId="35" xfId="0" applyNumberFormat="1"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20"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4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0" xfId="0" applyFont="1" applyFill="1" applyAlignment="1">
      <alignment horizontal="center" vertical="center"/>
    </xf>
    <xf numFmtId="0" fontId="9" fillId="7" borderId="34" xfId="0" applyFont="1" applyFill="1" applyBorder="1" applyAlignment="1">
      <alignment horizontal="center" vertical="center"/>
    </xf>
    <xf numFmtId="0" fontId="9" fillId="7" borderId="33"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0"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49"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23" xfId="0" applyFont="1" applyBorder="1" applyAlignment="1">
      <alignment horizontal="center" vertical="center"/>
    </xf>
    <xf numFmtId="0" fontId="16" fillId="0" borderId="23" xfId="0" applyFont="1" applyBorder="1" applyAlignment="1">
      <alignment horizontal="center" vertical="top" wrapText="1"/>
    </xf>
    <xf numFmtId="0" fontId="16" fillId="0" borderId="23" xfId="0" applyFont="1" applyBorder="1" applyAlignment="1">
      <alignment horizontal="center" vertical="top"/>
    </xf>
    <xf numFmtId="0" fontId="5" fillId="8" borderId="4"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9" xfId="0" applyFont="1" applyFill="1" applyBorder="1" applyAlignment="1">
      <alignment horizontal="center" vertical="center" wrapText="1"/>
    </xf>
    <xf numFmtId="3" fontId="4" fillId="9" borderId="4" xfId="0" applyNumberFormat="1" applyFont="1" applyFill="1" applyBorder="1" applyAlignment="1">
      <alignment horizontal="center" vertical="center" wrapText="1"/>
    </xf>
    <xf numFmtId="3" fontId="4" fillId="9" borderId="5" xfId="0" applyNumberFormat="1" applyFont="1" applyFill="1" applyBorder="1" applyAlignment="1">
      <alignment horizontal="center" vertical="center" wrapText="1"/>
    </xf>
    <xf numFmtId="3" fontId="4" fillId="9" borderId="6"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0" fillId="0" borderId="0" xfId="0" applyAlignment="1">
      <alignment horizontal="justify" vertical="center" wrapText="1"/>
    </xf>
  </cellXfs>
  <cellStyles count="2">
    <cellStyle name="Moneda" xfId="1" builtinId="4"/>
    <cellStyle name="Normal" xfId="0" builtinId="0"/>
  </cellStyles>
  <dxfs count="22">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ill>
        <patternFill patternType="none">
          <bgColor auto="1"/>
        </patternFill>
      </fill>
    </dxf>
    <dxf>
      <font>
        <color rgb="FF006100"/>
      </font>
      <fill>
        <patternFill>
          <bgColor rgb="FFC6EFCE"/>
        </patternFill>
      </fill>
    </dxf>
  </dxfs>
  <tableStyles count="0" defaultTableStyle="TableStyleMedium2" defaultPivotStyle="PivotStyleLight16"/>
  <colors>
    <mruColors>
      <color rgb="FF009F7A"/>
      <color rgb="FF7FCFBC"/>
      <color rgb="FFFDE9EB"/>
      <color rgb="FFBD2452"/>
      <color rgb="FF611D1D"/>
      <color rgb="FFFEF4F5"/>
      <color rgb="FFF9D3D8"/>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399143</xdr:colOff>
      <xdr:row>0</xdr:row>
      <xdr:rowOff>0</xdr:rowOff>
    </xdr:from>
    <xdr:to>
      <xdr:col>2</xdr:col>
      <xdr:colOff>672193</xdr:colOff>
      <xdr:row>6</xdr:row>
      <xdr:rowOff>285750</xdr:rowOff>
    </xdr:to>
    <xdr:pic>
      <xdr:nvPicPr>
        <xdr:cNvPr id="3" name="Imagen 2">
          <a:extLst>
            <a:ext uri="{FF2B5EF4-FFF2-40B4-BE49-F238E27FC236}">
              <a16:creationId xmlns:a16="http://schemas.microsoft.com/office/drawing/2014/main" id="{853AF46A-ED02-4E5F-9536-B8AD47EB8497}"/>
            </a:ext>
          </a:extLst>
        </xdr:cNvPr>
        <xdr:cNvPicPr>
          <a:picLocks noChangeAspect="1"/>
        </xdr:cNvPicPr>
      </xdr:nvPicPr>
      <xdr:blipFill>
        <a:blip xmlns:r="http://schemas.openxmlformats.org/officeDocument/2006/relationships" r:embed="rId1"/>
        <a:stretch>
          <a:fillRect/>
        </a:stretch>
      </xdr:blipFill>
      <xdr:spPr>
        <a:xfrm>
          <a:off x="1184003" y="0"/>
          <a:ext cx="1817370" cy="2754630"/>
        </a:xfrm>
        <a:prstGeom prst="rect">
          <a:avLst/>
        </a:prstGeom>
      </xdr:spPr>
    </xdr:pic>
    <xdr:clientData/>
  </xdr:twoCellAnchor>
  <xdr:twoCellAnchor editAs="oneCell">
    <xdr:from>
      <xdr:col>23</xdr:col>
      <xdr:colOff>838200</xdr:colOff>
      <xdr:row>1</xdr:row>
      <xdr:rowOff>226410</xdr:rowOff>
    </xdr:from>
    <xdr:to>
      <xdr:col>23</xdr:col>
      <xdr:colOff>3048000</xdr:colOff>
      <xdr:row>6</xdr:row>
      <xdr:rowOff>35910</xdr:rowOff>
    </xdr:to>
    <xdr:pic>
      <xdr:nvPicPr>
        <xdr:cNvPr id="5" name="Imagen 4">
          <a:extLst>
            <a:ext uri="{FF2B5EF4-FFF2-40B4-BE49-F238E27FC236}">
              <a16:creationId xmlns:a16="http://schemas.microsoft.com/office/drawing/2014/main" id="{DA9A8026-DE6A-A4B7-9BF4-B29BE70C864E}"/>
            </a:ext>
          </a:extLst>
        </xdr:cNvPr>
        <xdr:cNvPicPr>
          <a:picLocks noChangeAspect="1"/>
        </xdr:cNvPicPr>
      </xdr:nvPicPr>
      <xdr:blipFill>
        <a:blip xmlns:r="http://schemas.openxmlformats.org/officeDocument/2006/relationships" r:embed="rId2"/>
        <a:stretch>
          <a:fillRect/>
        </a:stretch>
      </xdr:blipFill>
      <xdr:spPr>
        <a:xfrm>
          <a:off x="33045400" y="429610"/>
          <a:ext cx="2209800" cy="2095500"/>
        </a:xfrm>
        <a:prstGeom prst="rect">
          <a:avLst/>
        </a:prstGeom>
      </xdr:spPr>
    </xdr:pic>
    <xdr:clientData/>
  </xdr:twoCellAnchor>
  <xdr:twoCellAnchor editAs="oneCell">
    <xdr:from>
      <xdr:col>2</xdr:col>
      <xdr:colOff>1422400</xdr:colOff>
      <xdr:row>0</xdr:row>
      <xdr:rowOff>177800</xdr:rowOff>
    </xdr:from>
    <xdr:to>
      <xdr:col>3</xdr:col>
      <xdr:colOff>1143000</xdr:colOff>
      <xdr:row>5</xdr:row>
      <xdr:rowOff>176341</xdr:rowOff>
    </xdr:to>
    <xdr:pic>
      <xdr:nvPicPr>
        <xdr:cNvPr id="6" name="Imagen 5">
          <a:extLst>
            <a:ext uri="{FF2B5EF4-FFF2-40B4-BE49-F238E27FC236}">
              <a16:creationId xmlns:a16="http://schemas.microsoft.com/office/drawing/2014/main" id="{FCFB42E9-67F6-C962-013D-D80FC1E7BEE1}"/>
            </a:ext>
          </a:extLst>
        </xdr:cNvPr>
        <xdr:cNvPicPr>
          <a:picLocks noChangeAspect="1"/>
        </xdr:cNvPicPr>
      </xdr:nvPicPr>
      <xdr:blipFill>
        <a:blip xmlns:r="http://schemas.openxmlformats.org/officeDocument/2006/relationships" r:embed="rId3"/>
        <a:stretch>
          <a:fillRect/>
        </a:stretch>
      </xdr:blipFill>
      <xdr:spPr>
        <a:xfrm>
          <a:off x="3632200" y="177800"/>
          <a:ext cx="2235200" cy="21067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7A40F-6D22-47BC-8409-0CEACC4C2422}">
  <sheetPr>
    <pageSetUpPr fitToPage="1"/>
  </sheetPr>
  <dimension ref="A1:Y70"/>
  <sheetViews>
    <sheetView tabSelected="1" topLeftCell="A28" zoomScale="25" zoomScaleNormal="25" workbookViewId="0">
      <selection activeCell="B1" sqref="B1:X47"/>
    </sheetView>
  </sheetViews>
  <sheetFormatPr baseColWidth="10" defaultColWidth="11.453125" defaultRowHeight="14.5"/>
  <cols>
    <col min="2" max="2" width="22.453125" customWidth="1"/>
    <col min="3" max="3" width="35.90625" customWidth="1"/>
    <col min="4" max="4" width="33.90625" customWidth="1"/>
    <col min="5" max="6" width="31.453125" customWidth="1"/>
    <col min="7" max="11" width="17" customWidth="1"/>
    <col min="12" max="12" width="16.1796875" bestFit="1" customWidth="1"/>
    <col min="13" max="19" width="16.90625" customWidth="1"/>
    <col min="20" max="23" width="18.453125" customWidth="1"/>
    <col min="24" max="24" width="59.453125" customWidth="1"/>
  </cols>
  <sheetData>
    <row r="1" spans="1:25" ht="15" thickBot="1"/>
    <row r="2" spans="1:25" ht="63" customHeight="1">
      <c r="A2" s="1"/>
      <c r="B2" s="1"/>
      <c r="C2" s="1"/>
      <c r="D2" s="1"/>
      <c r="E2" s="172" t="s">
        <v>0</v>
      </c>
      <c r="F2" s="173"/>
      <c r="G2" s="173"/>
      <c r="H2" s="173"/>
      <c r="I2" s="173"/>
      <c r="J2" s="173"/>
      <c r="K2" s="173"/>
      <c r="L2" s="173"/>
      <c r="M2" s="173"/>
      <c r="N2" s="173"/>
      <c r="O2" s="173"/>
      <c r="P2" s="173"/>
      <c r="Q2" s="173"/>
      <c r="R2" s="173"/>
      <c r="S2" s="173"/>
      <c r="T2" s="173"/>
      <c r="U2" s="173"/>
      <c r="V2" s="174"/>
    </row>
    <row r="3" spans="1:25" ht="30" customHeight="1">
      <c r="A3" s="1"/>
      <c r="B3" s="1"/>
      <c r="C3" s="1"/>
      <c r="D3" s="1"/>
      <c r="E3" s="175" t="s">
        <v>1</v>
      </c>
      <c r="F3" s="176"/>
      <c r="G3" s="176"/>
      <c r="H3" s="176"/>
      <c r="I3" s="176"/>
      <c r="J3" s="176"/>
      <c r="K3" s="176"/>
      <c r="L3" s="176"/>
      <c r="M3" s="176"/>
      <c r="N3" s="176"/>
      <c r="O3" s="176"/>
      <c r="P3" s="176"/>
      <c r="Q3" s="176"/>
      <c r="R3" s="176"/>
      <c r="S3" s="176"/>
      <c r="T3" s="176"/>
      <c r="U3" s="176"/>
      <c r="V3" s="177"/>
    </row>
    <row r="4" spans="1:25" ht="26.25" customHeight="1">
      <c r="A4" s="1"/>
      <c r="B4" s="1"/>
      <c r="C4" s="1"/>
      <c r="D4" s="1"/>
      <c r="E4" s="175" t="s">
        <v>122</v>
      </c>
      <c r="F4" s="176"/>
      <c r="G4" s="176"/>
      <c r="H4" s="176"/>
      <c r="I4" s="176"/>
      <c r="J4" s="176"/>
      <c r="K4" s="176"/>
      <c r="L4" s="176"/>
      <c r="M4" s="176"/>
      <c r="N4" s="176"/>
      <c r="O4" s="176"/>
      <c r="P4" s="176"/>
      <c r="Q4" s="176"/>
      <c r="R4" s="176"/>
      <c r="S4" s="176"/>
      <c r="T4" s="176"/>
      <c r="U4" s="176"/>
      <c r="V4" s="177"/>
    </row>
    <row r="5" spans="1:25" ht="30" customHeight="1">
      <c r="A5" s="1"/>
      <c r="B5" s="1"/>
      <c r="C5" s="1"/>
      <c r="D5" s="1"/>
      <c r="E5" s="175" t="s">
        <v>123</v>
      </c>
      <c r="F5" s="176"/>
      <c r="G5" s="176"/>
      <c r="H5" s="176"/>
      <c r="I5" s="176"/>
      <c r="J5" s="176"/>
      <c r="K5" s="176"/>
      <c r="L5" s="176"/>
      <c r="M5" s="176"/>
      <c r="N5" s="176"/>
      <c r="O5" s="176"/>
      <c r="P5" s="176"/>
      <c r="Q5" s="176"/>
      <c r="R5" s="176"/>
      <c r="S5" s="176"/>
      <c r="T5" s="176"/>
      <c r="U5" s="176"/>
      <c r="V5" s="177"/>
    </row>
    <row r="6" spans="1:25" ht="30.5" thickBot="1">
      <c r="A6" s="1"/>
      <c r="B6" s="1"/>
      <c r="C6" s="1"/>
      <c r="D6" s="1"/>
      <c r="E6" s="178"/>
      <c r="F6" s="179"/>
      <c r="G6" s="179"/>
      <c r="H6" s="179"/>
      <c r="I6" s="179"/>
      <c r="J6" s="179"/>
      <c r="K6" s="179"/>
      <c r="L6" s="179"/>
      <c r="M6" s="179"/>
      <c r="N6" s="179"/>
      <c r="O6" s="179"/>
      <c r="P6" s="179"/>
      <c r="Q6" s="179"/>
      <c r="R6" s="179"/>
      <c r="S6" s="179"/>
      <c r="T6" s="179"/>
      <c r="U6" s="179"/>
      <c r="V6" s="180"/>
    </row>
    <row r="7" spans="1:25" ht="28.65" customHeight="1" thickBot="1"/>
    <row r="8" spans="1:25" ht="33.75" customHeight="1" thickBot="1">
      <c r="B8" s="120"/>
      <c r="C8" s="121"/>
      <c r="D8" s="121"/>
      <c r="E8" s="121"/>
      <c r="F8" s="121"/>
      <c r="G8" s="197" t="s">
        <v>2</v>
      </c>
      <c r="H8" s="198"/>
      <c r="I8" s="198"/>
      <c r="J8" s="198"/>
      <c r="K8" s="198"/>
      <c r="L8" s="198"/>
      <c r="M8" s="198"/>
      <c r="N8" s="198"/>
      <c r="O8" s="198"/>
      <c r="P8" s="198"/>
      <c r="Q8" s="198"/>
      <c r="R8" s="198"/>
      <c r="S8" s="198"/>
      <c r="T8" s="198"/>
      <c r="U8" s="198"/>
      <c r="V8" s="198"/>
      <c r="W8" s="199"/>
      <c r="X8" s="181" t="s">
        <v>3</v>
      </c>
    </row>
    <row r="9" spans="1:25" ht="47.25" customHeight="1" thickBot="1">
      <c r="B9" s="184" t="s">
        <v>114</v>
      </c>
      <c r="C9" s="184" t="s">
        <v>4</v>
      </c>
      <c r="D9" s="186" t="s">
        <v>5</v>
      </c>
      <c r="E9" s="186"/>
      <c r="F9" s="187"/>
      <c r="G9" s="188" t="s">
        <v>6</v>
      </c>
      <c r="H9" s="188"/>
      <c r="I9" s="188"/>
      <c r="J9" s="188"/>
      <c r="K9" s="189"/>
      <c r="L9" s="190" t="s">
        <v>7</v>
      </c>
      <c r="M9" s="191"/>
      <c r="N9" s="191"/>
      <c r="O9" s="192"/>
      <c r="P9" s="193" t="s">
        <v>8</v>
      </c>
      <c r="Q9" s="194"/>
      <c r="R9" s="194"/>
      <c r="S9" s="195"/>
      <c r="T9" s="194" t="s">
        <v>9</v>
      </c>
      <c r="U9" s="194"/>
      <c r="V9" s="194"/>
      <c r="W9" s="196"/>
      <c r="X9" s="182"/>
    </row>
    <row r="10" spans="1:25" ht="143.25" customHeight="1" thickBot="1">
      <c r="B10" s="185"/>
      <c r="C10" s="185"/>
      <c r="D10" s="18" t="s">
        <v>10</v>
      </c>
      <c r="E10" s="18" t="s">
        <v>11</v>
      </c>
      <c r="F10" s="74" t="s">
        <v>12</v>
      </c>
      <c r="G10" s="23" t="s">
        <v>13</v>
      </c>
      <c r="H10" s="79" t="s">
        <v>14</v>
      </c>
      <c r="I10" s="83" t="s">
        <v>15</v>
      </c>
      <c r="J10" s="79" t="s">
        <v>16</v>
      </c>
      <c r="K10" s="83" t="s">
        <v>17</v>
      </c>
      <c r="L10" s="24" t="s">
        <v>14</v>
      </c>
      <c r="M10" s="25" t="s">
        <v>15</v>
      </c>
      <c r="N10" s="26" t="s">
        <v>16</v>
      </c>
      <c r="O10" s="27" t="s">
        <v>17</v>
      </c>
      <c r="P10" s="28" t="s">
        <v>14</v>
      </c>
      <c r="Q10" s="29" t="s">
        <v>15</v>
      </c>
      <c r="R10" s="26" t="s">
        <v>16</v>
      </c>
      <c r="S10" s="30" t="s">
        <v>17</v>
      </c>
      <c r="T10" s="28" t="s">
        <v>14</v>
      </c>
      <c r="U10" s="29" t="s">
        <v>15</v>
      </c>
      <c r="V10" s="34" t="s">
        <v>16</v>
      </c>
      <c r="W10" s="30" t="s">
        <v>17</v>
      </c>
      <c r="X10" s="183"/>
    </row>
    <row r="11" spans="1:25" ht="228" customHeight="1">
      <c r="B11" s="15" t="s">
        <v>18</v>
      </c>
      <c r="C11" s="37" t="s">
        <v>115</v>
      </c>
      <c r="D11" s="3" t="s">
        <v>19</v>
      </c>
      <c r="E11" s="14" t="s">
        <v>89</v>
      </c>
      <c r="F11" s="65" t="s">
        <v>90</v>
      </c>
      <c r="G11" s="75">
        <v>84.12</v>
      </c>
      <c r="H11" s="143">
        <v>21.03</v>
      </c>
      <c r="I11" s="144">
        <v>21.03</v>
      </c>
      <c r="J11" s="145">
        <v>21.03</v>
      </c>
      <c r="K11" s="84">
        <v>45737</v>
      </c>
      <c r="L11" s="148">
        <v>21.03</v>
      </c>
      <c r="M11" s="149">
        <v>21.03</v>
      </c>
      <c r="N11" s="149">
        <v>21.03</v>
      </c>
      <c r="O11" s="106" t="s">
        <v>20</v>
      </c>
      <c r="P11" s="7">
        <f t="shared" ref="P11:R12" si="0">IFERROR((L11)/H11,"NO DISPONIBLE")</f>
        <v>1</v>
      </c>
      <c r="Q11" s="12">
        <f t="shared" si="0"/>
        <v>1</v>
      </c>
      <c r="R11" s="12">
        <f t="shared" si="0"/>
        <v>1</v>
      </c>
      <c r="S11" s="146" t="s">
        <v>20</v>
      </c>
      <c r="T11" s="160">
        <v>0.25</v>
      </c>
      <c r="U11" s="151">
        <v>0.5</v>
      </c>
      <c r="V11" s="151">
        <v>0.75</v>
      </c>
      <c r="W11" s="131" t="str">
        <f t="shared" ref="W11" si="1">IFERROR((L11+M11+N11+O11)/(H11+I11+J11+K11),"NO DISPONIBLE")</f>
        <v>NO DISPONIBLE</v>
      </c>
      <c r="X11" s="147" t="s">
        <v>158</v>
      </c>
      <c r="Y11" t="s">
        <v>131</v>
      </c>
    </row>
    <row r="12" spans="1:25" ht="100.5" customHeight="1">
      <c r="B12" s="103" t="s">
        <v>35</v>
      </c>
      <c r="C12" s="38" t="s">
        <v>36</v>
      </c>
      <c r="D12" s="39" t="s">
        <v>37</v>
      </c>
      <c r="E12" s="19" t="s">
        <v>88</v>
      </c>
      <c r="F12" s="66" t="s">
        <v>91</v>
      </c>
      <c r="G12" s="139">
        <v>508982.44</v>
      </c>
      <c r="H12" s="140">
        <v>109371.56</v>
      </c>
      <c r="I12" s="141">
        <v>111979.42</v>
      </c>
      <c r="J12" s="142">
        <v>134247.51999999999</v>
      </c>
      <c r="K12" s="141">
        <v>153383.44</v>
      </c>
      <c r="L12" s="134">
        <v>155376.32000000001</v>
      </c>
      <c r="M12" s="13">
        <v>148782.99</v>
      </c>
      <c r="N12" s="166">
        <v>160225</v>
      </c>
      <c r="O12" s="107" t="s">
        <v>21</v>
      </c>
      <c r="P12" s="7">
        <f t="shared" si="0"/>
        <v>1.4206281779285219</v>
      </c>
      <c r="Q12" s="157">
        <f t="shared" si="0"/>
        <v>1.3286636955254814</v>
      </c>
      <c r="R12" s="12">
        <f t="shared" si="0"/>
        <v>1.1935043567285266</v>
      </c>
      <c r="S12" s="17" t="str">
        <f>IFERROR((O12)/K12,"NO DISPONIBLE")</f>
        <v>NO DISPONIBLE</v>
      </c>
      <c r="T12" s="156">
        <f>IFERROR((L12)/(H12),"NO DISPONIBLE")</f>
        <v>1.4206281779285219</v>
      </c>
      <c r="U12" s="151">
        <f t="shared" ref="U12:U35" si="2">IFERROR((L12+M12)/(I12+J12),"NO DISPONIBLE")</f>
        <v>1.2352803880842609</v>
      </c>
      <c r="V12" s="12">
        <f>IFERROR((L12+M12+N12)/(H12+I12+J12),"NO DISPONIBLE")</f>
        <v>1.3059231408456446</v>
      </c>
      <c r="W12" s="31" t="str">
        <f>IFERROR((L12+M12+N12+O12)/(H12+I12+J12+K12),"NO DISPONIBLE")</f>
        <v>NO DISPONIBLE</v>
      </c>
      <c r="X12" s="169" t="s">
        <v>133</v>
      </c>
    </row>
    <row r="13" spans="1:25" ht="100.5" customHeight="1">
      <c r="B13" s="104" t="s">
        <v>38</v>
      </c>
      <c r="C13" s="40" t="s">
        <v>39</v>
      </c>
      <c r="D13" s="122" t="s">
        <v>40</v>
      </c>
      <c r="E13" s="20" t="s">
        <v>88</v>
      </c>
      <c r="F13" s="123" t="s">
        <v>92</v>
      </c>
      <c r="G13" s="89">
        <v>2200</v>
      </c>
      <c r="H13" s="90">
        <v>550</v>
      </c>
      <c r="I13" s="91">
        <v>550</v>
      </c>
      <c r="J13" s="92">
        <v>550</v>
      </c>
      <c r="K13" s="91">
        <v>550</v>
      </c>
      <c r="L13" s="132">
        <v>550</v>
      </c>
      <c r="M13" s="13">
        <v>550</v>
      </c>
      <c r="N13" s="166">
        <v>550</v>
      </c>
      <c r="O13" s="108" t="s">
        <v>21</v>
      </c>
      <c r="P13" s="153">
        <f t="shared" ref="P13:P35" si="3">IFERROR((L13)/H13,"NO DISPONIBLE")</f>
        <v>1</v>
      </c>
      <c r="Q13" s="151">
        <f t="shared" ref="Q13:Q35" si="4">IFERROR((M13)/I13,"NO DISPONIBLE")</f>
        <v>1</v>
      </c>
      <c r="R13" s="130">
        <f t="shared" ref="R13:R35" si="5">IFERROR((N13)/J13,"NO DISPONIBLE")</f>
        <v>1</v>
      </c>
      <c r="S13" s="135" t="str">
        <f t="shared" ref="S13:S35" si="6">IFERROR((O13)/K13,"NO DISPONIBLE")</f>
        <v>NO DISPONIBLE</v>
      </c>
      <c r="T13" s="156">
        <f t="shared" ref="T11:T35" si="7">IFERROR((L13)/(H13),"NO DISPONIBLE")</f>
        <v>1</v>
      </c>
      <c r="U13" s="151">
        <f t="shared" si="2"/>
        <v>1</v>
      </c>
      <c r="V13" s="130">
        <f t="shared" ref="V13:V35" si="8">IFERROR((L13+M13+N13)/(H13+I13+J13),"NO DISPONIBLE")</f>
        <v>1</v>
      </c>
      <c r="W13" s="131" t="str">
        <f t="shared" ref="W13:W35" si="9">IFERROR((L13+M13+N13+O13)/(H13+I13+J13+K13),"NO DISPONIBLE")</f>
        <v>NO DISPONIBLE</v>
      </c>
      <c r="X13" s="168" t="s">
        <v>134</v>
      </c>
    </row>
    <row r="14" spans="1:25" ht="93.5" customHeight="1">
      <c r="B14" s="2" t="s">
        <v>22</v>
      </c>
      <c r="C14" s="124" t="s">
        <v>120</v>
      </c>
      <c r="D14" s="41" t="s">
        <v>41</v>
      </c>
      <c r="E14" s="4" t="s">
        <v>88</v>
      </c>
      <c r="F14" s="67" t="s">
        <v>93</v>
      </c>
      <c r="G14" s="76">
        <v>40515</v>
      </c>
      <c r="H14" s="80">
        <v>9990</v>
      </c>
      <c r="I14" s="77">
        <v>10101</v>
      </c>
      <c r="J14" s="86">
        <v>10212</v>
      </c>
      <c r="K14" s="77">
        <v>10212</v>
      </c>
      <c r="L14" s="132">
        <v>9990</v>
      </c>
      <c r="M14" s="13">
        <v>10101</v>
      </c>
      <c r="N14" s="166">
        <v>10212</v>
      </c>
      <c r="O14" s="109" t="s">
        <v>21</v>
      </c>
      <c r="P14" s="152">
        <f t="shared" si="3"/>
        <v>1</v>
      </c>
      <c r="Q14" s="151">
        <f t="shared" si="4"/>
        <v>1</v>
      </c>
      <c r="R14" s="130">
        <f t="shared" si="5"/>
        <v>1</v>
      </c>
      <c r="S14" s="135" t="str">
        <f t="shared" si="6"/>
        <v>NO DISPONIBLE</v>
      </c>
      <c r="T14" s="156">
        <f t="shared" si="7"/>
        <v>1</v>
      </c>
      <c r="U14" s="151">
        <v>1</v>
      </c>
      <c r="V14" s="130">
        <f t="shared" si="8"/>
        <v>1</v>
      </c>
      <c r="W14" s="131" t="str">
        <f t="shared" si="9"/>
        <v>NO DISPONIBLE</v>
      </c>
      <c r="X14" s="32" t="s">
        <v>135</v>
      </c>
    </row>
    <row r="15" spans="1:25" ht="95" customHeight="1">
      <c r="B15" s="2" t="s">
        <v>22</v>
      </c>
      <c r="C15" s="42" t="s">
        <v>42</v>
      </c>
      <c r="D15" s="41" t="s">
        <v>43</v>
      </c>
      <c r="E15" s="4" t="s">
        <v>88</v>
      </c>
      <c r="F15" s="68" t="s">
        <v>94</v>
      </c>
      <c r="G15" s="76">
        <v>959</v>
      </c>
      <c r="H15" s="80">
        <v>290</v>
      </c>
      <c r="I15" s="77">
        <v>298</v>
      </c>
      <c r="J15" s="86">
        <v>265</v>
      </c>
      <c r="K15" s="77">
        <v>106</v>
      </c>
      <c r="L15" s="132">
        <v>61</v>
      </c>
      <c r="M15" s="13">
        <v>74</v>
      </c>
      <c r="N15" s="166">
        <v>59</v>
      </c>
      <c r="O15" s="109" t="s">
        <v>21</v>
      </c>
      <c r="P15" s="163">
        <f t="shared" si="3"/>
        <v>0.2103448275862069</v>
      </c>
      <c r="Q15" s="161">
        <f t="shared" si="4"/>
        <v>0.24832214765100671</v>
      </c>
      <c r="R15" s="130">
        <f t="shared" si="5"/>
        <v>0.22264150943396227</v>
      </c>
      <c r="S15" s="135" t="str">
        <f t="shared" si="6"/>
        <v>NO DISPONIBLE</v>
      </c>
      <c r="T15" s="160">
        <f t="shared" si="7"/>
        <v>0.2103448275862069</v>
      </c>
      <c r="U15" s="161">
        <f t="shared" si="2"/>
        <v>0.23978685612788633</v>
      </c>
      <c r="V15" s="130">
        <f t="shared" si="8"/>
        <v>0.22743259085580306</v>
      </c>
      <c r="W15" s="131" t="str">
        <f t="shared" si="9"/>
        <v>NO DISPONIBLE</v>
      </c>
      <c r="X15" s="36" t="s">
        <v>136</v>
      </c>
    </row>
    <row r="16" spans="1:25" ht="83.5" customHeight="1">
      <c r="B16" s="2" t="s">
        <v>22</v>
      </c>
      <c r="C16" s="42" t="s">
        <v>44</v>
      </c>
      <c r="D16" s="41" t="s">
        <v>124</v>
      </c>
      <c r="E16" s="4" t="s">
        <v>88</v>
      </c>
      <c r="F16" s="67" t="s">
        <v>95</v>
      </c>
      <c r="G16" s="76">
        <v>677</v>
      </c>
      <c r="H16" s="80">
        <v>165</v>
      </c>
      <c r="I16" s="77">
        <v>145</v>
      </c>
      <c r="J16" s="86">
        <v>218</v>
      </c>
      <c r="K16" s="77">
        <v>149</v>
      </c>
      <c r="L16" s="132">
        <v>223</v>
      </c>
      <c r="M16" s="13">
        <v>273</v>
      </c>
      <c r="N16" s="166">
        <v>291</v>
      </c>
      <c r="O16" s="109" t="s">
        <v>21</v>
      </c>
      <c r="P16" s="152">
        <f t="shared" si="3"/>
        <v>1.3515151515151516</v>
      </c>
      <c r="Q16" s="151">
        <f t="shared" si="4"/>
        <v>1.8827586206896552</v>
      </c>
      <c r="R16" s="130">
        <f t="shared" si="5"/>
        <v>1.334862385321101</v>
      </c>
      <c r="S16" s="135" t="str">
        <f t="shared" si="6"/>
        <v>NO DISPONIBLE</v>
      </c>
      <c r="T16" s="156">
        <f t="shared" si="7"/>
        <v>1.3515151515151516</v>
      </c>
      <c r="U16" s="151">
        <f t="shared" si="2"/>
        <v>1.3663911845730028</v>
      </c>
      <c r="V16" s="130">
        <f t="shared" si="8"/>
        <v>1.490530303030303</v>
      </c>
      <c r="W16" s="131" t="str">
        <f t="shared" si="9"/>
        <v>NO DISPONIBLE</v>
      </c>
      <c r="X16" s="36" t="s">
        <v>138</v>
      </c>
    </row>
    <row r="17" spans="2:24" ht="88.5" customHeight="1">
      <c r="B17" s="2" t="s">
        <v>22</v>
      </c>
      <c r="C17" s="124" t="s">
        <v>121</v>
      </c>
      <c r="D17" s="41" t="s">
        <v>45</v>
      </c>
      <c r="E17" s="4" t="s">
        <v>88</v>
      </c>
      <c r="F17" s="67" t="s">
        <v>96</v>
      </c>
      <c r="G17" s="76">
        <v>7825</v>
      </c>
      <c r="H17" s="80">
        <v>1925</v>
      </c>
      <c r="I17" s="77">
        <v>1950</v>
      </c>
      <c r="J17" s="86">
        <v>1975</v>
      </c>
      <c r="K17" s="77">
        <v>1975</v>
      </c>
      <c r="L17" s="132">
        <v>1925</v>
      </c>
      <c r="M17" s="13">
        <v>1950</v>
      </c>
      <c r="N17" s="166">
        <v>1975</v>
      </c>
      <c r="O17" s="109" t="s">
        <v>21</v>
      </c>
      <c r="P17" s="152">
        <f t="shared" si="3"/>
        <v>1</v>
      </c>
      <c r="Q17" s="151">
        <f t="shared" si="4"/>
        <v>1</v>
      </c>
      <c r="R17" s="130">
        <f t="shared" si="5"/>
        <v>1</v>
      </c>
      <c r="S17" s="135" t="str">
        <f t="shared" si="6"/>
        <v>NO DISPONIBLE</v>
      </c>
      <c r="T17" s="156">
        <f t="shared" si="7"/>
        <v>1</v>
      </c>
      <c r="U17" s="151">
        <f t="shared" si="2"/>
        <v>0.98726114649681529</v>
      </c>
      <c r="V17" s="130">
        <f t="shared" si="8"/>
        <v>1</v>
      </c>
      <c r="W17" s="131" t="str">
        <f t="shared" si="9"/>
        <v>NO DISPONIBLE</v>
      </c>
      <c r="X17" s="36" t="s">
        <v>137</v>
      </c>
    </row>
    <row r="18" spans="2:24" ht="94" customHeight="1">
      <c r="B18" s="104" t="s">
        <v>46</v>
      </c>
      <c r="C18" s="43" t="s">
        <v>47</v>
      </c>
      <c r="D18" s="44" t="s">
        <v>48</v>
      </c>
      <c r="E18" s="88" t="s">
        <v>119</v>
      </c>
      <c r="F18" s="69" t="s">
        <v>97</v>
      </c>
      <c r="G18" s="89">
        <v>2</v>
      </c>
      <c r="H18" s="90">
        <v>0</v>
      </c>
      <c r="I18" s="91">
        <v>1</v>
      </c>
      <c r="J18" s="92">
        <v>0</v>
      </c>
      <c r="K18" s="91">
        <v>1</v>
      </c>
      <c r="L18" s="132">
        <v>0</v>
      </c>
      <c r="M18" s="13">
        <v>1</v>
      </c>
      <c r="N18" s="166">
        <v>0</v>
      </c>
      <c r="O18" s="108" t="s">
        <v>21</v>
      </c>
      <c r="P18" s="162">
        <v>0</v>
      </c>
      <c r="Q18" s="151">
        <f t="shared" si="4"/>
        <v>1</v>
      </c>
      <c r="R18" s="162">
        <v>0</v>
      </c>
      <c r="S18" s="135" t="str">
        <f t="shared" si="6"/>
        <v>NO DISPONIBLE</v>
      </c>
      <c r="T18" s="160">
        <v>0</v>
      </c>
      <c r="U18" s="151">
        <f t="shared" si="2"/>
        <v>1</v>
      </c>
      <c r="V18" s="130">
        <f t="shared" si="8"/>
        <v>1</v>
      </c>
      <c r="W18" s="131" t="str">
        <f t="shared" si="9"/>
        <v>NO DISPONIBLE</v>
      </c>
      <c r="X18" s="170" t="s">
        <v>139</v>
      </c>
    </row>
    <row r="19" spans="2:24" ht="90.5" customHeight="1">
      <c r="B19" s="45" t="s">
        <v>22</v>
      </c>
      <c r="C19" s="42" t="s">
        <v>49</v>
      </c>
      <c r="D19" s="41" t="s">
        <v>50</v>
      </c>
      <c r="E19" s="4" t="s">
        <v>88</v>
      </c>
      <c r="F19" s="68" t="s">
        <v>98</v>
      </c>
      <c r="G19" s="76">
        <v>12</v>
      </c>
      <c r="H19" s="80">
        <v>3</v>
      </c>
      <c r="I19" s="77">
        <v>3</v>
      </c>
      <c r="J19" s="86">
        <v>3</v>
      </c>
      <c r="K19" s="77">
        <v>3</v>
      </c>
      <c r="L19" s="132">
        <v>3</v>
      </c>
      <c r="M19" s="13">
        <v>3</v>
      </c>
      <c r="N19" s="166">
        <v>3</v>
      </c>
      <c r="O19" s="109" t="s">
        <v>21</v>
      </c>
      <c r="P19" s="152">
        <f t="shared" si="3"/>
        <v>1</v>
      </c>
      <c r="Q19" s="151">
        <f t="shared" si="4"/>
        <v>1</v>
      </c>
      <c r="R19" s="130">
        <f t="shared" si="5"/>
        <v>1</v>
      </c>
      <c r="S19" s="135" t="str">
        <f t="shared" si="6"/>
        <v>NO DISPONIBLE</v>
      </c>
      <c r="T19" s="156">
        <f t="shared" si="7"/>
        <v>1</v>
      </c>
      <c r="U19" s="151">
        <f t="shared" si="2"/>
        <v>1</v>
      </c>
      <c r="V19" s="130">
        <f t="shared" si="8"/>
        <v>1</v>
      </c>
      <c r="W19" s="131" t="str">
        <f t="shared" si="9"/>
        <v>NO DISPONIBLE</v>
      </c>
      <c r="X19" s="36" t="s">
        <v>140</v>
      </c>
    </row>
    <row r="20" spans="2:24" ht="99" customHeight="1">
      <c r="B20" s="45" t="s">
        <v>22</v>
      </c>
      <c r="C20" s="46" t="s">
        <v>51</v>
      </c>
      <c r="D20" s="41" t="s">
        <v>52</v>
      </c>
      <c r="E20" s="4" t="s">
        <v>88</v>
      </c>
      <c r="F20" s="68" t="s">
        <v>99</v>
      </c>
      <c r="G20" s="76">
        <v>12</v>
      </c>
      <c r="H20" s="80">
        <v>3</v>
      </c>
      <c r="I20" s="77">
        <v>3</v>
      </c>
      <c r="J20" s="86">
        <v>3</v>
      </c>
      <c r="K20" s="77">
        <v>3</v>
      </c>
      <c r="L20" s="132">
        <v>3</v>
      </c>
      <c r="M20" s="13">
        <v>3</v>
      </c>
      <c r="N20" s="166">
        <v>3</v>
      </c>
      <c r="O20" s="109" t="s">
        <v>21</v>
      </c>
      <c r="P20" s="152">
        <f t="shared" si="3"/>
        <v>1</v>
      </c>
      <c r="Q20" s="151">
        <f t="shared" si="4"/>
        <v>1</v>
      </c>
      <c r="R20" s="130">
        <f t="shared" si="5"/>
        <v>1</v>
      </c>
      <c r="S20" s="135" t="str">
        <f t="shared" si="6"/>
        <v>NO DISPONIBLE</v>
      </c>
      <c r="T20" s="156">
        <f t="shared" si="7"/>
        <v>1</v>
      </c>
      <c r="U20" s="151">
        <f t="shared" si="2"/>
        <v>1</v>
      </c>
      <c r="V20" s="130">
        <f t="shared" si="8"/>
        <v>1</v>
      </c>
      <c r="W20" s="131" t="str">
        <f t="shared" si="9"/>
        <v>NO DISPONIBLE</v>
      </c>
      <c r="X20" s="36" t="s">
        <v>141</v>
      </c>
    </row>
    <row r="21" spans="2:24" ht="98" customHeight="1">
      <c r="B21" s="45" t="s">
        <v>22</v>
      </c>
      <c r="C21" s="46" t="s">
        <v>53</v>
      </c>
      <c r="D21" s="41" t="s">
        <v>54</v>
      </c>
      <c r="E21" s="4" t="s">
        <v>88</v>
      </c>
      <c r="F21" s="68" t="s">
        <v>100</v>
      </c>
      <c r="G21" s="76">
        <v>12</v>
      </c>
      <c r="H21" s="80">
        <v>3</v>
      </c>
      <c r="I21" s="77">
        <v>3</v>
      </c>
      <c r="J21" s="86">
        <v>3</v>
      </c>
      <c r="K21" s="77">
        <v>3</v>
      </c>
      <c r="L21" s="132">
        <v>3</v>
      </c>
      <c r="M21" s="13">
        <v>3</v>
      </c>
      <c r="N21" s="166">
        <v>3</v>
      </c>
      <c r="O21" s="109" t="s">
        <v>21</v>
      </c>
      <c r="P21" s="152">
        <f t="shared" si="3"/>
        <v>1</v>
      </c>
      <c r="Q21" s="151">
        <f t="shared" si="4"/>
        <v>1</v>
      </c>
      <c r="R21" s="130">
        <f t="shared" si="5"/>
        <v>1</v>
      </c>
      <c r="S21" s="135" t="str">
        <f t="shared" si="6"/>
        <v>NO DISPONIBLE</v>
      </c>
      <c r="T21" s="156">
        <f t="shared" si="7"/>
        <v>1</v>
      </c>
      <c r="U21" s="151">
        <f t="shared" si="2"/>
        <v>1</v>
      </c>
      <c r="V21" s="130">
        <f t="shared" si="8"/>
        <v>1</v>
      </c>
      <c r="W21" s="131" t="str">
        <f t="shared" si="9"/>
        <v>NO DISPONIBLE</v>
      </c>
      <c r="X21" s="36" t="s">
        <v>142</v>
      </c>
    </row>
    <row r="22" spans="2:24" ht="98.5" customHeight="1">
      <c r="B22" s="47" t="s">
        <v>55</v>
      </c>
      <c r="C22" s="48" t="s">
        <v>56</v>
      </c>
      <c r="D22" s="48" t="s">
        <v>57</v>
      </c>
      <c r="E22" s="88" t="s">
        <v>88</v>
      </c>
      <c r="F22" s="70" t="s">
        <v>101</v>
      </c>
      <c r="G22" s="89">
        <v>1600</v>
      </c>
      <c r="H22" s="90">
        <v>1300</v>
      </c>
      <c r="I22" s="91">
        <v>200</v>
      </c>
      <c r="J22" s="92">
        <v>50</v>
      </c>
      <c r="K22" s="91">
        <v>50</v>
      </c>
      <c r="L22" s="132">
        <v>1274</v>
      </c>
      <c r="M22" s="13">
        <v>216</v>
      </c>
      <c r="N22" s="166">
        <v>68</v>
      </c>
      <c r="O22" s="108" t="s">
        <v>21</v>
      </c>
      <c r="P22" s="153">
        <f t="shared" si="3"/>
        <v>0.98</v>
      </c>
      <c r="Q22" s="151">
        <f t="shared" si="4"/>
        <v>1.08</v>
      </c>
      <c r="R22" s="130">
        <f t="shared" si="5"/>
        <v>1.36</v>
      </c>
      <c r="S22" s="135" t="str">
        <f t="shared" si="6"/>
        <v>NO DISPONIBLE</v>
      </c>
      <c r="T22" s="156">
        <f t="shared" si="7"/>
        <v>0.98</v>
      </c>
      <c r="U22" s="151">
        <f t="shared" si="2"/>
        <v>5.96</v>
      </c>
      <c r="V22" s="130">
        <f t="shared" si="8"/>
        <v>1.0051612903225806</v>
      </c>
      <c r="W22" s="131" t="str">
        <f t="shared" si="9"/>
        <v>NO DISPONIBLE</v>
      </c>
      <c r="X22" s="170" t="s">
        <v>145</v>
      </c>
    </row>
    <row r="23" spans="2:24" ht="129.5" customHeight="1">
      <c r="B23" s="45" t="s">
        <v>58</v>
      </c>
      <c r="C23" s="49" t="s">
        <v>59</v>
      </c>
      <c r="D23" s="41" t="s">
        <v>60</v>
      </c>
      <c r="E23" s="4" t="s">
        <v>88</v>
      </c>
      <c r="F23" s="68" t="s">
        <v>102</v>
      </c>
      <c r="G23" s="117">
        <v>63301</v>
      </c>
      <c r="H23" s="118">
        <v>50000</v>
      </c>
      <c r="I23" s="77">
        <v>6055</v>
      </c>
      <c r="J23" s="86">
        <v>4211</v>
      </c>
      <c r="K23" s="77">
        <v>3035</v>
      </c>
      <c r="L23" s="132">
        <v>61564</v>
      </c>
      <c r="M23" s="13">
        <v>9501</v>
      </c>
      <c r="N23" s="166">
        <v>6233</v>
      </c>
      <c r="O23" s="109" t="s">
        <v>21</v>
      </c>
      <c r="P23" s="152">
        <f t="shared" si="3"/>
        <v>1.2312799999999999</v>
      </c>
      <c r="Q23" s="151">
        <f t="shared" si="4"/>
        <v>1.5691164327002478</v>
      </c>
      <c r="R23" s="130">
        <f t="shared" si="5"/>
        <v>1.4801709807646639</v>
      </c>
      <c r="S23" s="135" t="str">
        <f t="shared" si="6"/>
        <v>NO DISPONIBLE</v>
      </c>
      <c r="T23" s="156">
        <f t="shared" si="7"/>
        <v>1.2312799999999999</v>
      </c>
      <c r="U23" s="151">
        <f t="shared" si="2"/>
        <v>6.9223650886421195</v>
      </c>
      <c r="V23" s="130">
        <f t="shared" si="8"/>
        <v>1.2826137457272757</v>
      </c>
      <c r="W23" s="131" t="str">
        <f t="shared" si="9"/>
        <v>NO DISPONIBLE</v>
      </c>
      <c r="X23" s="36" t="s">
        <v>146</v>
      </c>
    </row>
    <row r="24" spans="2:24" ht="141.5" customHeight="1">
      <c r="B24" s="45" t="s">
        <v>22</v>
      </c>
      <c r="C24" s="42" t="s">
        <v>61</v>
      </c>
      <c r="D24" s="50" t="s">
        <v>118</v>
      </c>
      <c r="E24" s="4" t="s">
        <v>88</v>
      </c>
      <c r="F24" s="68" t="s">
        <v>117</v>
      </c>
      <c r="G24" s="117">
        <v>1600</v>
      </c>
      <c r="H24" s="118">
        <v>1300</v>
      </c>
      <c r="I24" s="77">
        <v>200</v>
      </c>
      <c r="J24" s="86">
        <v>50</v>
      </c>
      <c r="K24" s="77">
        <v>50</v>
      </c>
      <c r="L24" s="132">
        <v>1274</v>
      </c>
      <c r="M24" s="13">
        <v>216</v>
      </c>
      <c r="N24" s="166">
        <v>68</v>
      </c>
      <c r="O24" s="109" t="s">
        <v>21</v>
      </c>
      <c r="P24" s="152">
        <f t="shared" si="3"/>
        <v>0.98</v>
      </c>
      <c r="Q24" s="151">
        <f t="shared" si="4"/>
        <v>1.08</v>
      </c>
      <c r="R24" s="130">
        <f t="shared" si="5"/>
        <v>1.36</v>
      </c>
      <c r="S24" s="135" t="str">
        <f t="shared" si="6"/>
        <v>NO DISPONIBLE</v>
      </c>
      <c r="T24" s="156">
        <f t="shared" si="7"/>
        <v>0.98</v>
      </c>
      <c r="U24" s="151">
        <f t="shared" si="2"/>
        <v>5.96</v>
      </c>
      <c r="V24" s="130">
        <f t="shared" si="8"/>
        <v>1.0051612903225806</v>
      </c>
      <c r="W24" s="131" t="str">
        <f t="shared" si="9"/>
        <v>NO DISPONIBLE</v>
      </c>
      <c r="X24" s="36" t="s">
        <v>147</v>
      </c>
    </row>
    <row r="25" spans="2:24" ht="160" customHeight="1">
      <c r="B25" s="45" t="s">
        <v>58</v>
      </c>
      <c r="C25" s="42" t="s">
        <v>62</v>
      </c>
      <c r="D25" s="41" t="s">
        <v>63</v>
      </c>
      <c r="E25" s="4" t="s">
        <v>88</v>
      </c>
      <c r="F25" s="68" t="s">
        <v>103</v>
      </c>
      <c r="G25" s="76">
        <v>80</v>
      </c>
      <c r="H25" s="80">
        <v>0</v>
      </c>
      <c r="I25" s="77">
        <v>25</v>
      </c>
      <c r="J25" s="86">
        <v>25</v>
      </c>
      <c r="K25" s="77">
        <v>30</v>
      </c>
      <c r="L25" s="132">
        <v>0</v>
      </c>
      <c r="M25" s="13">
        <v>3</v>
      </c>
      <c r="N25" s="166">
        <v>19</v>
      </c>
      <c r="O25" s="109" t="s">
        <v>21</v>
      </c>
      <c r="P25" s="158">
        <v>0</v>
      </c>
      <c r="Q25" s="159">
        <f t="shared" si="4"/>
        <v>0.12</v>
      </c>
      <c r="R25" s="130">
        <f t="shared" si="5"/>
        <v>0.76</v>
      </c>
      <c r="S25" s="135" t="str">
        <f t="shared" si="6"/>
        <v>NO DISPONIBLE</v>
      </c>
      <c r="T25" s="160">
        <v>0</v>
      </c>
      <c r="U25" s="161">
        <f t="shared" si="2"/>
        <v>0.06</v>
      </c>
      <c r="V25" s="130">
        <f t="shared" si="8"/>
        <v>0.44</v>
      </c>
      <c r="W25" s="131" t="str">
        <f t="shared" si="9"/>
        <v>NO DISPONIBLE</v>
      </c>
      <c r="X25" s="36" t="s">
        <v>148</v>
      </c>
    </row>
    <row r="26" spans="2:24" ht="91.5" customHeight="1">
      <c r="B26" s="47" t="s">
        <v>64</v>
      </c>
      <c r="C26" s="51" t="s">
        <v>65</v>
      </c>
      <c r="D26" s="52" t="s">
        <v>66</v>
      </c>
      <c r="E26" s="88" t="s">
        <v>88</v>
      </c>
      <c r="F26" s="71" t="s">
        <v>104</v>
      </c>
      <c r="G26" s="89">
        <v>612110</v>
      </c>
      <c r="H26" s="93">
        <v>153027</v>
      </c>
      <c r="I26" s="89">
        <v>153027</v>
      </c>
      <c r="J26" s="94">
        <v>153028</v>
      </c>
      <c r="K26" s="89">
        <v>153028</v>
      </c>
      <c r="L26" s="132">
        <v>83327</v>
      </c>
      <c r="M26" s="13">
        <v>85372</v>
      </c>
      <c r="N26" s="166">
        <v>96733</v>
      </c>
      <c r="O26" s="108" t="s">
        <v>21</v>
      </c>
      <c r="P26" s="153">
        <f t="shared" si="3"/>
        <v>0.5445248224169591</v>
      </c>
      <c r="Q26" s="151">
        <f t="shared" si="4"/>
        <v>0.55788847719683454</v>
      </c>
      <c r="R26" s="130">
        <f t="shared" si="5"/>
        <v>0.63212614684894264</v>
      </c>
      <c r="S26" s="135" t="str">
        <f t="shared" si="6"/>
        <v>NO DISPONIBLE</v>
      </c>
      <c r="T26" s="156">
        <f t="shared" si="7"/>
        <v>0.5445248224169591</v>
      </c>
      <c r="U26" s="151">
        <f t="shared" si="2"/>
        <v>0.55120484880168596</v>
      </c>
      <c r="V26" s="130">
        <f t="shared" si="8"/>
        <v>0.57817993299671955</v>
      </c>
      <c r="W26" s="131" t="str">
        <f t="shared" si="9"/>
        <v>NO DISPONIBLE</v>
      </c>
      <c r="X26" s="170" t="s">
        <v>149</v>
      </c>
    </row>
    <row r="27" spans="2:24" ht="102.5" customHeight="1">
      <c r="B27" s="45" t="s">
        <v>58</v>
      </c>
      <c r="C27" s="53" t="s">
        <v>67</v>
      </c>
      <c r="D27" s="41" t="s">
        <v>68</v>
      </c>
      <c r="E27" s="4" t="s">
        <v>88</v>
      </c>
      <c r="F27" s="68" t="s">
        <v>105</v>
      </c>
      <c r="G27" s="77">
        <v>695</v>
      </c>
      <c r="H27" s="80">
        <v>135</v>
      </c>
      <c r="I27" s="77">
        <v>205</v>
      </c>
      <c r="J27" s="86">
        <v>200</v>
      </c>
      <c r="K27" s="77">
        <v>155</v>
      </c>
      <c r="L27" s="132">
        <v>123</v>
      </c>
      <c r="M27" s="13">
        <v>165</v>
      </c>
      <c r="N27" s="166">
        <v>135</v>
      </c>
      <c r="O27" s="109" t="s">
        <v>21</v>
      </c>
      <c r="P27" s="152">
        <f t="shared" si="3"/>
        <v>0.91111111111111109</v>
      </c>
      <c r="Q27" s="151">
        <f t="shared" si="4"/>
        <v>0.80487804878048785</v>
      </c>
      <c r="R27" s="130">
        <f t="shared" si="5"/>
        <v>0.67500000000000004</v>
      </c>
      <c r="S27" s="135" t="str">
        <f t="shared" si="6"/>
        <v>NO DISPONIBLE</v>
      </c>
      <c r="T27" s="156">
        <f t="shared" si="7"/>
        <v>0.91111111111111109</v>
      </c>
      <c r="U27" s="151">
        <f t="shared" si="2"/>
        <v>0.71111111111111114</v>
      </c>
      <c r="V27" s="130">
        <f t="shared" si="8"/>
        <v>0.78333333333333333</v>
      </c>
      <c r="W27" s="131" t="str">
        <f t="shared" si="9"/>
        <v>NO DISPONIBLE</v>
      </c>
      <c r="X27" s="36" t="s">
        <v>150</v>
      </c>
    </row>
    <row r="28" spans="2:24" ht="92" customHeight="1">
      <c r="B28" s="45" t="s">
        <v>58</v>
      </c>
      <c r="C28" s="49" t="s">
        <v>69</v>
      </c>
      <c r="D28" s="41" t="s">
        <v>70</v>
      </c>
      <c r="E28" s="4" t="s">
        <v>88</v>
      </c>
      <c r="F28" s="68" t="s">
        <v>106</v>
      </c>
      <c r="G28" s="77">
        <v>8</v>
      </c>
      <c r="H28" s="80">
        <v>2</v>
      </c>
      <c r="I28" s="77">
        <v>2</v>
      </c>
      <c r="J28" s="86">
        <v>2</v>
      </c>
      <c r="K28" s="77">
        <v>2</v>
      </c>
      <c r="L28" s="132">
        <v>2</v>
      </c>
      <c r="M28" s="13">
        <v>2</v>
      </c>
      <c r="N28" s="166">
        <v>2</v>
      </c>
      <c r="O28" s="109" t="s">
        <v>21</v>
      </c>
      <c r="P28" s="152">
        <f t="shared" si="3"/>
        <v>1</v>
      </c>
      <c r="Q28" s="151">
        <f t="shared" si="4"/>
        <v>1</v>
      </c>
      <c r="R28" s="130">
        <f t="shared" si="5"/>
        <v>1</v>
      </c>
      <c r="S28" s="135" t="str">
        <f t="shared" si="6"/>
        <v>NO DISPONIBLE</v>
      </c>
      <c r="T28" s="156">
        <f t="shared" si="7"/>
        <v>1</v>
      </c>
      <c r="U28" s="151">
        <f t="shared" si="2"/>
        <v>1</v>
      </c>
      <c r="V28" s="130">
        <f t="shared" si="8"/>
        <v>1</v>
      </c>
      <c r="W28" s="131" t="str">
        <f t="shared" si="9"/>
        <v>NO DISPONIBLE</v>
      </c>
      <c r="X28" s="36" t="s">
        <v>151</v>
      </c>
    </row>
    <row r="29" spans="2:24" ht="136" customHeight="1">
      <c r="B29" s="45" t="s">
        <v>58</v>
      </c>
      <c r="C29" s="49" t="s">
        <v>71</v>
      </c>
      <c r="D29" s="41" t="s">
        <v>72</v>
      </c>
      <c r="E29" s="4" t="s">
        <v>88</v>
      </c>
      <c r="F29" s="68" t="s">
        <v>107</v>
      </c>
      <c r="G29" s="77">
        <v>4650</v>
      </c>
      <c r="H29" s="80">
        <v>1650</v>
      </c>
      <c r="I29" s="77">
        <v>600</v>
      </c>
      <c r="J29" s="86">
        <v>600</v>
      </c>
      <c r="K29" s="77">
        <v>1800</v>
      </c>
      <c r="L29" s="132">
        <v>1620</v>
      </c>
      <c r="M29" s="13">
        <v>1600</v>
      </c>
      <c r="N29" s="166">
        <v>1800</v>
      </c>
      <c r="O29" s="109" t="s">
        <v>21</v>
      </c>
      <c r="P29" s="152">
        <f t="shared" si="3"/>
        <v>0.98181818181818181</v>
      </c>
      <c r="Q29" s="151">
        <f t="shared" si="4"/>
        <v>2.6666666666666665</v>
      </c>
      <c r="R29" s="130">
        <f t="shared" si="5"/>
        <v>3</v>
      </c>
      <c r="S29" s="135" t="str">
        <f t="shared" si="6"/>
        <v>NO DISPONIBLE</v>
      </c>
      <c r="T29" s="156">
        <f t="shared" si="7"/>
        <v>0.98181818181818181</v>
      </c>
      <c r="U29" s="151">
        <f t="shared" si="2"/>
        <v>2.6833333333333331</v>
      </c>
      <c r="V29" s="130">
        <f t="shared" si="8"/>
        <v>1.7614035087719297</v>
      </c>
      <c r="W29" s="131" t="str">
        <f t="shared" si="9"/>
        <v>NO DISPONIBLE</v>
      </c>
      <c r="X29" s="36" t="s">
        <v>152</v>
      </c>
    </row>
    <row r="30" spans="2:24" ht="94" customHeight="1">
      <c r="B30" s="47" t="s">
        <v>73</v>
      </c>
      <c r="C30" s="51" t="s">
        <v>74</v>
      </c>
      <c r="D30" s="54" t="s">
        <v>75</v>
      </c>
      <c r="E30" s="88" t="s">
        <v>88</v>
      </c>
      <c r="F30" s="70" t="s">
        <v>108</v>
      </c>
      <c r="G30" s="89">
        <v>12</v>
      </c>
      <c r="H30" s="90">
        <v>3</v>
      </c>
      <c r="I30" s="91">
        <v>3</v>
      </c>
      <c r="J30" s="92">
        <v>3</v>
      </c>
      <c r="K30" s="91">
        <v>3</v>
      </c>
      <c r="L30" s="132">
        <v>3</v>
      </c>
      <c r="M30" s="13">
        <v>3</v>
      </c>
      <c r="N30" s="166">
        <v>3</v>
      </c>
      <c r="O30" s="108" t="s">
        <v>21</v>
      </c>
      <c r="P30" s="153">
        <f t="shared" si="3"/>
        <v>1</v>
      </c>
      <c r="Q30" s="151">
        <f t="shared" si="4"/>
        <v>1</v>
      </c>
      <c r="R30" s="130">
        <f t="shared" si="5"/>
        <v>1</v>
      </c>
      <c r="S30" s="135" t="str">
        <f t="shared" si="6"/>
        <v>NO DISPONIBLE</v>
      </c>
      <c r="T30" s="156">
        <f t="shared" si="7"/>
        <v>1</v>
      </c>
      <c r="U30" s="151">
        <f t="shared" si="2"/>
        <v>1</v>
      </c>
      <c r="V30" s="130">
        <f t="shared" si="8"/>
        <v>1</v>
      </c>
      <c r="W30" s="131" t="str">
        <f t="shared" si="9"/>
        <v>NO DISPONIBLE</v>
      </c>
      <c r="X30" s="170" t="s">
        <v>154</v>
      </c>
    </row>
    <row r="31" spans="2:24" ht="86" customHeight="1" thickBot="1">
      <c r="B31" s="55" t="s">
        <v>22</v>
      </c>
      <c r="C31" s="56" t="s">
        <v>76</v>
      </c>
      <c r="D31" s="56" t="s">
        <v>77</v>
      </c>
      <c r="E31" s="4" t="s">
        <v>88</v>
      </c>
      <c r="F31" s="72" t="s">
        <v>109</v>
      </c>
      <c r="G31" s="78">
        <v>4</v>
      </c>
      <c r="H31" s="81">
        <v>1</v>
      </c>
      <c r="I31" s="85">
        <v>1</v>
      </c>
      <c r="J31" s="82">
        <v>1</v>
      </c>
      <c r="K31" s="87">
        <v>1</v>
      </c>
      <c r="L31" s="132">
        <v>1</v>
      </c>
      <c r="M31" s="13">
        <v>1</v>
      </c>
      <c r="N31" s="166">
        <v>1</v>
      </c>
      <c r="O31" s="109" t="s">
        <v>21</v>
      </c>
      <c r="P31" s="152">
        <f t="shared" si="3"/>
        <v>1</v>
      </c>
      <c r="Q31" s="151">
        <f t="shared" si="4"/>
        <v>1</v>
      </c>
      <c r="R31" s="130">
        <f t="shared" si="5"/>
        <v>1</v>
      </c>
      <c r="S31" s="135" t="str">
        <f t="shared" si="6"/>
        <v>NO DISPONIBLE</v>
      </c>
      <c r="T31" s="156">
        <f t="shared" si="7"/>
        <v>1</v>
      </c>
      <c r="U31" s="151">
        <f t="shared" si="2"/>
        <v>1</v>
      </c>
      <c r="V31" s="130">
        <f t="shared" si="8"/>
        <v>1</v>
      </c>
      <c r="W31" s="131" t="str">
        <f t="shared" si="9"/>
        <v>NO DISPONIBLE</v>
      </c>
      <c r="X31" s="170" t="s">
        <v>153</v>
      </c>
    </row>
    <row r="32" spans="2:24" ht="105" customHeight="1" thickBot="1">
      <c r="B32" s="57" t="s">
        <v>78</v>
      </c>
      <c r="C32" s="58" t="s">
        <v>79</v>
      </c>
      <c r="D32" s="59" t="s">
        <v>125</v>
      </c>
      <c r="E32" s="88" t="s">
        <v>88</v>
      </c>
      <c r="F32" s="70" t="s">
        <v>110</v>
      </c>
      <c r="G32" s="95">
        <v>12</v>
      </c>
      <c r="H32" s="96">
        <v>3</v>
      </c>
      <c r="I32" s="97">
        <v>3</v>
      </c>
      <c r="J32" s="98">
        <v>3</v>
      </c>
      <c r="K32" s="99">
        <v>3</v>
      </c>
      <c r="L32" s="132">
        <v>3</v>
      </c>
      <c r="M32" s="13">
        <v>3</v>
      </c>
      <c r="N32" s="166">
        <v>3</v>
      </c>
      <c r="O32" s="108" t="s">
        <v>21</v>
      </c>
      <c r="P32" s="153">
        <f t="shared" si="3"/>
        <v>1</v>
      </c>
      <c r="Q32" s="151">
        <f t="shared" si="4"/>
        <v>1</v>
      </c>
      <c r="R32" s="130">
        <f t="shared" si="5"/>
        <v>1</v>
      </c>
      <c r="S32" s="135" t="str">
        <f t="shared" si="6"/>
        <v>NO DISPONIBLE</v>
      </c>
      <c r="T32" s="156">
        <f t="shared" si="7"/>
        <v>1</v>
      </c>
      <c r="U32" s="151">
        <f t="shared" si="2"/>
        <v>1</v>
      </c>
      <c r="V32" s="130">
        <f t="shared" si="8"/>
        <v>1</v>
      </c>
      <c r="W32" s="131" t="str">
        <f t="shared" si="9"/>
        <v>NO DISPONIBLE</v>
      </c>
      <c r="X32" s="170" t="s">
        <v>155</v>
      </c>
    </row>
    <row r="33" spans="2:24" ht="88.5" customHeight="1" thickBot="1">
      <c r="B33" s="60" t="s">
        <v>22</v>
      </c>
      <c r="C33" s="125" t="s">
        <v>128</v>
      </c>
      <c r="D33" s="61" t="s">
        <v>80</v>
      </c>
      <c r="E33" s="4" t="s">
        <v>88</v>
      </c>
      <c r="F33" s="73" t="s">
        <v>111</v>
      </c>
      <c r="G33" s="78">
        <v>1650</v>
      </c>
      <c r="H33" s="81">
        <v>750</v>
      </c>
      <c r="I33" s="85">
        <v>300</v>
      </c>
      <c r="J33" s="82">
        <v>300</v>
      </c>
      <c r="K33" s="85">
        <v>300</v>
      </c>
      <c r="L33" s="132">
        <v>735</v>
      </c>
      <c r="M33" s="13">
        <v>207</v>
      </c>
      <c r="N33" s="166">
        <v>845</v>
      </c>
      <c r="O33" s="109" t="s">
        <v>21</v>
      </c>
      <c r="P33" s="152">
        <f t="shared" si="3"/>
        <v>0.98</v>
      </c>
      <c r="Q33" s="151">
        <f t="shared" si="4"/>
        <v>0.69</v>
      </c>
      <c r="R33" s="130">
        <f t="shared" si="5"/>
        <v>2.8166666666666669</v>
      </c>
      <c r="S33" s="135" t="str">
        <f t="shared" si="6"/>
        <v>NO DISPONIBLE</v>
      </c>
      <c r="T33" s="156">
        <f t="shared" si="7"/>
        <v>0.98</v>
      </c>
      <c r="U33" s="151">
        <f t="shared" si="2"/>
        <v>1.57</v>
      </c>
      <c r="V33" s="130">
        <f t="shared" si="8"/>
        <v>1.3237037037037036</v>
      </c>
      <c r="W33" s="131" t="str">
        <f t="shared" si="9"/>
        <v>NO DISPONIBLE</v>
      </c>
      <c r="X33" s="36" t="s">
        <v>156</v>
      </c>
    </row>
    <row r="34" spans="2:24" ht="98" customHeight="1" thickBot="1">
      <c r="B34" s="57" t="s">
        <v>116</v>
      </c>
      <c r="C34" s="58" t="s">
        <v>127</v>
      </c>
      <c r="D34" s="59" t="s">
        <v>81</v>
      </c>
      <c r="E34" s="88" t="s">
        <v>88</v>
      </c>
      <c r="F34" s="70" t="s">
        <v>112</v>
      </c>
      <c r="G34" s="95">
        <v>4</v>
      </c>
      <c r="H34" s="96">
        <v>1</v>
      </c>
      <c r="I34" s="97">
        <v>1</v>
      </c>
      <c r="J34" s="98">
        <v>1</v>
      </c>
      <c r="K34" s="99">
        <v>1</v>
      </c>
      <c r="L34" s="132">
        <v>1</v>
      </c>
      <c r="M34" s="13">
        <v>1</v>
      </c>
      <c r="N34" s="166">
        <v>1</v>
      </c>
      <c r="O34" s="108" t="s">
        <v>21</v>
      </c>
      <c r="P34" s="153">
        <f t="shared" si="3"/>
        <v>1</v>
      </c>
      <c r="Q34" s="151">
        <f t="shared" si="4"/>
        <v>1</v>
      </c>
      <c r="R34" s="130">
        <f t="shared" si="5"/>
        <v>1</v>
      </c>
      <c r="S34" s="135" t="str">
        <f t="shared" si="6"/>
        <v>NO DISPONIBLE</v>
      </c>
      <c r="T34" s="156">
        <f t="shared" si="7"/>
        <v>1</v>
      </c>
      <c r="U34" s="151">
        <f t="shared" si="2"/>
        <v>1</v>
      </c>
      <c r="V34" s="130">
        <f t="shared" si="8"/>
        <v>1</v>
      </c>
      <c r="W34" s="131" t="str">
        <f t="shared" si="9"/>
        <v>NO DISPONIBLE</v>
      </c>
      <c r="X34" s="36" t="s">
        <v>143</v>
      </c>
    </row>
    <row r="35" spans="2:24" ht="69.5" customHeight="1" thickBot="1">
      <c r="B35" s="55" t="s">
        <v>22</v>
      </c>
      <c r="C35" s="56" t="s">
        <v>126</v>
      </c>
      <c r="D35" s="100" t="s">
        <v>82</v>
      </c>
      <c r="E35" s="102" t="s">
        <v>88</v>
      </c>
      <c r="F35" s="101" t="s">
        <v>113</v>
      </c>
      <c r="G35" s="78">
        <v>60</v>
      </c>
      <c r="H35" s="81">
        <v>15</v>
      </c>
      <c r="I35" s="85">
        <v>15</v>
      </c>
      <c r="J35" s="82">
        <v>15</v>
      </c>
      <c r="K35" s="85">
        <v>15</v>
      </c>
      <c r="L35" s="133">
        <v>15</v>
      </c>
      <c r="M35" s="150">
        <v>15</v>
      </c>
      <c r="N35" s="167">
        <v>15</v>
      </c>
      <c r="O35" s="105" t="s">
        <v>21</v>
      </c>
      <c r="P35" s="154">
        <f t="shared" si="3"/>
        <v>1</v>
      </c>
      <c r="Q35" s="155">
        <f t="shared" si="4"/>
        <v>1</v>
      </c>
      <c r="R35" s="136">
        <f t="shared" si="5"/>
        <v>1</v>
      </c>
      <c r="S35" s="137" t="str">
        <f t="shared" si="6"/>
        <v>NO DISPONIBLE</v>
      </c>
      <c r="T35" s="156">
        <f t="shared" si="7"/>
        <v>1</v>
      </c>
      <c r="U35" s="151">
        <f t="shared" si="2"/>
        <v>1</v>
      </c>
      <c r="V35" s="136">
        <f t="shared" si="8"/>
        <v>1</v>
      </c>
      <c r="W35" s="138" t="str">
        <f t="shared" si="9"/>
        <v>NO DISPONIBLE</v>
      </c>
      <c r="X35" s="33" t="s">
        <v>144</v>
      </c>
    </row>
    <row r="36" spans="2:24">
      <c r="B36" s="126"/>
      <c r="C36" s="126"/>
      <c r="D36" s="126"/>
      <c r="E36" s="126"/>
      <c r="F36" s="126"/>
      <c r="G36" s="126"/>
      <c r="H36" s="126"/>
      <c r="I36" s="126"/>
      <c r="J36" s="126"/>
      <c r="K36" s="126"/>
      <c r="L36" s="119"/>
      <c r="M36" s="126"/>
      <c r="N36" s="126"/>
      <c r="O36" s="126"/>
      <c r="P36" s="126"/>
      <c r="Q36" s="126"/>
      <c r="R36" s="126"/>
      <c r="S36" s="126"/>
      <c r="T36" s="126"/>
      <c r="U36" s="126"/>
      <c r="V36" s="126"/>
      <c r="W36" s="126"/>
      <c r="X36" s="126"/>
    </row>
    <row r="37" spans="2:24">
      <c r="B37" s="126"/>
      <c r="C37" s="126"/>
      <c r="D37" s="126"/>
      <c r="E37" s="126"/>
      <c r="F37" s="126"/>
      <c r="G37" s="126"/>
      <c r="H37" s="126"/>
      <c r="I37" s="126"/>
      <c r="J37" s="126"/>
      <c r="K37" s="126"/>
      <c r="L37" s="126"/>
      <c r="M37" s="126"/>
      <c r="N37" s="126"/>
      <c r="O37" s="126"/>
      <c r="P37" s="126"/>
      <c r="Q37" s="126"/>
      <c r="R37" s="126"/>
      <c r="S37" s="126"/>
      <c r="T37" s="126"/>
      <c r="U37" s="126"/>
      <c r="V37" s="126"/>
      <c r="W37" s="126"/>
      <c r="X37" s="126"/>
    </row>
    <row r="38" spans="2:24">
      <c r="B38" s="126"/>
      <c r="C38" s="126"/>
      <c r="D38" s="126"/>
      <c r="E38" s="126"/>
      <c r="F38" s="126"/>
      <c r="G38" s="126"/>
      <c r="H38" s="126"/>
      <c r="I38" s="126"/>
      <c r="J38" s="126"/>
      <c r="K38" s="126"/>
      <c r="L38" s="126"/>
      <c r="M38" s="126"/>
      <c r="N38" s="126"/>
      <c r="O38" s="126"/>
      <c r="P38" s="126"/>
      <c r="Q38" s="126"/>
      <c r="R38" s="126"/>
      <c r="S38" s="126"/>
      <c r="T38" s="126"/>
      <c r="U38" s="126"/>
      <c r="V38" s="126"/>
      <c r="W38" s="126"/>
      <c r="X38" s="126"/>
    </row>
    <row r="39" spans="2:24">
      <c r="B39" s="126"/>
      <c r="C39" s="126"/>
      <c r="D39" s="126"/>
      <c r="E39" s="126"/>
      <c r="F39" s="126"/>
      <c r="G39" s="126"/>
      <c r="H39" s="126"/>
      <c r="I39" s="126"/>
      <c r="J39" s="126"/>
      <c r="K39" s="126"/>
      <c r="L39" s="126"/>
      <c r="M39" s="126"/>
      <c r="N39" s="126"/>
      <c r="O39" s="126"/>
      <c r="P39" s="126"/>
      <c r="Q39" s="126"/>
      <c r="R39" s="126"/>
      <c r="S39" s="126"/>
      <c r="T39" s="126"/>
      <c r="U39" s="126"/>
      <c r="V39" s="126"/>
      <c r="W39" s="126"/>
      <c r="X39" s="126"/>
    </row>
    <row r="40" spans="2:24">
      <c r="B40" s="126"/>
      <c r="C40" s="126"/>
      <c r="D40" s="126"/>
      <c r="E40" s="126"/>
      <c r="F40" s="126"/>
      <c r="G40" s="126"/>
      <c r="H40" s="126"/>
      <c r="I40" s="126"/>
      <c r="J40" s="126"/>
      <c r="K40" s="126"/>
      <c r="L40" s="126"/>
      <c r="M40" s="126"/>
      <c r="N40" s="126"/>
      <c r="O40" s="126"/>
      <c r="P40" s="126"/>
      <c r="Q40" s="126"/>
      <c r="R40" s="126"/>
      <c r="S40" s="126"/>
      <c r="T40" s="126"/>
      <c r="U40" s="126"/>
      <c r="V40" s="126"/>
      <c r="W40" s="126"/>
      <c r="X40" s="126"/>
    </row>
    <row r="41" spans="2:24">
      <c r="B41" s="126"/>
      <c r="C41" s="126"/>
      <c r="D41" s="126"/>
      <c r="E41" s="126"/>
      <c r="F41" s="126"/>
      <c r="G41" s="126"/>
      <c r="H41" s="126"/>
      <c r="I41" s="126"/>
      <c r="J41" s="126"/>
      <c r="K41" s="126"/>
      <c r="L41" s="126"/>
      <c r="M41" s="126"/>
      <c r="N41" s="126"/>
      <c r="O41" s="126"/>
      <c r="P41" s="126"/>
      <c r="Q41" s="126"/>
      <c r="R41" s="126"/>
      <c r="S41" s="126"/>
      <c r="T41" s="126"/>
      <c r="U41" s="126"/>
      <c r="V41" s="126"/>
      <c r="W41" s="126"/>
      <c r="X41" s="126"/>
    </row>
    <row r="42" spans="2:24">
      <c r="B42" s="126"/>
      <c r="C42" s="126"/>
      <c r="D42" s="126"/>
      <c r="E42" s="126"/>
      <c r="F42" s="126"/>
      <c r="G42" s="126"/>
      <c r="H42" s="126"/>
      <c r="I42" s="126"/>
      <c r="J42" s="126"/>
      <c r="K42" s="126"/>
      <c r="L42" s="126"/>
      <c r="M42" s="126"/>
      <c r="N42" s="126"/>
      <c r="O42" s="126"/>
      <c r="P42" s="126"/>
      <c r="Q42" s="126"/>
      <c r="R42" s="126"/>
      <c r="S42" s="126"/>
      <c r="T42" s="126"/>
      <c r="U42" s="126"/>
      <c r="V42" s="126"/>
      <c r="W42" s="126"/>
      <c r="X42" s="126"/>
    </row>
    <row r="43" spans="2:24">
      <c r="B43" s="126"/>
      <c r="C43" s="126"/>
      <c r="D43" s="126"/>
      <c r="E43" s="126"/>
      <c r="F43" s="126"/>
      <c r="G43" s="126"/>
      <c r="H43" s="126"/>
      <c r="I43" s="126"/>
      <c r="J43" s="126"/>
      <c r="K43" s="126"/>
      <c r="L43" s="126"/>
      <c r="M43" s="126"/>
      <c r="N43" s="126"/>
      <c r="O43" s="126"/>
      <c r="P43" s="126"/>
      <c r="Q43" s="126"/>
      <c r="R43" s="126"/>
      <c r="S43" s="126"/>
      <c r="T43" s="126"/>
      <c r="U43" s="126"/>
      <c r="V43" s="126"/>
      <c r="W43" s="126"/>
      <c r="X43" s="126"/>
    </row>
    <row r="44" spans="2:24">
      <c r="B44" s="126"/>
      <c r="C44" s="126"/>
      <c r="D44" s="126"/>
      <c r="E44" s="126"/>
      <c r="F44" s="126"/>
      <c r="G44" s="126"/>
      <c r="H44" s="126"/>
      <c r="I44" s="126"/>
      <c r="J44" s="126"/>
      <c r="K44" s="126"/>
      <c r="L44" s="126"/>
      <c r="M44" s="126"/>
      <c r="N44" s="126"/>
      <c r="O44" s="126"/>
      <c r="P44" s="126"/>
      <c r="Q44" s="126"/>
      <c r="R44" s="126"/>
      <c r="S44" s="126"/>
      <c r="T44" s="126"/>
      <c r="U44" s="126"/>
      <c r="V44" s="126"/>
      <c r="W44" s="126"/>
      <c r="X44" s="126"/>
    </row>
    <row r="45" spans="2:24">
      <c r="B45" s="126"/>
      <c r="C45" s="126"/>
      <c r="D45" s="126"/>
      <c r="E45" s="126"/>
      <c r="F45" s="126"/>
      <c r="G45" s="126"/>
      <c r="H45" s="126"/>
      <c r="I45" s="126"/>
      <c r="J45" s="126"/>
      <c r="K45" s="126"/>
      <c r="L45" s="126"/>
      <c r="M45" s="126"/>
      <c r="N45" s="126"/>
      <c r="O45" s="126"/>
      <c r="P45" s="126"/>
      <c r="Q45" s="126"/>
      <c r="R45" s="126"/>
      <c r="S45" s="126"/>
      <c r="T45" s="126"/>
      <c r="U45" s="126"/>
      <c r="V45" s="126"/>
      <c r="W45" s="126"/>
      <c r="X45" s="126"/>
    </row>
    <row r="46" spans="2:24">
      <c r="B46" s="126"/>
      <c r="C46" s="126"/>
      <c r="D46" s="126"/>
      <c r="E46" s="126"/>
      <c r="F46" s="126"/>
      <c r="G46" s="126"/>
      <c r="H46" s="126"/>
      <c r="I46" s="126"/>
      <c r="J46" s="126"/>
      <c r="K46" s="126"/>
      <c r="L46" s="126"/>
      <c r="M46" s="126"/>
      <c r="N46" s="126"/>
      <c r="O46" s="126"/>
      <c r="P46" s="126"/>
      <c r="Q46" s="126"/>
      <c r="R46" s="126"/>
      <c r="S46" s="126"/>
      <c r="T46" s="126"/>
      <c r="U46" s="126"/>
      <c r="V46" s="126"/>
      <c r="W46" s="126"/>
      <c r="X46" s="126"/>
    </row>
    <row r="47" spans="2:24" ht="129.5" customHeight="1">
      <c r="B47" s="126"/>
      <c r="C47" s="202" t="s">
        <v>130</v>
      </c>
      <c r="D47" s="203"/>
      <c r="E47" s="203"/>
      <c r="F47" s="203"/>
      <c r="G47" s="127"/>
      <c r="H47" s="126"/>
      <c r="I47" s="126"/>
      <c r="J47" s="126"/>
      <c r="K47" s="126"/>
      <c r="L47" s="204" t="s">
        <v>132</v>
      </c>
      <c r="M47" s="205"/>
      <c r="N47" s="205"/>
      <c r="O47" s="205"/>
      <c r="P47" s="205"/>
      <c r="Q47" s="205"/>
      <c r="R47" s="126"/>
      <c r="S47" s="126"/>
      <c r="T47" s="126"/>
      <c r="U47" s="126"/>
      <c r="V47" s="202" t="s">
        <v>129</v>
      </c>
      <c r="W47" s="203"/>
      <c r="X47" s="203"/>
    </row>
    <row r="48" spans="2:24" ht="31.5" customHeight="1">
      <c r="B48" s="126"/>
      <c r="C48" s="126"/>
      <c r="D48" s="126"/>
      <c r="E48" s="126"/>
      <c r="F48" s="126"/>
      <c r="G48" s="126"/>
      <c r="H48" s="126"/>
      <c r="I48" s="126"/>
      <c r="J48" s="126"/>
      <c r="K48" s="126"/>
      <c r="L48" s="126"/>
      <c r="M48" s="126"/>
      <c r="N48" s="126"/>
      <c r="O48" s="126"/>
      <c r="P48" s="126"/>
      <c r="Q48" s="126"/>
      <c r="R48" s="126"/>
      <c r="S48" s="126"/>
      <c r="T48" s="126"/>
      <c r="U48" s="126"/>
      <c r="V48" s="126"/>
      <c r="W48" s="126"/>
      <c r="X48" s="126"/>
    </row>
    <row r="49" spans="2:24" ht="24.9" customHeight="1">
      <c r="B49" s="126"/>
      <c r="C49" s="126"/>
      <c r="D49" s="126"/>
      <c r="E49" s="126"/>
      <c r="F49" s="126"/>
      <c r="G49" s="126"/>
      <c r="H49" s="126"/>
      <c r="I49" s="126"/>
      <c r="J49" s="126"/>
      <c r="K49" s="126"/>
      <c r="L49" s="126"/>
      <c r="M49" s="126"/>
      <c r="N49" s="126"/>
      <c r="O49" s="126"/>
      <c r="P49" s="126"/>
      <c r="Q49" s="126"/>
      <c r="R49" s="126"/>
      <c r="S49" s="126"/>
      <c r="T49" s="126"/>
      <c r="U49" s="126"/>
      <c r="V49" s="126"/>
      <c r="W49" s="126"/>
      <c r="X49" s="126"/>
    </row>
    <row r="50" spans="2:24" ht="24.9" customHeight="1" thickBot="1">
      <c r="B50" s="126"/>
      <c r="C50" s="126"/>
      <c r="D50" s="126"/>
      <c r="E50" s="126"/>
      <c r="F50" s="126"/>
      <c r="G50" s="126"/>
      <c r="H50" s="126"/>
      <c r="I50" s="126"/>
      <c r="J50" s="126"/>
      <c r="K50" s="126"/>
      <c r="L50" s="126"/>
      <c r="M50" s="126"/>
      <c r="N50" s="126"/>
      <c r="O50" s="126"/>
      <c r="P50" s="126"/>
      <c r="Q50" s="126"/>
      <c r="R50" s="126"/>
      <c r="S50" s="126"/>
      <c r="T50" s="126"/>
      <c r="U50" s="126"/>
      <c r="V50" s="126"/>
      <c r="W50" s="126"/>
      <c r="X50" s="126"/>
    </row>
    <row r="51" spans="2:24" ht="32.4" customHeight="1" thickBot="1">
      <c r="B51" s="126"/>
      <c r="C51" s="126"/>
      <c r="D51" s="126"/>
      <c r="E51" s="206" t="s">
        <v>23</v>
      </c>
      <c r="F51" s="207"/>
      <c r="G51" s="207"/>
      <c r="H51" s="207"/>
      <c r="I51" s="207"/>
      <c r="J51" s="207"/>
      <c r="K51" s="207"/>
      <c r="L51" s="207"/>
      <c r="M51" s="207"/>
      <c r="N51" s="207"/>
      <c r="O51" s="207"/>
      <c r="P51" s="207"/>
      <c r="Q51" s="207"/>
      <c r="R51" s="207"/>
      <c r="S51" s="207"/>
      <c r="T51" s="207"/>
      <c r="U51" s="207"/>
      <c r="V51" s="207"/>
      <c r="W51" s="207"/>
      <c r="X51" s="208"/>
    </row>
    <row r="52" spans="2:24" ht="28.65" customHeight="1" thickBot="1">
      <c r="B52" s="126"/>
      <c r="C52" s="126"/>
      <c r="D52" s="126"/>
      <c r="E52" s="209" t="s">
        <v>24</v>
      </c>
      <c r="F52" s="209" t="s">
        <v>25</v>
      </c>
      <c r="G52" s="211" t="s">
        <v>26</v>
      </c>
      <c r="H52" s="212"/>
      <c r="I52" s="212"/>
      <c r="J52" s="213"/>
      <c r="K52" s="211" t="s">
        <v>27</v>
      </c>
      <c r="L52" s="212"/>
      <c r="M52" s="212"/>
      <c r="N52" s="213"/>
      <c r="O52" s="211" t="s">
        <v>28</v>
      </c>
      <c r="P52" s="212"/>
      <c r="Q52" s="212"/>
      <c r="R52" s="213"/>
      <c r="S52" s="211" t="s">
        <v>29</v>
      </c>
      <c r="T52" s="212"/>
      <c r="U52" s="212"/>
      <c r="V52" s="212"/>
      <c r="W52" s="214" t="s">
        <v>30</v>
      </c>
      <c r="X52" s="215"/>
    </row>
    <row r="53" spans="2:24" ht="33" customHeight="1" thickBot="1">
      <c r="B53" s="126"/>
      <c r="C53" s="126"/>
      <c r="D53" s="126"/>
      <c r="E53" s="210"/>
      <c r="F53" s="210"/>
      <c r="G53" s="111" t="s">
        <v>84</v>
      </c>
      <c r="H53" s="113" t="s">
        <v>85</v>
      </c>
      <c r="I53" s="102" t="s">
        <v>86</v>
      </c>
      <c r="J53" s="116" t="s">
        <v>87</v>
      </c>
      <c r="K53" s="115" t="s">
        <v>84</v>
      </c>
      <c r="L53" s="21" t="s">
        <v>85</v>
      </c>
      <c r="M53" s="6" t="s">
        <v>86</v>
      </c>
      <c r="N53" s="22" t="s">
        <v>87</v>
      </c>
      <c r="O53" s="5" t="s">
        <v>14</v>
      </c>
      <c r="P53" s="21" t="s">
        <v>15</v>
      </c>
      <c r="Q53" s="6" t="s">
        <v>16</v>
      </c>
      <c r="R53" s="22" t="s">
        <v>17</v>
      </c>
      <c r="S53" s="5" t="s">
        <v>14</v>
      </c>
      <c r="T53" s="21" t="s">
        <v>15</v>
      </c>
      <c r="U53" s="6" t="s">
        <v>16</v>
      </c>
      <c r="V53" s="35" t="s">
        <v>17</v>
      </c>
      <c r="W53" s="216"/>
      <c r="X53" s="217"/>
    </row>
    <row r="54" spans="2:24" ht="68" customHeight="1" thickBot="1">
      <c r="B54" s="126"/>
      <c r="C54" s="126"/>
      <c r="D54" s="126"/>
      <c r="E54" s="62" t="s">
        <v>83</v>
      </c>
      <c r="F54" s="171">
        <v>1070000000</v>
      </c>
      <c r="G54" s="112">
        <v>358773243</v>
      </c>
      <c r="H54" s="114">
        <v>350653242</v>
      </c>
      <c r="I54" s="114">
        <v>261761946</v>
      </c>
      <c r="J54" s="114">
        <v>98811569</v>
      </c>
      <c r="K54" s="110">
        <v>364120593.63</v>
      </c>
      <c r="L54" s="63">
        <v>394136264.36000001</v>
      </c>
      <c r="M54" s="63">
        <v>336317107.82999998</v>
      </c>
      <c r="N54" s="64"/>
      <c r="O54" s="164">
        <v>1.04</v>
      </c>
      <c r="P54" s="165">
        <v>1.51</v>
      </c>
      <c r="Q54" s="165">
        <v>1.28</v>
      </c>
      <c r="R54" s="129"/>
      <c r="S54" s="128">
        <f>IFERROR(((K54)/(G54)),"NO APLICA")</f>
        <v>1.014904541334483</v>
      </c>
      <c r="T54" s="128">
        <f>IFERROR(((K54+L54)/(H54)),"NO APLICA")</f>
        <v>2.1624122271483235</v>
      </c>
      <c r="U54" s="128">
        <v>1.02</v>
      </c>
      <c r="V54" s="128">
        <f>IFERROR(((N54)/(J54)),"NO APLICA")</f>
        <v>0</v>
      </c>
      <c r="W54" s="200" t="s">
        <v>157</v>
      </c>
      <c r="X54" s="201"/>
    </row>
    <row r="55" spans="2:24">
      <c r="B55" s="126"/>
      <c r="C55" s="126"/>
      <c r="D55" s="126"/>
      <c r="E55" s="126"/>
      <c r="F55" s="126"/>
      <c r="G55" s="126"/>
      <c r="H55" s="126"/>
      <c r="I55" s="126"/>
      <c r="J55" s="126"/>
      <c r="K55" s="126"/>
      <c r="L55" s="126"/>
      <c r="M55" s="126"/>
      <c r="N55" s="126"/>
      <c r="O55" s="126"/>
      <c r="P55" s="126"/>
      <c r="Q55" s="126"/>
      <c r="R55" s="126"/>
      <c r="S55" s="126"/>
      <c r="T55" s="126"/>
      <c r="U55" s="126"/>
      <c r="V55" s="126"/>
      <c r="W55" s="126"/>
      <c r="X55" s="126"/>
    </row>
    <row r="70" spans="11:11">
      <c r="K70" s="16">
        <f>700/800</f>
        <v>0.875</v>
      </c>
    </row>
  </sheetData>
  <mergeCells count="26">
    <mergeCell ref="W54:X54"/>
    <mergeCell ref="C47:F47"/>
    <mergeCell ref="L47:Q47"/>
    <mergeCell ref="V47:X47"/>
    <mergeCell ref="E51:X51"/>
    <mergeCell ref="E52:E53"/>
    <mergeCell ref="F52:F53"/>
    <mergeCell ref="G52:J52"/>
    <mergeCell ref="K52:N52"/>
    <mergeCell ref="O52:R52"/>
    <mergeCell ref="S52:V52"/>
    <mergeCell ref="W52:X53"/>
    <mergeCell ref="X8:X10"/>
    <mergeCell ref="B9:B10"/>
    <mergeCell ref="C9:C10"/>
    <mergeCell ref="D9:F9"/>
    <mergeCell ref="G9:K9"/>
    <mergeCell ref="L9:O9"/>
    <mergeCell ref="P9:S9"/>
    <mergeCell ref="T9:W9"/>
    <mergeCell ref="G8:W8"/>
    <mergeCell ref="E2:V2"/>
    <mergeCell ref="E3:V3"/>
    <mergeCell ref="E4:V4"/>
    <mergeCell ref="E5:V5"/>
    <mergeCell ref="E6:V6"/>
  </mergeCells>
  <conditionalFormatting sqref="H11">
    <cfRule type="cellIs" priority="24" operator="equal">
      <formula>"NO DISPONIBLE"</formula>
    </cfRule>
  </conditionalFormatting>
  <conditionalFormatting sqref="H12:K35 G54:J54">
    <cfRule type="containsBlanks" dxfId="21" priority="11">
      <formula>LEN(TRIM(G12))=0</formula>
    </cfRule>
  </conditionalFormatting>
  <conditionalFormatting sqref="I11:K11 L12:O35 L36">
    <cfRule type="cellIs" dxfId="20" priority="23" operator="equal">
      <formula>"NO DISPONIBLE"</formula>
    </cfRule>
  </conditionalFormatting>
  <conditionalFormatting sqref="K54:N54">
    <cfRule type="containsBlanks" dxfId="19" priority="10">
      <formula>LEN(TRIM(K54))=0</formula>
    </cfRule>
  </conditionalFormatting>
  <conditionalFormatting sqref="L11">
    <cfRule type="cellIs" priority="22" operator="equal">
      <formula>"NO DISPONIBLE"</formula>
    </cfRule>
  </conditionalFormatting>
  <conditionalFormatting sqref="M11:O11">
    <cfRule type="cellIs" dxfId="18" priority="21" operator="equal">
      <formula>"NO DISPONIBLE"</formula>
    </cfRule>
  </conditionalFormatting>
  <conditionalFormatting sqref="O54:V54">
    <cfRule type="cellIs" dxfId="17" priority="12" operator="equal">
      <formula>"NO APLICA"</formula>
    </cfRule>
    <cfRule type="cellIs" dxfId="16" priority="13" operator="between">
      <formula>0.7</formula>
      <formula>1.2</formula>
    </cfRule>
    <cfRule type="cellIs" dxfId="15" priority="14" operator="between">
      <formula>0.5</formula>
      <formula>0.7</formula>
    </cfRule>
    <cfRule type="cellIs" dxfId="14" priority="15" operator="lessThan">
      <formula>0.5</formula>
    </cfRule>
    <cfRule type="cellIs" dxfId="13" priority="16" operator="greaterThan">
      <formula>1.2</formula>
    </cfRule>
  </conditionalFormatting>
  <conditionalFormatting sqref="U13:W35 U11:U12 V11 P13:S35">
    <cfRule type="cellIs" priority="25" stopIfTrue="1" operator="equal">
      <formula>"NO DISPONIBLE"</formula>
    </cfRule>
    <cfRule type="cellIs" dxfId="12" priority="26" stopIfTrue="1" operator="greaterThanOrEqual">
      <formula>0.7</formula>
    </cfRule>
    <cfRule type="cellIs" dxfId="11" priority="27" stopIfTrue="1" operator="between">
      <formula>0.5</formula>
      <formula>0.7</formula>
    </cfRule>
    <cfRule type="cellIs" dxfId="10" priority="28" stopIfTrue="1" operator="lessThanOrEqual">
      <formula>0.5</formula>
    </cfRule>
  </conditionalFormatting>
  <conditionalFormatting sqref="S11">
    <cfRule type="cellIs" dxfId="9" priority="19" operator="equal">
      <formula>"NO DISPONIBLE"</formula>
    </cfRule>
  </conditionalFormatting>
  <conditionalFormatting sqref="P12:T12 V12:W12 T13:T35 P11:R11">
    <cfRule type="cellIs" priority="5" stopIfTrue="1" operator="equal">
      <formula>"NO DISPONIBLE"</formula>
    </cfRule>
    <cfRule type="cellIs" dxfId="8" priority="6" stopIfTrue="1" operator="greaterThanOrEqual">
      <formula>0.7</formula>
    </cfRule>
    <cfRule type="cellIs" dxfId="7" priority="7" stopIfTrue="1" operator="between">
      <formula>0.5</formula>
      <formula>0.7</formula>
    </cfRule>
    <cfRule type="cellIs" dxfId="6" priority="8" stopIfTrue="1" operator="lessThanOrEqual">
      <formula>0.5</formula>
    </cfRule>
  </conditionalFormatting>
  <conditionalFormatting sqref="T11">
    <cfRule type="cellIs" priority="1" stopIfTrue="1" operator="equal">
      <formula>"NO DISPONIBLE"</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pageMargins left="0.70866141732283472" right="0.70866141732283472" top="0.74803149606299213" bottom="0.74803149606299213" header="0.31496062992125984" footer="0.31496062992125984"/>
  <pageSetup paperSize="170" scale="28"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F10" sqref="F10"/>
    </sheetView>
  </sheetViews>
  <sheetFormatPr baseColWidth="10" defaultColWidth="11.453125" defaultRowHeight="14.5"/>
  <cols>
    <col min="1" max="1" width="20.36328125" customWidth="1"/>
    <col min="2" max="2" width="34.6328125" customWidth="1"/>
  </cols>
  <sheetData>
    <row r="1" spans="1:2">
      <c r="A1" s="8" t="s">
        <v>31</v>
      </c>
    </row>
    <row r="3" spans="1:2" ht="120" customHeight="1">
      <c r="A3" s="218" t="s">
        <v>32</v>
      </c>
      <c r="B3" s="218"/>
    </row>
    <row r="5" spans="1:2" ht="43.5">
      <c r="A5" s="9"/>
      <c r="B5" s="10" t="s">
        <v>33</v>
      </c>
    </row>
    <row r="6" spans="1:2" ht="58">
      <c r="A6" s="11"/>
      <c r="B6" s="10" t="s">
        <v>34</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2025</vt:lpstr>
      <vt:lpstr>Instrucciones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Usuario</cp:lastModifiedBy>
  <cp:revision/>
  <cp:lastPrinted>2025-10-10T16:04:26Z</cp:lastPrinted>
  <dcterms:created xsi:type="dcterms:W3CDTF">2021-02-22T21:43:21Z</dcterms:created>
  <dcterms:modified xsi:type="dcterms:W3CDTF">2025-10-10T16:04:36Z</dcterms:modified>
  <cp:category/>
  <cp:contentStatus/>
</cp:coreProperties>
</file>