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GUIMIENTO 2025" sheetId="1" r:id="rId4"/>
    <sheet state="visible" name="Hoja1" sheetId="2" r:id="rId5"/>
    <sheet state="visible" name="SEGUIMIENTO 2026" sheetId="3" r:id="rId6"/>
    <sheet state="visible" name="SEGUIMIENTO 2027" sheetId="4" r:id="rId7"/>
    <sheet state="visible" name="Instrucciones" sheetId="5" r:id="rId8"/>
  </sheets>
  <definedNames>
    <definedName name="e">#REF!</definedName>
    <definedName name="averiguar">#REF!</definedName>
    <definedName name="M">#REF!</definedName>
    <definedName name="averiguar3">#REF!</definedName>
    <definedName name="MIRPRUEBA">#REF!</definedName>
    <definedName name="ADFASDF">#REF!</definedName>
    <definedName name="formato2">#REF!</definedName>
    <definedName name="averiguar2">#REF!</definedName>
  </definedNames>
  <calcPr/>
  <extLst>
    <ext uri="GoogleSheetsCustomDataVersion2">
      <go:sheetsCustomData xmlns:go="http://customooxmlschemas.google.com/" r:id="rId9" roundtripDataChecksum="ohL5Wmfpglm5xpq5bmnZqZM8GXPAGPgrI7B0sW+5kEk="/>
    </ext>
  </extLst>
</workbook>
</file>

<file path=xl/sharedStrings.xml><?xml version="1.0" encoding="utf-8"?>
<sst xmlns="http://schemas.openxmlformats.org/spreadsheetml/2006/main" count="1477" uniqueCount="882">
  <si>
    <t>FORMATO PARA LA PROGRAMACIÓN, SEGUIMIENTO Y EVALUACIÓN DEL AVANCE EN CUMPLIMIENTO DE METAS Y OBJETIVOS DEL PROGRAMA PRESUPUESTARIO ANUAL 2025</t>
  </si>
  <si>
    <t>EJE 3: TODOS POR LA PAZ</t>
  </si>
  <si>
    <t>O-PPA 3.1 PROGRAMA DE ATENCION Y APOYO A LAS DEMANDAS DE  LA CIUDADANÍA Y ORGANISMOS NO GUBERNAMENTALES</t>
  </si>
  <si>
    <t>SECRETARÍA GENERAL DEL H. AYUNTAMIENTO</t>
  </si>
  <si>
    <t>AVANCE EN CUMPLIMIENTO DE METAS TRIMESTRAL Y ANUAL ACUMULADO 2025</t>
  </si>
  <si>
    <t>Nivel.
(unidad administrativa responsable)</t>
  </si>
  <si>
    <t>Resumen narrativo u objetivos.
Clave: Número del Eje, Número del Programa, 1 para el Fin, 1 para el Propósito, Número del Componente, Número de las Actividades.</t>
  </si>
  <si>
    <t>INDICADOR</t>
  </si>
  <si>
    <t>META PROGRAMADA 2025</t>
  </si>
  <si>
    <t>META ALCANZADA 2025</t>
  </si>
  <si>
    <t>PORCENTAJE DE AVANCE TRIMESTRAL 2025</t>
  </si>
  <si>
    <t>PORCENTAJE DE AVANCE TRIMESTRAL ACUMULADO 2025</t>
  </si>
  <si>
    <t>JUSTIFICACION TRIMESTRAL DE AVANCE DE RESULTADOS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</si>
  <si>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</si>
  <si>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</si>
  <si>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</si>
  <si>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</si>
  <si>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</si>
  <si>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</si>
  <si>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</si>
  <si>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</si>
  <si>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(DP de la DGPM)</t>
  </si>
  <si>
    <r>
      <rPr>
        <rFont val="Arial"/>
        <b/>
        <color theme="1"/>
        <sz val="12.0"/>
      </rPr>
      <t xml:space="preserve">3.1.1 </t>
    </r>
    <r>
      <rPr>
        <rFont val="Arial"/>
        <color theme="1"/>
        <sz val="12.0"/>
      </rPr>
      <t>Contribuir a una sociedad más segura, cohesionada y pacífica en el municipio de Benito Juárez mediante estrategias de prevención de la violencia, impulso a la convivencia y fortalecimiento del bienestar social.</t>
    </r>
  </si>
  <si>
    <r>
      <rPr>
        <rFont val="Arial"/>
        <b/>
        <color theme="1"/>
        <sz val="12.0"/>
      </rPr>
      <t xml:space="preserve">IMPC: </t>
    </r>
    <r>
      <rPr>
        <rFont val="Arial"/>
        <color theme="1"/>
        <sz val="12.0"/>
      </rPr>
      <t>Índice Municipal de Paz y Convivencia Ciudadana</t>
    </r>
  </si>
  <si>
    <t>Trianual</t>
  </si>
  <si>
    <r>
      <rPr>
        <rFont val="Arial"/>
        <b/>
        <color theme="1"/>
        <sz val="12.0"/>
      </rPr>
      <t xml:space="preserve">Unidad de medida del indicador: </t>
    </r>
    <r>
      <rPr>
        <rFont val="Arial"/>
        <color theme="1"/>
        <sz val="12.0"/>
      </rPr>
      <t xml:space="preserve">
Porcentaje</t>
    </r>
  </si>
  <si>
    <r>
      <rPr>
        <rFont val="Arial"/>
        <b/>
        <color theme="1"/>
        <sz val="12.0"/>
      </rPr>
      <t xml:space="preserve">Justificación Trimestral:  </t>
    </r>
    <r>
      <rPr>
        <rFont val="Arial"/>
        <color theme="1"/>
        <sz val="12.0"/>
      </rPr>
      <t xml:space="preserve">
El Índice Municipal de Todos por la Paz se integra con 3 Dimensiones y 9 subdimensiones que miden aspectos de Seguridad y Justicia, Cohesión Social y Educación para la Paz con indicadores de diferentes instituciones externas e internas al municipio . En el tercer trimestre la meta realizada se consideró igual a la programada debido a que los indicadores no han tenido actualizaciones.</t>
    </r>
  </si>
  <si>
    <t>Propósito
(Oficina de la Secretaría General)</t>
  </si>
  <si>
    <t xml:space="preserve">3.1.1.1  Las dependencias municipales  de la Secretaría General atienden a las y los ciudadanos del municipio de Benito Juárez respecto a sus necesidades  y demandas con base en los servicios. </t>
  </si>
  <si>
    <r>
      <rPr>
        <rFont val="Arial"/>
        <b/>
        <color theme="0"/>
        <sz val="11.0"/>
      </rPr>
      <t xml:space="preserve">PCIA: </t>
    </r>
    <r>
      <rPr>
        <rFont val="Arial"/>
        <b val="0"/>
        <color theme="0"/>
        <sz val="11.0"/>
      </rPr>
      <t xml:space="preserve">Porcentaje de ciudadanas(os) atendidas(os). </t>
    </r>
  </si>
  <si>
    <t>Trimestral</t>
  </si>
  <si>
    <r>
      <rPr>
        <rFont val="Arial"/>
        <b/>
        <color theme="0"/>
        <sz val="11.0"/>
      </rPr>
      <t xml:space="preserve">UNIDAD DE MEDIDA DEL INDICADOR:
</t>
    </r>
    <r>
      <rPr>
        <rFont val="Arial"/>
        <b val="0"/>
        <color theme="0"/>
        <sz val="11.0"/>
      </rPr>
      <t xml:space="preserve">Porcentaje  </t>
    </r>
    <r>
      <rPr>
        <rFont val="Arial"/>
        <b/>
        <color theme="0"/>
        <sz val="11.0"/>
      </rPr>
      <t xml:space="preserve"> 
 UNIDAD DE MEDIDA DE LA VARIABLE:
</t>
    </r>
    <r>
      <rPr>
        <rFont val="Arial"/>
        <b val="0"/>
        <color theme="0"/>
        <sz val="11.0"/>
      </rPr>
      <t>Ciudadanas(os)</t>
    </r>
  </si>
  <si>
    <r>
      <rPr>
        <rFont val="Arial"/>
        <b/>
        <color theme="1"/>
        <sz val="14.0"/>
      </rPr>
      <t>Justificacion Trimestral:</t>
    </r>
    <r>
      <rPr>
        <rFont val="Arial"/>
        <color theme="1"/>
        <sz val="14.0"/>
      </rPr>
      <t xml:space="preserve"> Para este tercer trimestre se alcanzó la meta del 100% al cumplir con las 600 atenciones otorgadas a los ciudadanos de los 600 programados.</t>
    </r>
  </si>
  <si>
    <t>Componente
(Oficina de la Secretaría General)</t>
  </si>
  <si>
    <t>3.1.1.1.1 Resoluciones de las demandas ciudadanas por la Secretaría General emitidas.</t>
  </si>
  <si>
    <r>
      <rPr>
        <rFont val="Arial"/>
        <b/>
        <color theme="1"/>
        <sz val="11.0"/>
      </rPr>
      <t xml:space="preserve">PRDC: </t>
    </r>
    <r>
      <rPr>
        <rFont val="Arial"/>
        <b val="0"/>
        <color theme="1"/>
        <sz val="11.0"/>
      </rPr>
      <t>Porcentaje de resoluciones de las demandas ciudadanas emitidas.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</si>
  <si>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Resoluciones de las demandas ciudadanas.</t>
    </r>
  </si>
  <si>
    <r>
      <rPr>
        <rFont val="Arial"/>
        <b/>
        <color theme="1"/>
        <sz val="14.0"/>
      </rPr>
      <t xml:space="preserve">Justificación Trimestral: </t>
    </r>
    <r>
      <rPr>
        <rFont val="Arial"/>
        <b val="0"/>
        <color theme="1"/>
        <sz val="14.0"/>
      </rPr>
      <t>Se logró un 103.20% de la meta en este tercer trimestre del año 2025 en atenciones ciudadanas al atender a 645 ciudadanos de los 625 que se tenían programados.</t>
    </r>
  </si>
  <si>
    <t>Actividad</t>
  </si>
  <si>
    <r>
      <rPr>
        <rFont val="Arial"/>
        <b/>
        <color theme="1"/>
        <sz val="11.0"/>
      </rPr>
      <t xml:space="preserve">3.1.1.1.1.1 </t>
    </r>
    <r>
      <rPr>
        <rFont val="Arial"/>
        <color theme="1"/>
        <sz val="11.0"/>
      </rPr>
      <t>Otorgamiento de apoyos administrativos y financieros brindados a la ciudadanía.</t>
    </r>
  </si>
  <si>
    <r>
      <rPr>
        <rFont val="Arial"/>
        <b/>
        <color theme="1"/>
        <sz val="11.0"/>
      </rPr>
      <t xml:space="preserve">PAOC: </t>
    </r>
    <r>
      <rPr>
        <rFont val="Arial"/>
        <color theme="1"/>
        <sz val="11.0"/>
      </rPr>
      <t xml:space="preserve">Porcentaje de apoyos administrativos y financieros otorgados. </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</si>
  <si>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Apoyos administrativos y financieros.</t>
    </r>
  </si>
  <si>
    <r>
      <rPr>
        <rFont val="Arial"/>
        <b/>
        <color theme="1"/>
        <sz val="14.0"/>
      </rPr>
      <t xml:space="preserve">Justificación Trimestral: </t>
    </r>
    <r>
      <rPr>
        <rFont val="Arial"/>
        <b val="0"/>
        <color theme="1"/>
        <sz val="14.0"/>
      </rPr>
      <t>Se logró un  272.15% de la meta en este tercer trimestre  del año 2025 en atenciones ciudadanas logrando atender a 645 ciudadanos de los 237 que se tenían programados.</t>
    </r>
  </si>
  <si>
    <r>
      <rPr>
        <rFont val="Arial"/>
        <b/>
        <color theme="1"/>
        <sz val="11.0"/>
      </rPr>
      <t>3.1.1.1.1.2</t>
    </r>
    <r>
      <rPr>
        <rFont val="Arial"/>
        <color theme="1"/>
        <sz val="11.0"/>
      </rPr>
      <t xml:space="preserve"> Realización de las sesiones  llevadas acabo por el cabildo </t>
    </r>
  </si>
  <si>
    <r>
      <rPr>
        <rFont val="Arial"/>
        <b/>
        <color theme="1"/>
        <sz val="11.0"/>
      </rPr>
      <t>PSCA:</t>
    </r>
    <r>
      <rPr>
        <rFont val="Arial"/>
        <color theme="1"/>
        <sz val="11.0"/>
      </rPr>
      <t xml:space="preserve"> Porcentaje de sesiones de Cabildo realizadas.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</si>
  <si>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Sesiones de Cabildo.</t>
    </r>
  </si>
  <si>
    <r>
      <rPr>
        <rFont val="Arial"/>
        <b/>
        <color theme="1"/>
        <sz val="14.0"/>
      </rPr>
      <t xml:space="preserve">Justificación Trimestral: </t>
    </r>
    <r>
      <rPr>
        <rFont val="Arial"/>
        <b val="0"/>
        <color theme="1"/>
        <sz val="14.0"/>
      </rPr>
      <t>Se alcanzó un  142.86% de la meta en  este tercer trimestre, del año 2025 en sesiones de cabildo al cumplir 10de las 8 que se tenian programadas.</t>
    </r>
  </si>
  <si>
    <r>
      <rPr>
        <rFont val="Arial"/>
        <b/>
        <color theme="1"/>
        <sz val="11.0"/>
      </rPr>
      <t xml:space="preserve">3.1.1.1.1.3 </t>
    </r>
    <r>
      <rPr>
        <rFont val="Arial"/>
        <b val="0"/>
        <color theme="1"/>
        <sz val="11.0"/>
      </rPr>
      <t>Gestión de solicitudes formuladas por la ciudadanía.</t>
    </r>
  </si>
  <si>
    <r>
      <rPr>
        <rFont val="Arial"/>
        <b/>
        <color theme="1"/>
        <sz val="11.0"/>
      </rPr>
      <t xml:space="preserve">PSCG: </t>
    </r>
    <r>
      <rPr>
        <rFont val="Arial"/>
        <color theme="1"/>
        <sz val="11.0"/>
      </rPr>
      <t>Porcentaje de Solicitudes Ciudadanas gestionadas.</t>
    </r>
  </si>
  <si>
    <t>UNIDAD DE MEDIDA DEL INDICADOR:
Porcentaje . 
 UNIDAD DE MEDIDA DE LA VARIABLE:
Solicitudes Ciudadanas.</t>
  </si>
  <si>
    <r>
      <rPr>
        <rFont val="Arial"/>
        <b/>
        <color theme="1"/>
        <sz val="14.0"/>
      </rPr>
      <t xml:space="preserve">Justificación Trimestral: </t>
    </r>
    <r>
      <rPr>
        <rFont val="Arial"/>
        <b val="0"/>
        <color theme="1"/>
        <sz val="14.0"/>
      </rPr>
      <t>Se alcanzó un 464.44% de la meta esperada para este tercer trimestre, derivado de las gestiones ciudadanas  programadas para estos tres primeros meses se logro mas atención a las peticiones logrando 627 gestiones de 135 que se tenían programadas.</t>
    </r>
  </si>
  <si>
    <t>Componente (Coordinación De Apoyo Interinstitucional Como Autoridad Transmisora Para La Búsqueda De Personas No Localizadas.)</t>
  </si>
  <si>
    <t>3.1.1.1.2 Atención a solicitudes de personas no localizadas en el municipio de Benito Juárez</t>
  </si>
  <si>
    <r>
      <rPr>
        <rFont val="Arial"/>
        <b/>
        <color theme="1"/>
        <sz val="11.0"/>
      </rPr>
      <t xml:space="preserve">PSNLBJ: </t>
    </r>
    <r>
      <rPr>
        <rFont val="Arial"/>
        <b val="0"/>
        <color theme="1"/>
        <sz val="11.0"/>
      </rPr>
      <t>Porcentaje de solicitudes de personas no localizadas.</t>
    </r>
  </si>
  <si>
    <r>
      <rPr>
        <rFont val="Arial"/>
        <b/>
        <color theme="1"/>
        <sz val="11.0"/>
      </rPr>
      <t>UNIDAD DE MEDIDA DEL INDICADOR:</t>
    </r>
    <r>
      <rPr>
        <rFont val="Arial"/>
        <color theme="1"/>
        <sz val="11.0"/>
      </rPr>
      <t xml:space="preserve">
</t>
    </r>
    <r>
      <rPr>
        <rFont val="Arial"/>
        <color theme="1"/>
        <sz val="11.0"/>
      </rPr>
      <t xml:space="preserve">Porcentaje   
</t>
    </r>
    <r>
      <rPr>
        <rFont val="Arial"/>
        <b/>
        <color theme="1"/>
        <sz val="11.0"/>
      </rPr>
      <t xml:space="preserve"> UNIDAD DE MEDIDA DE LA VARIABLE:</t>
    </r>
    <r>
      <rPr>
        <rFont val="Arial"/>
        <color theme="1"/>
        <sz val="11.0"/>
      </rPr>
      <t xml:space="preserve">
Atención a solicitude de personas no localizadas.</t>
    </r>
  </si>
  <si>
    <r>
      <rPr>
        <rFont val="Arial"/>
        <b/>
        <color theme="1"/>
        <sz val="14.0"/>
      </rPr>
      <t xml:space="preserve">Justificacion Trimestral: </t>
    </r>
    <r>
      <rPr>
        <rFont val="Arial"/>
        <color theme="1"/>
        <sz val="14.0"/>
      </rPr>
      <t>Se dío atención a cada uno de los 427 reportes que ingresaron por el telefono de emergencias 911 de las 230 que se tenian programadas; redes sociales y fichas de búsqueda, logrando así un 186.65% trimestral.</t>
    </r>
  </si>
  <si>
    <r>
      <rPr>
        <rFont val="Arial"/>
        <b/>
        <color theme="1"/>
        <sz val="11.0"/>
      </rPr>
      <t>3.1.1.1.2</t>
    </r>
    <r>
      <rPr>
        <rFont val="Arial"/>
        <color theme="1"/>
        <sz val="11.0"/>
      </rPr>
      <t>.</t>
    </r>
    <r>
      <rPr>
        <rFont val="Arial"/>
        <b/>
        <color theme="1"/>
        <sz val="11.0"/>
      </rPr>
      <t xml:space="preserve">1 </t>
    </r>
    <r>
      <rPr>
        <rFont val="Arial"/>
        <color theme="1"/>
        <sz val="11.0"/>
      </rPr>
      <t>Seguimiento, asesorias y acompañamiento en reportes de personas no localizadas en el municipio de Benito Juárez</t>
    </r>
  </si>
  <si>
    <r>
      <rPr>
        <rFont val="Arial"/>
        <b/>
        <color theme="1"/>
        <sz val="11.0"/>
      </rPr>
      <t xml:space="preserve">PSAAPNLBJ: </t>
    </r>
    <r>
      <rPr>
        <rFont val="Arial"/>
        <color theme="1"/>
        <sz val="11.0"/>
      </rPr>
      <t>Porcentaje de Seguimiento, asesorias y apoyo en reportes de personas no localizadas en el municipio de Benito Juárez</t>
    </r>
  </si>
  <si>
    <r>
      <rPr>
        <rFont val="Arial"/>
        <b/>
        <color theme="1"/>
        <sz val="11.0"/>
      </rPr>
      <t>UNIDAD DE MEDIDA DEL INDICADOR:</t>
    </r>
    <r>
      <rPr>
        <rFont val="Arial"/>
        <color theme="1"/>
        <sz val="11.0"/>
      </rPr>
      <t xml:space="preserve">
</t>
    </r>
    <r>
      <rPr>
        <rFont val="Arial"/>
        <color theme="1"/>
        <sz val="11.0"/>
      </rPr>
      <t xml:space="preserve">Porcentaje   
</t>
    </r>
    <r>
      <rPr>
        <rFont val="Arial"/>
        <b/>
        <color theme="1"/>
        <sz val="11.0"/>
      </rPr>
      <t xml:space="preserve"> UNIDAD DE MEDIDA DE LA VARIABLE:</t>
    </r>
    <r>
      <rPr>
        <rFont val="Arial"/>
        <color theme="1"/>
        <sz val="11.0"/>
      </rPr>
      <t xml:space="preserve">
Asesorias y acompañamiento de reportes de personas no localizadas.</t>
    </r>
  </si>
  <si>
    <r>
      <rPr>
        <rFont val="Arial"/>
        <b/>
        <color theme="1"/>
        <sz val="14.0"/>
      </rPr>
      <t xml:space="preserve">Justificacion Trimestral: </t>
    </r>
    <r>
      <rPr>
        <rFont val="Arial"/>
        <b val="0"/>
        <color theme="1"/>
        <sz val="14.0"/>
      </rPr>
      <t>Se dío seguimiento a cada uno de los 425 reportes que ingresaron por el telefono de emergencias 911, redes sociales y fichas de búsqueda de los 115 programados, logrando así un 369.57% trimestral.</t>
    </r>
  </si>
  <si>
    <r>
      <rPr>
        <rFont val="Arial"/>
        <b/>
        <color theme="1"/>
        <sz val="11.0"/>
      </rPr>
      <t xml:space="preserve">3.1.1.1.2.2 </t>
    </r>
    <r>
      <rPr>
        <rFont val="Arial"/>
        <b val="0"/>
        <color theme="1"/>
        <sz val="11.0"/>
      </rPr>
      <t>Asistencia de Reportes de Personas No Localizadas</t>
    </r>
  </si>
  <si>
    <r>
      <rPr>
        <rFont val="Arial"/>
        <b/>
        <color theme="1"/>
        <sz val="11.0"/>
      </rPr>
      <t xml:space="preserve">PARPNL: </t>
    </r>
    <r>
      <rPr>
        <rFont val="Arial"/>
        <color theme="1"/>
        <sz val="11.0"/>
      </rPr>
      <t>Porcentaje de Asistencia de Reportes de Personas No Localizadas</t>
    </r>
  </si>
  <si>
    <r>
      <rPr>
        <rFont val="Arial"/>
        <b/>
        <color theme="1"/>
        <sz val="11.0"/>
      </rPr>
      <t>UNIDAD DE MEDIDA DEL INDICADOR:</t>
    </r>
    <r>
      <rPr>
        <rFont val="Arial"/>
        <color theme="1"/>
        <sz val="11.0"/>
      </rPr>
      <t xml:space="preserve">
</t>
    </r>
    <r>
      <rPr>
        <rFont val="Arial"/>
        <color theme="1"/>
        <sz val="11.0"/>
      </rPr>
      <t xml:space="preserve">Porcentaje   
</t>
    </r>
    <r>
      <rPr>
        <rFont val="Arial"/>
        <b/>
        <color theme="1"/>
        <sz val="11.0"/>
      </rPr>
      <t xml:space="preserve"> UNIDAD DE MEDIDA DE LA VARIABLE:</t>
    </r>
    <r>
      <rPr>
        <rFont val="Arial"/>
        <color theme="1"/>
        <sz val="11.0"/>
      </rPr>
      <t xml:space="preserve">
Asistencia en reportes de personas no localizadas.</t>
    </r>
  </si>
  <si>
    <r>
      <rPr>
        <rFont val="Arial"/>
        <b/>
        <color theme="1"/>
        <sz val="14.0"/>
      </rPr>
      <t xml:space="preserve">Justificacion Trimestral: </t>
    </r>
    <r>
      <rPr>
        <rFont val="Arial"/>
        <b val="0"/>
        <color theme="1"/>
        <sz val="14.0"/>
      </rPr>
      <t>Se dío seguimiento a cada uno de los 347 reportes que ingresaron por el telefono de emergencias 911, redes sociales y fichas de búsqueda de los 115 programados, logrando así un 301.74% trimestral.</t>
    </r>
  </si>
  <si>
    <t>Componente (Dirección General de la Coordinación General Administrativa)</t>
  </si>
  <si>
    <t>3.1.1.1.3 Solicitudes administrativas de las Direcciones adscritas a la Secretaría General emitidas.</t>
  </si>
  <si>
    <r>
      <rPr>
        <rFont val="Arial"/>
        <b/>
        <color theme="1"/>
        <sz val="11.0"/>
      </rPr>
      <t xml:space="preserve">PSAE: </t>
    </r>
    <r>
      <rPr>
        <rFont val="Arial"/>
        <b val="0"/>
        <color theme="1"/>
        <sz val="11.0"/>
      </rPr>
      <t>Porcentaje de solicitudes administrativas emitidas.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</si>
  <si>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Solicitudes administrativas.</t>
    </r>
  </si>
  <si>
    <r>
      <rPr>
        <rFont val="Arial"/>
        <b/>
        <color theme="1"/>
        <sz val="14.0"/>
      </rPr>
      <t>Justificacion Trimestral:</t>
    </r>
    <r>
      <rPr>
        <rFont val="Arial"/>
        <b val="0"/>
        <color theme="1"/>
        <sz val="14.0"/>
      </rPr>
      <t>Se obtuvo un avance del 100% en relación al 3er trimestre de 2025, derivado a que las Dependencias Adscritas a la Secretaría General presentaron sus solicitudes administrativas en tiempo y forma a esta Dirección General de la Coordinación General Administrativa.</t>
    </r>
  </si>
  <si>
    <r>
      <rPr>
        <rFont val="Arial"/>
        <b/>
        <color theme="1"/>
        <sz val="11.0"/>
      </rPr>
      <t>3.1.1.1.3.1</t>
    </r>
    <r>
      <rPr>
        <rFont val="Arial"/>
        <b val="0"/>
        <color theme="1"/>
        <sz val="11.0"/>
      </rPr>
      <t xml:space="preserve">Gestión en la documentación de los movimientos de personal de la Oficina de la Secretaría General. 
</t>
    </r>
  </si>
  <si>
    <r>
      <rPr>
        <rFont val="Arial"/>
        <b/>
        <color theme="1"/>
        <sz val="11.0"/>
      </rPr>
      <t xml:space="preserve">DGMP: </t>
    </r>
    <r>
      <rPr>
        <rFont val="Arial"/>
        <color theme="1"/>
        <sz val="11.0"/>
      </rPr>
      <t xml:space="preserve"> Porcentaje de Documentos de movimientos de personal gestionados.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</si>
  <si>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Documentos de movimientos de personal.</t>
    </r>
  </si>
  <si>
    <r>
      <rPr>
        <rFont val="Arial"/>
        <b/>
        <color theme="1"/>
        <sz val="14.0"/>
      </rPr>
      <t xml:space="preserve">Justificacion Trimestral: </t>
    </r>
    <r>
      <rPr>
        <rFont val="Arial"/>
        <b val="0"/>
        <color theme="1"/>
        <sz val="14.0"/>
      </rPr>
      <t>Se cumplió al 100%  la meta establecida en el 3er trimestre de 2025, el personal administrativo de las Dependencias adscritas a la Secretaría General presentó los documentos con los lineamientos que requiere la Dirección de Recursos Humanos para dar seguimiento a la Gestión de Movimiento de Personal para su debido seguimiento ante esta Dirección General.</t>
    </r>
  </si>
  <si>
    <r>
      <rPr>
        <rFont val="Arial"/>
        <b/>
        <color theme="1"/>
        <sz val="11.0"/>
      </rPr>
      <t xml:space="preserve">3.1.1.1.3.2 </t>
    </r>
    <r>
      <rPr>
        <rFont val="Arial"/>
        <b val="0"/>
        <color theme="1"/>
        <sz val="11.0"/>
      </rPr>
      <t>Realización de gestiones técnicas para la operación de las Direcciones Adscritas a la Oficina de la Secretaría General.</t>
    </r>
  </si>
  <si>
    <r>
      <rPr>
        <rFont val="Arial"/>
        <b/>
        <color theme="1"/>
        <sz val="11.0"/>
      </rPr>
      <t>PGTR:</t>
    </r>
    <r>
      <rPr>
        <rFont val="Arial"/>
        <color theme="1"/>
        <sz val="11.0"/>
      </rPr>
      <t xml:space="preserve"> Porcentaje de Gestiones Técnicas realizadas.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</si>
  <si>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Gestiones Técnicas.</t>
    </r>
  </si>
  <si>
    <r>
      <rPr>
        <rFont val="Arial"/>
        <b/>
        <color theme="1"/>
        <sz val="14.0"/>
      </rPr>
      <t>Justificacion Trimestral:</t>
    </r>
    <r>
      <rPr>
        <rFont val="Arial"/>
        <color theme="1"/>
        <sz val="14.0"/>
      </rPr>
      <t xml:space="preserve"> La Dirección General de la Coordinación General Administrativa cumplió al 100% la meta establecida en el 3er trimestre de 2025.</t>
    </r>
  </si>
  <si>
    <r>
      <rPr>
        <rFont val="Arial"/>
        <b/>
        <color theme="1"/>
        <sz val="11.0"/>
      </rPr>
      <t xml:space="preserve">3.1.1.1.3.3 </t>
    </r>
    <r>
      <rPr>
        <rFont val="Arial"/>
        <b val="0"/>
        <color theme="1"/>
        <sz val="11.0"/>
      </rPr>
      <t>Atención de las solicitudes de   recursos materiales para abastecer a la Secretaría General y sus Direcciones Adscritas.</t>
    </r>
  </si>
  <si>
    <r>
      <rPr>
        <rFont val="Arial"/>
        <b/>
        <color theme="1"/>
        <sz val="11.0"/>
      </rPr>
      <t>PRMG:</t>
    </r>
    <r>
      <rPr>
        <rFont val="Arial"/>
        <color theme="1"/>
        <sz val="11.0"/>
      </rPr>
      <t xml:space="preserve"> Porcentaje de solicitudes de recursos materiales gestionados.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</si>
  <si>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 xml:space="preserve">Solicitudes de Recursos Materiales. </t>
    </r>
  </si>
  <si>
    <r>
      <rPr>
        <rFont val="Arial"/>
        <b/>
        <color theme="1"/>
        <sz val="14.0"/>
      </rPr>
      <t xml:space="preserve">Justificacion Trimestral: </t>
    </r>
    <r>
      <rPr>
        <rFont val="Arial"/>
        <b val="0"/>
        <color theme="1"/>
        <sz val="14.0"/>
      </rPr>
      <t>Se cumplió al 100%  meta establecida en el 3er trimestre de 2025, esto debido al seguimiento a los requerimientos presentados por las dependencias adscritas a la Secretaria General, como lo son solicitudes de pago de arrendamiento, solicitud de combustible, requisión de material de papelería, por mencionar algunas.</t>
    </r>
  </si>
  <si>
    <t>Componente
(Dirección general de la Coordinación de Registro Civil)</t>
  </si>
  <si>
    <t>3.1.1.1.4 Actos registrales constitutivos o modificativos del Estado Civil de la población benitojuarense, garantizando el derecho a la igualdad entre mujeres y hombres inscritos.</t>
  </si>
  <si>
    <r>
      <rPr>
        <rFont val="Arial"/>
        <b/>
        <color theme="1"/>
        <sz val="11.0"/>
      </rPr>
      <t xml:space="preserve">PARI: </t>
    </r>
    <r>
      <rPr>
        <rFont val="Arial"/>
        <b val="0"/>
        <color theme="1"/>
        <sz val="11.0"/>
      </rPr>
      <t>Porcentaje de actos registrales inscritos</t>
    </r>
  </si>
  <si>
    <t>Ascedente</t>
  </si>
  <si>
    <r>
      <rPr>
        <rFont val="Arial"/>
        <b/>
        <color theme="1"/>
        <sz val="11.0"/>
      </rPr>
      <t xml:space="preserve">Unidad de Medida de la Variable: </t>
    </r>
    <r>
      <rPr>
        <rFont val="Arial"/>
        <b val="0"/>
        <color theme="1"/>
        <sz val="11.0"/>
      </rPr>
      <t>Porcentaje</t>
    </r>
    <r>
      <rPr>
        <rFont val="Arial"/>
        <b/>
        <color theme="1"/>
        <sz val="11.0"/>
      </rPr>
      <t xml:space="preserve">           Medida de la Variable: </t>
    </r>
    <r>
      <rPr>
        <rFont val="Arial"/>
        <b val="0"/>
        <color theme="1"/>
        <sz val="11.0"/>
      </rPr>
      <t>Actos registrales inscritos</t>
    </r>
  </si>
  <si>
    <r>
      <rPr>
        <rFont val="Arial"/>
        <b/>
        <color theme="1"/>
        <sz val="14.0"/>
      </rPr>
      <t xml:space="preserve">Justificacion Trimestral: </t>
    </r>
    <r>
      <rPr>
        <rFont val="Arial"/>
        <color theme="1"/>
        <sz val="14.0"/>
      </rPr>
      <t xml:space="preserve">                                                                                                                                                              Este indicador tiene como meta anual realizar 108,149 Actos Registrales. En este trimestre se alcanzaron 13,899 de los 27,033 programados en el trimestre. El porsentaje alcanzado fue del 51.41%.                                                                                                                                                     Derivado del corto tiempo para la entrega de la informacion del Tercer trimestre 2025 solo se podra  reportar el mes de julio y agosto 2025, ya que el Registro Civil tiene guardia de 24 hrs. y hasta que termine el Mes de Septiembre se puede generar los repostes necesarios para tener la informacion con la que se eleboran las estadisticas,  con ello se trabaja en los formatos MIR, por lo que tendremos una variacion en los resultados de los porsentajes. 
</t>
    </r>
  </si>
  <si>
    <r>
      <rPr>
        <rFont val="Arial"/>
        <b/>
        <color theme="1"/>
        <sz val="11.0"/>
      </rPr>
      <t xml:space="preserve">3.1.1.1.4.1 </t>
    </r>
    <r>
      <rPr>
        <rFont val="Arial"/>
        <color theme="1"/>
        <sz val="11.0"/>
      </rPr>
      <t>Adquisición de herramientas tecnológicas del Registro Civil.</t>
    </r>
  </si>
  <si>
    <t xml:space="preserve">PAECE: Porcentaje de adquisición de equipos de cómputo y electrónicos.      </t>
  </si>
  <si>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 xml:space="preserve">adquisición de equipos de cómputo y electrónicos. </t>
    </r>
  </si>
  <si>
    <r>
      <rPr>
        <rFont val="Arial"/>
        <b/>
        <color theme="1"/>
        <sz val="14.0"/>
      </rPr>
      <t>Justificacion Trimestral:</t>
    </r>
    <r>
      <rPr>
        <rFont val="Arial"/>
        <color theme="1"/>
        <sz val="14.0"/>
      </rPr>
      <t xml:space="preserve">                                                                                                                                                                         Este indicador tiene como meta anual realizar 37 adquisiciones de Herramientas Tecnologicas. En este trimestre se alcanzaron 3 de los 9 programados en el trimestre. El porsentaje alcanzado fue del 33.33%, debido a que se logro una ampliacion presupuestal para esta adquisicion.</t>
    </r>
  </si>
  <si>
    <r>
      <rPr>
        <rFont val="Arial"/>
        <b/>
        <color theme="1"/>
        <sz val="11.0"/>
      </rPr>
      <t xml:space="preserve">3.1.1.1.4.2 </t>
    </r>
    <r>
      <rPr>
        <rFont val="Arial"/>
        <b val="0"/>
        <color theme="1"/>
        <sz val="11.0"/>
      </rPr>
      <t>Incremento en la adquisición de formatos valorados Adquiridos.</t>
    </r>
  </si>
  <si>
    <t xml:space="preserve">PFVA: Porcentaje de formatos valoradas  adquiridas. </t>
  </si>
  <si>
    <r>
      <rPr>
        <rFont val="Arial"/>
        <b/>
        <color theme="1"/>
        <sz val="11.0"/>
      </rPr>
      <t xml:space="preserve">Unidad de Medida del Indicador: </t>
    </r>
    <r>
      <rPr>
        <rFont val="Arial"/>
        <b val="0"/>
        <color theme="1"/>
        <sz val="11.0"/>
      </rPr>
      <t xml:space="preserve"> Porcentaje</t>
    </r>
    <r>
      <rPr>
        <rFont val="Arial"/>
        <b/>
        <color theme="1"/>
        <sz val="11.0"/>
      </rPr>
      <t xml:space="preserve">
Unidad de Medida de la Variable</t>
    </r>
    <r>
      <rPr>
        <rFont val="Arial"/>
        <b val="0"/>
        <color theme="1"/>
        <sz val="11.0"/>
      </rPr>
      <t>:</t>
    </r>
    <r>
      <rPr>
        <rFont val="Arial"/>
        <b/>
        <color theme="1"/>
        <sz val="11.0"/>
      </rPr>
      <t xml:space="preserve"> </t>
    </r>
    <r>
      <rPr>
        <rFont val="Arial"/>
        <b val="0"/>
        <color theme="1"/>
        <sz val="11.0"/>
      </rPr>
      <t xml:space="preserve">formatos valoradas  adquiridas. </t>
    </r>
  </si>
  <si>
    <r>
      <rPr>
        <rFont val="Arial"/>
        <b/>
        <color theme="1"/>
        <sz val="14.0"/>
      </rPr>
      <t xml:space="preserve">Justificacion Trimestral: </t>
    </r>
    <r>
      <rPr>
        <rFont val="Arial"/>
        <color theme="1"/>
        <sz val="14.0"/>
      </rPr>
      <t xml:space="preserve">                                                                                                                                         Este indicador tiene como meta anual adquirir 110,400 Formatos Valorados. En este trimestre se logro adquirir 27,000 de los 27,600 programados en el trimestre. El porcentaje alcanzado fue del 97.83%, debido a que si se otorgo el presupuesto para la adquisicion de los Formatos Valorados que son utilizados para la elaboracion de los tramites del Registro Civil.                                                                                                                                              
                        </t>
    </r>
  </si>
  <si>
    <r>
      <rPr>
        <rFont val="Arial"/>
        <b/>
        <color theme="1"/>
        <sz val="11.0"/>
      </rPr>
      <t xml:space="preserve">3.1.1.1.4.3 </t>
    </r>
    <r>
      <rPr>
        <rFont val="Arial"/>
        <b val="0"/>
        <color theme="1"/>
        <sz val="11.0"/>
      </rPr>
      <t>Capacitación al personal del Registro Civil.</t>
    </r>
  </si>
  <si>
    <t xml:space="preserve">PPC: Porcentaje de personal del Registro Civil capacitado.      </t>
  </si>
  <si>
    <t xml:space="preserve">Ascedente </t>
  </si>
  <si>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 xml:space="preserve">personal del Registro Civil capacitado.   </t>
    </r>
  </si>
  <si>
    <r>
      <rPr>
        <rFont val="Arial"/>
        <b/>
        <color theme="1"/>
        <sz val="14.0"/>
      </rPr>
      <t>Justificacion Trimestral:</t>
    </r>
    <r>
      <rPr>
        <rFont val="Arial"/>
        <color theme="1"/>
        <sz val="14.0"/>
      </rPr>
      <t xml:space="preserve">                                                                                                                                                                            Este indicador tiene como meta anual realizar la capacitacion de 80 colaboradores. En este trimestre se alcanzaron 2 de los 20 programados en el trimestre. El porcentaje alcanzado fue del 10%.
</t>
    </r>
  </si>
  <si>
    <r>
      <rPr>
        <rFont val="Arial"/>
        <b/>
        <color theme="1"/>
        <sz val="11.0"/>
      </rPr>
      <t xml:space="preserve">3.1.1.1.4.4 </t>
    </r>
    <r>
      <rPr>
        <rFont val="Arial"/>
        <b val="0"/>
        <color theme="1"/>
        <sz val="11.0"/>
      </rPr>
      <t>Mejoramiento de las instalaciones del Registro Civil.</t>
    </r>
  </si>
  <si>
    <t xml:space="preserve">PIRM: Porcentaje de instalaciones del Registro Civil mejoradas.     </t>
  </si>
  <si>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t>
    </r>
    <r>
      <rPr>
        <rFont val="Arial"/>
        <b val="0"/>
        <color theme="1"/>
        <sz val="11.0"/>
      </rPr>
      <t xml:space="preserve"> Instalaciones del registro civil mejoradas</t>
    </r>
  </si>
  <si>
    <r>
      <rPr>
        <rFont val="Arial"/>
        <b/>
        <color theme="1"/>
        <sz val="14.0"/>
      </rPr>
      <t>Justificacion Trimestral:</t>
    </r>
    <r>
      <rPr>
        <rFont val="Arial"/>
        <color theme="1"/>
        <sz val="14.0"/>
      </rPr>
      <t xml:space="preserve">                                                                                                                                                                         Este indicador tiene como meta anual realizar el mejoramiento 4 de las 9 oficialias del Reistro Civil. En este trimestre se logro realizar el mejoramiento de 1 oficina que comparte espacio con la oficialia 01 y 02 de 1  programada en el trimestre. El porsentaje alcanzado fue del 100%, debido a que si se otorgo el presupuesto para reemplazar dos equipos de aire acondicionado que se instalaron en la Oficialia 01 y 02 que comparten oficina, para la atencion al publico y brindar mejores condiciones durante la espera.</t>
    </r>
  </si>
  <si>
    <t>Componente (Dirección de Derechos Humanos y Grupos Vulnerables)</t>
  </si>
  <si>
    <t>3.1.1.1.5  Atención a quejas y recomendaciones en materia de Derechos Humanos emitidas por las instituciones defensoras de los derechos humanos.</t>
  </si>
  <si>
    <r>
      <rPr>
        <rFont val="Arial"/>
        <b/>
        <color theme="1"/>
        <sz val="11.0"/>
      </rPr>
      <t>PAQRDH:</t>
    </r>
    <r>
      <rPr>
        <rFont val="Arial"/>
        <color theme="1"/>
        <sz val="11.0"/>
      </rPr>
      <t xml:space="preserve"> Porcentaje de atención a quejas y recomendaciones en Derechos Humanos.</t>
    </r>
  </si>
  <si>
    <r>
      <rPr>
        <rFont val="Arial"/>
        <b/>
        <color theme="1"/>
        <sz val="11.0"/>
      </rPr>
      <t xml:space="preserve">Unidad de Medida del Indicador:
</t>
    </r>
    <r>
      <rPr>
        <rFont val="Arial"/>
        <b val="0"/>
        <color theme="1"/>
        <sz val="11.0"/>
      </rPr>
      <t xml:space="preserve">Porcentaje  </t>
    </r>
    <r>
      <rPr>
        <rFont val="Arial"/>
        <b/>
        <color theme="1"/>
        <sz val="11.0"/>
      </rPr>
      <t xml:space="preserve">
Unidad de Medida de la Variable:
</t>
    </r>
    <r>
      <rPr>
        <rFont val="Arial"/>
        <b val="0"/>
        <color theme="1"/>
        <sz val="11.0"/>
      </rPr>
      <t>Atenciones a quejas de Derechos Humanos</t>
    </r>
  </si>
  <si>
    <r>
      <rPr>
        <rFont val="Arial"/>
        <b/>
        <color theme="1"/>
        <sz val="14.0"/>
      </rPr>
      <t xml:space="preserve">Justificacion Trimestral: 
</t>
    </r>
    <r>
      <rPr>
        <rFont val="Arial"/>
        <b val="0"/>
        <color theme="1"/>
        <sz val="14.0"/>
      </rPr>
      <t xml:space="preserve">Este indicador tiene como meta anual realizar 12 Atenciones a quejas y recomendaciones en materia de Derechos Humanos. En este trimestre se realizaron los 3 programados. El porcentaje alcanzado fue de 100%, esto derivado de la atención realizada por parte de las áreas correspodientes de la Dirección a la ciudadanía que ha llegado a la oficina a solicitar la atención. </t>
    </r>
    <r>
      <rPr>
        <rFont val="Arial"/>
        <b/>
        <color theme="1"/>
        <sz val="14.0"/>
      </rPr>
      <t xml:space="preserve">
</t>
    </r>
  </si>
  <si>
    <r>
      <rPr>
        <rFont val="Arial"/>
        <b/>
        <color theme="1"/>
        <sz val="11.0"/>
      </rPr>
      <t xml:space="preserve">3.1.1.1.5.1 </t>
    </r>
    <r>
      <rPr>
        <rFont val="Arial"/>
        <b val="0"/>
        <color theme="1"/>
        <sz val="11.0"/>
      </rPr>
      <t xml:space="preserve">Asesorías jurídidicas, atención a presuntas Quejas en materia de Derechos Humanos o actos de posible discriminación a la ciudadania en general y Observancia con respeto a los derechos humanos </t>
    </r>
  </si>
  <si>
    <r>
      <rPr>
        <rFont val="Arial"/>
        <b/>
        <color theme="1"/>
        <sz val="11.0"/>
      </rPr>
      <t xml:space="preserve">PAJAQMDH: </t>
    </r>
    <r>
      <rPr>
        <rFont val="Arial"/>
        <color theme="1"/>
        <sz val="11.0"/>
      </rPr>
      <t xml:space="preserve">Porcentaje de  Asesorías jurídidicas y  atención a  Quejas en materia de Derechos Humanos </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</si>
  <si>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Asesorias en materia de Derechos Humanos</t>
    </r>
  </si>
  <si>
    <r>
      <rPr>
        <rFont val="Arial"/>
        <b/>
        <color theme="1"/>
        <sz val="14.0"/>
      </rPr>
      <t xml:space="preserve">Justificacion Trimestral: 
</t>
    </r>
    <r>
      <rPr>
        <rFont val="Arial"/>
        <b val="0"/>
        <color theme="1"/>
        <sz val="14.0"/>
      </rPr>
      <t>Este indicador tiene como meta anual realizar 40 asesorías jurídidicas y atención a  quejas ciudadanas en materia de Derechos Humanos En este trimestre se realizaron los 10 programados. El porcentaje alcanzado fue de 100%. Esto derivado de la atención que se brindó a la ciudadanía que se acercó a solicitar Asesorías y por parte de las áreas de esta Dirección, se brindaron las Asesorías y el seguimiento de las mismas.</t>
    </r>
    <r>
      <rPr>
        <rFont val="Arial"/>
        <b/>
        <color theme="1"/>
        <sz val="14.0"/>
      </rPr>
      <t xml:space="preserve">
</t>
    </r>
  </si>
  <si>
    <r>
      <rPr>
        <rFont val="Arial"/>
        <color theme="1"/>
        <sz val="11.0"/>
      </rPr>
      <t xml:space="preserve"> </t>
    </r>
    <r>
      <rPr>
        <rFont val="Arial"/>
        <b/>
        <color theme="1"/>
        <sz val="11.0"/>
      </rPr>
      <t xml:space="preserve">3.1.1.1.5.2 </t>
    </r>
    <r>
      <rPr>
        <rFont val="Arial"/>
        <color theme="1"/>
        <sz val="11.0"/>
      </rPr>
      <t xml:space="preserve">Capacitaciones especializadas en materia de Derechos Humanos y No Discriminación a personas del servicio publico y población en general. </t>
    </r>
  </si>
  <si>
    <r>
      <rPr>
        <rFont val="Arial"/>
        <b/>
        <color theme="1"/>
        <sz val="11.0"/>
      </rPr>
      <t xml:space="preserve">PCEMDH: </t>
    </r>
    <r>
      <rPr>
        <rFont val="Arial"/>
        <b val="0"/>
        <color theme="1"/>
        <sz val="11.0"/>
      </rPr>
      <t>Porcentaje de Capacitaciones especializadas en materia de Derechos Humanos.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</si>
  <si>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Capacitaciones en materia de Derechos Humano</t>
    </r>
    <r>
      <rPr>
        <rFont val="Arial"/>
        <b/>
        <color theme="1"/>
        <sz val="11.0"/>
      </rPr>
      <t>s</t>
    </r>
  </si>
  <si>
    <r>
      <rPr>
        <rFont val="Arial"/>
        <b/>
        <color theme="1"/>
        <sz val="14.0"/>
      </rPr>
      <t xml:space="preserve">Justificación Trimestral:  
</t>
    </r>
    <r>
      <rPr>
        <rFont val="Arial"/>
        <b val="0"/>
        <color theme="1"/>
        <sz val="14.0"/>
      </rPr>
      <t xml:space="preserve">Este indicador tiene como meta anual realizar 24 Capacitaciones en materia de Derechos Humanos En este trimestre se realizaron los 6 programados. El porcentaje alcanzado fue de 100%. Esto derivado del interés de las dependencias municipales, organizaciones o público en general, en conocer temas de Derechos Humanos, para que sean aplicados correctamente.
</t>
    </r>
    <r>
      <rPr>
        <rFont val="Arial"/>
        <b/>
        <color theme="1"/>
        <sz val="14.0"/>
      </rPr>
      <t xml:space="preserve">
</t>
    </r>
  </si>
  <si>
    <r>
      <rPr>
        <rFont val="Arial"/>
        <b/>
        <color theme="1"/>
        <sz val="11.0"/>
      </rPr>
      <t>3.1.1.1.5.3</t>
    </r>
    <r>
      <rPr>
        <rFont val="Arial"/>
        <color theme="1"/>
        <sz val="11.0"/>
      </rPr>
      <t xml:space="preserve"> Mesas de trabajo con instituciones estatales o federales vinculadas a los derechos humanos y/o organizaciones de la sociedad civil con objeto social en derechos humanos</t>
    </r>
  </si>
  <si>
    <r>
      <rPr>
        <rFont val="Arial"/>
        <b/>
        <color theme="1"/>
        <sz val="11.0"/>
      </rPr>
      <t xml:space="preserve">PMTMDH: </t>
    </r>
    <r>
      <rPr>
        <rFont val="Arial"/>
        <color theme="1"/>
        <sz val="11.0"/>
      </rPr>
      <t>Porcentaje de Mesas de Trabajo en materia de Derechos Humanos.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</si>
  <si>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Mesas de trabajo en materia de  Derechos Humanos</t>
    </r>
  </si>
  <si>
    <r>
      <rPr>
        <rFont val="Arial"/>
        <b/>
        <color theme="1"/>
        <sz val="14.0"/>
      </rPr>
      <t xml:space="preserve">Justificacion Trimestral: 
</t>
    </r>
    <r>
      <rPr>
        <rFont val="Arial"/>
        <b val="0"/>
        <color theme="1"/>
        <sz val="14.0"/>
      </rPr>
      <t xml:space="preserve">Este indicador tiene como meta anual realizar 12 mesas de trabajo en materia de Derechos Humanos. En este trimestre se realizaron los 3 programados. El porcentaje alcanzado fue de 100%. Esto derivado de las solicitudes e interés de la ciudadanía y/o organizaciones, por atender y dar seguimiento debidamente a asuntos relacionados con el tema de Derechos Humanos.
</t>
    </r>
  </si>
  <si>
    <t>Componente (Dirección General de Asuntos Juridicos)</t>
  </si>
  <si>
    <t>3.1.1.1.6 Seguimiento a los procedimientos juridicos en los que el Ayuntamiento sea parte involucrada</t>
  </si>
  <si>
    <r>
      <rPr>
        <rFont val="Arial"/>
        <b/>
        <color theme="1"/>
        <sz val="11.0"/>
      </rPr>
      <t xml:space="preserve">  PEPJ= </t>
    </r>
    <r>
      <rPr>
        <rFont val="Arial"/>
        <b val="0"/>
        <color theme="1"/>
        <sz val="11.0"/>
      </rPr>
      <t>Porcentaje de efectividad de los Procedimientos Juridicos.</t>
    </r>
  </si>
  <si>
    <r>
      <rPr>
        <rFont val="Arial"/>
        <b/>
        <color theme="1"/>
        <sz val="11.0"/>
      </rPr>
      <t>UNIDAD DE MEDIDA DEL INDICADOR:</t>
    </r>
    <r>
      <rPr>
        <rFont val="Arial"/>
        <color theme="1"/>
        <sz val="11.0"/>
      </rPr>
      <t xml:space="preserve">
</t>
    </r>
    <r>
      <rPr>
        <rFont val="Arial"/>
        <color theme="1"/>
        <sz val="11.0"/>
      </rPr>
      <t xml:space="preserve">Porcentaje   
</t>
    </r>
    <r>
      <rPr>
        <rFont val="Arial"/>
        <b/>
        <color theme="1"/>
        <sz val="11.0"/>
      </rPr>
      <t xml:space="preserve"> UNIDAD DE MEDIDA DE LA VARIABLE:</t>
    </r>
    <r>
      <rPr>
        <rFont val="Arial"/>
        <color theme="1"/>
        <sz val="11.0"/>
      </rPr>
      <t xml:space="preserve">
Proyectos atendidos</t>
    </r>
  </si>
  <si>
    <r>
      <rPr>
        <rFont val="Arial"/>
        <b/>
        <color theme="1"/>
        <sz val="14.0"/>
      </rPr>
      <t xml:space="preserve">Justificación Trimestral: </t>
    </r>
    <r>
      <rPr>
        <rFont val="Arial"/>
        <color theme="1"/>
        <sz val="14.0"/>
      </rPr>
      <t>Este indicador tiene como meta anual realizar 300 procedimientos legales, logrando en este tercer trimestre un 96% de lo esperado, logrando 72 procedimientos legales de los 75 que se tenían programados.</t>
    </r>
  </si>
  <si>
    <r>
      <rPr>
        <rFont val="Arial"/>
        <b/>
        <color theme="1"/>
        <sz val="11.0"/>
      </rPr>
      <t xml:space="preserve">3.1.1.1.6.1 </t>
    </r>
    <r>
      <rPr>
        <rFont val="Arial"/>
        <color theme="1"/>
        <sz val="11.0"/>
      </rPr>
      <t>Revision de los proyectos de iniciativa de leyes, reglamentos, decretos, acuerdos, convocatorias, convenios, contratos y demas instrumentos de carácter jurídico en los que se investiga la Administracion Pública Municipal.</t>
    </r>
  </si>
  <si>
    <r>
      <rPr>
        <rFont val="Arial"/>
        <b/>
        <color theme="1"/>
        <sz val="11.0"/>
      </rPr>
      <t xml:space="preserve">PILA= </t>
    </r>
    <r>
      <rPr>
        <rFont val="Arial"/>
        <color theme="1"/>
        <sz val="11.0"/>
      </rPr>
      <t>Porcentaje de instrumentos legales atendidos.</t>
    </r>
  </si>
  <si>
    <r>
      <rPr>
        <rFont val="Arial"/>
        <b/>
        <color theme="1"/>
        <sz val="11.0"/>
      </rPr>
      <t>UNIDAD DE MEDIDA DEL INDICADOR:</t>
    </r>
    <r>
      <rPr>
        <rFont val="Arial"/>
        <color theme="1"/>
        <sz val="11.0"/>
      </rPr>
      <t xml:space="preserve">
</t>
    </r>
    <r>
      <rPr>
        <rFont val="Arial"/>
        <color theme="1"/>
        <sz val="11.0"/>
      </rPr>
      <t xml:space="preserve">Porcentaje   
</t>
    </r>
    <r>
      <rPr>
        <rFont val="Arial"/>
        <b/>
        <color theme="1"/>
        <sz val="11.0"/>
      </rPr>
      <t xml:space="preserve"> UNIDAD DE MEDIDA DE LA VARIABLE:</t>
    </r>
    <r>
      <rPr>
        <rFont val="Arial"/>
        <color theme="1"/>
        <sz val="11.0"/>
      </rPr>
      <t xml:space="preserve">
Instrumentos legales atendidos</t>
    </r>
  </si>
  <si>
    <r>
      <rPr>
        <rFont val="Arial"/>
        <b/>
        <color theme="1"/>
        <sz val="14.0"/>
      </rPr>
      <t xml:space="preserve">Justificación Trimestral: </t>
    </r>
    <r>
      <rPr>
        <rFont val="Arial"/>
        <color theme="1"/>
        <sz val="14.0"/>
      </rPr>
      <t>Este indicador tiene como meta anual atender 200 instrumentos legales, logrando atender en este tercer trimestre un 88% de lo esperado, con 44 de los 50 instrumentos programados.</t>
    </r>
  </si>
  <si>
    <r>
      <rPr>
        <rFont val="Arial"/>
        <b/>
        <color theme="1"/>
        <sz val="11.0"/>
      </rPr>
      <t xml:space="preserve">3.1.1.1.6.2 </t>
    </r>
    <r>
      <rPr>
        <rFont val="Arial"/>
        <color theme="1"/>
        <sz val="11.0"/>
      </rPr>
      <t>Elaboracion y revision de los proyectos de demandas, contestaciones, oficios y en general todo tipo de actuaciones en la defensa en los juicios en los que el Ayuntamiento sea parte.</t>
    </r>
  </si>
  <si>
    <r>
      <rPr>
        <rFont val="Arial"/>
        <b/>
        <color theme="1"/>
        <sz val="11.0"/>
      </rPr>
      <t xml:space="preserve">PJA= </t>
    </r>
    <r>
      <rPr>
        <rFont val="Arial"/>
        <b val="0"/>
        <color theme="1"/>
        <sz val="11.0"/>
      </rPr>
      <t>Porcentaje de Proyectos Juridicos.</t>
    </r>
  </si>
  <si>
    <r>
      <rPr>
        <rFont val="Arial"/>
        <b/>
        <color theme="1"/>
        <sz val="11.0"/>
      </rPr>
      <t>UNIDAD DE MEDIDA DEL INDICADOR:</t>
    </r>
    <r>
      <rPr>
        <rFont val="Arial"/>
        <color theme="1"/>
        <sz val="11.0"/>
      </rPr>
      <t xml:space="preserve">
</t>
    </r>
    <r>
      <rPr>
        <rFont val="Arial"/>
        <color theme="1"/>
        <sz val="11.0"/>
      </rPr>
      <t xml:space="preserve">Porcentaje   
</t>
    </r>
    <r>
      <rPr>
        <rFont val="Arial"/>
        <b/>
        <color theme="1"/>
        <sz val="11.0"/>
      </rPr>
      <t xml:space="preserve"> UNIDAD DE MEDIDA DE LA VARIABLE:</t>
    </r>
    <r>
      <rPr>
        <rFont val="Arial"/>
        <color theme="1"/>
        <sz val="11.0"/>
      </rPr>
      <t xml:space="preserve">
Proyectos juridicos atendidos</t>
    </r>
  </si>
  <si>
    <r>
      <rPr>
        <rFont val="Arial"/>
        <b/>
        <color theme="1"/>
        <sz val="14.0"/>
      </rPr>
      <t>Justificación Trimestral:</t>
    </r>
    <r>
      <rPr>
        <rFont val="Arial"/>
        <color theme="1"/>
        <sz val="14.0"/>
      </rPr>
      <t xml:space="preserve"> Este indicador tiene como meta anual elaborar y revisar 200 proyectos juridicos, logrando en este tercer trimestre un 82% de lo esperado, elaborando 41 de los 50 proyectos programados.</t>
    </r>
  </si>
  <si>
    <r>
      <rPr>
        <rFont val="Arial"/>
        <b/>
        <color theme="1"/>
        <sz val="11.0"/>
      </rPr>
      <t xml:space="preserve">3.1.1.1.6.3 </t>
    </r>
    <r>
      <rPr>
        <rFont val="Arial"/>
        <color theme="1"/>
        <sz val="11.0"/>
      </rPr>
      <t>Interposicion, contestancion y/o presentacion de los recursos necesarios  en los juicios de garantia, sobre los asuntos en que el municipio, Ayuntamiento, Presidente o Secretario sean parte.</t>
    </r>
  </si>
  <si>
    <r>
      <rPr>
        <rFont val="Arial"/>
        <b/>
        <color theme="1"/>
        <sz val="11.0"/>
      </rPr>
      <t xml:space="preserve">  JGA= </t>
    </r>
    <r>
      <rPr>
        <rFont val="Arial"/>
        <b val="0"/>
        <color theme="1"/>
        <sz val="11.0"/>
      </rPr>
      <t xml:space="preserve">Porcentaje de Juicios de Garantia. </t>
    </r>
    <r>
      <rPr>
        <rFont val="Arial"/>
        <b/>
        <color theme="1"/>
        <sz val="11.0"/>
      </rPr>
      <t xml:space="preserve">    </t>
    </r>
  </si>
  <si>
    <r>
      <rPr>
        <rFont val="Arial"/>
        <b/>
        <color theme="1"/>
        <sz val="11.0"/>
      </rPr>
      <t>UNIDAD DE MEDIDA DEL INDICADOR:</t>
    </r>
    <r>
      <rPr>
        <rFont val="Arial"/>
        <color theme="1"/>
        <sz val="11.0"/>
      </rPr>
      <t xml:space="preserve">
</t>
    </r>
    <r>
      <rPr>
        <rFont val="Arial"/>
        <color theme="1"/>
        <sz val="11.0"/>
      </rPr>
      <t xml:space="preserve">Porcentaje   
</t>
    </r>
    <r>
      <rPr>
        <rFont val="Arial"/>
        <b/>
        <color theme="1"/>
        <sz val="11.0"/>
      </rPr>
      <t xml:space="preserve"> UNIDAD DE MEDIDA DE LA VARIABLE:</t>
    </r>
    <r>
      <rPr>
        <rFont val="Arial"/>
        <color theme="1"/>
        <sz val="11.0"/>
      </rPr>
      <t xml:space="preserve">
Jucios de garantia atendidos</t>
    </r>
  </si>
  <si>
    <r>
      <rPr>
        <rFont val="Arial"/>
        <b/>
        <color theme="1"/>
        <sz val="14.0"/>
      </rPr>
      <t xml:space="preserve">Justificación Trimestal: </t>
    </r>
    <r>
      <rPr>
        <rFont val="Arial"/>
        <b val="0"/>
        <color theme="1"/>
        <sz val="14.0"/>
      </rPr>
      <t>Este indicador tiene como meta anual realizar 200 juicios de garantía, logrando en el tercer trimestre un 78% en esta actividad, se espera una disminucion del 40% en estos procedimientos juridicos.</t>
    </r>
  </si>
  <si>
    <t>Componente (Dirección General de Juzgados Cívicos)</t>
  </si>
  <si>
    <t>3.1.1.1.7 Sanciones de la ciudadanía que realiza u omite actos que alteran la paz pública aplicadas.</t>
  </si>
  <si>
    <r>
      <rPr>
        <rFont val="Arial"/>
        <b/>
        <color theme="1"/>
        <sz val="11.0"/>
      </rPr>
      <t>PSA</t>
    </r>
    <r>
      <rPr>
        <rFont val="Arial"/>
        <b val="0"/>
        <color theme="1"/>
        <sz val="11.0"/>
      </rPr>
      <t>: Porcentaje de sanciones aplicadas.</t>
    </r>
  </si>
  <si>
    <r>
      <rPr>
        <rFont val="Arial"/>
        <b/>
        <color theme="1"/>
        <sz val="11.0"/>
      </rPr>
      <t xml:space="preserve">Unidad de Medida del Indicador:  </t>
    </r>
    <r>
      <rPr>
        <rFont val="Arial"/>
        <b val="0"/>
        <color theme="1"/>
        <sz val="11.0"/>
      </rPr>
      <t xml:space="preserve">Porcentaje   </t>
    </r>
    <r>
      <rPr>
        <rFont val="Arial"/>
        <b/>
        <color theme="1"/>
        <sz val="11.0"/>
      </rPr>
      <t xml:space="preserve">                               
                                                        Unidad de Medida de la Variable: </t>
    </r>
    <r>
      <rPr>
        <rFont val="Arial"/>
        <b val="0"/>
        <color theme="1"/>
        <sz val="11.0"/>
      </rPr>
      <t>Sanciones</t>
    </r>
  </si>
  <si>
    <r>
      <rPr>
        <rFont val="Arial"/>
        <b/>
        <color theme="1"/>
        <sz val="14.0"/>
      </rPr>
      <t xml:space="preserve">Justificacion Trimestral: </t>
    </r>
    <r>
      <rPr>
        <rFont val="Arial"/>
        <b val="0"/>
        <color theme="1"/>
        <sz val="14.0"/>
      </rPr>
      <t>Este indicador tiene como meta anual realizar 19,500 sanciones. En este  trimestre  se realizaron 2,995 de los 4,875 programados. El porcentaje alcanzado fue de 61.44%, para el tercer trimestre 2025, se espera lograr la disminución del 2% de las sanciones aplicadas a la ciudadanía que realiza u omite actos que alteran la paz pública, esto derivado de la aplicación del nuevo Reglamento de Justicia Cívica para el Municipio de Benito Juárez, Quintana roo, con enfoque restaurativo más que sancionador.</t>
    </r>
  </si>
  <si>
    <r>
      <rPr>
        <rFont val="Arial"/>
        <b/>
        <color theme="1"/>
        <sz val="11.0"/>
      </rPr>
      <t xml:space="preserve">3.1.1.1.7.1 </t>
    </r>
    <r>
      <rPr>
        <rFont val="Arial"/>
        <b val="0"/>
        <color theme="1"/>
        <sz val="11.0"/>
      </rPr>
      <t>Celebración de convenios a través de audiencias conciliatorias.</t>
    </r>
  </si>
  <si>
    <t xml:space="preserve"> PCCC: Porcentaje de convenios conciliatorios celebrados.      </t>
  </si>
  <si>
    <r>
      <rPr>
        <rFont val="Arial"/>
        <b/>
        <color theme="1"/>
        <sz val="11.0"/>
      </rPr>
      <t>Unidad de Medida del Indicador: P</t>
    </r>
    <r>
      <rPr>
        <rFont val="Arial"/>
        <b val="0"/>
        <color theme="1"/>
        <sz val="11.0"/>
      </rPr>
      <t>orcentaje 
                                                         Unidad de</t>
    </r>
    <r>
      <rPr>
        <rFont val="Arial"/>
        <b/>
        <color theme="1"/>
        <sz val="11.0"/>
      </rPr>
      <t xml:space="preserve"> Medida de la Variable: </t>
    </r>
    <r>
      <rPr>
        <rFont val="Arial"/>
        <b val="0"/>
        <color theme="1"/>
        <sz val="11.0"/>
      </rPr>
      <t>Convenios conciliatorios</t>
    </r>
  </si>
  <si>
    <r>
      <rPr>
        <rFont val="Arial"/>
        <b/>
        <color theme="1"/>
        <sz val="14.0"/>
      </rPr>
      <t>Justificacion Trimestral:</t>
    </r>
    <r>
      <rPr>
        <rFont val="Arial"/>
        <color theme="1"/>
        <sz val="14.0"/>
      </rPr>
      <t xml:space="preserve"> Este indicador tiene como meta anual realizar 200 convenios. En este  trimestre  se realizaron  57 de los 50 programados.  El porcentaje alcanzado fue de 114%, para el cuarto trimestre 2025, se espera lograr la disminución del 2%,  derivado de la implementación del nuevo modelo de Justicia Cívica y la entrada en vigor del Reglamento de Justicia Cívica del Municipio de Benito Juárez, que considera la aplicación Mecanismos Alternativos de Solución de Controversias, MASC, ya que actualmente se está llevando  además de la conciliación, la mediación y la negociación, en el que las partes involucradas en una controversia solicitan, de manera voluntaria, la asistencia de un facilitador para llegar a una solución.</t>
    </r>
  </si>
  <si>
    <r>
      <rPr>
        <rFont val="Arial"/>
        <b/>
        <color theme="1"/>
        <sz val="11.0"/>
      </rPr>
      <t xml:space="preserve">3.1.1.1.7.2 </t>
    </r>
    <r>
      <rPr>
        <rFont val="Arial"/>
        <color theme="1"/>
        <sz val="11.0"/>
      </rPr>
      <t>Otorgamiento de asesorías psicológicas a menores infractores y sus familias.</t>
    </r>
  </si>
  <si>
    <r>
      <rPr>
        <rFont val="Arial"/>
        <b/>
        <color theme="1"/>
        <sz val="11.0"/>
      </rPr>
      <t>PAPO:</t>
    </r>
    <r>
      <rPr>
        <rFont val="Arial"/>
        <color theme="1"/>
        <sz val="11.0"/>
      </rPr>
      <t xml:space="preserve"> Porcentaje de asesorías psicológicas otorgadas.   </t>
    </r>
  </si>
  <si>
    <r>
      <rPr>
        <rFont val="Arial"/>
        <b/>
        <color theme="1"/>
        <sz val="11.0"/>
      </rPr>
      <t xml:space="preserve">Unidad de Medida del Indicador: </t>
    </r>
    <r>
      <rPr>
        <rFont val="Arial"/>
        <b val="0"/>
        <color theme="1"/>
        <sz val="11.0"/>
      </rPr>
      <t xml:space="preserve">Porcentaje </t>
    </r>
    <r>
      <rPr>
        <rFont val="Arial"/>
        <b/>
        <color theme="1"/>
        <sz val="11.0"/>
      </rPr>
      <t xml:space="preserve">
                                                                            Medida de la Variable:</t>
    </r>
    <r>
      <rPr>
        <rFont val="Arial"/>
        <b val="0"/>
        <color theme="1"/>
        <sz val="11.0"/>
      </rPr>
      <t xml:space="preserve"> Asesorías psicológicas</t>
    </r>
  </si>
  <si>
    <r>
      <rPr>
        <rFont val="Arial"/>
        <b/>
        <color theme="1"/>
        <sz val="14.0"/>
      </rPr>
      <t xml:space="preserve">Justificacion Trimestral: </t>
    </r>
    <r>
      <rPr>
        <rFont val="Arial"/>
        <b val="0"/>
        <color theme="1"/>
        <sz val="14.0"/>
      </rPr>
      <t>Este indicador tiene como meta anual realizar 600 asesorías. En este  trimestre  se realizaron 70 de los 150 programados.  El porcentaje alcanzado fue de 46.67%, para el tercer trimestre 2025, se espera lograr el aumento del 2% derivado de la implementación del nuevo modelo de Justicia Cívica y la entrada en vigor del Reglamento de Justicia Cívica del Municipio de Benito Juárez, que promueve el desarrollo de una Cultura de la Legalidad sustentada en los principios de corresponsabilidad, legalidad, solidaridad, honestidad, equidad, tolerancia e identidad.</t>
    </r>
  </si>
  <si>
    <r>
      <rPr>
        <rFont val="Arial"/>
        <b/>
        <color theme="1"/>
        <sz val="11.0"/>
      </rPr>
      <t>3.1.1.1.7.3</t>
    </r>
    <r>
      <rPr>
        <rFont val="Arial"/>
        <color theme="1"/>
        <sz val="11.0"/>
      </rPr>
      <t xml:space="preserve"> Impartición de cursos de capacitación para el personal de la Dirección.</t>
    </r>
  </si>
  <si>
    <r>
      <rPr>
        <rFont val="Arial"/>
        <b/>
        <color theme="1"/>
        <sz val="11.0"/>
      </rPr>
      <t>PACI:</t>
    </r>
    <r>
      <rPr>
        <rFont val="Arial"/>
        <color theme="1"/>
        <sz val="11.0"/>
      </rPr>
      <t xml:space="preserve"> Porcentaje de cursos de capacitación impartidos.          </t>
    </r>
  </si>
  <si>
    <r>
      <rPr>
        <rFont val="Arial"/>
        <b/>
        <color theme="1"/>
        <sz val="11.0"/>
      </rPr>
      <t xml:space="preserve">UNIDAD DE MEDIDA DEL INDICADOR: </t>
    </r>
    <r>
      <rPr>
        <rFont val="Arial"/>
        <b val="0"/>
        <color theme="1"/>
        <sz val="11.0"/>
      </rPr>
      <t xml:space="preserve">                      
 Porcentaje.
</t>
    </r>
    <r>
      <rPr>
        <rFont val="Arial"/>
        <b/>
        <color theme="1"/>
        <sz val="11.0"/>
      </rPr>
      <t xml:space="preserve">UNIDAD DE MEDIDA DE LA  VARIABLE: </t>
    </r>
    <r>
      <rPr>
        <rFont val="Arial"/>
        <b val="0"/>
        <color theme="1"/>
        <sz val="11.0"/>
      </rPr>
      <t xml:space="preserve">                      
Cursos de capacitación.</t>
    </r>
  </si>
  <si>
    <r>
      <rPr>
        <rFont val="Arial"/>
        <b/>
        <color theme="1"/>
        <sz val="14.0"/>
      </rPr>
      <t xml:space="preserve">Justificacion Trimestral: </t>
    </r>
    <r>
      <rPr>
        <rFont val="Arial"/>
        <color theme="1"/>
        <sz val="14.0"/>
      </rPr>
      <t>Este indicador tiene como meta anual realizar 6 capacitaciones. En este  trimestre  se realizo las 2 capacitaciones programados.  El porcentaje alcanzado fue de 100.00%, derivado de la implementación del nuevo modelo de Justicia Cívica y la entrada en vigor del Reglamento de Justicia Cívica del Municipio de Benito Juárez, que promueve la capacitación constante y permanente de los Jueces Cívicos y demás personal adscrito al Juzgado Cívico, en materia de Justicia Cívica.</t>
    </r>
  </si>
  <si>
    <r>
      <rPr>
        <rFont val="Arial"/>
        <b/>
        <color theme="1"/>
        <sz val="11.0"/>
      </rPr>
      <t>3.1.1.1.7.4</t>
    </r>
    <r>
      <rPr>
        <rFont val="Arial"/>
        <color theme="1"/>
        <sz val="11.0"/>
      </rPr>
      <t xml:space="preserve"> Realización de Talleres para familias de menores infractores.</t>
    </r>
  </si>
  <si>
    <r>
      <rPr>
        <rFont val="Arial"/>
        <b/>
        <color theme="1"/>
        <sz val="11.0"/>
      </rPr>
      <t>PTFR:</t>
    </r>
    <r>
      <rPr>
        <rFont val="Arial"/>
        <color theme="1"/>
        <sz val="11.0"/>
      </rPr>
      <t xml:space="preserve"> Porcentaje de Talleres para familias realizados.</t>
    </r>
  </si>
  <si>
    <r>
      <rPr>
        <rFont val="Arial"/>
        <b/>
        <color theme="1"/>
        <sz val="11.0"/>
      </rPr>
      <t>Unidad de Medida del Indicador:</t>
    </r>
    <r>
      <rPr>
        <rFont val="Arial"/>
        <b val="0"/>
        <color theme="1"/>
        <sz val="11.0"/>
      </rPr>
      <t xml:space="preserve">  Porcentaje</t>
    </r>
    <r>
      <rPr>
        <rFont val="Arial"/>
        <b/>
        <color theme="1"/>
        <sz val="11.0"/>
      </rPr>
      <t xml:space="preserve">
Unidad de Medida de la Variable: </t>
    </r>
    <r>
      <rPr>
        <rFont val="Arial"/>
        <b val="0"/>
        <color theme="1"/>
        <sz val="11.0"/>
      </rPr>
      <t>Talleres para familias</t>
    </r>
  </si>
  <si>
    <r>
      <rPr>
        <rFont val="Arial"/>
        <b/>
        <color theme="1"/>
        <sz val="14.0"/>
      </rPr>
      <t xml:space="preserve">Justificacion Trimestral: </t>
    </r>
    <r>
      <rPr>
        <rFont val="Arial"/>
        <b val="0"/>
        <color theme="1"/>
        <sz val="14.0"/>
      </rPr>
      <t>Este indicador tiene como meta anual realizar 3 talleres. En este  trimestre  se realizo 1 taller  del programado.  El porcentaje alcanzado fue de 100%, derivado  de la implementación del nuevo modelo de Justicia Cívica y la entrada en vigor del Reglamento de Justicia Cívica del Municipio de Benito Juárez, que promueve la difusión que se realiza con talleres dirigidos a la ciudadania por parte del  personal adscrito al Juzgado Cívico.</t>
    </r>
  </si>
  <si>
    <t>Componente
(Dirección General del Centro de Retención y Sanciones Administrativas)</t>
  </si>
  <si>
    <r>
      <rPr>
        <rFont val="Arial"/>
        <b/>
        <color theme="1"/>
        <sz val="11.0"/>
      </rPr>
      <t xml:space="preserve">3.1.1.1.8  </t>
    </r>
    <r>
      <rPr>
        <rFont val="Arial"/>
        <b val="0"/>
        <color theme="1"/>
        <sz val="11.0"/>
      </rPr>
      <t>Supervisión de guarda y custodia de ciudadanos que infringen el Reglamento de Justicia Cívica realizada.</t>
    </r>
  </si>
  <si>
    <r>
      <rPr>
        <rFont val="Arial"/>
        <b/>
        <color theme="1"/>
        <sz val="11.0"/>
      </rPr>
      <t xml:space="preserve">PSA: </t>
    </r>
    <r>
      <rPr>
        <rFont val="Arial"/>
        <b val="0"/>
        <color theme="1"/>
        <sz val="11.0"/>
      </rPr>
      <t>Porcentaje de supervisiones aplicadas.</t>
    </r>
  </si>
  <si>
    <r>
      <rPr>
        <rFont val="Arial"/>
        <b/>
        <color theme="1"/>
        <sz val="11.0"/>
      </rPr>
      <t xml:space="preserve">UNIDAD DE MEDIDA DEL INDICADOR: 
</t>
    </r>
    <r>
      <rPr>
        <rFont val="Arial"/>
        <b val="0"/>
        <color theme="1"/>
        <sz val="11.0"/>
      </rPr>
      <t xml:space="preserve">Porcentaje. </t>
    </r>
    <r>
      <rPr>
        <rFont val="Arial"/>
        <b/>
        <color theme="1"/>
        <sz val="11.0"/>
      </rPr>
      <t xml:space="preserve">
UNIDAD DE MEDIDA DE LAS   VARIABLES:  
</t>
    </r>
    <r>
      <rPr>
        <rFont val="Arial"/>
        <b val="0"/>
        <color theme="1"/>
        <sz val="11.0"/>
      </rPr>
      <t>Supervisiones.</t>
    </r>
  </si>
  <si>
    <r>
      <rPr>
        <rFont val="Arial"/>
        <b/>
        <color theme="1"/>
        <sz val="14.0"/>
      </rPr>
      <t xml:space="preserve">Justificación Trimestral: </t>
    </r>
    <r>
      <rPr>
        <rFont val="Arial"/>
        <b val="0"/>
        <color theme="1"/>
        <sz val="14.0"/>
      </rPr>
      <t xml:space="preserve">Para este tercer trimestre 2025, en el Centro de Retención se retuvieron a 2,995 infractores, obteniendo un 50.62% de avance trimestral.
 </t>
    </r>
  </si>
  <si>
    <r>
      <rPr>
        <rFont val="Arial"/>
        <b/>
        <color theme="1"/>
        <sz val="11.0"/>
      </rPr>
      <t xml:space="preserve">3.1.1.1.8.1 </t>
    </r>
    <r>
      <rPr>
        <rFont val="Arial"/>
        <b val="0"/>
        <color theme="1"/>
        <sz val="11.0"/>
      </rPr>
      <t>Supervisión de la integridad de los infractores</t>
    </r>
  </si>
  <si>
    <r>
      <rPr>
        <rFont val="Arial"/>
        <b/>
        <color theme="1"/>
        <sz val="11.0"/>
      </rPr>
      <t>PIA:</t>
    </r>
    <r>
      <rPr>
        <rFont val="Arial"/>
        <color theme="1"/>
        <sz val="11.0"/>
      </rPr>
      <t xml:space="preserve"> Porcentaje de Incidencias Atendidas.</t>
    </r>
  </si>
  <si>
    <r>
      <rPr>
        <rFont val="Arial"/>
        <b/>
        <color theme="1"/>
        <sz val="11.0"/>
      </rPr>
      <t xml:space="preserve">UNIDAD DE MEDIDA DEL INDICADOR:   
</t>
    </r>
    <r>
      <rPr>
        <rFont val="Arial"/>
        <b val="0"/>
        <color theme="1"/>
        <sz val="11.0"/>
      </rPr>
      <t>Porcentaje.</t>
    </r>
    <r>
      <rPr>
        <rFont val="Arial"/>
        <b/>
        <color theme="1"/>
        <sz val="11.0"/>
      </rPr>
      <t xml:space="preserve">
UNIDAD DE  MEDIDA DE LAS VARIABLES:
</t>
    </r>
    <r>
      <rPr>
        <rFont val="Arial"/>
        <b val="0"/>
        <color theme="1"/>
        <sz val="11.0"/>
      </rPr>
      <t xml:space="preserve">Incidencias. </t>
    </r>
  </si>
  <si>
    <r>
      <rPr>
        <rFont val="Arial"/>
        <b/>
        <color theme="1"/>
        <sz val="14.0"/>
      </rPr>
      <t xml:space="preserve">Justificación Trimestral: </t>
    </r>
    <r>
      <rPr>
        <rFont val="Arial"/>
        <b val="0"/>
        <color theme="1"/>
        <sz val="14.0"/>
      </rPr>
      <t xml:space="preserve"> En el tercer trimestre 2025, se logra obtener el 100% de las incidencias de acuerdo a la meta planeada, realizando 3 atenciones más de incidencias de acuerdo a lo programado.</t>
    </r>
    <r>
      <rPr>
        <rFont val="Arial"/>
        <b/>
        <color theme="1"/>
        <sz val="14.0"/>
      </rPr>
      <t xml:space="preserve">
</t>
    </r>
  </si>
  <si>
    <r>
      <rPr>
        <rFont val="Arial"/>
        <b/>
        <color theme="1"/>
        <sz val="11.0"/>
      </rPr>
      <t xml:space="preserve">3.1.1.1.8.2 </t>
    </r>
    <r>
      <rPr>
        <rFont val="Arial"/>
        <b val="0"/>
        <color theme="1"/>
        <sz val="11.0"/>
      </rPr>
      <t>Conservación y mantenimiento de equipos del Centro Retencion.</t>
    </r>
  </si>
  <si>
    <r>
      <rPr>
        <rFont val="Arial"/>
        <b/>
        <color theme="1"/>
        <sz val="11.0"/>
      </rPr>
      <t>PEC</t>
    </r>
    <r>
      <rPr>
        <rFont val="Arial"/>
        <color theme="1"/>
        <sz val="11.0"/>
      </rPr>
      <t>: Porcentaje de Equipo Conservado.</t>
    </r>
  </si>
  <si>
    <r>
      <rPr>
        <rFont val="Arial"/>
        <b/>
        <color theme="1"/>
        <sz val="11.0"/>
      </rPr>
      <t xml:space="preserve">UNIDAD DE MEDIDA DEL INDICADOR:   
</t>
    </r>
    <r>
      <rPr>
        <rFont val="Arial"/>
        <b val="0"/>
        <color theme="1"/>
        <sz val="11.0"/>
      </rPr>
      <t xml:space="preserve">Porcentaje.
</t>
    </r>
    <r>
      <rPr>
        <rFont val="Arial"/>
        <b/>
        <color theme="1"/>
        <sz val="11.0"/>
      </rPr>
      <t xml:space="preserve">   
UNIDAD DE MEDIDA DE LAS VARIABLES:  
</t>
    </r>
    <r>
      <rPr>
        <rFont val="Arial"/>
        <b val="0"/>
        <color theme="1"/>
        <sz val="11.0"/>
      </rPr>
      <t>Equipo.</t>
    </r>
  </si>
  <si>
    <r>
      <rPr>
        <rFont val="Arial"/>
        <b/>
        <color theme="1"/>
        <sz val="14.0"/>
      </rPr>
      <t xml:space="preserve">Justificación Trimestral: </t>
    </r>
    <r>
      <rPr>
        <rFont val="Arial"/>
        <b val="0"/>
        <color theme="1"/>
        <sz val="14.0"/>
      </rPr>
      <t xml:space="preserve">En este tercer trimestre de 2025, se realiza el mantenimiento de 2 áreas más del Centro de Retención para su conservación, alcanzando el 100% de la meta planeada.
</t>
    </r>
  </si>
  <si>
    <r>
      <rPr>
        <rFont val="Arial"/>
        <b/>
        <color theme="1"/>
        <sz val="11.0"/>
      </rPr>
      <t xml:space="preserve">3.1.1.1.8.3 </t>
    </r>
    <r>
      <rPr>
        <rFont val="Arial"/>
        <b val="0"/>
        <color theme="1"/>
        <sz val="11.0"/>
      </rPr>
      <t>Otorgamiento de alimentos  a infractores retenidos y personal Institucional</t>
    </r>
  </si>
  <si>
    <r>
      <rPr>
        <rFont val="Arial"/>
        <b/>
        <color theme="1"/>
        <sz val="11.0"/>
      </rPr>
      <t xml:space="preserve">POAO: </t>
    </r>
    <r>
      <rPr>
        <rFont val="Arial"/>
        <color theme="1"/>
        <sz val="11.0"/>
      </rPr>
      <t>Porcentaje de Órdenes de Alimentos Otorgados</t>
    </r>
  </si>
  <si>
    <r>
      <rPr>
        <rFont val="Arial"/>
        <b/>
        <color theme="1"/>
        <sz val="11.0"/>
      </rPr>
      <t xml:space="preserve">UNIDAD DE MEDIDA DEL INDICADOR:   
</t>
    </r>
    <r>
      <rPr>
        <rFont val="Arial"/>
        <b val="0"/>
        <color theme="1"/>
        <sz val="11.0"/>
      </rPr>
      <t xml:space="preserve">Porcentaje.
</t>
    </r>
    <r>
      <rPr>
        <rFont val="Arial"/>
        <b/>
        <color theme="1"/>
        <sz val="11.0"/>
      </rPr>
      <t xml:space="preserve">   
UNIDAD DE MEDIDA DE LAS VARIABLES:  
</t>
    </r>
    <r>
      <rPr>
        <rFont val="Arial"/>
        <b val="0"/>
        <color theme="1"/>
        <sz val="11.0"/>
      </rPr>
      <t>Órdenes de Alimentos.</t>
    </r>
  </si>
  <si>
    <r>
      <rPr>
        <rFont val="Arial"/>
        <b/>
        <color theme="1"/>
        <sz val="14.0"/>
      </rPr>
      <t xml:space="preserve">Justificación Trimestral: </t>
    </r>
    <r>
      <rPr>
        <rFont val="Arial"/>
        <b val="0"/>
        <color theme="1"/>
        <sz val="14.0"/>
      </rPr>
      <t>Durante el tercer trimestre de 2025, se otorgaron 28,005 alimentos, obteniendo un 98.84% de avance a la meta planeada.</t>
    </r>
  </si>
  <si>
    <t>Componente (Dirección General de Gobierno)</t>
  </si>
  <si>
    <t>3.1.1.1.9 Acciones que fortalezcan el vinculo ciudadanía - gobierno con atención a las demandas Sociales</t>
  </si>
  <si>
    <r>
      <rPr>
        <rFont val="Arial"/>
        <b/>
        <color theme="1"/>
        <sz val="11.0"/>
      </rPr>
      <t xml:space="preserve">PADS: </t>
    </r>
    <r>
      <rPr>
        <rFont val="Arial"/>
        <b val="0"/>
        <color theme="1"/>
        <sz val="11.0"/>
      </rPr>
      <t>Porcentaje de Atención de las Demandas Sociales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</si>
  <si>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Personas atendidas</t>
    </r>
  </si>
  <si>
    <r>
      <rPr>
        <rFont val="Arial"/>
        <b/>
        <color theme="1"/>
        <sz val="14.0"/>
      </rPr>
      <t xml:space="preserve">Justificación Trimestral: </t>
    </r>
    <r>
      <rPr>
        <rFont val="Arial"/>
        <b val="0"/>
        <color theme="1"/>
        <sz val="14.0"/>
      </rPr>
      <t>Durante el tercer trimestre se alcanzo un total de 334 personas atendidas de las 250 que se tenian planeadas, alcanzando un 133.60% de avance en el trimestre.</t>
    </r>
  </si>
  <si>
    <r>
      <rPr>
        <rFont val="Arial"/>
        <b/>
        <color theme="1"/>
        <sz val="11.0"/>
      </rPr>
      <t>3.1.1.1.9.1</t>
    </r>
    <r>
      <rPr>
        <rFont val="Arial"/>
        <color theme="1"/>
        <sz val="11.0"/>
      </rPr>
      <t xml:space="preserve"> Realización del Sorteo del Servicio Nacional Clase correspondiente.</t>
    </r>
  </si>
  <si>
    <r>
      <rPr>
        <rFont val="Arial"/>
        <b/>
        <color theme="1"/>
        <sz val="11.0"/>
      </rPr>
      <t>PCCM:</t>
    </r>
    <r>
      <rPr>
        <rFont val="Arial"/>
        <color theme="1"/>
        <sz val="11.0"/>
      </rPr>
      <t xml:space="preserve"> Porcentaje  de cartillas militares entregadas.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</si>
  <si>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Personas atendidas</t>
    </r>
  </si>
  <si>
    <r>
      <rPr>
        <rFont val="Arial"/>
        <b/>
        <color theme="1"/>
        <sz val="14.0"/>
      </rPr>
      <t xml:space="preserve">Justificación Trimestral: </t>
    </r>
    <r>
      <rPr>
        <rFont val="Arial"/>
        <b val="0"/>
        <color theme="1"/>
        <sz val="14.0"/>
      </rPr>
      <t>Se otorgaron un total de 355 cartillas militares realizados  en la ciudad de las 300 programadas, logrando un avance del 118.33 % de avance en el trimestre.</t>
    </r>
  </si>
  <si>
    <r>
      <rPr>
        <rFont val="Arial"/>
        <b/>
        <color theme="1"/>
        <sz val="11.0"/>
      </rPr>
      <t>3.1.1.1.9.2</t>
    </r>
    <r>
      <rPr>
        <rFont val="Arial"/>
        <color theme="1"/>
        <sz val="11.0"/>
      </rPr>
      <t xml:space="preserve"> Participación en las Sesiones del COESPO referente a los temas representativos de la población y resoluciones del H. Ayuntamiento</t>
    </r>
  </si>
  <si>
    <r>
      <rPr>
        <rFont val="Arial"/>
        <b/>
        <color theme="1"/>
        <sz val="11.0"/>
      </rPr>
      <t>PCSC:</t>
    </r>
    <r>
      <rPr>
        <rFont val="Arial"/>
        <color theme="1"/>
        <sz val="11.0"/>
      </rPr>
      <t xml:space="preserve"> Porcentaje de Sesiones de COESPO participadas.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</si>
  <si>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Personas atendidas</t>
    </r>
  </si>
  <si>
    <r>
      <rPr>
        <rFont val="Arial"/>
        <b/>
        <color theme="1"/>
        <sz val="14.0"/>
      </rPr>
      <t xml:space="preserve">Justificación Trimestral: </t>
    </r>
    <r>
      <rPr>
        <rFont val="Arial"/>
        <b val="0"/>
        <color theme="1"/>
        <sz val="14.0"/>
      </rPr>
      <t>Este tercer trimestre del año, se alcanzo un 100% al lograr una sesión de la COESPO que se tenia programada para este trimestre.</t>
    </r>
  </si>
  <si>
    <r>
      <rPr>
        <rFont val="Arial"/>
        <b/>
        <color theme="1"/>
        <sz val="11.0"/>
      </rPr>
      <t xml:space="preserve">3.1.1.1.9.3 </t>
    </r>
    <r>
      <rPr>
        <rFont val="Arial"/>
        <color theme="1"/>
        <sz val="11.0"/>
      </rPr>
      <t>Realización de reuniones mensuales con la Delegación de Alfredo V. Bonfil y la Subdelegación de Puerto Juárez.</t>
    </r>
  </si>
  <si>
    <r>
      <rPr>
        <rFont val="Arial"/>
        <b/>
        <color theme="1"/>
        <sz val="11.0"/>
      </rPr>
      <t>PRDS</t>
    </r>
    <r>
      <rPr>
        <rFont val="Arial"/>
        <color theme="1"/>
        <sz val="11.0"/>
      </rPr>
      <t xml:space="preserve">: Porcentaje de reuniones con DAVB y SbPJ realizadas. </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</si>
  <si>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Personas atendidas</t>
    </r>
  </si>
  <si>
    <r>
      <rPr>
        <rFont val="Arial"/>
        <b/>
        <color theme="1"/>
        <sz val="14.0"/>
      </rPr>
      <t xml:space="preserve">Justificación Trimestral: </t>
    </r>
    <r>
      <rPr>
        <rFont val="Arial"/>
        <b val="0"/>
        <color theme="1"/>
        <sz val="14.0"/>
      </rPr>
      <t>Se logró un 100% en este tercer trimestre, al lograr las 3 reuniones que se tenían programas con DAVB y SbPJ.</t>
    </r>
  </si>
  <si>
    <r>
      <rPr>
        <rFont val="Arial"/>
        <b/>
        <color theme="1"/>
        <sz val="11.0"/>
      </rPr>
      <t>3.1.1.1.9.4</t>
    </r>
    <r>
      <rPr>
        <rFont val="Arial"/>
        <color theme="1"/>
        <sz val="11.0"/>
      </rPr>
      <t xml:space="preserve"> Atención a manifestaciones y cierres de vias de comunicación en el Ambito Municipal</t>
    </r>
  </si>
  <si>
    <r>
      <rPr>
        <rFont val="Arial"/>
        <b/>
        <color theme="1"/>
        <sz val="11.0"/>
      </rPr>
      <t xml:space="preserve">PAMCVCAM: </t>
    </r>
    <r>
      <rPr>
        <rFont val="Arial"/>
        <color theme="1"/>
        <sz val="11.0"/>
      </rPr>
      <t>Porcentaje de atenciones a manisfestaciones y cierres de vias de comunicación en el ambito municipal.</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</si>
  <si>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Personas atendidas</t>
    </r>
  </si>
  <si>
    <r>
      <rPr>
        <rFont val="Arial"/>
        <b/>
        <color theme="1"/>
        <sz val="14.0"/>
      </rPr>
      <t xml:space="preserve">Justificación Trimestral: </t>
    </r>
    <r>
      <rPr>
        <rFont val="Arial"/>
        <b val="0"/>
        <color theme="1"/>
        <sz val="14.0"/>
      </rPr>
      <t>Se logró un 180% de avance en atenciones a manifestaciones al lograr 54 atenciones de las 30 que se tenían programadas, teniendo un incremento de las mismas en la ciudad en lo que va del año.</t>
    </r>
  </si>
  <si>
    <r>
      <rPr>
        <rFont val="Arial"/>
        <b/>
        <color theme="1"/>
        <sz val="11.0"/>
      </rPr>
      <t xml:space="preserve">3.1.1.1.9.5 </t>
    </r>
    <r>
      <rPr>
        <rFont val="Arial"/>
        <b val="0"/>
        <color theme="1"/>
        <sz val="11.0"/>
      </rPr>
      <t>Atenciones en asuntos religiosos brindadas.</t>
    </r>
  </si>
  <si>
    <r>
      <rPr>
        <rFont val="Arial"/>
        <b/>
        <color theme="1"/>
        <sz val="11.0"/>
      </rPr>
      <t>PARB</t>
    </r>
    <r>
      <rPr>
        <rFont val="Arial"/>
        <color theme="1"/>
        <sz val="11.0"/>
      </rPr>
      <t xml:space="preserve">: Porcentaje de Atenciones en Asuntos Religiosos brindadas. </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</si>
  <si>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Personas atendidas</t>
    </r>
  </si>
  <si>
    <r>
      <rPr>
        <rFont val="Arial"/>
        <b/>
        <color theme="1"/>
        <sz val="14.0"/>
      </rPr>
      <t>Justificación Trimestral:</t>
    </r>
    <r>
      <rPr>
        <rFont val="Arial"/>
        <color theme="1"/>
        <sz val="14.0"/>
      </rPr>
      <t xml:space="preserve"> Este Tercer trimestre el porcentaje alcanzado fue de 126.72%, al brindar 792 atenciones con respecto a los asuntos religiosos de las 625 que se tenían programados.</t>
    </r>
  </si>
  <si>
    <r>
      <rPr>
        <rFont val="Arial"/>
        <b/>
        <color theme="1"/>
        <sz val="11.0"/>
      </rPr>
      <t xml:space="preserve">3.1.1.1.9.6 </t>
    </r>
    <r>
      <rPr>
        <rFont val="Arial"/>
        <b val="0"/>
        <color theme="1"/>
        <sz val="11.0"/>
      </rPr>
      <t xml:space="preserve">Realización de actividades comunitarias con apoyo de grupos religiosos. </t>
    </r>
  </si>
  <si>
    <r>
      <rPr>
        <rFont val="Arial"/>
        <b/>
        <color theme="1"/>
        <sz val="11.0"/>
      </rPr>
      <t>PAGR:</t>
    </r>
    <r>
      <rPr>
        <rFont val="Arial"/>
        <color theme="1"/>
        <sz val="11.0"/>
      </rPr>
      <t xml:space="preserve"> Porcentaje de actividades comunitarias con apoyo de Grupos Religiosos realizadas.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</si>
  <si>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t>
    </r>
  </si>
  <si>
    <r>
      <rPr>
        <rFont val="Arial"/>
        <b/>
        <color theme="1"/>
        <sz val="14.0"/>
      </rPr>
      <t xml:space="preserve">Justificación Trimestral: </t>
    </r>
    <r>
      <rPr>
        <rFont val="Arial"/>
        <b val="0"/>
        <color theme="1"/>
        <sz val="14.0"/>
      </rPr>
      <t>Este Tercer trimestre el porcentaje alcanzado fue de 250%, al realizar 5  actividad superando las 2 que se tenia programada en este tercer trimestre, esto debido al interes del sector religiosos en participar activamente en el programa de todos contra el sargazo</t>
    </r>
  </si>
  <si>
    <r>
      <rPr>
        <rFont val="Arial"/>
        <b/>
        <color theme="1"/>
        <sz val="11.0"/>
      </rPr>
      <t xml:space="preserve">3.1.1.1.9.7 </t>
    </r>
    <r>
      <rPr>
        <rFont val="Arial"/>
        <b val="0"/>
        <color theme="1"/>
        <sz val="11.0"/>
      </rPr>
      <t>Capacitación en materia religiosa que fortalezcan la laicidad del municipio.</t>
    </r>
  </si>
  <si>
    <r>
      <rPr>
        <rFont val="Arial"/>
        <b/>
        <color theme="1"/>
        <sz val="11.0"/>
      </rPr>
      <t>PCMR:</t>
    </r>
    <r>
      <rPr>
        <rFont val="Arial"/>
        <color theme="1"/>
        <sz val="11.0"/>
      </rPr>
      <t xml:space="preserve"> Porcentaje de participantes en materia religiosa capacitados(as).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</si>
  <si>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t>
    </r>
  </si>
  <si>
    <r>
      <rPr>
        <rFont val="Arial"/>
        <b/>
        <color theme="1"/>
        <sz val="14.0"/>
      </rPr>
      <t>Justificación Trimestral:</t>
    </r>
    <r>
      <rPr>
        <rFont val="Arial"/>
        <b val="0"/>
        <color theme="1"/>
        <sz val="14.0"/>
      </rPr>
      <t xml:space="preserve"> Este Tercer trimestre el porcentaje alcanzado fue de 205%, al realizar 4  sesiones de capacitacion en la que particparon 246 ministros y lideres de iglesias, esto se logro debido al interes del sector religiosos.</t>
    </r>
  </si>
  <si>
    <r>
      <rPr>
        <rFont val="Arial"/>
        <b/>
        <color theme="1"/>
        <sz val="11.0"/>
      </rPr>
      <t xml:space="preserve">3.1.1.1.9.8 </t>
    </r>
    <r>
      <rPr>
        <rFont val="Arial"/>
        <b val="0"/>
        <color theme="1"/>
        <sz val="11.0"/>
      </rPr>
      <t>Actualización del Padrón Municipal de Templos (PMT).</t>
    </r>
  </si>
  <si>
    <r>
      <rPr>
        <rFont val="Arial"/>
        <b/>
        <color theme="1"/>
        <sz val="11.0"/>
      </rPr>
      <t xml:space="preserve">PAEX: </t>
    </r>
    <r>
      <rPr>
        <rFont val="Arial"/>
        <color theme="1"/>
        <sz val="11.0"/>
      </rPr>
      <t>Porcentaje de expedientes del Padrón Municipal de Templos actualizados.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</si>
  <si>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Niñas y Niños Capacitados</t>
    </r>
  </si>
  <si>
    <r>
      <rPr>
        <rFont val="Arial"/>
        <b/>
        <color theme="1"/>
        <sz val="14.0"/>
      </rPr>
      <t xml:space="preserve">Justificación Trimestral: </t>
    </r>
    <r>
      <rPr>
        <rFont val="Arial"/>
        <b val="0"/>
        <color theme="1"/>
        <sz val="14.0"/>
      </rPr>
      <t>Se logro en un 110% en la actualización del padron religioso, en este tercer trimestre del año a lograr 198 actualizaciones del padrón religioso de los 180 que se tenía programado para este trimestre.</t>
    </r>
  </si>
  <si>
    <r>
      <rPr>
        <rFont val="Arial"/>
        <b/>
        <color theme="1"/>
        <sz val="11.0"/>
      </rPr>
      <t xml:space="preserve">3.1.1.1.9.9  </t>
    </r>
    <r>
      <rPr>
        <rFont val="Arial"/>
        <b val="0"/>
        <color theme="1"/>
        <sz val="11.0"/>
      </rPr>
      <t>Verificación de la normativa municipal aplicable al sector religioso</t>
    </r>
    <r>
      <rPr>
        <rFont val="Arial"/>
        <b/>
        <color theme="1"/>
        <sz val="11.0"/>
      </rPr>
      <t>.</t>
    </r>
  </si>
  <si>
    <r>
      <rPr>
        <rFont val="Arial"/>
        <b/>
        <color theme="1"/>
        <sz val="11.0"/>
      </rPr>
      <t>PVAR:</t>
    </r>
    <r>
      <rPr>
        <rFont val="Arial"/>
        <color theme="1"/>
        <sz val="11.0"/>
      </rPr>
      <t xml:space="preserve"> Porcentaje de  normativa municipal del sector religioso verificada.</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</si>
  <si>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Establecimientos con Medidas de Seguridad Revisadas</t>
    </r>
  </si>
  <si>
    <r>
      <rPr>
        <rFont val="Arial"/>
        <b/>
        <color theme="1"/>
        <sz val="14.0"/>
      </rPr>
      <t>Justificación Trimestral:</t>
    </r>
    <r>
      <rPr>
        <rFont val="Arial"/>
        <b val="0"/>
        <color theme="1"/>
        <sz val="14.0"/>
      </rPr>
      <t xml:space="preserve"> El porcentaje alcanzado fue de 100%, derivado de la aplicación de la verificación de la normativa al realizar 100 visitas de las 100 programados para este tercer trimestre del año.</t>
    </r>
  </si>
  <si>
    <r>
      <rPr>
        <rFont val="Arial"/>
        <b/>
        <color theme="1"/>
        <sz val="11.0"/>
      </rPr>
      <t xml:space="preserve">3.1.1.1.9.10 </t>
    </r>
    <r>
      <rPr>
        <rFont val="Arial"/>
        <b val="0"/>
        <color theme="1"/>
        <sz val="11.0"/>
      </rPr>
      <t xml:space="preserve"> Realización de actividades enfocadas a la construcción de Paz</t>
    </r>
  </si>
  <si>
    <r>
      <rPr>
        <rFont val="Arial"/>
        <b/>
        <color theme="1"/>
        <sz val="11.0"/>
      </rPr>
      <t>PPACP:</t>
    </r>
    <r>
      <rPr>
        <rFont val="Arial"/>
        <color theme="1"/>
        <sz val="11.0"/>
      </rPr>
      <t xml:space="preserve"> Porcentaje de participantes en actividades de construcción de Paz. </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</si>
  <si>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Lamadas de Auxilio Atendidas</t>
    </r>
  </si>
  <si>
    <r>
      <rPr>
        <rFont val="Arial"/>
        <b/>
        <color theme="1"/>
        <sz val="14.0"/>
      </rPr>
      <t>Justificación Trimestral:</t>
    </r>
    <r>
      <rPr>
        <rFont val="Arial"/>
        <b val="0"/>
        <color theme="1"/>
        <sz val="14.0"/>
      </rPr>
      <t xml:space="preserve"> En las actividades de construccion de la paz el porcentaje alcanzado fue de 136.35%, al partipar 2,727 en nuestras actividades de construcción de la paz de las 2,000 que se tenian programadas en el trimestre.</t>
    </r>
  </si>
  <si>
    <r>
      <rPr>
        <rFont val="Arial"/>
        <b/>
        <color theme="1"/>
        <sz val="11.0"/>
      </rPr>
      <t xml:space="preserve">3.1.1.1.9.11  </t>
    </r>
    <r>
      <rPr>
        <rFont val="Arial"/>
        <b val="0"/>
        <color theme="1"/>
        <sz val="11.0"/>
      </rPr>
      <t>Realización de los trámites solicitados por las asociaciones y agrupaciones religiosas.</t>
    </r>
  </si>
  <si>
    <r>
      <rPr>
        <rFont val="Arial"/>
        <b/>
        <color theme="1"/>
        <sz val="11.0"/>
      </rPr>
      <t>PTSR</t>
    </r>
    <r>
      <rPr>
        <rFont val="Arial"/>
        <color theme="1"/>
        <sz val="11.0"/>
      </rPr>
      <t>: Porcentaje de trámites del sector religioso realizados.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</si>
  <si>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Elementos Capacitados</t>
    </r>
  </si>
  <si>
    <r>
      <rPr>
        <rFont val="Arial"/>
        <b/>
        <color theme="1"/>
        <sz val="14.0"/>
      </rPr>
      <t xml:space="preserve">Justificación Trimestral: </t>
    </r>
    <r>
      <rPr>
        <rFont val="Arial"/>
        <b val="0"/>
        <color theme="1"/>
        <sz val="14.0"/>
      </rPr>
      <t>Se atendieron 170 tramites de los 120 que se tenían programados para este trimestre, logrando un 212.50% de avance sobre la meta del segundo trimestre.</t>
    </r>
  </si>
  <si>
    <r>
      <rPr>
        <rFont val="Arial"/>
        <b/>
        <color theme="1"/>
        <sz val="11.0"/>
      </rPr>
      <t xml:space="preserve">3.2.1.1.9.12   </t>
    </r>
    <r>
      <rPr>
        <rFont val="Arial"/>
        <b val="0"/>
        <color theme="1"/>
        <sz val="11.0"/>
      </rPr>
      <t>Asesoramiento para el registro de las agrupaciones religiosas</t>
    </r>
    <r>
      <rPr>
        <rFont val="Arial"/>
        <b/>
        <color theme="1"/>
        <sz val="11.0"/>
      </rPr>
      <t>.</t>
    </r>
  </si>
  <si>
    <r>
      <rPr>
        <rFont val="Arial"/>
        <b/>
        <color theme="1"/>
        <sz val="11.0"/>
      </rPr>
      <t>PAAAR:</t>
    </r>
    <r>
      <rPr>
        <rFont val="Arial"/>
        <color theme="1"/>
        <sz val="11.0"/>
      </rPr>
      <t xml:space="preserve"> Porcentaje de asesorías  hacia asociaciones y agrupaciones religiosas.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</si>
  <si>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Equipos de proteccion</t>
    </r>
  </si>
  <si>
    <r>
      <rPr>
        <rFont val="Arial"/>
        <b/>
        <color theme="1"/>
        <sz val="14.0"/>
      </rPr>
      <t>Justificación Trimestral:</t>
    </r>
    <r>
      <rPr>
        <rFont val="Arial"/>
        <b val="0"/>
        <color theme="1"/>
        <sz val="14.0"/>
      </rPr>
      <t xml:space="preserve"> Este indicador tiene como meta anual lograr 290 asesorías. En este trimestre se logró 88 de 80 tramites programadas. El porcentaje alcanzado fue de 110%, derivado de la participación y solicitudes de aperturas de culto público del sector religioso. </t>
    </r>
  </si>
  <si>
    <r>
      <rPr>
        <rFont val="Arial"/>
        <b/>
        <color theme="1"/>
        <sz val="11.0"/>
      </rPr>
      <t xml:space="preserve">3.1.1.1.9.13  </t>
    </r>
    <r>
      <rPr>
        <rFont val="Arial"/>
        <b val="0"/>
        <color theme="1"/>
        <sz val="11.0"/>
      </rPr>
      <t>Realización de actividades enfocadas a la Promoción, Respeto y Tolerancia Religiosa realizadas</t>
    </r>
  </si>
  <si>
    <r>
      <rPr>
        <rFont val="Arial"/>
        <b/>
        <color theme="1"/>
        <sz val="11.0"/>
      </rPr>
      <t xml:space="preserve">PAPRT: </t>
    </r>
    <r>
      <rPr>
        <rFont val="Arial"/>
        <color theme="1"/>
        <sz val="11.0"/>
      </rPr>
      <t>Porcentaje de actividades  de Promoción, respeto y Tolerancia Religiosa, realizada</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</si>
  <si>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Equipos de proteccion</t>
    </r>
  </si>
  <si>
    <r>
      <rPr>
        <rFont val="Arial"/>
        <b/>
        <color theme="1"/>
        <sz val="14.0"/>
      </rPr>
      <t xml:space="preserve">Justificación Trimestral: </t>
    </r>
    <r>
      <rPr>
        <rFont val="Arial"/>
        <b val="0"/>
        <color theme="1"/>
        <sz val="14.0"/>
      </rPr>
      <t xml:space="preserve">En este trimestre se logró 1 de 1 programados. El porcentaje alcanzado fue de 100%, derivado de la participación del sector religioso. </t>
    </r>
  </si>
  <si>
    <t>Componente (Sistema de Protección Integral de Protección Integral a las Niñas, Niños y Adolescentes)</t>
  </si>
  <si>
    <t>3.1.1.1.10 Canalizaciones en temas de restitución de derechos de niñas, niños y adolescentes del municipio brindadas.</t>
  </si>
  <si>
    <r>
      <rPr>
        <rFont val="Arial"/>
        <b/>
        <color theme="1"/>
        <sz val="11.0"/>
      </rPr>
      <t>PCDN:</t>
    </r>
    <r>
      <rPr>
        <rFont val="Arial"/>
        <color theme="1"/>
        <sz val="11.0"/>
      </rPr>
      <t xml:space="preserve"> Porcentaje de canalizaciones de derechos de niñas, niños y adolescentes brindadas.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</si>
  <si>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Canalizaciones de niñas, niños y adolescentes.</t>
    </r>
  </si>
  <si>
    <r>
      <rPr>
        <rFont val="Arial"/>
        <b/>
        <color theme="1"/>
        <sz val="14.0"/>
      </rPr>
      <t xml:space="preserve">Justificación Trimestral: </t>
    </r>
    <r>
      <rPr>
        <rFont val="Arial"/>
        <color theme="1"/>
        <sz val="14.0"/>
      </rPr>
      <t>Durante el tercer trimestre se canalizó únicamente 1 caso en temas de restitución de derechos de niñas, niños y adolescentes, frente a una meta máxima de 22, lo que representa un 4.55% del límite programado. Este resultado refleja un comportamiento positivo, ya que la baja incidencia en canalizaciones significa que se presentaron menos situaciones de vulneración de derechos que ameritaran este procedimiento.</t>
    </r>
  </si>
  <si>
    <r>
      <rPr>
        <rFont val="Arial"/>
        <b/>
        <color theme="1"/>
        <sz val="11.0"/>
      </rPr>
      <t xml:space="preserve">3.1.1.1.10.1 </t>
    </r>
    <r>
      <rPr>
        <rFont val="Arial"/>
        <b val="0"/>
        <color theme="1"/>
        <sz val="11.0"/>
      </rPr>
      <t>Impartición sobre la erradicación del trabajo infantil.</t>
    </r>
  </si>
  <si>
    <r>
      <rPr>
        <rFont val="Arial"/>
        <b/>
        <color theme="1"/>
        <sz val="11.0"/>
      </rPr>
      <t xml:space="preserve">PCTI: </t>
    </r>
    <r>
      <rPr>
        <rFont val="Arial"/>
        <color theme="1"/>
        <sz val="11.0"/>
      </rPr>
      <t>Porcentaje de capacitaciones para la erradicación del Trabajo Infantil impartidas.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</si>
  <si>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Capacitaciones para la erradicación del Trabajo Infantil</t>
    </r>
  </si>
  <si>
    <r>
      <rPr>
        <rFont val="Arial"/>
        <b/>
        <color theme="1"/>
        <sz val="14.0"/>
      </rPr>
      <t xml:space="preserve">Justificación Trimestral: </t>
    </r>
    <r>
      <rPr>
        <rFont val="Arial"/>
        <color theme="1"/>
        <sz val="14.0"/>
      </rPr>
      <t>Durante el tercer trimestre se alcanzó un 166.67% de la meta programada, al impartirse 5 acciones de sensibilización sobre la erradicación del trabajo infantil, superando las 3 previstas. Este resultado fue posible gracias a la coordinación con instituciones educativas y al término del periodo vacacional de julio y agosto, lo que permitió retomar las actividades escolares y ampliar la cobertura.</t>
    </r>
  </si>
  <si>
    <r>
      <rPr>
        <rFont val="Arial"/>
        <b/>
        <color theme="1"/>
        <sz val="11.0"/>
      </rPr>
      <t xml:space="preserve">3.1.1.1.10.2 </t>
    </r>
    <r>
      <rPr>
        <rFont val="Arial"/>
        <b val="0"/>
        <color theme="1"/>
        <sz val="11.0"/>
      </rPr>
      <t xml:space="preserve">Realización de actividades de prevención del embarazo adolescente en las escuelas. </t>
    </r>
  </si>
  <si>
    <r>
      <rPr>
        <rFont val="Arial"/>
        <b/>
        <color theme="1"/>
        <sz val="11.0"/>
      </rPr>
      <t>PAPE:</t>
    </r>
    <r>
      <rPr>
        <rFont val="Arial"/>
        <color theme="1"/>
        <sz val="11.0"/>
      </rPr>
      <t xml:space="preserve"> Porcentaje de actividades de prevención del embarazo realizadas.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</si>
  <si>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Actividades de prevención del embarazo.</t>
    </r>
  </si>
  <si>
    <r>
      <rPr>
        <rFont val="Arial"/>
        <b/>
        <color theme="1"/>
        <sz val="14.0"/>
      </rPr>
      <t>Justificación Trimestral:</t>
    </r>
    <r>
      <rPr>
        <rFont val="Arial"/>
        <color theme="1"/>
        <sz val="14.0"/>
      </rPr>
      <t xml:space="preserve"> Durante el tercer trimestre se cumplió al 100% la meta programada, al realizarse 5 actividades de prevención del embarazo adolescente en escuelas, en concordancia con las 5 previstas. El resultado refleja la coordinación con instituciones educativas y el compromiso para fortalecer la sensibilización en la comunidad escolar.</t>
    </r>
  </si>
  <si>
    <r>
      <rPr>
        <rFont val="Arial"/>
        <b/>
        <color theme="1"/>
        <sz val="11.0"/>
      </rPr>
      <t xml:space="preserve">3.1.1.1.10.3 </t>
    </r>
    <r>
      <rPr>
        <rFont val="Arial"/>
        <b val="0"/>
        <color theme="1"/>
        <sz val="11.0"/>
      </rPr>
      <t>Sensibilización sobre los derechos humanos de la niñez y la adolescencia dentro de escuelas.</t>
    </r>
  </si>
  <si>
    <r>
      <rPr>
        <rFont val="Arial"/>
        <b/>
        <color theme="1"/>
        <sz val="11.0"/>
      </rPr>
      <t>PDNA:</t>
    </r>
    <r>
      <rPr>
        <rFont val="Arial"/>
        <color theme="1"/>
        <sz val="11.0"/>
      </rPr>
      <t xml:space="preserve"> Porcentaje de personas en actividades sobre los DH sensibilizadas.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</si>
  <si>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Personas en actividades sobre los derechos humanos.</t>
    </r>
  </si>
  <si>
    <r>
      <rPr>
        <rFont val="Arial"/>
        <b/>
        <color theme="1"/>
        <sz val="14.0"/>
      </rPr>
      <t>Justificación Trimestral:</t>
    </r>
    <r>
      <rPr>
        <rFont val="Arial"/>
        <color theme="1"/>
        <sz val="14.0"/>
      </rPr>
      <t xml:space="preserve"> Durante el tercer trimestre se alcanzó un 100.91% de la meta programada, al sensibilizar a 222 personas en escuelas sobre los derechos humanos de la niñez y la adolescencia, superando ligeramente las 220 previstas. Este resultado fue posible gracias a la coordinación con instituciones educativas y a la implementación de la Jornada Conoce tus Derechos, lo que permitió ampliar la cobertura y generar un mayor impacto en la comunidad escolar.</t>
    </r>
  </si>
  <si>
    <r>
      <rPr>
        <rFont val="Arial"/>
        <b/>
        <color theme="1"/>
        <sz val="11.0"/>
      </rPr>
      <t xml:space="preserve">1.1.1.1.10.4 </t>
    </r>
    <r>
      <rPr>
        <rFont val="Arial"/>
        <b val="0"/>
        <color theme="1"/>
        <sz val="11.0"/>
      </rPr>
      <t xml:space="preserve">Difusión masiva sobre los derechos de la niñez y las adolescencias.
 </t>
    </r>
  </si>
  <si>
    <r>
      <rPr>
        <rFont val="Arial"/>
        <b/>
        <color theme="1"/>
        <sz val="11.0"/>
      </rPr>
      <t>PCNA</t>
    </r>
    <r>
      <rPr>
        <rFont val="Arial"/>
        <color theme="1"/>
        <sz val="11.0"/>
      </rPr>
      <t>: Porcentaje de campañas masivas sobre niñez y adolescencia difundidas.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</si>
  <si>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Campañas masivas sobre los derechos de la niñez y la adolescencia.</t>
    </r>
  </si>
  <si>
    <r>
      <rPr>
        <rFont val="Arial"/>
        <b/>
        <color theme="1"/>
        <sz val="14.0"/>
      </rPr>
      <t xml:space="preserve">Justificación Trimestral: </t>
    </r>
    <r>
      <rPr>
        <rFont val="Arial"/>
        <color theme="1"/>
        <sz val="14.0"/>
      </rPr>
      <t>Durante el trimestre se alcanzó un 180% de la meta programada, ya que se realizaron 9 campañas de difusión masiva en redes sociales, superando las 5 previstas. Este incremento se debió al aprovechamiento de dichas plataformas digitales como medio principal de alcance, lo que permitió ampliar la cobertura de los mensajes dirigidos a niñas, niños y adolescentes en el municipio de Benito Juárez.</t>
    </r>
  </si>
  <si>
    <t xml:space="preserve">Componente (Dirección General de Transporte y Vialidad) </t>
  </si>
  <si>
    <t>3.1.1.1.11 Estrategias de mejoramiento de Transporte y vialidad pública implementadas.</t>
  </si>
  <si>
    <r>
      <rPr>
        <rFont val="Arial"/>
        <b/>
        <color theme="1"/>
        <sz val="11.0"/>
      </rPr>
      <t xml:space="preserve">PEMVI: </t>
    </r>
    <r>
      <rPr>
        <rFont val="Arial"/>
        <b val="0"/>
        <color theme="1"/>
        <sz val="11.0"/>
      </rPr>
      <t xml:space="preserve">Porcentaje de estrategias de mejoramiento transporte y vialidad implementadas.  </t>
    </r>
  </si>
  <si>
    <r>
      <rPr>
        <rFont val="Arial"/>
        <b/>
        <color theme="1"/>
        <sz val="11.0"/>
      </rPr>
      <t xml:space="preserve">UNIDAD DE MEDIDA DELINDICADOR:
</t>
    </r>
    <r>
      <rPr>
        <rFont val="Arial"/>
        <b val="0"/>
        <color theme="1"/>
        <sz val="11.0"/>
      </rPr>
      <t xml:space="preserve">Porcentaje
</t>
    </r>
    <r>
      <rPr>
        <rFont val="Arial"/>
        <b/>
        <color theme="1"/>
        <sz val="11.0"/>
      </rPr>
      <t xml:space="preserve">
UNIDAD DE MEDIDA DE LA VARIABLE:
</t>
    </r>
    <r>
      <rPr>
        <rFont val="Arial"/>
        <b val="0"/>
        <color theme="1"/>
        <sz val="11.0"/>
      </rPr>
      <t>Estrategias de mejoramiento  de transporte y vialidad.</t>
    </r>
  </si>
  <si>
    <r>
      <rPr>
        <rFont val="Arial"/>
        <b/>
        <color theme="1"/>
        <sz val="14.0"/>
      </rPr>
      <t xml:space="preserve">Justificación Trimestral: </t>
    </r>
    <r>
      <rPr>
        <rFont val="Arial"/>
        <color theme="1"/>
        <sz val="14.0"/>
      </rPr>
      <t xml:space="preserve">Se rebasó la meta trimestral al obtener 142.86% derivado de una eficiente colaboracion por emitir estrategias de mejoramiento vial, en lo que va este tercer trimestre del año.                                               </t>
    </r>
  </si>
  <si>
    <r>
      <rPr>
        <rFont val="Arial"/>
        <b/>
        <color theme="1"/>
        <sz val="11.0"/>
      </rPr>
      <t xml:space="preserve">3.1.1.1.11.1 </t>
    </r>
    <r>
      <rPr>
        <rFont val="Arial"/>
        <b val="0"/>
        <color theme="1"/>
        <sz val="11.0"/>
      </rPr>
      <t>Realización de verificaciones de la normatividad en materia de transporte y vialidad.</t>
    </r>
  </si>
  <si>
    <r>
      <rPr>
        <rFont val="Arial"/>
        <b/>
        <color theme="1"/>
        <sz val="11.0"/>
      </rPr>
      <t>PNTV:</t>
    </r>
    <r>
      <rPr>
        <rFont val="Arial"/>
        <color theme="1"/>
        <sz val="11.0"/>
      </rPr>
      <t xml:space="preserve"> Porcentaje de verificaciones de normatividad en transporte y vialidad realizadas.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</si>
  <si>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Verificaciones de normatividad </t>
    </r>
  </si>
  <si>
    <r>
      <rPr>
        <rFont val="Arial"/>
        <b/>
        <color theme="1"/>
        <sz val="14.0"/>
      </rPr>
      <t>Justificación Trimestral:</t>
    </r>
    <r>
      <rPr>
        <rFont val="Arial"/>
        <color theme="1"/>
        <sz val="14.0"/>
      </rPr>
      <t xml:space="preserve"> En este tercer trimestre se rebaso la meta estipulada al realizar 111 verificaciones de normatividad de las 70 programadas obteniendo un 158.57% por sobresaturado ejercicio de la actividad.</t>
    </r>
  </si>
  <si>
    <r>
      <rPr>
        <rFont val="Arial"/>
        <b/>
        <color theme="1"/>
        <sz val="11.0"/>
      </rPr>
      <t xml:space="preserve">3.1.1.1.11.2. </t>
    </r>
    <r>
      <rPr>
        <rFont val="Arial"/>
        <b val="0"/>
        <color theme="1"/>
        <sz val="11.0"/>
      </rPr>
      <t>Elaboración de propuestas de Seguridad Vial y  de Movilidad Urbana Sostenible.</t>
    </r>
  </si>
  <si>
    <r>
      <rPr>
        <rFont val="Arial"/>
        <b/>
        <color theme="1"/>
        <sz val="11.0"/>
      </rPr>
      <t xml:space="preserve">PVMU: </t>
    </r>
    <r>
      <rPr>
        <rFont val="Arial"/>
        <color theme="1"/>
        <sz val="11.0"/>
      </rPr>
      <t>Porcentaje de propuestas de Seguridad Vial y  de Movilidad Urbana elaboradas.</t>
    </r>
  </si>
  <si>
    <r>
      <rPr>
        <rFont val="Arial"/>
        <b/>
        <color theme="1"/>
        <sz val="11.0"/>
      </rPr>
      <t>UNIDAD DE MÉDIDA DEL INDICADOR:</t>
    </r>
    <r>
      <rPr>
        <rFont val="Arial"/>
        <color theme="1"/>
        <sz val="11.0"/>
      </rPr>
      <t xml:space="preserve">
Porcentaje.
</t>
    </r>
    <r>
      <rPr>
        <rFont val="Arial"/>
        <b/>
        <color theme="1"/>
        <sz val="11.0"/>
      </rPr>
      <t>UNIDAD DE MEDIDA DE LA VARIABLE:</t>
    </r>
    <r>
      <rPr>
        <rFont val="Arial"/>
        <color theme="1"/>
        <sz val="11.0"/>
      </rPr>
      <t xml:space="preserve">
Propuestas de Seguridad Vial y  de Movilidad Urbana.</t>
    </r>
  </si>
  <si>
    <r>
      <rPr>
        <rFont val="Arial"/>
        <b/>
        <color theme="1"/>
        <sz val="14.0"/>
      </rPr>
      <t xml:space="preserve">Justificación Trimestral: </t>
    </r>
    <r>
      <rPr>
        <rFont val="Arial"/>
        <color theme="1"/>
        <sz val="14.0"/>
      </rPr>
      <t>En este tercer trimestre se rebaso la meta estipulada al elaborar 18 propuestas de seguridad vial y movilidad urbana de las 9 que se tenían programadas, logrando un 200% por un sobresaturado peticiones que se tenian en las distintas plataformas y programas municipales.</t>
    </r>
  </si>
  <si>
    <r>
      <rPr>
        <rFont val="Arial"/>
        <b/>
        <color theme="1"/>
        <sz val="11.0"/>
      </rPr>
      <t xml:space="preserve">3.1.1.1.11.3. </t>
    </r>
    <r>
      <rPr>
        <rFont val="Arial"/>
        <b val="0"/>
        <color theme="1"/>
        <sz val="11.0"/>
      </rPr>
      <t>Creación de proyectos integrales de transporte</t>
    </r>
  </si>
  <si>
    <r>
      <rPr>
        <rFont val="Arial"/>
        <b/>
        <color theme="1"/>
        <sz val="11.0"/>
      </rPr>
      <t>PPITE:</t>
    </r>
    <r>
      <rPr>
        <rFont val="Arial"/>
        <color theme="1"/>
        <sz val="11.0"/>
      </rPr>
      <t xml:space="preserve"> Porcentaje de proyectos integrales de transporte elaborados.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</si>
  <si>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Proyectos integrales de transporte.</t>
    </r>
  </si>
  <si>
    <r>
      <rPr>
        <rFont val="Arial"/>
        <b/>
        <color theme="1"/>
        <sz val="14.0"/>
      </rPr>
      <t xml:space="preserve">Justificación Trimestral: </t>
    </r>
    <r>
      <rPr>
        <rFont val="Arial"/>
        <color theme="1"/>
        <sz val="14.0"/>
      </rPr>
      <t xml:space="preserve">En este tercer trimestre se reporta avance del 33.3%, en el proyecto Mujeres al Volante. </t>
    </r>
  </si>
  <si>
    <r>
      <rPr>
        <rFont val="Arial"/>
        <b/>
        <color theme="1"/>
        <sz val="11.0"/>
      </rPr>
      <t xml:space="preserve">3.1.1.1.11.4 </t>
    </r>
    <r>
      <rPr>
        <rFont val="Arial"/>
        <b val="0"/>
        <color theme="1"/>
        <sz val="11.0"/>
      </rPr>
      <t>Autorización de análisis técnico para el establecimiento de rutas de transporte basadas en las necesidades de la población.</t>
    </r>
  </si>
  <si>
    <r>
      <rPr>
        <rFont val="Arial"/>
        <b/>
        <color theme="1"/>
        <sz val="11.0"/>
      </rPr>
      <t xml:space="preserve">PAAT: </t>
    </r>
    <r>
      <rPr>
        <rFont val="Arial"/>
        <color theme="1"/>
        <sz val="11.0"/>
      </rPr>
      <t>Porcentaje de establecimiento de rutas autorizadas.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</si>
  <si>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Establecimiento de rutas.</t>
    </r>
  </si>
  <si>
    <r>
      <rPr>
        <rFont val="Arial"/>
        <b/>
        <color theme="1"/>
        <sz val="14.0"/>
      </rPr>
      <t>Justificación Trimestral:</t>
    </r>
    <r>
      <rPr>
        <rFont val="Arial"/>
        <color theme="1"/>
        <sz val="14.0"/>
      </rPr>
      <t xml:space="preserve"> En este segundo trimestre se logro un alcance del 100%, ya que en este trimestre se autorizaron 122 establecimientos de rutas. no se tenian programadas</t>
    </r>
  </si>
  <si>
    <r>
      <rPr>
        <rFont val="Arial"/>
        <b/>
        <color theme="1"/>
        <sz val="11.0"/>
      </rPr>
      <t>3.1.1.1.11..5</t>
    </r>
    <r>
      <rPr>
        <rFont val="Arial"/>
        <b val="0"/>
        <color theme="1"/>
        <sz val="11.0"/>
      </rPr>
      <t xml:space="preserve"> Gestión de proyectos de estructuración vial. </t>
    </r>
  </si>
  <si>
    <r>
      <rPr>
        <rFont val="Arial"/>
        <b/>
        <color theme="1"/>
        <sz val="11.0"/>
      </rPr>
      <t xml:space="preserve">PPEV: </t>
    </r>
    <r>
      <rPr>
        <rFont val="Arial"/>
        <color theme="1"/>
        <sz val="11.0"/>
      </rPr>
      <t>Porcentaje de proyectos de estructuración vial elaborados.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</si>
  <si>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Proyectos de estructuración vial.</t>
    </r>
  </si>
  <si>
    <r>
      <rPr>
        <rFont val="Arial"/>
        <b/>
        <color theme="1"/>
        <sz val="14.0"/>
      </rPr>
      <t xml:space="preserve">Justificación Trimestral: </t>
    </r>
    <r>
      <rPr>
        <rFont val="Arial"/>
        <color theme="1"/>
        <sz val="14.0"/>
      </rPr>
      <t>En este segundo trimestre se alcanzó un 1300% de avance sobre la meta, dada la gestión realizada en el quehacer operativo y programa que actualmente se tiene operando elaborar 13 proyectos de 1 que se tenían programada</t>
    </r>
  </si>
  <si>
    <t>Direccion General del H. Cuerpo de Bomberos</t>
  </si>
  <si>
    <t>3.1.1.1.12 Prevención y combate de incendios, atención y respuesta de emergencias como accidentes, rescates y capacitaciones.</t>
  </si>
  <si>
    <r>
      <rPr>
        <rFont val="Arial"/>
        <b/>
        <color theme="1"/>
        <sz val="11.0"/>
      </rPr>
      <t>PCIP:</t>
    </r>
    <r>
      <rPr>
        <rFont val="Arial"/>
        <color theme="1"/>
        <sz val="11.0"/>
      </rPr>
      <t>Porcentaje de personas atendidas</t>
    </r>
  </si>
  <si>
    <r>
      <rPr>
        <rFont val="Arial"/>
        <b/>
        <color theme="1"/>
        <sz val="11.0"/>
      </rPr>
      <t>UNIDAD DE MEDIDA DEL INDICADOR:</t>
    </r>
    <r>
      <rPr>
        <rFont val="Arial"/>
        <color theme="1"/>
        <sz val="11.0"/>
      </rPr>
      <t xml:space="preserve">
Porcentaje       
</t>
    </r>
    <r>
      <rPr>
        <rFont val="Arial"/>
        <b/>
        <color theme="1"/>
        <sz val="11.0"/>
      </rPr>
      <t xml:space="preserve">
UNIDAD DE MEDIDA DE LA VARIABLE: </t>
    </r>
    <r>
      <rPr>
        <rFont val="Arial"/>
        <color theme="1"/>
        <sz val="11.0"/>
      </rPr>
      <t xml:space="preserve">
Personas integradas en Cómites. </t>
    </r>
  </si>
  <si>
    <r>
      <rPr>
        <rFont val="Arial"/>
        <b/>
        <color theme="1"/>
        <sz val="14.0"/>
      </rPr>
      <t xml:space="preserve">Justificación Trimestral: </t>
    </r>
    <r>
      <rPr>
        <rFont val="Arial"/>
        <b val="0"/>
        <color theme="1"/>
        <sz val="14.0"/>
      </rPr>
      <t>Se rebasó la meta estipulada en un 149.44 % en el total de personas atendidas al atender 1868 Ciudadanos de las 1,250 que se tenían programadas, este tercer trimestre  se alcanzo la meta anual de 115.06% de Personas que fueron Atendidas en diversos Servicios, desde accidentes vehiculares hasta incebndios de basura.</t>
    </r>
  </si>
  <si>
    <r>
      <rPr>
        <rFont val="Arial"/>
        <b/>
        <color theme="1"/>
        <sz val="11.0"/>
      </rPr>
      <t xml:space="preserve">3.1.1.1.12.1 </t>
    </r>
    <r>
      <rPr>
        <rFont val="Arial"/>
        <b val="0"/>
        <color theme="1"/>
        <sz val="11.0"/>
      </rPr>
      <t>Capacitación en prevención de riesgos al  de organizaciones del sector público y privado.</t>
    </r>
  </si>
  <si>
    <r>
      <rPr>
        <rFont val="Arial"/>
        <b/>
        <color theme="1"/>
        <sz val="11.0"/>
      </rPr>
      <t>POPC</t>
    </r>
    <r>
      <rPr>
        <rFont val="Arial"/>
        <color theme="1"/>
        <sz val="11.0"/>
      </rPr>
      <t>: Porcentaje de personal de organizaciones públicas y privadas capacitadas.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</si>
  <si>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Personal de Organizaciones públicas y privadas.</t>
    </r>
  </si>
  <si>
    <r>
      <rPr>
        <rFont val="Arial"/>
        <b/>
        <color theme="1"/>
        <sz val="14.0"/>
      </rPr>
      <t xml:space="preserve">Justificación Trimestral: </t>
    </r>
    <r>
      <rPr>
        <rFont val="Arial"/>
        <b val="0"/>
        <color theme="1"/>
        <sz val="14.0"/>
      </rPr>
      <t>Este Tercer Trimestre se Alcanzo un 170.80 % de personas capacitadas ya que atendimos y capacitamos a 1,281  personas de diferentes bringadas de combate de incendios, Primeros Auxilios, Brigadas de Evacuacion, Busqueda y Rescate y Manejo de extintores de las 750 que se tenian programadas para este trimestre</t>
    </r>
  </si>
  <si>
    <r>
      <rPr>
        <rFont val="Arial"/>
        <b/>
        <color theme="1"/>
        <sz val="11.0"/>
      </rPr>
      <t>3.1.1.1.12.2</t>
    </r>
    <r>
      <rPr>
        <rFont val="Arial"/>
        <b val="0"/>
        <color theme="1"/>
        <sz val="11.0"/>
      </rPr>
      <t xml:space="preserve"> Verificación de las medidas de seguridad en eventos masivos. </t>
    </r>
  </si>
  <si>
    <r>
      <rPr>
        <rFont val="Arial"/>
        <b/>
        <color theme="1"/>
        <sz val="11.0"/>
      </rPr>
      <t>PEMV</t>
    </r>
    <r>
      <rPr>
        <rFont val="Arial"/>
        <color theme="1"/>
        <sz val="11.0"/>
      </rPr>
      <t xml:space="preserve">: Porcentaje de eventos másivos con medidas de seguridad verificadas. </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</si>
  <si>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Eventos másivos.</t>
    </r>
  </si>
  <si>
    <r>
      <rPr>
        <rFont val="Arial"/>
        <b/>
        <color theme="1"/>
        <sz val="14.0"/>
      </rPr>
      <t xml:space="preserve">Justificación Trimestral: </t>
    </r>
    <r>
      <rPr>
        <rFont val="Arial"/>
        <b val="0"/>
        <color theme="1"/>
        <sz val="14.0"/>
      </rPr>
      <t>En este tercer trimestre se realizaron un total de 583 servicios de prevencion masivos realizados en la ciudad de las 400 que se tenían programadas logrando un avance del 145.75% sobre la meta al realizar acciones preventivas.</t>
    </r>
    <r>
      <rPr>
        <rFont val="Arial"/>
        <b/>
        <color theme="1"/>
        <sz val="14.0"/>
      </rPr>
      <t xml:space="preserve">
</t>
    </r>
  </si>
  <si>
    <r>
      <rPr>
        <rFont val="Arial"/>
        <b/>
        <color theme="1"/>
        <sz val="11.0"/>
      </rPr>
      <t xml:space="preserve">3.1.1.1.12.3 </t>
    </r>
    <r>
      <rPr>
        <rFont val="Arial"/>
        <b val="0"/>
        <color theme="1"/>
        <sz val="11.0"/>
      </rPr>
      <t>Capacitación de niñas y niños sobre las medidas de prevención de riesgos.</t>
    </r>
  </si>
  <si>
    <r>
      <rPr>
        <rFont val="Arial"/>
        <b/>
        <color theme="1"/>
        <sz val="11.0"/>
      </rPr>
      <t xml:space="preserve">PNNC: </t>
    </r>
    <r>
      <rPr>
        <rFont val="Arial"/>
        <color theme="1"/>
        <sz val="11.0"/>
      </rPr>
      <t>Porcentaje de niñas y niños capacitados.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</si>
  <si>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Niñas y niños.</t>
    </r>
  </si>
  <si>
    <r>
      <rPr>
        <rFont val="Arial"/>
        <b/>
        <color theme="1"/>
        <sz val="14.0"/>
      </rPr>
      <t xml:space="preserve">Justificación Trimestral: </t>
    </r>
    <r>
      <rPr>
        <rFont val="Arial"/>
        <b val="0"/>
        <color theme="1"/>
        <sz val="14.0"/>
      </rPr>
      <t>En este terce trimestre del año, se capacitaron 1027 niñas y niños de los 2,000 que se tenian programados logrando un 51.35% de avance.</t>
    </r>
  </si>
  <si>
    <r>
      <rPr>
        <rFont val="Arial"/>
        <b/>
        <color theme="1"/>
        <sz val="11.0"/>
      </rPr>
      <t>3.1.1.1.12.4</t>
    </r>
    <r>
      <rPr>
        <rFont val="Arial"/>
        <b val="0"/>
        <color theme="1"/>
        <sz val="11.0"/>
      </rPr>
      <t xml:space="preserve"> Revisión de los riesgos potenciales en establecimientos hoteleros, restauranteros y comerciales.</t>
    </r>
  </si>
  <si>
    <r>
      <rPr>
        <rFont val="Arial"/>
        <b/>
        <color theme="1"/>
        <sz val="11.0"/>
      </rPr>
      <t>PEMS</t>
    </r>
    <r>
      <rPr>
        <rFont val="Arial"/>
        <color theme="1"/>
        <sz val="11.0"/>
      </rPr>
      <t>: Porcentaje de establecimientos con medidas de seguridad revisados.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</si>
  <si>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Establecimientos.</t>
    </r>
  </si>
  <si>
    <r>
      <rPr>
        <rFont val="Arial"/>
        <b/>
        <color theme="1"/>
        <sz val="14.0"/>
      </rPr>
      <t xml:space="preserve">Justificación Trimestral: </t>
    </r>
    <r>
      <rPr>
        <rFont val="Arial"/>
        <b val="0"/>
        <color theme="1"/>
        <sz val="14.0"/>
      </rPr>
      <t>En este tercer trimestre no se realizo ninguna inspeccion toda vez que  si no tenermos solicitudes de los ciudadanos, no se programas las visitas de cortesia para la revision de  medidas de seguridad.</t>
    </r>
  </si>
  <si>
    <r>
      <rPr>
        <rFont val="Arial"/>
        <b/>
        <color theme="1"/>
        <sz val="11.0"/>
      </rPr>
      <t xml:space="preserve">3.1.1.1.12.5 </t>
    </r>
    <r>
      <rPr>
        <rFont val="Arial"/>
        <b val="0"/>
        <color theme="1"/>
        <sz val="11.0"/>
      </rPr>
      <t xml:space="preserve">Atención de llamadas de auxilios para prevenir riesgos potenciales. </t>
    </r>
  </si>
  <si>
    <r>
      <rPr>
        <rFont val="Arial"/>
        <b/>
        <color theme="1"/>
        <sz val="11.0"/>
      </rPr>
      <t>PLLA:</t>
    </r>
    <r>
      <rPr>
        <rFont val="Arial"/>
        <color theme="1"/>
        <sz val="11.0"/>
      </rPr>
      <t xml:space="preserve"> Porcentaje de llamadas de auxilio atendidas. </t>
    </r>
  </si>
  <si>
    <r>
      <rPr>
        <rFont val="Arial"/>
        <b/>
        <color theme="1"/>
        <sz val="11.0"/>
      </rPr>
      <t xml:space="preserve">UNIDAD DE MEDIDA DEL INDICADOR:   </t>
    </r>
    <r>
      <rPr>
        <rFont val="Arial"/>
        <color theme="1"/>
        <sz val="11.0"/>
      </rPr>
      <t xml:space="preserve">                    
Porcentaje.
</t>
    </r>
    <r>
      <rPr>
        <rFont val="Arial"/>
        <b/>
        <color theme="1"/>
        <sz val="11.0"/>
      </rPr>
      <t xml:space="preserve">UNIDAD DE MEDIDA DE LA VARIABLE: </t>
    </r>
    <r>
      <rPr>
        <rFont val="Arial"/>
        <color theme="1"/>
        <sz val="11.0"/>
      </rPr>
      <t xml:space="preserve">                    
Llamadas de auxilio. </t>
    </r>
  </si>
  <si>
    <r>
      <rPr>
        <rFont val="Arial"/>
        <b/>
        <color theme="1"/>
        <sz val="14.0"/>
      </rPr>
      <t>Justificación Trimestral:</t>
    </r>
    <r>
      <rPr>
        <rFont val="Arial"/>
        <b val="0"/>
        <color theme="1"/>
        <sz val="14.0"/>
      </rPr>
      <t xml:space="preserve"> En este tercer trimestre se alcanzo un 120.60%  de la meta trimestral al lograrar 2412 de 2,000 servicios atendidos debido al incremento de incendio de vegetacion en las periferia de la ciudad , esto aunado a incendio forestales y de basura , podas de arboles , llamadas de emergencia  de incendios fuga de gas , desasolve y limpieza de alcantarillas.</t>
    </r>
    <r>
      <rPr>
        <rFont val="Arial"/>
        <b/>
        <color theme="1"/>
        <sz val="14.0"/>
      </rPr>
      <t xml:space="preserve">
</t>
    </r>
  </si>
  <si>
    <r>
      <rPr>
        <rFont val="Arial"/>
        <b/>
        <color theme="1"/>
        <sz val="11.0"/>
      </rPr>
      <t>3.1.1.1.12.6</t>
    </r>
    <r>
      <rPr>
        <rFont val="Arial"/>
        <b val="0"/>
        <color theme="1"/>
        <sz val="11.0"/>
      </rPr>
      <t xml:space="preserve"> Capacitación a elementos del Honorable Cuerpo de Bomberos.</t>
    </r>
  </si>
  <si>
    <r>
      <rPr>
        <rFont val="Arial"/>
        <b/>
        <color theme="1"/>
        <sz val="11.0"/>
      </rPr>
      <t>PHBC</t>
    </r>
    <r>
      <rPr>
        <rFont val="Arial"/>
        <color theme="1"/>
        <sz val="11.0"/>
      </rPr>
      <t xml:space="preserve">: Porcentaje de elementos del Honorable Cuerpo de Bomberos capacitados.   </t>
    </r>
  </si>
  <si>
    <r>
      <rPr>
        <rFont val="Arial"/>
        <b/>
        <color theme="1"/>
        <sz val="11.0"/>
      </rPr>
      <t xml:space="preserve">UNIDAD DE MEDIDA DEL INDICADOR: </t>
    </r>
    <r>
      <rPr>
        <rFont val="Arial"/>
        <color theme="1"/>
        <sz val="11.0"/>
      </rPr>
      <t xml:space="preserve">          Porcentaje.
</t>
    </r>
    <r>
      <rPr>
        <rFont val="Arial"/>
        <b/>
        <color theme="1"/>
        <sz val="11.0"/>
      </rPr>
      <t>UNIDAD DE MEDIDA DE LA VARIABLE:</t>
    </r>
    <r>
      <rPr>
        <rFont val="Arial"/>
        <color theme="1"/>
        <sz val="11.0"/>
      </rPr>
      <t xml:space="preserve">                       
Elementos del Honorable Cuerpo de Bomberos.</t>
    </r>
  </si>
  <si>
    <r>
      <rPr>
        <rFont val="Arial"/>
        <b/>
        <color theme="1"/>
        <sz val="14.0"/>
      </rPr>
      <t xml:space="preserve">Justificación Trimestral: </t>
    </r>
    <r>
      <rPr>
        <rFont val="Arial"/>
        <b val="0"/>
        <color theme="1"/>
        <sz val="14.0"/>
      </rPr>
      <t>Este tercer Trimestre se rebaso la meta con un 200.00% de avance trimestral, ya que se capacitaron 36 elementos del Honorable Cuerpo de Bomberos de los 18 que se tenían programados para este trimestre. se capacitaron 4 bomberos en la ciudad de tijuana los dias 22 al 26 de Septiembre del 2025 y 32 bomberos que se les dio actualizacion bomberil en la academia de bomberos.</t>
    </r>
    <r>
      <rPr>
        <rFont val="Arial"/>
        <b/>
        <color theme="1"/>
        <sz val="14.0"/>
      </rPr>
      <t xml:space="preserve">
</t>
    </r>
  </si>
  <si>
    <r>
      <rPr>
        <rFont val="Arial"/>
        <b/>
        <color theme="1"/>
        <sz val="11.0"/>
      </rPr>
      <t>3.1.1.1.12.7</t>
    </r>
    <r>
      <rPr>
        <rFont val="Arial"/>
        <b val="0"/>
        <color theme="1"/>
        <sz val="11.0"/>
      </rPr>
      <t xml:space="preserve"> Incremento de equipos de protección corporal para elementos del Honorable Cuerpo de Bomberos. </t>
    </r>
  </si>
  <si>
    <r>
      <rPr>
        <rFont val="Arial"/>
        <b/>
        <color theme="1"/>
        <sz val="11.0"/>
      </rPr>
      <t>PEQI</t>
    </r>
    <r>
      <rPr>
        <rFont val="Arial"/>
        <color theme="1"/>
        <sz val="11.0"/>
      </rPr>
      <t>: Porcentaje de equipos de protección corporal incrementado.</t>
    </r>
  </si>
  <si>
    <r>
      <rPr>
        <rFont val="Arial"/>
        <b/>
        <color theme="1"/>
        <sz val="11.0"/>
      </rPr>
      <t xml:space="preserve">UNIDAD DE MEDIDA DEL INDICADOR:  </t>
    </r>
    <r>
      <rPr>
        <rFont val="Arial"/>
        <color theme="1"/>
        <sz val="11.0"/>
      </rPr>
      <t xml:space="preserve">
Porcentaje.
                            </t>
    </r>
    <r>
      <rPr>
        <rFont val="Arial"/>
        <b/>
        <color theme="1"/>
        <sz val="11.0"/>
      </rPr>
      <t xml:space="preserve">      
UNIDAD DE MEDIDA DE LA VARIABLE:</t>
    </r>
    <r>
      <rPr>
        <rFont val="Arial"/>
        <color theme="1"/>
        <sz val="11.0"/>
      </rPr>
      <t xml:space="preserve">                    Equipos de protección corporal</t>
    </r>
  </si>
  <si>
    <r>
      <rPr>
        <rFont val="Arial"/>
        <b/>
        <color theme="1"/>
        <sz val="14.0"/>
      </rPr>
      <t>Justificación trimestral:</t>
    </r>
    <r>
      <rPr>
        <rFont val="Arial"/>
        <color theme="1"/>
        <sz val="14.0"/>
      </rPr>
      <t xml:space="preserve"> En el Tercer Trimestre no se adquirieron equipos de proteccion personal ya que aun se autoriza el procedimiento de saneamiento ambiental, en el cual esta proyectado la propuesta de nuevos equipos.</t>
    </r>
  </si>
  <si>
    <t>Componente 
(Unidad Técnica Jurídica y Documental)</t>
  </si>
  <si>
    <t>3.1.1.1.13 Sesiones de cabildo para la aprobación de los temas y resoluciones del Ayuntamiento celebradas.</t>
  </si>
  <si>
    <r>
      <rPr>
        <rFont val="Arial"/>
        <b/>
        <color theme="1"/>
        <sz val="11.0"/>
      </rPr>
      <t>PSCC:</t>
    </r>
    <r>
      <rPr>
        <rFont val="Arial"/>
        <color theme="1"/>
        <sz val="11.0"/>
      </rPr>
      <t xml:space="preserve"> Porcentaje de sesiones de cabildo celebradas.</t>
    </r>
  </si>
  <si>
    <r>
      <rPr>
        <rFont val="Arial"/>
        <b/>
        <color theme="1"/>
        <sz val="11.0"/>
      </rPr>
      <t xml:space="preserve">UNIDAD DE MEDIDA DEL INDICADOR: </t>
    </r>
    <r>
      <rPr>
        <rFont val="Arial"/>
        <color theme="1"/>
        <sz val="11.0"/>
      </rPr>
      <t xml:space="preserve">
Porcentaje.
</t>
    </r>
    <r>
      <rPr>
        <rFont val="Arial"/>
        <b/>
        <color theme="1"/>
        <sz val="11.0"/>
      </rPr>
      <t xml:space="preserve">
UNIDAD DE MEDIDA DE LAS VARIABLES:</t>
    </r>
    <r>
      <rPr>
        <rFont val="Arial"/>
        <color theme="1"/>
        <sz val="11.0"/>
      </rPr>
      <t xml:space="preserve">
Sesiones de cabildo.</t>
    </r>
  </si>
  <si>
    <r>
      <rPr>
        <rFont val="Arial"/>
        <b/>
        <color theme="1"/>
        <sz val="14.0"/>
      </rPr>
      <t xml:space="preserve">Justificación Trimestral: </t>
    </r>
    <r>
      <rPr>
        <rFont val="Arial"/>
        <color theme="1"/>
        <sz val="14.0"/>
      </rPr>
      <t>Para este tercer trimestre se alcanzó la meta del 90% al celebrar 9 sesiones de cabildo de las 10 que se tenían programadas.</t>
    </r>
  </si>
  <si>
    <r>
      <rPr>
        <rFont val="Arial"/>
        <b/>
        <color theme="1"/>
        <sz val="11.0"/>
      </rPr>
      <t>3.1.1.1.13.1</t>
    </r>
    <r>
      <rPr>
        <rFont val="Arial"/>
        <b val="0"/>
        <color theme="1"/>
        <sz val="11.0"/>
      </rPr>
      <t>Verificación de la asistencia de quienes presiden las Regidurias del H. Ayuntamiento de Benito Juárez.</t>
    </r>
  </si>
  <si>
    <r>
      <rPr>
        <rFont val="Arial"/>
        <b/>
        <color theme="1"/>
        <sz val="11.0"/>
      </rPr>
      <t xml:space="preserve">PRAS: </t>
    </r>
    <r>
      <rPr>
        <rFont val="Arial"/>
        <color theme="1"/>
        <sz val="11.0"/>
      </rPr>
      <t xml:space="preserve">Porcentaje de asistencias a sesiones verificadas. </t>
    </r>
  </si>
  <si>
    <r>
      <rPr>
        <rFont val="Arial"/>
        <b/>
        <color theme="1"/>
        <sz val="11.0"/>
      </rPr>
      <t xml:space="preserve">UNIDAD DE MEDIDA DEL INDICADOR: </t>
    </r>
    <r>
      <rPr>
        <rFont val="Arial"/>
        <color theme="1"/>
        <sz val="11.0"/>
      </rPr>
      <t xml:space="preserve">
Porcentaje
</t>
    </r>
    <r>
      <rPr>
        <rFont val="Arial"/>
        <b/>
        <color theme="1"/>
        <sz val="11.0"/>
      </rPr>
      <t xml:space="preserve">
UNIDAD DE MEDIDA DE LAS VARIABLES:</t>
    </r>
    <r>
      <rPr>
        <rFont val="Arial"/>
        <color theme="1"/>
        <sz val="11.0"/>
      </rPr>
      <t xml:space="preserve">
Asistencia a sesiones de cabildo</t>
    </r>
  </si>
  <si>
    <r>
      <rPr>
        <rFont val="Arial"/>
        <b/>
        <color theme="1"/>
        <sz val="14.0"/>
      </rPr>
      <t xml:space="preserve">Justificación Trimestral: </t>
    </r>
    <r>
      <rPr>
        <rFont val="Arial"/>
        <color theme="1"/>
        <sz val="14.0"/>
      </rPr>
      <t>En este tercer trimestre se rebaso el 100% de la meta programada al lograr un 127% de avance, al contar con 127 asistencias de las 100 programadas, por lo que se cumplió con el total previsto.</t>
    </r>
  </si>
  <si>
    <r>
      <rPr>
        <rFont val="Arial"/>
        <b/>
        <color theme="1"/>
        <sz val="11.0"/>
      </rPr>
      <t>3.1.1.1.13.2</t>
    </r>
    <r>
      <rPr>
        <rFont val="Arial"/>
        <b val="0"/>
        <color theme="1"/>
        <sz val="11.0"/>
      </rPr>
      <t xml:space="preserve"> Elaboración y encuadernación de las actas de cabildo.</t>
    </r>
  </si>
  <si>
    <r>
      <rPr>
        <rFont val="Arial"/>
        <b/>
        <color theme="1"/>
        <sz val="11.0"/>
      </rPr>
      <t xml:space="preserve">PACE: </t>
    </r>
    <r>
      <rPr>
        <rFont val="Arial"/>
        <color theme="1"/>
        <sz val="11.0"/>
      </rPr>
      <t xml:space="preserve">Porcentaje de actas de cabildo encuadernadas.  </t>
    </r>
  </si>
  <si>
    <r>
      <rPr>
        <rFont val="Arial"/>
        <b/>
        <color theme="1"/>
        <sz val="11.0"/>
      </rPr>
      <t xml:space="preserve">UNIDAD DE MEDIDA DEL INDICADOR: </t>
    </r>
    <r>
      <rPr>
        <rFont val="Arial"/>
        <color theme="1"/>
        <sz val="11.0"/>
      </rPr>
      <t xml:space="preserve">
Porcentaje.
</t>
    </r>
    <r>
      <rPr>
        <rFont val="Arial"/>
        <b/>
        <color theme="1"/>
        <sz val="11.0"/>
      </rPr>
      <t xml:space="preserve">
UNIDAD DE MEDIDA DE LAS VARIABLES:</t>
    </r>
    <r>
      <rPr>
        <rFont val="Arial"/>
        <color theme="1"/>
        <sz val="11.0"/>
      </rPr>
      <t xml:space="preserve">
Actas de cabildo. </t>
    </r>
  </si>
  <si>
    <r>
      <rPr>
        <rFont val="Arial"/>
        <b/>
        <color theme="1"/>
        <sz val="14.0"/>
      </rPr>
      <t xml:space="preserve">Justificación Trimestral: </t>
    </r>
    <r>
      <rPr>
        <rFont val="Arial"/>
        <color theme="1"/>
        <sz val="14.0"/>
      </rPr>
      <t>No se alcanzó la meta programada, ya que no se han elaborado encuadernación de las actas de cabildo, durante el tercer trimestre.</t>
    </r>
  </si>
  <si>
    <r>
      <rPr>
        <rFont val="Arial"/>
        <b/>
        <color theme="1"/>
        <sz val="11.0"/>
      </rPr>
      <t>3.1.1.1.13.3</t>
    </r>
    <r>
      <rPr>
        <rFont val="Arial"/>
        <b val="0"/>
        <color theme="1"/>
        <sz val="11.0"/>
      </rPr>
      <t xml:space="preserve"> Publicación de los acuerdos en la Gaceta del ayuntamiento y en el Periódico Oficial del Estado.</t>
    </r>
  </si>
  <si>
    <r>
      <rPr>
        <rFont val="Arial"/>
        <b/>
        <color theme="1"/>
        <sz val="11.0"/>
      </rPr>
      <t>PAP:</t>
    </r>
    <r>
      <rPr>
        <rFont val="Arial"/>
        <color theme="1"/>
        <sz val="11.0"/>
      </rPr>
      <t xml:space="preserve"> Porcentaje de Acuerdos de Cabildo publicados. </t>
    </r>
  </si>
  <si>
    <r>
      <rPr>
        <rFont val="Arial"/>
        <b/>
        <color theme="1"/>
        <sz val="11.0"/>
      </rPr>
      <t xml:space="preserve">UNIDAD DE MEDIDA DEL INDICADOR: </t>
    </r>
    <r>
      <rPr>
        <rFont val="Arial"/>
        <color theme="1"/>
        <sz val="11.0"/>
      </rPr>
      <t xml:space="preserve">
Porcentaje
</t>
    </r>
    <r>
      <rPr>
        <rFont val="Arial"/>
        <b/>
        <color theme="1"/>
        <sz val="11.0"/>
      </rPr>
      <t xml:space="preserve">UNIDAD DE MEDIDA DE LAS VARIABLES:
</t>
    </r>
    <r>
      <rPr>
        <rFont val="Arial"/>
        <color theme="1"/>
        <sz val="11.0"/>
      </rPr>
      <t>Acuerdos de Cabildo.</t>
    </r>
  </si>
  <si>
    <r>
      <rPr>
        <rFont val="Arial"/>
        <b/>
        <color theme="1"/>
        <sz val="14.0"/>
      </rPr>
      <t>Justificación Trimestral:</t>
    </r>
    <r>
      <rPr>
        <rFont val="Arial"/>
        <color theme="1"/>
        <sz val="14.0"/>
      </rPr>
      <t xml:space="preserve"> En este tercer trimestre se logró un 82.76% de avance con respecto a las publicaciones de los acuerdos de cabildo, donde se publicaron 24 acuerdos de los 29 programados.</t>
    </r>
  </si>
  <si>
    <r>
      <rPr>
        <rFont val="Arial"/>
        <b/>
        <color theme="1"/>
        <sz val="11.0"/>
      </rPr>
      <t xml:space="preserve">3.1.1.1.13.4 </t>
    </r>
    <r>
      <rPr>
        <rFont val="Arial"/>
        <b val="0"/>
        <color theme="1"/>
        <sz val="11.0"/>
      </rPr>
      <t xml:space="preserve">Realización de Precabildeos para dar a conocer los temas más relevantes según el Cabildo. </t>
    </r>
  </si>
  <si>
    <r>
      <rPr>
        <rFont val="Arial"/>
        <b/>
        <color theme="1"/>
        <sz val="11.0"/>
      </rPr>
      <t>PPR:</t>
    </r>
    <r>
      <rPr>
        <rFont val="Arial"/>
        <color theme="1"/>
        <sz val="11.0"/>
      </rPr>
      <t xml:space="preserve"> Porcentaje de precabildeos realizados </t>
    </r>
  </si>
  <si>
    <r>
      <rPr>
        <rFont val="Arial"/>
        <b/>
        <color theme="1"/>
        <sz val="11.0"/>
      </rPr>
      <t xml:space="preserve">UNIDAD DE MEDIDA DEL INDICADOR: </t>
    </r>
    <r>
      <rPr>
        <rFont val="Arial"/>
        <color theme="1"/>
        <sz val="11.0"/>
      </rPr>
      <t xml:space="preserve">
Porcentaje.
</t>
    </r>
    <r>
      <rPr>
        <rFont val="Arial"/>
        <b/>
        <color theme="1"/>
        <sz val="11.0"/>
      </rPr>
      <t>UNIDAD DE MEDIDA DE LAS VARIABLES:</t>
    </r>
    <r>
      <rPr>
        <rFont val="Arial"/>
        <color theme="1"/>
        <sz val="11.0"/>
      </rPr>
      <t xml:space="preserve">
Precabildeos.</t>
    </r>
  </si>
  <si>
    <r>
      <rPr>
        <rFont val="Arial"/>
        <b/>
        <color theme="1"/>
        <sz val="14.0"/>
      </rPr>
      <t>Justificación Trimestral:</t>
    </r>
    <r>
      <rPr>
        <rFont val="Arial"/>
        <color theme="1"/>
        <sz val="14.0"/>
      </rPr>
      <t xml:space="preserve"> En este tercer trimestre se logró un 90% de avance, al realizarse 9 de los 10 precabildeos que se tenían programados para dar a conocer temas urgentes.</t>
    </r>
  </si>
  <si>
    <r>
      <rPr>
        <rFont val="Arial"/>
        <b/>
        <color theme="1"/>
        <sz val="11.0"/>
      </rPr>
      <t xml:space="preserve">3.1.1.1.13.5 </t>
    </r>
    <r>
      <rPr>
        <rFont val="Arial"/>
        <b val="0"/>
        <color theme="1"/>
        <sz val="11.0"/>
      </rPr>
      <t xml:space="preserve"> Aprobación de los proyectos de acuerdos en las sesiones de Cabildo</t>
    </r>
  </si>
  <si>
    <r>
      <rPr>
        <rFont val="Arial"/>
        <b/>
        <color theme="1"/>
        <sz val="11.0"/>
      </rPr>
      <t>PAA</t>
    </r>
    <r>
      <rPr>
        <rFont val="Arial"/>
        <color theme="1"/>
        <sz val="11.0"/>
      </rPr>
      <t xml:space="preserve">: Porcentaje de proyectos de acuerdos aprobados.   </t>
    </r>
  </si>
  <si>
    <r>
      <rPr>
        <rFont val="Arial"/>
        <b/>
        <color theme="1"/>
        <sz val="11.0"/>
      </rPr>
      <t xml:space="preserve">UNIDAD DE MEDIDA DEL INDICADOR: </t>
    </r>
    <r>
      <rPr>
        <rFont val="Arial"/>
        <color theme="1"/>
        <sz val="11.0"/>
      </rPr>
      <t xml:space="preserve">
Porcentaje.
</t>
    </r>
    <r>
      <rPr>
        <rFont val="Arial"/>
        <b/>
        <color theme="1"/>
        <sz val="11.0"/>
      </rPr>
      <t>UNIDAD DE MEDIDA DE LAS VARIABLES:</t>
    </r>
    <r>
      <rPr>
        <rFont val="Arial"/>
        <color theme="1"/>
        <sz val="11.0"/>
      </rPr>
      <t xml:space="preserve">
Proyectos de acuerdos.</t>
    </r>
  </si>
  <si>
    <r>
      <rPr>
        <rFont val="Arial"/>
        <b/>
        <color theme="1"/>
        <sz val="14.0"/>
      </rPr>
      <t>Justificación Trimestral:</t>
    </r>
    <r>
      <rPr>
        <rFont val="Arial"/>
        <color theme="1"/>
        <sz val="14.0"/>
      </rPr>
      <t xml:space="preserve"> En este tercer trimestre se rebaso el 100% de la meta programada al lograr un 135% de avance, al aprobarse 27 proyectos de las 20 programadas en las sesiones de cabildo.</t>
    </r>
  </si>
  <si>
    <t>Componente (Dirección General del Archivo Municipal)</t>
  </si>
  <si>
    <t>3.1.1.1.14  Organizar, conservar y gestionar la documentacion oficial, generada por las unidades administrativas, transferidas al archivo Municipal.</t>
  </si>
  <si>
    <r>
      <rPr>
        <rFont val="Arial"/>
        <b/>
        <color theme="1"/>
        <sz val="11.0"/>
      </rPr>
      <t xml:space="preserve">PAMC: </t>
    </r>
    <r>
      <rPr>
        <rFont val="Arial"/>
        <b val="0"/>
        <color theme="1"/>
        <sz val="11.0"/>
      </rPr>
      <t>Porcentaje de Archivos Municipales en concentración.</t>
    </r>
  </si>
  <si>
    <t xml:space="preserve">trimestral </t>
  </si>
  <si>
    <t>UNIDAD DE MEDIDA DEL INDICADOR:
Porcentaje   
UNIDAD DE MEDIDA DE LA VARIABLE:
Archivos Municipales.</t>
  </si>
  <si>
    <r>
      <rPr>
        <rFont val="Arial"/>
        <b/>
        <color theme="1"/>
        <sz val="14.0"/>
      </rPr>
      <t xml:space="preserve">Justificacion Trimestral: </t>
    </r>
    <r>
      <rPr>
        <rFont val="Arial"/>
        <b val="0"/>
        <color theme="1"/>
        <sz val="14.0"/>
      </rPr>
      <t>Se fue trabajando con las areas administrativas en base a sus solicitudes, sin embargo se obtuvo una reducción de solicitudes debido al aumento de bajas documentales, obteniendo con ello un avance de 1.60% en este tercer trimestre.</t>
    </r>
  </si>
  <si>
    <r>
      <rPr>
        <rFont val="Arial"/>
        <b/>
        <color theme="1"/>
        <sz val="11.0"/>
      </rPr>
      <t>33.1.1.1.14.1</t>
    </r>
    <r>
      <rPr>
        <rFont val="Arial"/>
        <color theme="1"/>
        <sz val="11.0"/>
      </rPr>
      <t xml:space="preserve"> Atención a las solicitudes de las Unidades Administrativas para bajas documentales de Archivo de Concentración.</t>
    </r>
  </si>
  <si>
    <r>
      <rPr>
        <rFont val="Arial"/>
        <b/>
        <color theme="1"/>
        <sz val="11.0"/>
      </rPr>
      <t>PSBD:</t>
    </r>
    <r>
      <rPr>
        <rFont val="Arial"/>
        <b val="0"/>
        <color theme="1"/>
        <sz val="11.0"/>
      </rPr>
      <t xml:space="preserve"> Porcentaje de solicitudes de bajas documentales atendidas. </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</si>
  <si>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Solicitudes de bajas documentales.</t>
    </r>
  </si>
  <si>
    <r>
      <rPr>
        <rFont val="Arial"/>
        <b/>
        <color theme="1"/>
        <sz val="14.0"/>
      </rPr>
      <t>Justificacion Trimestral:</t>
    </r>
    <r>
      <rPr>
        <rFont val="Arial"/>
        <b val="0"/>
        <color theme="1"/>
        <sz val="14.0"/>
      </rPr>
      <t xml:space="preserve"> En este tercer trimestre se recibieron 09 solicitudes de bajas de las 30 que se tenían programadas de parte de las areas administrativas, las cuales estan en proceso de tramite para realizar las bajas correspondeintes. Se recibieron menos solicitudes de lo programado por parte de las dependencias del Municipio., obteniendo con ello un avance del 30% en este tercer trimestre.</t>
    </r>
  </si>
  <si>
    <r>
      <rPr>
        <rFont val="Arial"/>
        <b/>
        <color theme="1"/>
        <sz val="11.0"/>
      </rPr>
      <t>3.1.1.1.14.2</t>
    </r>
    <r>
      <rPr>
        <rFont val="Arial"/>
        <color theme="1"/>
        <sz val="11.0"/>
      </rPr>
      <t xml:space="preserve">  Solicitudes de transferencias primarias de los Archivos de Tramite de las Unidades Administrativas Municipales al Archivo de Concentración.</t>
    </r>
  </si>
  <si>
    <r>
      <rPr>
        <rFont val="Arial"/>
        <b/>
        <color theme="1"/>
        <sz val="11.0"/>
      </rPr>
      <t xml:space="preserve">PTPA: </t>
    </r>
    <r>
      <rPr>
        <rFont val="Arial"/>
        <b val="0"/>
        <color theme="1"/>
        <sz val="11.0"/>
      </rPr>
      <t>Porcentaje de Transferencias Primarias aprobadas.</t>
    </r>
    <r>
      <rPr>
        <rFont val="Arial"/>
        <b/>
        <color theme="1"/>
        <sz val="11.0"/>
      </rPr>
      <t xml:space="preserve">  </t>
    </r>
  </si>
  <si>
    <r>
      <rPr>
        <rFont val="Arial"/>
        <b/>
        <color theme="1"/>
        <sz val="11.0"/>
      </rPr>
      <t xml:space="preserve">UNIDAD DE MEDIDA
DEL INDICADOR: 
</t>
    </r>
    <r>
      <rPr>
        <rFont val="Arial"/>
        <b val="0"/>
        <color theme="1"/>
        <sz val="11.0"/>
      </rPr>
      <t xml:space="preserve">Porcentaje.
</t>
    </r>
    <r>
      <rPr>
        <rFont val="Arial"/>
        <b/>
        <color theme="1"/>
        <sz val="11.0"/>
      </rPr>
      <t xml:space="preserve">
UNIDAD DE MEDIDA DE LA VARIABLE:
</t>
    </r>
    <r>
      <rPr>
        <rFont val="Arial"/>
        <b val="0"/>
        <color theme="1"/>
        <sz val="11.0"/>
      </rPr>
      <t>Transferencias primarias.</t>
    </r>
  </si>
  <si>
    <r>
      <rPr>
        <rFont val="Arial"/>
        <b/>
        <color theme="1"/>
        <sz val="14.0"/>
      </rPr>
      <t xml:space="preserve">Justificacion Trimestral: </t>
    </r>
    <r>
      <rPr>
        <rFont val="Arial"/>
        <b val="0"/>
        <color theme="1"/>
        <sz val="14.0"/>
      </rPr>
      <t>Se recibieron 4 veces mas solicitudes en el tercer trimetre de  transferencia primaria, por parte de las unidades administrativas de Municipio,  de las 4 que se tenian programadas, Obteniendo con ello un avance del 125.00% en este tercer trimestre trimestre.</t>
    </r>
    <r>
      <rPr>
        <rFont val="Arial"/>
        <b/>
        <color theme="1"/>
        <sz val="14.0"/>
      </rPr>
      <t xml:space="preserve">
</t>
    </r>
  </si>
  <si>
    <r>
      <rPr>
        <rFont val="Arial"/>
        <b/>
        <color theme="1"/>
        <sz val="11.0"/>
      </rPr>
      <t>3.1.1.1.14.3</t>
    </r>
    <r>
      <rPr>
        <rFont val="Arial"/>
        <color theme="1"/>
        <sz val="11.0"/>
      </rPr>
      <t xml:space="preserve"> Elaboración de los Instrumentos para control y consulta del Archivo Municipal.</t>
    </r>
  </si>
  <si>
    <r>
      <rPr>
        <rFont val="Arial"/>
        <b/>
        <color theme="1"/>
        <sz val="11.0"/>
      </rPr>
      <t xml:space="preserve">PICCE: </t>
    </r>
    <r>
      <rPr>
        <rFont val="Arial"/>
        <b val="0"/>
        <color theme="1"/>
        <sz val="11.0"/>
      </rPr>
      <t>Porcentaje de instrumentos de control y consulta elaborados</t>
    </r>
    <r>
      <rPr>
        <rFont val="Arial"/>
        <b/>
        <color theme="1"/>
        <sz val="11.0"/>
      </rPr>
      <t xml:space="preserve"> </t>
    </r>
  </si>
  <si>
    <t>UNIDAD DE MEDIDA DEL     INDICADOR:    
Porcentaje.
UNIDAD DE MEDIDA DE LA VARIABLE:    
Instrumento de Control y consultas.</t>
  </si>
  <si>
    <r>
      <rPr>
        <rFont val="Arial"/>
        <b/>
        <color theme="1"/>
        <sz val="14.0"/>
      </rPr>
      <t xml:space="preserve">Justificacion Trimestral: </t>
    </r>
    <r>
      <rPr>
        <rFont val="Arial"/>
        <b val="0"/>
        <color theme="1"/>
        <sz val="14.0"/>
      </rPr>
      <t>En esta actividad de Instrumentos de control y consulta elaborados, no se realizo ninguna actividad en este tercer trimestre trimestre, debido a que no se recibio ninguna solicitud en esta area de Archivo ya que los instrumentos de control y consulta solo se valida al inicio de año fiscal.</t>
    </r>
  </si>
  <si>
    <r>
      <rPr>
        <rFont val="Arial"/>
        <b/>
        <color theme="1"/>
        <sz val="11.0"/>
      </rPr>
      <t>3.1.1.1.14.4</t>
    </r>
    <r>
      <rPr>
        <rFont val="Arial"/>
        <color theme="1"/>
        <sz val="11.0"/>
      </rPr>
      <t xml:space="preserve"> Capacitaciónes desarrolladas a las unidades administravias en materia de gestión documental y administración de los archivos.</t>
    </r>
  </si>
  <si>
    <r>
      <rPr>
        <rFont val="Arial"/>
        <b/>
        <color theme="1"/>
        <sz val="11.0"/>
      </rPr>
      <t>PAMAT:</t>
    </r>
    <r>
      <rPr>
        <rFont val="Arial"/>
        <b val="0"/>
        <color theme="1"/>
        <sz val="11.0"/>
      </rPr>
      <t xml:space="preserve"> Porcentaje de capacitaciones en materia de archivo de tramite.</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</si>
  <si>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Numero de Asesorias de archivo en tramite.</t>
    </r>
  </si>
  <si>
    <r>
      <rPr>
        <rFont val="Arial"/>
        <b/>
        <color theme="1"/>
        <sz val="14.0"/>
      </rPr>
      <t xml:space="preserve">Justificacion Trimestral: </t>
    </r>
    <r>
      <rPr>
        <rFont val="Arial"/>
        <b val="0"/>
        <color theme="1"/>
        <sz val="14.0"/>
      </rPr>
      <t>Se aumento el volumen de  la capacitacion por unidades administrativas por tema que se realizo una capacitacion masiva el mes de julio (transferencias primarias y nomeclaturas codificadas). Obteniendo un porcentaje del 1630.00% en este tercer trimestre.</t>
    </r>
  </si>
  <si>
    <r>
      <rPr>
        <rFont val="Arial"/>
        <b/>
        <color theme="1"/>
        <sz val="11.0"/>
      </rPr>
      <t>3.1.1.1.14.5</t>
    </r>
    <r>
      <rPr>
        <rFont val="Arial"/>
        <color theme="1"/>
        <sz val="11.0"/>
      </rPr>
      <t xml:space="preserve"> Eliminación de Documentos de apoyo informativo.</t>
    </r>
  </si>
  <si>
    <r>
      <rPr>
        <rFont val="Arial"/>
        <b/>
        <color theme="1"/>
        <sz val="11.0"/>
      </rPr>
      <t>PEDAI: P</t>
    </r>
    <r>
      <rPr>
        <rFont val="Arial"/>
        <b val="0"/>
        <color theme="1"/>
        <sz val="11.0"/>
      </rPr>
      <t>orcentaje de eliminación de Documentos de Apoyo informativo.</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</si>
  <si>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Numero de eliminación de documentos de apoyo informativo.</t>
    </r>
  </si>
  <si>
    <r>
      <rPr>
        <rFont val="Arial"/>
        <b/>
        <color theme="1"/>
        <sz val="14.0"/>
      </rPr>
      <t xml:space="preserve">Justificacion Trimestral: </t>
    </r>
    <r>
      <rPr>
        <rFont val="Arial"/>
        <b val="0"/>
        <color theme="1"/>
        <sz val="14.0"/>
      </rPr>
      <t>No se alcanzó la meta por el tema que solo una unidad administrativa  solicito para el seguimiento de la eliminacion de copias y bitacoras por lo que se obtiene un 10.00% de avance en este tercer trimestre</t>
    </r>
  </si>
  <si>
    <r>
      <rPr>
        <rFont val="Arial"/>
        <b/>
        <color theme="1"/>
        <sz val="11.0"/>
      </rPr>
      <t>3.1.1.1.14.6</t>
    </r>
    <r>
      <rPr>
        <rFont val="Arial"/>
        <color theme="1"/>
        <sz val="11.0"/>
      </rPr>
      <t xml:space="preserve"> Visitas agendadas a las unidades administrativas para el proceso de baja documental.</t>
    </r>
  </si>
  <si>
    <r>
      <rPr>
        <rFont val="Arial"/>
        <b/>
        <color theme="1"/>
        <sz val="11.0"/>
      </rPr>
      <t>PVAUAPBD: P</t>
    </r>
    <r>
      <rPr>
        <rFont val="Arial"/>
        <b val="0"/>
        <color theme="1"/>
        <sz val="11.0"/>
      </rPr>
      <t>orcentaje de visitas agendadas a las unidades administrativas para el proceso de baja documental.</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</si>
  <si>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Numero de visitas agendadas a las unidades administrativas para baja.</t>
    </r>
  </si>
  <si>
    <r>
      <rPr>
        <rFont val="Arial"/>
        <b/>
        <color theme="1"/>
        <sz val="14.0"/>
      </rPr>
      <t xml:space="preserve">JJustificacion Trimestral: </t>
    </r>
    <r>
      <rPr>
        <rFont val="Arial"/>
        <b val="0"/>
        <color theme="1"/>
        <sz val="14.0"/>
      </rPr>
      <t xml:space="preserve">En esta actividad se solicitaron 14 visitas agendadas a las unidades administrativas para el proceso de bajas documental de las 30 programadas, las cuales se encuentran en proceso ante las areas administrativas. Obteniendo un avance del 46.67% para este segundo trimestre.
</t>
    </r>
  </si>
  <si>
    <r>
      <rPr>
        <rFont val="Arial"/>
        <b/>
        <color theme="1"/>
        <sz val="11.0"/>
      </rPr>
      <t xml:space="preserve">3.1.1.1.14.7 </t>
    </r>
    <r>
      <rPr>
        <rFont val="Arial"/>
        <color theme="1"/>
        <sz val="11.0"/>
      </rPr>
      <t>Total de Bajas documentales concluidas (Actas de baja documental)</t>
    </r>
  </si>
  <si>
    <r>
      <rPr>
        <rFont val="Arial"/>
        <b/>
        <color theme="1"/>
        <sz val="11.0"/>
      </rPr>
      <t xml:space="preserve">PTBDC: </t>
    </r>
    <r>
      <rPr>
        <rFont val="Arial"/>
        <b val="0"/>
        <color theme="1"/>
        <sz val="11.0"/>
      </rPr>
      <t>Porcentaje de Total de Bajas documentales concluidas (Actas de baja documental).</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</si>
  <si>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 xml:space="preserve">Numero Total de Bajas documentales concluidas (Actas de baja documental).  </t>
    </r>
  </si>
  <si>
    <r>
      <rPr>
        <rFont val="Arial"/>
        <b/>
        <color theme="1"/>
        <sz val="14.0"/>
      </rPr>
      <t xml:space="preserve">Justificacion Trimestral: </t>
    </r>
    <r>
      <rPr>
        <rFont val="Arial"/>
        <b val="0"/>
        <color theme="1"/>
        <sz val="14.0"/>
      </rPr>
      <t>En esta actividad de bajas documentales concluidas con actas de baja, no se realizaron ninguna en este trimestre, ya que no hubo solicitudes.</t>
    </r>
  </si>
  <si>
    <r>
      <rPr>
        <rFont val="Arial"/>
        <b/>
        <color theme="1"/>
        <sz val="11.0"/>
      </rPr>
      <t>3.1.1.1.14.8</t>
    </r>
    <r>
      <rPr>
        <rFont val="Arial"/>
        <color theme="1"/>
        <sz val="11.0"/>
      </rPr>
      <t xml:space="preserve"> Asesorias en materia de bajas documentales.</t>
    </r>
  </si>
  <si>
    <t>PAMBD: Porcentaje de Asesorias en materia de bajas documentales.</t>
  </si>
  <si>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 xml:space="preserve">Numero Total de Asesorias en materia de bajas documentales. </t>
    </r>
    <r>
      <rPr>
        <rFont val="Arial"/>
        <b/>
        <color theme="1"/>
        <sz val="11.0"/>
      </rPr>
      <t xml:space="preserve">   </t>
    </r>
  </si>
  <si>
    <r>
      <rPr>
        <rFont val="Arial"/>
        <b/>
        <color theme="1"/>
        <sz val="14.0"/>
      </rPr>
      <t xml:space="preserve">Justificacion Trimestral:  </t>
    </r>
    <r>
      <rPr>
        <rFont val="Arial"/>
        <b val="0"/>
        <color theme="1"/>
        <sz val="14.0"/>
      </rPr>
      <t>En esta actividad se dieron 42 asesorias en materia de bajas documentales de las 50 programadas para este trimestre y que fueron solicitadas por las areas administrativas. Obteniendo un 84% de avance trimestral.</t>
    </r>
  </si>
  <si>
    <r>
      <rPr>
        <rFont val="Arial"/>
        <b/>
        <color theme="1"/>
        <sz val="11.0"/>
      </rPr>
      <t>3.1.1.1.14.9</t>
    </r>
    <r>
      <rPr>
        <rFont val="Arial"/>
        <color theme="1"/>
        <sz val="11.0"/>
      </rPr>
      <t xml:space="preserve"> Exposición y actividades historicas en eventos.</t>
    </r>
  </si>
  <si>
    <r>
      <rPr>
        <rFont val="Arial"/>
        <b/>
        <color theme="1"/>
        <sz val="11.0"/>
      </rPr>
      <t xml:space="preserve">PAMBD: </t>
    </r>
    <r>
      <rPr>
        <rFont val="Arial"/>
        <b val="0"/>
        <color theme="1"/>
        <sz val="11.0"/>
      </rPr>
      <t>Porcentaje de Exposiciónes y actividades historicas en eventos.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</si>
  <si>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 xml:space="preserve">Numero Total de Total de Exposiciónes y actividades historicas en eventos. </t>
    </r>
    <r>
      <rPr>
        <rFont val="Arial"/>
        <b/>
        <color theme="1"/>
        <sz val="11.0"/>
      </rPr>
      <t xml:space="preserve">   </t>
    </r>
  </si>
  <si>
    <r>
      <rPr>
        <rFont val="Arial"/>
        <b/>
        <color theme="1"/>
        <sz val="14.0"/>
      </rPr>
      <t xml:space="preserve">Justificacion Trimestral: </t>
    </r>
    <r>
      <rPr>
        <rFont val="Arial"/>
        <b val="0"/>
        <color theme="1"/>
        <sz val="14.0"/>
      </rPr>
      <t>En esta actividad no se realizó ninguna exposicion y/o  actividades historicas en eventos, obteniendo un 0.00% de avance trimestral.</t>
    </r>
  </si>
  <si>
    <r>
      <rPr>
        <rFont val="Arial"/>
        <b/>
        <color theme="1"/>
        <sz val="11.0"/>
      </rPr>
      <t xml:space="preserve">3.1.1.1.14.10 </t>
    </r>
    <r>
      <rPr>
        <rFont val="Arial"/>
        <color theme="1"/>
        <sz val="11.0"/>
      </rPr>
      <t xml:space="preserve"> Visitas guidas a escuelas públicas.</t>
    </r>
  </si>
  <si>
    <r>
      <rPr>
        <rFont val="Arial"/>
        <b/>
        <color theme="1"/>
        <sz val="11.0"/>
      </rPr>
      <t xml:space="preserve">PVGEP: </t>
    </r>
    <r>
      <rPr>
        <rFont val="Arial"/>
        <b val="0"/>
        <color theme="1"/>
        <sz val="11.0"/>
      </rPr>
      <t>Porcentaje de Visitas de Guidas a Escuelas Públicas.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</si>
  <si>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 xml:space="preserve">Numero Total de Visitas Guiadas a Escuelas Públicas.    </t>
    </r>
  </si>
  <si>
    <r>
      <rPr>
        <rFont val="Arial"/>
        <b/>
        <color theme="1"/>
        <sz val="14.0"/>
      </rPr>
      <t xml:space="preserve">Justificacion Trimestral: </t>
    </r>
    <r>
      <rPr>
        <rFont val="Arial"/>
        <b val="0"/>
        <color theme="1"/>
        <sz val="14.0"/>
      </rPr>
      <t>En esta actividad no se realizo ninguna visita guiada a Escuelas Publicas, ya que no se cuenta con los programas ni el personal adecuado para esta encomienda. Por el cual en este segundo trimestre se obtiene el 0.00% en el tema de Visitas guiadas.</t>
    </r>
  </si>
  <si>
    <r>
      <rPr>
        <rFont val="Arial"/>
        <b/>
        <color theme="1"/>
        <sz val="11.0"/>
      </rPr>
      <t>3.1.1.1.14.11</t>
    </r>
    <r>
      <rPr>
        <rFont val="Arial"/>
        <color theme="1"/>
        <sz val="11.0"/>
      </rPr>
      <t xml:space="preserve"> Servicios de Prestamo y Consulta al Público</t>
    </r>
  </si>
  <si>
    <r>
      <rPr>
        <rFont val="Arial"/>
        <b/>
        <color theme="1"/>
        <sz val="11.0"/>
      </rPr>
      <t>PVGEP:</t>
    </r>
    <r>
      <rPr>
        <rFont val="Arial"/>
        <b val="0"/>
        <color theme="1"/>
        <sz val="11.0"/>
      </rPr>
      <t xml:space="preserve"> Porcentaje de Servicios de Prestamo y Consulta al Público</t>
    </r>
    <r>
      <rPr>
        <rFont val="Arial"/>
        <b/>
        <color theme="1"/>
        <sz val="11.0"/>
      </rPr>
      <t>.</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</si>
  <si>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Numero Total de Servicios de Prestamo y Consulta al Público..</t>
    </r>
  </si>
  <si>
    <r>
      <rPr>
        <rFont val="Arial"/>
        <b/>
        <color theme="1"/>
        <sz val="14.0"/>
      </rPr>
      <t xml:space="preserve">Justificacion Trimestral: </t>
    </r>
    <r>
      <rPr>
        <rFont val="Arial"/>
        <b val="0"/>
        <color theme="1"/>
        <sz val="14.0"/>
      </rPr>
      <t xml:space="preserve">En esta actividad se dió 1 de los 2 servicios programados para el prestamo y consulta al publico en las oficinas de esta dirección; por el cual en este tercer trimestre se obtiene el 50.00 % ya que no se tiene tanta influencia al publico en esta area de Archivo.  </t>
    </r>
  </si>
  <si>
    <r>
      <rPr>
        <rFont val="Arial"/>
        <b/>
        <color theme="1"/>
        <sz val="11.0"/>
      </rPr>
      <t>3.1.1.1.14.12</t>
    </r>
    <r>
      <rPr>
        <rFont val="Arial"/>
        <color theme="1"/>
        <sz val="11.0"/>
      </rPr>
      <t xml:space="preserve"> Impartición de asesorias a las Unidades Administrativas en materia de Archivo de tramite.</t>
    </r>
  </si>
  <si>
    <r>
      <rPr>
        <rFont val="Arial"/>
        <b/>
        <color theme="1"/>
        <sz val="11.0"/>
      </rPr>
      <t xml:space="preserve">PCAI: </t>
    </r>
    <r>
      <rPr>
        <rFont val="Arial"/>
        <b val="0"/>
        <color theme="1"/>
        <sz val="11.0"/>
      </rPr>
      <t xml:space="preserve">Porcentaje de las capacitaciones en materia de archivo impartidas. </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</si>
  <si>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Capacitaciones en materia de archivo.</t>
    </r>
  </si>
  <si>
    <r>
      <rPr>
        <rFont val="Arial"/>
        <b/>
        <color theme="1"/>
        <sz val="14.0"/>
      </rPr>
      <t xml:space="preserve">Justificacion Trimestral: </t>
    </r>
    <r>
      <rPr>
        <rFont val="Arial"/>
        <b val="0"/>
        <color theme="1"/>
        <sz val="14.0"/>
      </rPr>
      <t>En esta actividad se realizaron 67 asesorías en materia de archivo de trámite externa e interna, aumenta más la cantidad de unidades administrativas asesorads por motivo de las actualizaciones de acuerdo al reglamento de archivo. Obteniendo un avance del 70.53% para este trimestre.</t>
    </r>
  </si>
  <si>
    <r>
      <rPr>
        <rFont val="Arial"/>
        <b/>
        <color theme="1"/>
        <sz val="11.0"/>
      </rPr>
      <t xml:space="preserve">3.1.1.1.14.13 </t>
    </r>
    <r>
      <rPr>
        <rFont val="Arial"/>
        <b val="0"/>
        <color theme="1"/>
        <sz val="11.0"/>
      </rPr>
      <t>Sesiones del Grupo Interdisciplinario</t>
    </r>
  </si>
  <si>
    <r>
      <rPr>
        <rFont val="Arial"/>
        <b/>
        <color theme="1"/>
        <sz val="11.0"/>
      </rPr>
      <t xml:space="preserve">PSGI: </t>
    </r>
    <r>
      <rPr>
        <rFont val="Arial"/>
        <b val="0"/>
        <color theme="1"/>
        <sz val="11.0"/>
      </rPr>
      <t xml:space="preserve">Porcentaje de sesiones del grupo interdisciplinario, Extraordinarias y Ordinarias.  </t>
    </r>
  </si>
  <si>
    <r>
      <rPr>
        <rFont val="Arial"/>
        <b/>
        <color theme="1"/>
        <sz val="11.0"/>
      </rPr>
      <t xml:space="preserve">UNIDAD DE MEDIDA DEL INDICADOR: Porcentaje.
UNIDAD DE MEDIDA DE LA VARIABLE:                              </t>
    </r>
    <r>
      <rPr>
        <rFont val="Arial"/>
        <b val="0"/>
        <color theme="1"/>
        <sz val="11.0"/>
      </rPr>
      <t>Capacitaciones en materia de archivo.</t>
    </r>
  </si>
  <si>
    <r>
      <rPr>
        <rFont val="Arial"/>
        <b/>
        <color theme="1"/>
        <sz val="14.0"/>
      </rPr>
      <t xml:space="preserve">Justificacion Trimestral: </t>
    </r>
    <r>
      <rPr>
        <rFont val="Arial"/>
        <b val="0"/>
        <color theme="1"/>
        <sz val="14.0"/>
      </rPr>
      <t>En esta actividad no se realizo alguna Sesion del Grupo Interdisciplinario, . Por el cual en este tercer trimestre se obtiene el 0.00% de avance a lo programado trimestralmente.</t>
    </r>
    <r>
      <rPr>
        <rFont val="Arial"/>
        <b/>
        <color theme="1"/>
        <sz val="14.0"/>
      </rPr>
      <t xml:space="preserve">
</t>
    </r>
  </si>
  <si>
    <t>Componente
(Dirección General de Protección Civil  )</t>
  </si>
  <si>
    <t>3.1.1.1.15 Acciones realizadas para mitigar los riesgos y proteger a la población y establecimientos comerciales con medidas de seguridad.</t>
  </si>
  <si>
    <r>
      <rPr>
        <rFont val="Arial"/>
        <b/>
        <color theme="1"/>
        <sz val="11.0"/>
      </rPr>
      <t>PARPMR</t>
    </r>
    <r>
      <rPr>
        <rFont val="Arial"/>
        <color theme="1"/>
        <sz val="11.0"/>
      </rPr>
      <t>: Porcentaje de acciones realizadas para la mitigación de los riesgos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</si>
  <si>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mitigacion de riesgos
</t>
    </r>
  </si>
  <si>
    <r>
      <rPr>
        <rFont val="Arial"/>
        <b/>
        <color theme="1"/>
        <sz val="14.0"/>
      </rPr>
      <t xml:space="preserve">Justificacion Trimestral:
</t>
    </r>
    <r>
      <rPr>
        <rFont val="Arial"/>
        <b val="0"/>
        <color theme="1"/>
        <sz val="14.0"/>
      </rPr>
      <t>Este indicador tiene como meta anual realizar 1,198,639 acciones para mitigar riesgos. En este trimestre se realizaron 173,484 de las 261,226 estimadas. El porcentaje alcanzado fue del 66.41% esto debido al esfuerzo coordinado de la dependencia a travez de la implementación de objetivos en materia de Protección Civil.</t>
    </r>
  </si>
  <si>
    <r>
      <rPr>
        <rFont val="Arial"/>
        <b/>
        <color theme="1"/>
        <sz val="11.0"/>
      </rPr>
      <t xml:space="preserve">3.1.1.1.15.1 </t>
    </r>
    <r>
      <rPr>
        <rFont val="Arial"/>
        <b val="0"/>
        <color theme="1"/>
        <sz val="11.0"/>
      </rPr>
      <t>Difusión en los medios de comunicación las prevenciones y alertas de siniestros por efectos naturales y humanos.</t>
    </r>
  </si>
  <si>
    <r>
      <rPr>
        <rFont val="Arial"/>
        <b/>
        <color theme="1"/>
        <sz val="11.0"/>
      </rPr>
      <t>PSD</t>
    </r>
    <r>
      <rPr>
        <rFont val="Arial"/>
        <color theme="1"/>
        <sz val="11.0"/>
      </rPr>
      <t xml:space="preserve">: Porcentaje de spots difundidos por medio de redes sociales.
</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</si>
  <si>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Spots  </t>
    </r>
  </si>
  <si>
    <r>
      <rPr>
        <rFont val="Arial"/>
        <b/>
        <color theme="1"/>
        <sz val="14.0"/>
      </rPr>
      <t xml:space="preserve">Justificacion Trimestral:
</t>
    </r>
    <r>
      <rPr>
        <rFont val="Arial"/>
        <b val="0"/>
        <color theme="1"/>
        <sz val="14.0"/>
      </rPr>
      <t>Este indicador tiene como meta anual difundir 4,414 spots. En este trimestre se difundieron 692 de los 1,105 spots estimados. El porcentaje alcanzado fue del 62.62% esto debido a que las condiciones climatológicas que se han presentado, no ha sido necesaria gran difución de los boletines y avisos meteorológicos, sino unicamente de prevenciónes para evitar accidentes.</t>
    </r>
  </si>
  <si>
    <r>
      <rPr>
        <rFont val="Arial"/>
        <b/>
        <color theme="1"/>
        <sz val="11.0"/>
      </rPr>
      <t xml:space="preserve">3.1.1.1.15.2 </t>
    </r>
    <r>
      <rPr>
        <rFont val="Arial"/>
        <b val="0"/>
        <color theme="1"/>
        <sz val="11.0"/>
      </rPr>
      <t xml:space="preserve">Capacitación a la población de diferentes sectores en materia de Protección Civil. </t>
    </r>
  </si>
  <si>
    <r>
      <rPr>
        <rFont val="Arial"/>
        <b/>
        <color theme="1"/>
        <sz val="11.0"/>
      </rPr>
      <t>PPC:</t>
    </r>
    <r>
      <rPr>
        <rFont val="Arial"/>
        <color theme="1"/>
        <sz val="11.0"/>
      </rPr>
      <t xml:space="preserve"> Porcentaje de personas capacitadas.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</si>
  <si>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Personas capacitadas</t>
    </r>
  </si>
  <si>
    <r>
      <rPr>
        <rFont val="Arial"/>
        <b/>
        <color theme="1"/>
        <sz val="14.0"/>
      </rPr>
      <t xml:space="preserve">Justificacion Trimestral:
</t>
    </r>
    <r>
      <rPr>
        <rFont val="Arial"/>
        <b val="0"/>
        <color theme="1"/>
        <sz val="14.0"/>
      </rPr>
      <t>Este indicador tiene como meta anual capacitar a 3,008 personas. En este trimestre se capacitaron 391 de los 752 estimados. El porcentaje alcanzado fue del 51.99% esto debido a que las solicitudes de capcitación se han visto reducidas ya que, ya que estas,  estan en función de las solicitudes de renovación de tramites como parte de los requisto de la Anuencia de Protección civil.</t>
    </r>
  </si>
  <si>
    <r>
      <rPr>
        <rFont val="Arial"/>
        <b/>
        <color theme="1"/>
        <sz val="11.0"/>
      </rPr>
      <t xml:space="preserve">3.1.1.1.15.3 </t>
    </r>
    <r>
      <rPr>
        <rFont val="Arial"/>
        <b val="0"/>
        <color theme="1"/>
        <sz val="11.0"/>
      </rPr>
      <t>Evaluación de guardavidas en materia de seguridad acuática.</t>
    </r>
  </si>
  <si>
    <r>
      <rPr>
        <rFont val="Arial"/>
        <b/>
        <color theme="1"/>
        <sz val="11.0"/>
      </rPr>
      <t>PGE</t>
    </r>
    <r>
      <rPr>
        <rFont val="Arial"/>
        <color theme="1"/>
        <sz val="11.0"/>
      </rPr>
      <t>:Porcentaje de Guardavidas Evaluados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</si>
  <si>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Guardavidas Evaluados</t>
    </r>
  </si>
  <si>
    <r>
      <rPr>
        <rFont val="Arial"/>
        <b/>
        <color theme="1"/>
        <sz val="14.0"/>
      </rPr>
      <t xml:space="preserve">Justificacion Trimestral:
</t>
    </r>
    <r>
      <rPr>
        <rFont val="Arial"/>
        <b val="0"/>
        <color theme="1"/>
        <sz val="14.0"/>
      </rPr>
      <t>Este indicador tiene como meta anual evaluar a 419 guaravidas. En este trimestre se evaluaron 30 de los 92 estimados. El porcentaje alcanzado fue del 32.61% esto debido a que la cantidad de guardavidas evaluados esta en función de las solicitudes recibidas, observandose que el primer trimestre tuvo mas actividad de lo esperado.</t>
    </r>
  </si>
  <si>
    <r>
      <rPr>
        <rFont val="Arial"/>
        <b/>
        <color theme="1"/>
        <sz val="11.0"/>
      </rPr>
      <t xml:space="preserve">3.1.1.1.15.4 </t>
    </r>
    <r>
      <rPr>
        <rFont val="Arial"/>
        <b val="0"/>
        <color theme="1"/>
        <sz val="11.0"/>
      </rPr>
      <t>Elaboración de Dictámenes Aprobatorios (anuencias) a comercios de bajo, mediano y alto riesgo.</t>
    </r>
  </si>
  <si>
    <r>
      <rPr>
        <rFont val="Arial"/>
        <b/>
        <color theme="1"/>
        <sz val="11.0"/>
      </rPr>
      <t>PDAE</t>
    </r>
    <r>
      <rPr>
        <rFont val="Arial"/>
        <color theme="1"/>
        <sz val="11.0"/>
      </rPr>
      <t>: Porcentaje de dictámenes aprobatorios entregados  de bajo, mediano y alto riesgo.</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</si>
  <si>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Dictámenes aprobatorios</t>
    </r>
  </si>
  <si>
    <r>
      <rPr>
        <rFont val="Arial"/>
        <b/>
        <color theme="1"/>
        <sz val="14.0"/>
      </rPr>
      <t xml:space="preserve">Justificacion Trimestral:
</t>
    </r>
    <r>
      <rPr>
        <rFont val="Arial"/>
        <b val="0"/>
        <color theme="1"/>
        <sz val="14.0"/>
      </rPr>
      <t>Este indicador tiene como meta anual emitir 19,786 dictámenes aprobatorios de bajo, mediano y alto riesgo. En este trimestre se tramitaron 1,967 de los 3,446 estimados. El porcentaje alcanzado fue del 57.08% esto debido a que los dictámenes estan en función de la solicitud de alta y/o renovación de los contribuyentes, pudiendose observar una mayor actividad durante el primer trimestre.</t>
    </r>
  </si>
  <si>
    <r>
      <rPr>
        <rFont val="Arial"/>
        <b/>
        <color theme="1"/>
        <sz val="11.0"/>
      </rPr>
      <t xml:space="preserve">3.1.1.1.15.5 </t>
    </r>
    <r>
      <rPr>
        <rFont val="Arial"/>
        <b val="0"/>
        <color theme="1"/>
        <sz val="11.0"/>
      </rPr>
      <t>Evaluación de Programas Internos de Protección Civil.</t>
    </r>
  </si>
  <si>
    <r>
      <rPr>
        <rFont val="Arial"/>
        <b/>
        <color theme="1"/>
        <sz val="11.0"/>
      </rPr>
      <t>PPIE:</t>
    </r>
    <r>
      <rPr>
        <rFont val="Arial"/>
        <color theme="1"/>
        <sz val="11.0"/>
      </rPr>
      <t xml:space="preserve"> Porcentaje de programas internos evaluados de los diversos locales comerciales.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</si>
  <si>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Programas internos</t>
    </r>
  </si>
  <si>
    <r>
      <rPr>
        <rFont val="Arial"/>
        <b/>
        <color theme="1"/>
        <sz val="14.0"/>
      </rPr>
      <t xml:space="preserve">Justificacion Trimestral:
</t>
    </r>
    <r>
      <rPr>
        <rFont val="Arial"/>
        <b val="0"/>
        <color theme="1"/>
        <sz val="14.0"/>
      </rPr>
      <t>Este indicador tiene como meta anual evaluar a 6,112 programas internos. Este trimestre se evluaron 1,279 de los 1,628 programas internos. El porcentaje alcanzado fue del 78.56% esto debido a que la revisión y evaluación de Programas Internos de Protección Civil, esta en función de las solicitudes presentadas por los contrinuyentes.</t>
    </r>
  </si>
  <si>
    <r>
      <rPr>
        <rFont val="Arial"/>
        <b/>
        <color theme="1"/>
        <sz val="11.0"/>
      </rPr>
      <t xml:space="preserve">3.1.1.1.15.6 </t>
    </r>
    <r>
      <rPr>
        <rFont val="Arial"/>
        <b val="0"/>
        <color theme="1"/>
        <sz val="11.0"/>
      </rPr>
      <t>Elaboración de inspecciones a comercios de mediano y alto riesgo.</t>
    </r>
  </si>
  <si>
    <r>
      <rPr>
        <rFont val="Arial"/>
        <b/>
        <color theme="1"/>
        <sz val="11.0"/>
      </rPr>
      <t xml:space="preserve">PIRC: </t>
    </r>
    <r>
      <rPr>
        <rFont val="Arial"/>
        <color theme="1"/>
        <sz val="11.0"/>
      </rPr>
      <t xml:space="preserve">Porcentaje de inspecciones realizadas a comercios de mediano y alto riesgo. </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</si>
  <si>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Inspecciones </t>
    </r>
  </si>
  <si>
    <r>
      <rPr>
        <rFont val="Arial"/>
        <b/>
        <color theme="1"/>
        <sz val="14.0"/>
      </rPr>
      <t xml:space="preserve">Justificacion Trimestral:
</t>
    </r>
    <r>
      <rPr>
        <rFont val="Arial"/>
        <b val="0"/>
        <color theme="1"/>
        <sz val="14.0"/>
      </rPr>
      <t>Este indicador tiene como meta anual realizar 6,112 inspecciones. En este trimestre se realizaron 896 de los 1,628 estimadas. El porcentaje alcanzado fue del 55.04% esto debido a que el modulo digital de inspecinones se encuentra en su primera fase, en la cual se buscad etectar errores y mejoras de plataforma.</t>
    </r>
  </si>
  <si>
    <r>
      <rPr>
        <rFont val="Arial"/>
        <b/>
        <color theme="1"/>
        <sz val="11.0"/>
      </rPr>
      <t>3.1.1.1.15.7</t>
    </r>
    <r>
      <rPr>
        <rFont val="Arial"/>
        <b val="0"/>
        <color theme="1"/>
        <sz val="11.0"/>
      </rPr>
      <t xml:space="preserve"> Evaluación de simulacros en ámbito privado y público.</t>
    </r>
  </si>
  <si>
    <r>
      <rPr>
        <rFont val="Arial"/>
        <b/>
        <color theme="1"/>
        <sz val="11.0"/>
      </rPr>
      <t xml:space="preserve">PSPPE: </t>
    </r>
    <r>
      <rPr>
        <rFont val="Arial"/>
        <color theme="1"/>
        <sz val="11.0"/>
      </rPr>
      <t>Porcentaje de simulacros públicos y provados evaluados.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</si>
  <si>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Simulacros</t>
    </r>
  </si>
  <si>
    <r>
      <rPr>
        <rFont val="Arial"/>
        <b/>
        <color theme="1"/>
        <sz val="14.0"/>
      </rPr>
      <t xml:space="preserve">Justificacion Trimestral:
</t>
    </r>
    <r>
      <rPr>
        <rFont val="Arial"/>
        <b val="0"/>
        <color theme="1"/>
        <sz val="14.0"/>
      </rPr>
      <t>Este indicador tiene como meta anual evaluar 4,522 simulacros públicos y privados. En este trimestre se realizaron 1,279 de los 1,100 estimados. El porcentaje alcanzado fue del 116.27% esto debido al interes de los contribuyentes, así como tabien la gran participacion de los establecimientos comerciales durante el mes de septiembre, mes en el que se celebra el día de Protección Civil</t>
    </r>
  </si>
  <si>
    <r>
      <rPr>
        <rFont val="Arial"/>
        <b/>
        <color theme="1"/>
        <sz val="11.0"/>
      </rPr>
      <t xml:space="preserve">3.1.1.1.15.8 </t>
    </r>
    <r>
      <rPr>
        <rFont val="Arial"/>
        <b val="0"/>
        <color theme="1"/>
        <sz val="11.0"/>
      </rPr>
      <t>Registro de prestadores de servicios autorizados en materia de Protección Civil</t>
    </r>
  </si>
  <si>
    <r>
      <rPr>
        <rFont val="Arial"/>
        <b/>
        <color theme="1"/>
        <sz val="11.0"/>
      </rPr>
      <t xml:space="preserve">PPSA: </t>
    </r>
    <r>
      <rPr>
        <rFont val="Arial"/>
        <color theme="1"/>
        <sz val="11.0"/>
      </rPr>
      <t xml:space="preserve">Porcentaje de prestadores de servicio autorizados </t>
    </r>
  </si>
  <si>
    <r>
      <rPr>
        <rFont val="Arial"/>
        <b/>
        <color theme="1"/>
        <sz val="11.0"/>
      </rPr>
      <t>UNIDAD DE MEDIDA DEL INDICADOR:</t>
    </r>
    <r>
      <rPr>
        <rFont val="Arial"/>
        <color theme="1"/>
        <sz val="11.0"/>
      </rPr>
      <t xml:space="preserve">
Porcentaje
</t>
    </r>
    <r>
      <rPr>
        <rFont val="Arial"/>
        <b/>
        <color theme="1"/>
        <sz val="11.0"/>
      </rPr>
      <t xml:space="preserve">UNIDAD DE MEDIDA DE LAS VARIABLES:
</t>
    </r>
    <r>
      <rPr>
        <rFont val="Arial"/>
        <color theme="1"/>
        <sz val="11.0"/>
      </rPr>
      <t>Prestadores de servicio</t>
    </r>
  </si>
  <si>
    <r>
      <rPr>
        <rFont val="Arial"/>
        <b/>
        <color theme="1"/>
        <sz val="14.0"/>
      </rPr>
      <t xml:space="preserve">Justificacion Trimestral:
</t>
    </r>
    <r>
      <rPr>
        <rFont val="Arial"/>
        <b val="0"/>
        <color theme="1"/>
        <sz val="14.0"/>
      </rPr>
      <t>Este indicador tiene como meta anual autorizar 184 prestadores de servicio. En este trimestre se realizaron 1 de los 0 estimados. El porcentaje alcanzado fue del 100% esto debido a que el registro tiene una vigencia anual fiscal, la mayoria de los registros son solicitados en el 1er y 2do trimestre.</t>
    </r>
  </si>
  <si>
    <r>
      <rPr>
        <rFont val="Arial"/>
        <b/>
        <color theme="1"/>
        <sz val="11.0"/>
      </rPr>
      <t>3.1.1.1.15.9</t>
    </r>
    <r>
      <rPr>
        <rFont val="Arial"/>
        <b val="0"/>
        <color theme="1"/>
        <sz val="11.0"/>
      </rPr>
      <t xml:space="preserve"> Atención de reportes de  emergencias en materia de gestión integral de riesgos y de protección civil. </t>
    </r>
  </si>
  <si>
    <r>
      <rPr>
        <rFont val="Arial"/>
        <b/>
        <color theme="1"/>
        <sz val="11.0"/>
      </rPr>
      <t>PREA:</t>
    </r>
    <r>
      <rPr>
        <rFont val="Arial"/>
        <color theme="1"/>
        <sz val="11.0"/>
      </rPr>
      <t xml:space="preserve"> Porcentaje de reportes de emergencia atendidos.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</si>
  <si>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Reporte de emergencias</t>
    </r>
  </si>
  <si>
    <r>
      <rPr>
        <rFont val="Arial"/>
        <b/>
        <color theme="1"/>
        <sz val="14.0"/>
      </rPr>
      <t xml:space="preserve">Justificacion Trimestral:
</t>
    </r>
    <r>
      <rPr>
        <rFont val="Arial"/>
        <b val="0"/>
        <color theme="1"/>
        <sz val="14.0"/>
      </rPr>
      <t>Este indicador tiene como meta anual atender 530 reportes de emergencia. En este trimestre se atendieron 148 de los 164 estimados. El porcentaje alcanzado fue del 90.24% esto debido a que las atenciones se encuentran en virtud de los reportes de emergencias del Centro de control 911.</t>
    </r>
  </si>
  <si>
    <r>
      <rPr>
        <rFont val="Arial"/>
        <b/>
        <color theme="1"/>
        <sz val="11.0"/>
      </rPr>
      <t xml:space="preserve">3.1.1.1.15.10 </t>
    </r>
    <r>
      <rPr>
        <rFont val="Arial"/>
        <b val="0"/>
        <color theme="1"/>
        <sz val="11.0"/>
      </rPr>
      <t>Atención médica prehospitalaria a personas ocasionadas por incidencias reportadas.</t>
    </r>
  </si>
  <si>
    <r>
      <rPr>
        <rFont val="Arial"/>
        <b/>
        <color theme="1"/>
        <sz val="11.0"/>
      </rPr>
      <t>PPAM</t>
    </r>
    <r>
      <rPr>
        <rFont val="Arial"/>
        <color theme="1"/>
        <sz val="11.0"/>
      </rPr>
      <t>: Porcentaja de personas con atención médica</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</si>
  <si>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Personas atendidas</t>
    </r>
  </si>
  <si>
    <r>
      <rPr>
        <rFont val="Arial"/>
        <b/>
        <color theme="1"/>
        <sz val="14.0"/>
      </rPr>
      <t xml:space="preserve">Justificacion Trimestral:
</t>
    </r>
    <r>
      <rPr>
        <rFont val="Arial"/>
        <b val="0"/>
        <color theme="1"/>
        <sz val="14.0"/>
      </rPr>
      <t>Este indicador tiene como meta anual atender 420 personas en materia prehospitalaria. En este trimestre se atendieron 310 de los 112 estimadas. El porcentaje alcanzado fue del 276.79% esto debido a que esta Dirección General firmo un convenio de colaboración con SESA en el que le fueron asignadas 4 ambulancias, con lo cual se pueden cubrir 3 turnos de manera diária.</t>
    </r>
  </si>
  <si>
    <r>
      <rPr>
        <rFont val="Arial"/>
        <b/>
        <color theme="1"/>
        <sz val="11.0"/>
      </rPr>
      <t>3.1.1.1.15.11</t>
    </r>
    <r>
      <rPr>
        <rFont val="Arial"/>
        <b val="0"/>
        <color theme="1"/>
        <sz val="11.0"/>
      </rPr>
      <t xml:space="preserve"> Supervisión  y atención a eventos públicos y privado de cualquier índole.</t>
    </r>
  </si>
  <si>
    <r>
      <rPr>
        <rFont val="Arial"/>
        <b/>
        <color theme="1"/>
        <sz val="11.0"/>
      </rPr>
      <t>PEPPS:</t>
    </r>
    <r>
      <rPr>
        <rFont val="Arial"/>
        <color theme="1"/>
        <sz val="11.0"/>
      </rPr>
      <t xml:space="preserve"> Porcentaje de eventos públicos y privados supervisados.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</si>
  <si>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Eventos Públicos y privados</t>
    </r>
  </si>
  <si>
    <r>
      <rPr>
        <rFont val="Arial"/>
        <b/>
        <color theme="1"/>
        <sz val="14.0"/>
      </rPr>
      <t xml:space="preserve">Justificacion Trimestral:
</t>
    </r>
    <r>
      <rPr>
        <rFont val="Arial"/>
        <b val="0"/>
        <color theme="1"/>
        <sz val="14.0"/>
      </rPr>
      <t>Este indicador tiene como meta anual supervisar 478 eventos públicos y privados. En este trimestre se supervisaron de los 205 de 128 estimados. El porcentaje alcanzado fue del 160.16% esto debido a que en el municipio se han realizado mas eventos públicos y privados que lo esperado.</t>
    </r>
  </si>
  <si>
    <r>
      <rPr>
        <rFont val="Arial"/>
        <b/>
        <color theme="1"/>
        <sz val="11.0"/>
      </rPr>
      <t xml:space="preserve">3.1.1.1.15.12 </t>
    </r>
    <r>
      <rPr>
        <rFont val="Arial"/>
        <b val="0"/>
        <color theme="1"/>
        <sz val="11.0"/>
      </rPr>
      <t>Verificación de refugios temporale con motivo de la temporada de Fenómenos Hidrometeorológicos.</t>
    </r>
  </si>
  <si>
    <r>
      <rPr>
        <rFont val="Arial"/>
        <b/>
        <color theme="1"/>
        <sz val="11.0"/>
      </rPr>
      <t>PRTV:</t>
    </r>
    <r>
      <rPr>
        <rFont val="Arial"/>
        <color theme="1"/>
        <sz val="11.0"/>
      </rPr>
      <t xml:space="preserve"> Porcentaje  de refugios temporales verificados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</si>
  <si>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Refugios temporales</t>
    </r>
  </si>
  <si>
    <r>
      <rPr>
        <rFont val="Arial"/>
        <b/>
        <color theme="1"/>
        <sz val="14.0"/>
      </rPr>
      <t xml:space="preserve">Justificacion Trimestral:
</t>
    </r>
    <r>
      <rPr>
        <rFont val="Arial"/>
        <b val="0"/>
        <color theme="1"/>
        <sz val="14.0"/>
      </rPr>
      <t>Este indicador tiene como meta revisar 190 refugios temporales. En este trimestre se revisaron 11 de los 70 estimados. El porcentaje alcanzado fue del 15.71% esto debido a que a pesar de que la temporada de Huracanes se encuentra en su parte más algida, no se ha presentado ningún sistema meteorológico que amerite realizar una revisión de refugios.</t>
    </r>
  </si>
  <si>
    <r>
      <rPr>
        <rFont val="Arial"/>
        <b/>
        <color theme="1"/>
        <sz val="11.0"/>
      </rPr>
      <t xml:space="preserve">3.1.1.1.15.13 </t>
    </r>
    <r>
      <rPr>
        <rFont val="Arial"/>
        <b val="0"/>
        <color theme="1"/>
        <sz val="11.0"/>
      </rPr>
      <t>Implementación de operativos con motivo a los diversos fenómenos naturales y antrópicos</t>
    </r>
  </si>
  <si>
    <r>
      <rPr>
        <rFont val="Arial"/>
        <b/>
        <color theme="1"/>
        <sz val="11.0"/>
      </rPr>
      <t>POI:</t>
    </r>
    <r>
      <rPr>
        <rFont val="Arial"/>
        <color theme="1"/>
        <sz val="11.0"/>
      </rPr>
      <t xml:space="preserve"> Porcentaje de operativos implementados.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</si>
  <si>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Operativos implementados</t>
    </r>
  </si>
  <si>
    <r>
      <rPr>
        <rFont val="Arial"/>
        <b/>
        <color theme="1"/>
        <sz val="14.0"/>
      </rPr>
      <t xml:space="preserve">Justificacion Trimestral:
</t>
    </r>
    <r>
      <rPr>
        <rFont val="Arial"/>
        <b val="0"/>
        <color theme="1"/>
        <sz val="14.0"/>
      </rPr>
      <t>Este indicador tiene como meta anual implementar 51 operativos. En este trimestre se implementarion 3 de los 15 estimados. El porcentaje alcanzado fue del 20.00% esto debido a que en el municipio no ha sido necesaria la implementación por algun fenómeno natural o sociorganizativo.</t>
    </r>
  </si>
  <si>
    <r>
      <rPr>
        <rFont val="Arial"/>
        <b/>
        <color theme="1"/>
        <sz val="11.0"/>
      </rPr>
      <t xml:space="preserve">3.1.1.1.15.14 </t>
    </r>
    <r>
      <rPr>
        <rFont val="Arial"/>
        <b val="0"/>
        <color theme="1"/>
        <sz val="11.0"/>
      </rPr>
      <t>Implementación de salvamentos, rescates y primeros auxilios en playas, cenotes y lagunas en el municipio.</t>
    </r>
  </si>
  <si>
    <r>
      <rPr>
        <rFont val="Arial"/>
        <b/>
        <color theme="1"/>
        <sz val="11.0"/>
      </rPr>
      <t>PSRPI:</t>
    </r>
    <r>
      <rPr>
        <rFont val="Arial"/>
        <color theme="1"/>
        <sz val="11.0"/>
      </rPr>
      <t xml:space="preserve"> Porcentaje de salvamentos, rescates y primeros auxilios implementados en las playas, cenotes y lagunas. </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</si>
  <si>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Salvamentos, rescates y primeros auxilios</t>
    </r>
  </si>
  <si>
    <r>
      <rPr>
        <rFont val="Arial"/>
        <b/>
        <color theme="1"/>
        <sz val="14.0"/>
      </rPr>
      <t xml:space="preserve">Justificacion Trimestral:
</t>
    </r>
    <r>
      <rPr>
        <rFont val="Arial"/>
        <b val="0"/>
        <color theme="1"/>
        <sz val="14.0"/>
      </rPr>
      <t>Este indicador tiene como meta anual la implementación de 207 salvamentos, rescates y primeros auxilios en las playas y cuerpos de agua. En este trimestre se llevaron a cabo 42 de los 47 estimados. El porcentaje alcanzado fue del 89.36% esto debido a que no ha sido necesaria la inervencion del personal de guardavidas ya que no se han presentado mayores incidentes en las diversas playas públicas.</t>
    </r>
  </si>
  <si>
    <r>
      <rPr>
        <rFont val="Arial"/>
        <b/>
        <color theme="1"/>
        <sz val="11.0"/>
      </rPr>
      <t xml:space="preserve">3.1.1.1.15.15 </t>
    </r>
    <r>
      <rPr>
        <rFont val="Arial"/>
        <b val="0"/>
        <color theme="1"/>
        <sz val="11.0"/>
      </rPr>
      <t>Ejecución de acciones preventivas de manera permanente en las diversas playas, en beneficio a la ciudadanía.</t>
    </r>
  </si>
  <si>
    <r>
      <rPr>
        <rFont val="Arial"/>
        <b/>
        <color theme="1"/>
        <sz val="11.0"/>
      </rPr>
      <t>PAPB</t>
    </r>
    <r>
      <rPr>
        <rFont val="Arial"/>
        <color theme="1"/>
        <sz val="11.0"/>
      </rPr>
      <t>: Porcentaje acciones preventivas brindadas a la población benitojuarense y vacacionistas.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</si>
  <si>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acciones preventivas </t>
    </r>
  </si>
  <si>
    <r>
      <rPr>
        <rFont val="Arial"/>
        <b/>
        <color theme="1"/>
        <sz val="14.0"/>
      </rPr>
      <t xml:space="preserve">Justificacion Trimestral:
</t>
    </r>
    <r>
      <rPr>
        <rFont val="Arial"/>
        <b val="0"/>
        <color theme="1"/>
        <sz val="14.0"/>
      </rPr>
      <t>Este indicador tiene como meta anual brindar 1,151,660 acciones preventivas a los benitojuarences  vacacionistas . En este trimestre se realizarón 166,205 de 250,777 acciones preventidas brindadas. El porcentaje alcanzado fue del 66.28% esto debido a que el numero de vacacionistas fue menos de lo esperado en este año.</t>
    </r>
  </si>
  <si>
    <r>
      <rPr>
        <rFont val="Arial"/>
        <b/>
        <color theme="1"/>
        <sz val="11.0"/>
      </rPr>
      <t xml:space="preserve">3.1.1.1.15.16 </t>
    </r>
    <r>
      <rPr>
        <rFont val="Arial"/>
        <b val="0"/>
        <color theme="1"/>
        <sz val="11.0"/>
      </rPr>
      <t>Atención a quejas ciudadanas en materia de protección civil.</t>
    </r>
  </si>
  <si>
    <r>
      <rPr>
        <rFont val="Arial"/>
        <b/>
        <color theme="1"/>
        <sz val="11.0"/>
      </rPr>
      <t>PQCA:</t>
    </r>
    <r>
      <rPr>
        <rFont val="Arial"/>
        <color theme="1"/>
        <sz val="11.0"/>
      </rPr>
      <t xml:space="preserve"> Porcentaje de quejas ciudadanas atendidas.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</si>
  <si>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Quejas ciudadanas </t>
    </r>
  </si>
  <si>
    <r>
      <rPr>
        <rFont val="Arial"/>
        <b/>
        <color theme="1"/>
        <sz val="14.0"/>
      </rPr>
      <t xml:space="preserve">Justificacion Trimestral:
</t>
    </r>
    <r>
      <rPr>
        <rFont val="Arial"/>
        <b val="0"/>
        <color theme="1"/>
        <sz val="14.0"/>
      </rPr>
      <t>Este indicador tiene como meta anual atender 544 quejas ciudadanas. En este trimestre se atendieron 25 de las 162 estimadas. El porcentaje alcanzado fue del 15.43% esto debido a que durante este trimestre se recibieron menos solicitudes de atención ciudadana.</t>
    </r>
  </si>
  <si>
    <r>
      <rPr>
        <rFont val="Arial"/>
        <b/>
        <color theme="1"/>
        <sz val="11.0"/>
      </rPr>
      <t>3.1.1.1.15.17</t>
    </r>
    <r>
      <rPr>
        <rFont val="Arial"/>
        <b val="0"/>
        <color theme="1"/>
        <sz val="11.0"/>
      </rPr>
      <t xml:space="preserve"> Integración de los diversos Comités Operativos Especializados en Materia de Protección Civil</t>
    </r>
  </si>
  <si>
    <r>
      <rPr>
        <rFont val="Arial"/>
        <b/>
        <color theme="1"/>
        <sz val="11.0"/>
      </rPr>
      <t xml:space="preserve">PDCI: </t>
    </r>
    <r>
      <rPr>
        <rFont val="Arial"/>
        <color theme="1"/>
        <sz val="11.0"/>
      </rPr>
      <t>Porcentaje de los diversos comités integrados</t>
    </r>
  </si>
  <si>
    <r>
      <rPr>
        <rFont val="Arial"/>
        <b/>
        <color theme="1"/>
        <sz val="11.0"/>
      </rPr>
      <t xml:space="preserve">UNIDAD DE MEDIDA DEL INDICADOR:  </t>
    </r>
    <r>
      <rPr>
        <rFont val="Arial"/>
        <color theme="1"/>
        <sz val="11.0"/>
      </rPr>
      <t xml:space="preserve">
Porcentaje
</t>
    </r>
    <r>
      <rPr>
        <rFont val="Arial"/>
        <b/>
        <color theme="1"/>
        <sz val="11.0"/>
      </rPr>
      <t>UNIDAD DE MEDIDA DE LAS VARIABLES:</t>
    </r>
    <r>
      <rPr>
        <rFont val="Arial"/>
        <color theme="1"/>
        <sz val="11.0"/>
      </rPr>
      <t xml:space="preserve">
 Comités  </t>
    </r>
  </si>
  <si>
    <r>
      <rPr>
        <rFont val="Arial"/>
        <b/>
        <color theme="1"/>
        <sz val="14.0"/>
      </rPr>
      <t xml:space="preserve">Justificacion Trimestral:
</t>
    </r>
    <r>
      <rPr>
        <rFont val="Arial"/>
        <b val="0"/>
        <color theme="1"/>
        <sz val="14.0"/>
      </rPr>
      <t>Este indicador tiene como meta anual realizar 2 instalaciones de comité. En este trimestre se realizó 0 de las 0 instalaciones programada. El porcentaje alcanzado fue del 100.00% esto debido a que no se tienen programasdas instalaciones de comités durante este periodo.</t>
    </r>
  </si>
  <si>
    <t>ELABORÓ
Máximo Martínez Canche
Dirección de Enlace Institucional</t>
  </si>
  <si>
    <t>REVISÓ
Lic. José Fernando Díaz Nuñez
Dirección General de Planeación de la DGPM</t>
  </si>
  <si>
    <t xml:space="preserve">AUTORIZÓ
Pablo Gutiérrez Fernández
Secretario General del Ayuntamiento </t>
  </si>
  <si>
    <t>SEGUIMIENTO A LA EJECUCIÓN DEL PRESUPUESTO AUTORIZADO</t>
  </si>
  <si>
    <t>UNIDAD ADMINISTRATIVA</t>
  </si>
  <si>
    <t>PRESUPUESTO ANUAL AUTORIZADO 2025</t>
  </si>
  <si>
    <t>PRESUPUESTO A EJERCER POR TRIMESTRE</t>
  </si>
  <si>
    <t xml:space="preserve">PRESUPUESTO EJERCIDO POR TRIMESTRE </t>
  </si>
  <si>
    <t>PORCENTAJE DEL PRESUPUESTO EJERCIDO  POR TRIMESTRE</t>
  </si>
  <si>
    <t>PORCENTAJE DEL PRESUPUESTO ANUAL EJERCIDO</t>
  </si>
  <si>
    <t>JUSTIFICACION TRIMESTRAL Y ANUAL DE AVANCE DE RESULTADOS 2025</t>
  </si>
  <si>
    <t>TRIMESTRE 1 2025</t>
  </si>
  <si>
    <t>TRIMESTRE 2 2025</t>
  </si>
  <si>
    <t>TRIMESTRE 3 2025</t>
  </si>
  <si>
    <t>TRIMESTRE 4 2025</t>
  </si>
  <si>
    <t xml:space="preserve">OFICINA DE LA SECRETARIA GENERAL </t>
  </si>
  <si>
    <t>COORDINACIÓN DE APOYO INTERINSTITUCIONAL COMO AUTORIDAD TRANSMISORA PARA LA BÚSQUEDA DE PERSONAS NO LOCALIZADAS.</t>
  </si>
  <si>
    <t>NO TIENE</t>
  </si>
  <si>
    <t>DIRECCIÓN GENERAL DE LA COORDINACION GENERAL ADMINISTRATIVA</t>
  </si>
  <si>
    <r>
      <rPr>
        <rFont val="Calibri"/>
        <b/>
        <color theme="1"/>
        <sz val="11.0"/>
      </rPr>
      <t>Jutificación trimestral:</t>
    </r>
    <r>
      <rPr>
        <rFont val="Calibri"/>
        <color theme="1"/>
        <sz val="11.0"/>
      </rPr>
      <t xml:space="preserve">  Alcanzo una meta del 105.06% del presupuesto ejercido del tercer trimestre.                                         </t>
    </r>
    <r>
      <rPr>
        <rFont val="Calibri"/>
        <b/>
        <color theme="1"/>
        <sz val="11.0"/>
      </rPr>
      <t xml:space="preserve">Justificación anual: </t>
    </r>
    <r>
      <rPr>
        <rFont val="Calibri"/>
        <color theme="1"/>
        <sz val="11.0"/>
      </rPr>
      <t>Se alcanzó un 94.73%  sobre la meta anual.</t>
    </r>
  </si>
  <si>
    <t>DIRECCION DE LA COORDINACIÓN DE REGISTRO CIVIL</t>
  </si>
  <si>
    <t>DIRECCIÓN DE DERECHOS HUMANOS Y GRUPOS VULNERABLES</t>
  </si>
  <si>
    <t>DIRECCIÓN GENERAL DE ASUNTOS JURIDICOS</t>
  </si>
  <si>
    <t>DIRECCIÓN GENERAL DE JUZGADOS CIVICOS</t>
  </si>
  <si>
    <t>Justificación trimestral: Se alcanzo un avance del 36.71% en lo que va del tercer trimestre.
Justificación anual: Se ejercio amitad de año un 36.71% sobre la meta con un saldo a favor a esta midad de año de 63.99%</t>
  </si>
  <si>
    <t xml:space="preserve">CENTRO DE RETENCIÓN Y SANCIONES ADMINISTRATIVAS </t>
  </si>
  <si>
    <t>DIRECCIÓN GENERAL DE GOBIERNO</t>
  </si>
  <si>
    <t>321.889.86</t>
  </si>
  <si>
    <t>SIPPINA</t>
  </si>
  <si>
    <t xml:space="preserve">DIRECCIÓN GENERAL DE TRANSPORTE Y VIALIDAD </t>
  </si>
  <si>
    <t>DIRECCIÓN GENERAL DEL H. CUERPO DE BOMBEROS</t>
  </si>
  <si>
    <t>DIRECCION GENERAL DE LA UNIDAD TECNICA JURIDICA</t>
  </si>
  <si>
    <t>2 042,049.25</t>
  </si>
  <si>
    <t>DIRECCIÓN GENERAL DE ARCHIVO</t>
  </si>
  <si>
    <t>DIRECCIÓN GENERAL DE PROTECCIÓN CIVIL</t>
  </si>
  <si>
    <t xml:space="preserve">TOTAL </t>
  </si>
  <si>
    <t>Justificación trimestral:
Justificación anual:</t>
  </si>
  <si>
    <t>EJEMPLO</t>
  </si>
  <si>
    <t>APOYO INSTITUCIONAL BUSQUEDA DE PERSONAS</t>
  </si>
  <si>
    <t>DIRECCION DE LA COORDINACION DE REGISTRO CIVIL</t>
  </si>
  <si>
    <r>
      <rPr>
        <rFont val="Calibri"/>
        <b/>
        <color theme="1"/>
        <sz val="11.0"/>
      </rPr>
      <t xml:space="preserve">Justificacion Trimestral: 
</t>
    </r>
    <r>
      <rPr>
        <rFont val="Calibri"/>
        <b val="0"/>
        <color theme="1"/>
        <sz val="11.0"/>
      </rPr>
      <t xml:space="preserve">En este Trimestre se ejerció $89,942.98, alcanzando un 113.51%; ya que para el mes de julio se solicito una ampliación presupuestal para el pago de un Servicio de actualización de protocolos.  </t>
    </r>
    <r>
      <rPr>
        <rFont val="Calibri"/>
        <b/>
        <color theme="1"/>
        <sz val="11.0"/>
      </rPr>
      <t xml:space="preserve">
Justificación Anual: 
</t>
    </r>
    <r>
      <rPr>
        <rFont val="Calibri"/>
        <b val="0"/>
        <color theme="1"/>
        <sz val="11.0"/>
      </rPr>
      <t xml:space="preserve">Se alcanzó el 89.78% de avance anual ejercido. </t>
    </r>
  </si>
  <si>
    <r>
      <rPr>
        <rFont val="Calibri"/>
        <b/>
        <color theme="1"/>
        <sz val="11.0"/>
      </rPr>
      <t xml:space="preserve">Justificación trimestral: </t>
    </r>
    <r>
      <rPr>
        <rFont val="Calibri"/>
        <b val="0"/>
        <color theme="1"/>
        <sz val="11.0"/>
      </rPr>
      <t xml:space="preserve">En el tercer trimestre se ejercierón $227,554.13 para un 6.74 % de avance.
</t>
    </r>
    <r>
      <rPr>
        <rFont val="Calibri"/>
        <b/>
        <color theme="1"/>
        <sz val="11.0"/>
      </rPr>
      <t xml:space="preserve">
Justificación anual: </t>
    </r>
    <r>
      <rPr>
        <rFont val="Calibri"/>
        <b val="0"/>
        <color theme="1"/>
        <sz val="11.0"/>
      </rPr>
      <t>Se alcanzó  el 39.26% de avance anual ejercido.</t>
    </r>
  </si>
  <si>
    <r>
      <rPr>
        <rFont val="Calibri"/>
        <b/>
        <color theme="1"/>
        <sz val="11.0"/>
      </rPr>
      <t xml:space="preserve">Justificación trimestral: </t>
    </r>
    <r>
      <rPr>
        <rFont val="Calibri"/>
        <b val="0"/>
        <color theme="1"/>
        <sz val="11.0"/>
      </rPr>
      <t>Se alcanzo un avance del 36.71% en lo que va del tercer trimestre.</t>
    </r>
    <r>
      <rPr>
        <rFont val="Calibri"/>
        <b/>
        <color theme="1"/>
        <sz val="11.0"/>
      </rPr>
      <t xml:space="preserve">
Justificación anual: </t>
    </r>
    <r>
      <rPr>
        <rFont val="Calibri"/>
        <b val="0"/>
        <color theme="1"/>
        <sz val="11.0"/>
      </rPr>
      <t>Se ejercio amitad de año un 36.71% sobre la meta con un saldo a favor a esta midad de año de 63.99%</t>
    </r>
  </si>
  <si>
    <t xml:space="preserve">CENTRO DE RETENCION Y SANCIONES ADMINISTRATIVAS </t>
  </si>
  <si>
    <r>
      <rPr>
        <rFont val="Calibri"/>
        <b/>
        <color theme="1"/>
        <sz val="11.0"/>
      </rPr>
      <t xml:space="preserve">Justificación trimestral: </t>
    </r>
    <r>
      <rPr>
        <rFont val="Calibri"/>
        <b val="0"/>
        <color theme="1"/>
        <sz val="11.0"/>
      </rPr>
      <t>En este trimestre se alcanzo un avance del 54.81 % que equivale a $242,643.64</t>
    </r>
    <r>
      <rPr>
        <rFont val="Calibri"/>
        <b/>
        <color theme="1"/>
        <sz val="11.0"/>
      </rPr>
      <t xml:space="preserve">
Justificación anual: </t>
    </r>
    <r>
      <rPr>
        <rFont val="Calibri"/>
        <b val="0"/>
        <color theme="1"/>
        <sz val="11.0"/>
      </rPr>
      <t>se ejercio a lo que va del año el 137.39% sobre la meta.</t>
    </r>
  </si>
  <si>
    <r>
      <rPr>
        <rFont val="Calibri"/>
        <b/>
        <color theme="1"/>
        <sz val="11.0"/>
      </rPr>
      <t xml:space="preserve">Justificación trimestral: </t>
    </r>
    <r>
      <rPr>
        <rFont val="Calibri"/>
        <b val="0"/>
        <color theme="1"/>
        <sz val="11.0"/>
      </rPr>
      <t xml:space="preserve">Durante el tercer trimestre se ejerció un monto de $96,038.72, equivalente al 64.03% de la meta programada de $150,000.00. Este resultado obedece a una ejecución más eficiente y optimizada del gasto, lo que permitió atender las necesidades prioritarias del periodo mediante un uso responsable de los recursos, sin comprometer la calidad de las acciones realizadas.
</t>
    </r>
    <r>
      <rPr>
        <rFont val="Calibri"/>
        <b/>
        <color theme="1"/>
        <sz val="11.0"/>
      </rPr>
      <t xml:space="preserve">
Justificación anual: </t>
    </r>
    <r>
      <rPr>
        <rFont val="Calibri"/>
        <b val="0"/>
        <color theme="1"/>
        <sz val="11.0"/>
      </rPr>
      <t>Al cierre del tercer trimestre se registra un gasto acumulado de $280,616.10, equivalente al 62.36% del presupuesto anual de $600,000.00. Este comportamiento refleja un manejo ordenado y eficiente de los recursos, asegurando la disponibilidad suficiente de presupuesto para atender las metas programadas en el cuarto trimestre.</t>
    </r>
  </si>
  <si>
    <r>
      <rPr>
        <rFont val="Calibri"/>
        <b/>
        <color theme="1"/>
        <sz val="11.0"/>
      </rPr>
      <t xml:space="preserve">Justificacion Trimestral:
</t>
    </r>
    <r>
      <rPr>
        <rFont val="Calibri"/>
        <b val="0"/>
        <color theme="1"/>
        <sz val="11.0"/>
      </rPr>
      <t>Esta unidad administrativa cuentya con un presupuesto autorizado de 6,200,000.00. En este trimestre se ejercieron 439,552.03 de $ 1, 071,224.00 programado. El porcentaje alcanzado fue del 41.03% esto debido a que la comprad e material y equipo aun se encuentra en prceso de licitación.</t>
    </r>
    <r>
      <rPr>
        <rFont val="Calibri"/>
        <b/>
        <color theme="1"/>
        <sz val="11.0"/>
      </rPr>
      <t xml:space="preserve">
Justificación Anual: 
</t>
    </r>
    <r>
      <rPr>
        <rFont val="Calibri"/>
        <b val="0"/>
        <color theme="1"/>
        <sz val="11.0"/>
      </rPr>
      <t>Durante el ejercicio, el porcentaje alcanzado fue del 68.78 % , los gastos correientes se estan considerando de manera mensual, quedando pendiente las adquisisciones solicitadas".</t>
    </r>
  </si>
  <si>
    <t>FORMATO PARA LA PROGRAMACIÓN, SEGUIMIENTO Y EVALUACIÓN DEL AVANCE EN CUMPLIMIENTO DE METAS Y OBJETIVOS DEL PROGRAMA PRESUPUESTARIO ANUAL 2026</t>
  </si>
  <si>
    <t>CLAVE Y NOMBRE DEL PPA:</t>
  </si>
  <si>
    <t>NOMBRE DE LA DEPENDENCIA QUE ATIENDE AL PROGRAMA</t>
  </si>
  <si>
    <t>AVANCE EN CUMPLIMIENTO DE METAS TRIMESTRAL Y ANUAL ACUMULADO 2026</t>
  </si>
  <si>
    <t>META PROGRAMADA 2026</t>
  </si>
  <si>
    <t>META ALCANZADA 2026</t>
  </si>
  <si>
    <t>PORCENTAJE DE AVANCE TRIMESTRAL 2026</t>
  </si>
  <si>
    <t>PORCENTAJE DE AVANCE TRIMESTRAL ACUMULADO 2026</t>
  </si>
  <si>
    <t>JUSTIFICACION TRIMESTRAL DE AVANCE DE RESULTADOS 2026</t>
  </si>
  <si>
    <r>
      <rPr>
        <rFont val="Arial"/>
        <b/>
        <color theme="1"/>
        <sz val="11.0"/>
      </rPr>
      <t xml:space="preserve">3.X.1 </t>
    </r>
    <r>
      <rPr>
        <rFont val="Arial"/>
        <color theme="1"/>
        <sz val="11.0"/>
      </rPr>
      <t>Contribuir a la creación de una sociedad más segura y unida mediante estrategias de prevención de la violencia y el impulso de actividades que fomenten la convivencia y el bienestar social.</t>
    </r>
  </si>
  <si>
    <r>
      <rPr>
        <rFont val="Arial"/>
        <b/>
        <color theme="1"/>
        <sz val="11.0"/>
      </rPr>
      <t xml:space="preserve">I_TOD_PAZ: </t>
    </r>
    <r>
      <rPr>
        <rFont val="Arial"/>
        <color theme="1"/>
        <sz val="11.0"/>
      </rPr>
      <t xml:space="preserve">Índice de Todos por la Paz. </t>
    </r>
  </si>
  <si>
    <r>
      <rPr>
        <rFont val="Arial"/>
        <b/>
        <color theme="1"/>
        <sz val="11.0"/>
      </rPr>
      <t xml:space="preserve">Unidad de medida del indicador: </t>
    </r>
    <r>
      <rPr>
        <rFont val="Arial"/>
        <color theme="1"/>
        <sz val="11.0"/>
      </rPr>
      <t xml:space="preserve">
Porcentaje</t>
    </r>
  </si>
  <si>
    <t>No Aplica</t>
  </si>
  <si>
    <t xml:space="preserve">Justificación Trimestral:  
Se considera que no aplica para el primer trimestre del 2026, debido a que es un Índice de nueva creación para el eje 3 Todos por la Paz y que tiene una periodicidad trianual sin línea base y con una meta establecida hasta diciembre 2027, fecha en que se verificará si la meta programada se logró.
</t>
  </si>
  <si>
    <t>P.</t>
  </si>
  <si>
    <t>Unidad de Medida del Indicador:  
Unidad de Medida de la Variable:</t>
  </si>
  <si>
    <t>Justificacion Trimestral:</t>
  </si>
  <si>
    <t>C.</t>
  </si>
  <si>
    <t>A.</t>
  </si>
  <si>
    <t>ELABORÓ</t>
  </si>
  <si>
    <t>REVISÓ
Dr. Enrique E. Encalada Sánchez
Dirección de Planeación de la DGPM</t>
  </si>
  <si>
    <t>AUTORIZÓ</t>
  </si>
  <si>
    <t>PRESUPUESTO ANUAL AUTORIZADO 2026</t>
  </si>
  <si>
    <t>JUSTIFICACION TRIMESTRAL Y ANUAL DE AVANCE DE RESULTADOS 2026</t>
  </si>
  <si>
    <t>TRIMESTRE 1 2026</t>
  </si>
  <si>
    <t>TRIMESTRE 2 2026</t>
  </si>
  <si>
    <t>TRIMESTRE 3 2026</t>
  </si>
  <si>
    <t>TRIMESTRE 4 2026</t>
  </si>
  <si>
    <t>FORMATO PARA LA PROGRAMACIÓN, SEGUIMIENTO Y EVALUACIÓN DEL AVANCE EN CUMPLIMIENTO DE METAS Y OBJETIVOS DEL PROGRAMA PRESUPUESTARIO ANUAL 2027</t>
  </si>
  <si>
    <t>AVANCE EN CUMPLIMIENTO DE METAS TRIMESTRAL Y ANUAL ACUMULADO 2027</t>
  </si>
  <si>
    <t>META PROGRAMADA 2027</t>
  </si>
  <si>
    <t>META ALCANZADA 2027</t>
  </si>
  <si>
    <t>PORCENTAJE DE AVANCE TRIMESTRAL 2027</t>
  </si>
  <si>
    <t>PORCENTAJE DE AVANCE TRIMESTRAL ACUMULADO 2027</t>
  </si>
  <si>
    <t>JUSTIFICACION TRIMESTRAL DE AVANCE DE RESULTADOS 2027</t>
  </si>
  <si>
    <r>
      <rPr>
        <rFont val="Arial"/>
        <b/>
        <color theme="1"/>
        <sz val="11.0"/>
      </rPr>
      <t xml:space="preserve">3.X.1 </t>
    </r>
    <r>
      <rPr>
        <rFont val="Arial"/>
        <color theme="1"/>
        <sz val="11.0"/>
      </rPr>
      <t>Contribuir a la creación de una sociedad más segura y unida mediante estrategias de prevención de la violencia y el impulso de actividades que fomenten la convivencia y el bienestar social.</t>
    </r>
  </si>
  <si>
    <r>
      <rPr>
        <rFont val="Arial"/>
        <b/>
        <color theme="1"/>
        <sz val="11.0"/>
      </rPr>
      <t xml:space="preserve">I_TOD_PAZ: </t>
    </r>
    <r>
      <rPr>
        <rFont val="Arial"/>
        <color theme="1"/>
        <sz val="11.0"/>
      </rPr>
      <t xml:space="preserve">Índice de Todos por la Paz. </t>
    </r>
  </si>
  <si>
    <r>
      <rPr>
        <rFont val="Arial"/>
        <b/>
        <color theme="1"/>
        <sz val="11.0"/>
      </rPr>
      <t xml:space="preserve">Unidad de medida del indicador: </t>
    </r>
    <r>
      <rPr>
        <rFont val="Arial"/>
        <color theme="1"/>
        <sz val="11.0"/>
      </rPr>
      <t xml:space="preserve">
Porcentaje</t>
    </r>
  </si>
  <si>
    <t xml:space="preserve">Justificación Trimestral:  
Se considera que no aplica para el primer trimestre del 2027, debido a que es un Índice de nueva creación para el eje 3 Todos por la Paz y que tiene una periodicidad trianual sin línea base y con una meta establecida hasta diciembre 2027, fecha en que se verificará si la meta programada se logró.
</t>
  </si>
  <si>
    <t>3.1.1 Resoluciones de las demandas ciudadanas por la Secretaría General emitidas.</t>
  </si>
  <si>
    <r>
      <rPr>
        <rFont val="Arial"/>
        <b/>
        <color theme="1"/>
        <sz val="11.0"/>
      </rPr>
      <t xml:space="preserve">PRDC: </t>
    </r>
    <r>
      <rPr>
        <rFont val="Arial"/>
        <b val="0"/>
        <color theme="1"/>
        <sz val="11.0"/>
      </rPr>
      <t>Porcentaje de resoluciones de las demandas ciudadanas emitidas.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</si>
  <si>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Resoluciones de las demandas ciudadanas.</t>
    </r>
  </si>
  <si>
    <r>
      <rPr>
        <rFont val="Arial"/>
        <b/>
        <color theme="1"/>
        <sz val="11.0"/>
      </rPr>
      <t xml:space="preserve">3.1.1.1 </t>
    </r>
    <r>
      <rPr>
        <rFont val="Arial"/>
        <color theme="1"/>
        <sz val="11.0"/>
      </rPr>
      <t>Otorgamiento de apoyos administrativos y financieros brindados a la ciudadanía.</t>
    </r>
  </si>
  <si>
    <r>
      <rPr>
        <rFont val="Arial"/>
        <b/>
        <color theme="1"/>
        <sz val="11.0"/>
      </rPr>
      <t xml:space="preserve">PAOC: </t>
    </r>
    <r>
      <rPr>
        <rFont val="Arial"/>
        <color theme="1"/>
        <sz val="11.0"/>
      </rPr>
      <t xml:space="preserve">Porcentaje de apoyos administrativos y financieros otorgados. </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</si>
  <si>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Apoyos administrativos y financieros.</t>
    </r>
  </si>
  <si>
    <r>
      <rPr>
        <rFont val="Arial"/>
        <b/>
        <color theme="1"/>
        <sz val="11.0"/>
      </rPr>
      <t xml:space="preserve">3.1.1.2 </t>
    </r>
    <r>
      <rPr>
        <rFont val="Arial"/>
        <color theme="1"/>
        <sz val="11.0"/>
      </rPr>
      <t>Gestiòn de las sesiones ordinarias llevadas acabo por cabildo</t>
    </r>
  </si>
  <si>
    <r>
      <rPr>
        <rFont val="Arial"/>
        <b/>
        <color theme="1"/>
        <sz val="11.0"/>
      </rPr>
      <t>PSCA:</t>
    </r>
    <r>
      <rPr>
        <rFont val="Arial"/>
        <color theme="1"/>
        <sz val="11.0"/>
      </rPr>
      <t xml:space="preserve"> Porcentaje de solicitudes de información de Cabildo atendidas.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</si>
  <si>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Sesiones de Cabildo.</t>
    </r>
  </si>
  <si>
    <r>
      <rPr>
        <rFont val="Arial"/>
        <b/>
        <color theme="1"/>
        <sz val="11.0"/>
      </rPr>
      <t xml:space="preserve">3.1.1.3 </t>
    </r>
    <r>
      <rPr>
        <rFont val="Arial"/>
        <b val="0"/>
        <color theme="1"/>
        <sz val="11.0"/>
      </rPr>
      <t>Gestión de solicitudes formuladas por la ciudadanía.</t>
    </r>
  </si>
  <si>
    <r>
      <rPr>
        <rFont val="Arial"/>
        <b/>
        <color theme="1"/>
        <sz val="11.0"/>
      </rPr>
      <t>PSCG:</t>
    </r>
    <r>
      <rPr>
        <rFont val="Arial"/>
        <color theme="1"/>
        <sz val="11.0"/>
      </rPr>
      <t xml:space="preserve"> Porcentaje de Solicitudes Ciudadanas gestionadas.</t>
    </r>
  </si>
  <si>
    <r>
      <rPr>
        <rFont val="Arial"/>
        <b/>
        <color theme="1"/>
        <sz val="11.0"/>
      </rPr>
      <t>UNIDAD DE MEDIDA DEL INDICADOR:</t>
    </r>
    <r>
      <rPr>
        <rFont val="Arial"/>
        <color theme="1"/>
        <sz val="11.0"/>
      </rPr>
      <t xml:space="preserve">
Porcentaje . 
</t>
    </r>
    <r>
      <rPr>
        <rFont val="Arial"/>
        <b/>
        <color theme="1"/>
        <sz val="11.0"/>
      </rPr>
      <t xml:space="preserve"> UNIDAD DE MEDIDA DE LA VARIABLE:</t>
    </r>
    <r>
      <rPr>
        <rFont val="Arial"/>
        <color theme="1"/>
        <sz val="11.0"/>
      </rPr>
      <t xml:space="preserve">
Solicitudes Ciudadanas.</t>
    </r>
  </si>
  <si>
    <t>Componente (Coordinación De Apoyo Iinterinstiticional Como Autoridad Transmisora Para La Búsqueda De Personas No Localizadas.)</t>
  </si>
  <si>
    <t>3.1.2 Atención a solicitudes de personas no localizadas en el municipio de Benito Juárez</t>
  </si>
  <si>
    <r>
      <rPr>
        <rFont val="Arial"/>
        <b/>
        <color theme="1"/>
        <sz val="11.0"/>
      </rPr>
      <t xml:space="preserve">PSNLBJ: </t>
    </r>
    <r>
      <rPr>
        <rFont val="Arial"/>
        <b val="0"/>
        <color theme="1"/>
        <sz val="11.0"/>
      </rPr>
      <t>Porcentaje de solicitudes de personas no localizadas.</t>
    </r>
  </si>
  <si>
    <t xml:space="preserve">Trimestral </t>
  </si>
  <si>
    <r>
      <rPr>
        <rFont val="Arial"/>
        <b/>
        <color theme="1"/>
        <sz val="11.0"/>
      </rPr>
      <t>UNIDAD DE MEDIDA DEL INDICADOR:</t>
    </r>
    <r>
      <rPr>
        <rFont val="Arial"/>
        <color theme="1"/>
        <sz val="11.0"/>
      </rPr>
      <t xml:space="preserve">
</t>
    </r>
    <r>
      <rPr>
        <rFont val="Arial"/>
        <color theme="1"/>
        <sz val="11.0"/>
      </rPr>
      <t xml:space="preserve">Porcentaje   
</t>
    </r>
    <r>
      <rPr>
        <rFont val="Arial"/>
        <b/>
        <color theme="1"/>
        <sz val="11.0"/>
      </rPr>
      <t xml:space="preserve"> UNIDAD DE MEDIDA DE LA VARIABLE:</t>
    </r>
    <r>
      <rPr>
        <rFont val="Arial"/>
        <color theme="1"/>
        <sz val="11.0"/>
      </rPr>
      <t xml:space="preserve">
Atención a solicitude de personas no localizadas.</t>
    </r>
  </si>
  <si>
    <r>
      <rPr>
        <rFont val="Arial"/>
        <b/>
        <color theme="1"/>
        <sz val="11.0"/>
      </rPr>
      <t>3.1.2</t>
    </r>
    <r>
      <rPr>
        <rFont val="Arial"/>
        <color theme="1"/>
        <sz val="11.0"/>
      </rPr>
      <t>.</t>
    </r>
    <r>
      <rPr>
        <rFont val="Arial"/>
        <b/>
        <color theme="1"/>
        <sz val="11.0"/>
      </rPr>
      <t xml:space="preserve">1 </t>
    </r>
    <r>
      <rPr>
        <rFont val="Arial"/>
        <color theme="1"/>
        <sz val="11.0"/>
      </rPr>
      <t>Seguimiento, asesorias y acompañamiento en reportes de personas no localizadas en el municipio de Benito Juárez</t>
    </r>
  </si>
  <si>
    <r>
      <rPr>
        <rFont val="Arial"/>
        <b/>
        <color theme="1"/>
        <sz val="11.0"/>
      </rPr>
      <t xml:space="preserve">PSAAPNLBJ: </t>
    </r>
    <r>
      <rPr>
        <rFont val="Arial"/>
        <color theme="1"/>
        <sz val="11.0"/>
      </rPr>
      <t>Porcentaje de Seguimiento, asesorias y apoyo en reportes de personas no localizadas en el municipio de Benito Juárez</t>
    </r>
  </si>
  <si>
    <r>
      <rPr>
        <rFont val="Arial"/>
        <b/>
        <color theme="1"/>
        <sz val="11.0"/>
      </rPr>
      <t>UNIDAD DE MEDIDA DEL INDICADOR:</t>
    </r>
    <r>
      <rPr>
        <rFont val="Arial"/>
        <color theme="1"/>
        <sz val="11.0"/>
      </rPr>
      <t xml:space="preserve">
</t>
    </r>
    <r>
      <rPr>
        <rFont val="Arial"/>
        <color theme="1"/>
        <sz val="11.0"/>
      </rPr>
      <t xml:space="preserve">Porcentaje   
</t>
    </r>
    <r>
      <rPr>
        <rFont val="Arial"/>
        <b/>
        <color theme="1"/>
        <sz val="11.0"/>
      </rPr>
      <t xml:space="preserve"> UNIDAD DE MEDIDA DE LA VARIABLE:</t>
    </r>
    <r>
      <rPr>
        <rFont val="Arial"/>
        <color theme="1"/>
        <sz val="11.0"/>
      </rPr>
      <t xml:space="preserve">
Asesorias y acompañamiento de reportes de personas no localizadas.</t>
    </r>
  </si>
  <si>
    <r>
      <rPr>
        <rFont val="Arial"/>
        <b/>
        <color theme="1"/>
        <sz val="11.0"/>
      </rPr>
      <t xml:space="preserve">3.1.2.2 </t>
    </r>
    <r>
      <rPr>
        <rFont val="Arial"/>
        <b val="0"/>
        <color theme="1"/>
        <sz val="11.0"/>
      </rPr>
      <t>Asistencia de Reportes de Personas No Localizadas</t>
    </r>
  </si>
  <si>
    <r>
      <rPr>
        <rFont val="Arial"/>
        <b/>
        <color theme="1"/>
        <sz val="11.0"/>
      </rPr>
      <t xml:space="preserve">PARPNL: </t>
    </r>
    <r>
      <rPr>
        <rFont val="Arial"/>
        <color theme="1"/>
        <sz val="11.0"/>
      </rPr>
      <t>Porcentaje de Asistencia de Reportes de Personas No Localizadas</t>
    </r>
  </si>
  <si>
    <r>
      <rPr>
        <rFont val="Arial"/>
        <b/>
        <color theme="1"/>
        <sz val="11.0"/>
      </rPr>
      <t>UNIDAD DE MEDIDA DEL INDICADOR:</t>
    </r>
    <r>
      <rPr>
        <rFont val="Arial"/>
        <color theme="1"/>
        <sz val="11.0"/>
      </rPr>
      <t xml:space="preserve">
</t>
    </r>
    <r>
      <rPr>
        <rFont val="Arial"/>
        <color theme="1"/>
        <sz val="11.0"/>
      </rPr>
      <t xml:space="preserve">Porcentaje   
</t>
    </r>
    <r>
      <rPr>
        <rFont val="Arial"/>
        <b/>
        <color theme="1"/>
        <sz val="11.0"/>
      </rPr>
      <t xml:space="preserve"> UNIDAD DE MEDIDA DE LA VARIABLE:</t>
    </r>
    <r>
      <rPr>
        <rFont val="Arial"/>
        <color theme="1"/>
        <sz val="11.0"/>
      </rPr>
      <t xml:space="preserve">
Asistencia en reportes de personas no localizadas.</t>
    </r>
  </si>
  <si>
    <t>3.1.3 Solicitudes administrativas de las Direcciones adscritas a la Secretaría General emitidas.</t>
  </si>
  <si>
    <r>
      <rPr>
        <rFont val="Arial"/>
        <b/>
        <color theme="1"/>
        <sz val="11.0"/>
      </rPr>
      <t xml:space="preserve">PSAE: </t>
    </r>
    <r>
      <rPr>
        <rFont val="Arial"/>
        <b val="0"/>
        <color theme="1"/>
        <sz val="11.0"/>
      </rPr>
      <t>Porcentaje de solicitudes administrativas emitidas.</t>
    </r>
  </si>
  <si>
    <r>
      <rPr>
        <rFont val="Calibri"/>
        <b/>
        <color theme="1"/>
        <sz val="11.0"/>
      </rPr>
      <t>UNIDAD DE MEDIDA DEL INDICADOR:</t>
    </r>
    <r>
      <rPr>
        <rFont val="Calibri"/>
        <b val="0"/>
        <color theme="1"/>
        <sz val="11.0"/>
      </rPr>
      <t xml:space="preserve">
Porcentaje   
</t>
    </r>
    <r>
      <rPr>
        <rFont val="Calibri"/>
        <b/>
        <color theme="1"/>
        <sz val="11.0"/>
      </rPr>
      <t xml:space="preserve"> UNIDAD DE MEDIDA DE LA VARIABLE:</t>
    </r>
    <r>
      <rPr>
        <rFont val="Calibri"/>
        <b val="0"/>
        <color theme="1"/>
        <sz val="11.0"/>
      </rPr>
      <t xml:space="preserve">
Solicitudes administrativas.</t>
    </r>
  </si>
  <si>
    <r>
      <rPr>
        <rFont val="Arial"/>
        <b/>
        <color theme="1"/>
        <sz val="11.0"/>
      </rPr>
      <t>3.1.3.1</t>
    </r>
    <r>
      <rPr>
        <rFont val="Arial"/>
        <b val="0"/>
        <color theme="1"/>
        <sz val="11.0"/>
      </rPr>
      <t xml:space="preserve">Gestión en la documentación de los movimientos de personal de la Oficina de la Secretaría General. 
</t>
    </r>
  </si>
  <si>
    <r>
      <rPr>
        <rFont val="Arial"/>
        <b/>
        <color theme="1"/>
        <sz val="11.0"/>
      </rPr>
      <t xml:space="preserve">DGMP: </t>
    </r>
    <r>
      <rPr>
        <rFont val="Arial"/>
        <color theme="1"/>
        <sz val="11.0"/>
      </rPr>
      <t xml:space="preserve"> Porcentaje de Documentos de movimientos de personal gestionados.</t>
    </r>
  </si>
  <si>
    <r>
      <rPr>
        <rFont val="Arial"/>
        <b/>
        <color theme="1"/>
        <sz val="11.0"/>
      </rPr>
      <t>UNIDAD DE MEDIDA DEL INDICADOR:</t>
    </r>
    <r>
      <rPr>
        <rFont val="Arial"/>
        <b val="0"/>
        <color theme="1"/>
        <sz val="11.0"/>
      </rPr>
      <t xml:space="preserve">
Porcentaje   
</t>
    </r>
    <r>
      <rPr>
        <rFont val="Arial"/>
        <b/>
        <color theme="1"/>
        <sz val="11.0"/>
      </rPr>
      <t xml:space="preserve">
 UNIDAD DE MEDIDA DE LA VARIABLE:</t>
    </r>
    <r>
      <rPr>
        <rFont val="Arial"/>
        <b val="0"/>
        <color theme="1"/>
        <sz val="11.0"/>
      </rPr>
      <t xml:space="preserve">
Documentos de movimientos de personal.</t>
    </r>
  </si>
  <si>
    <r>
      <rPr>
        <rFont val="Arial"/>
        <b/>
        <color theme="1"/>
        <sz val="11.0"/>
      </rPr>
      <t xml:space="preserve">3.1.3.2 </t>
    </r>
    <r>
      <rPr>
        <rFont val="Arial"/>
        <b val="0"/>
        <color theme="1"/>
        <sz val="11.0"/>
      </rPr>
      <t>Realización de gestiones técnicas para la operación de las Direcciones Adscritas a la Oficina de la Secretaría General.</t>
    </r>
  </si>
  <si>
    <r>
      <rPr>
        <rFont val="Arial"/>
        <b/>
        <color theme="1"/>
        <sz val="11.0"/>
      </rPr>
      <t>PGTR:</t>
    </r>
    <r>
      <rPr>
        <rFont val="Arial"/>
        <color theme="1"/>
        <sz val="11.0"/>
      </rPr>
      <t xml:space="preserve"> Porcentaje de Gestiones Técnicas realizadas.</t>
    </r>
  </si>
  <si>
    <r>
      <rPr>
        <rFont val="Arial"/>
        <b/>
        <color theme="1"/>
        <sz val="11.0"/>
      </rPr>
      <t>UNIDAD DE MEDIDA DEL INDICADOR:</t>
    </r>
    <r>
      <rPr>
        <rFont val="Arial"/>
        <color theme="1"/>
        <sz val="11.0"/>
      </rPr>
      <t xml:space="preserve">
Porcentaje   
</t>
    </r>
    <r>
      <rPr>
        <rFont val="Arial"/>
        <b/>
        <color theme="1"/>
        <sz val="11.0"/>
      </rPr>
      <t xml:space="preserve"> UNIDAD DE MEDIDA DE LA VARIABLE:</t>
    </r>
    <r>
      <rPr>
        <rFont val="Arial"/>
        <color theme="1"/>
        <sz val="11.0"/>
      </rPr>
      <t xml:space="preserve">
Gestiones Técnicas.</t>
    </r>
  </si>
  <si>
    <r>
      <rPr>
        <rFont val="Arial"/>
        <b/>
        <color theme="1"/>
        <sz val="11.0"/>
      </rPr>
      <t xml:space="preserve">3.1.3.3 </t>
    </r>
    <r>
      <rPr>
        <rFont val="Arial"/>
        <b val="0"/>
        <color theme="1"/>
        <sz val="11.0"/>
      </rPr>
      <t>Atención de las solicitudes de   recursos materiales para abastecer a la Secretaría General y sus Direcciones Adscritas.</t>
    </r>
  </si>
  <si>
    <r>
      <rPr>
        <rFont val="Arial"/>
        <b/>
        <color theme="1"/>
        <sz val="11.0"/>
      </rPr>
      <t xml:space="preserve">PRMG: </t>
    </r>
    <r>
      <rPr>
        <rFont val="Arial"/>
        <color theme="1"/>
        <sz val="11.0"/>
      </rPr>
      <t>Porcentaje de solicitudes de recursos materiales gestionados.</t>
    </r>
  </si>
  <si>
    <r>
      <rPr>
        <rFont val="Arial"/>
        <b/>
        <color theme="1"/>
        <sz val="11.0"/>
      </rPr>
      <t>UNIDAD DE MEDIDA DEL INDICADOR:</t>
    </r>
    <r>
      <rPr>
        <rFont val="Arial"/>
        <color theme="1"/>
        <sz val="11.0"/>
      </rPr>
      <t xml:space="preserve">
Porcentaje   
</t>
    </r>
    <r>
      <rPr>
        <rFont val="Arial"/>
        <b/>
        <color theme="1"/>
        <sz val="11.0"/>
      </rPr>
      <t xml:space="preserve"> UNIDAD DE MEDIDA DE LA VARIABLE:</t>
    </r>
    <r>
      <rPr>
        <rFont val="Arial"/>
        <color theme="1"/>
        <sz val="11.0"/>
      </rPr>
      <t xml:space="preserve">
Solicitudes de Recursos Materiales. </t>
    </r>
  </si>
  <si>
    <t>JUSTIFICACION TRIMESTRAL Y ANUAL DE AVANCE DE RESULTADOS 2027</t>
  </si>
  <si>
    <t>Componente
(Coordinación del Registro Civil)</t>
  </si>
  <si>
    <t>3.1.4 Actos registrales constitutivos o modificativos del Estado Civil de la población benitojuarense, garantizando el derecho a la igualdad entre mujeres y hombres inscritos.</t>
  </si>
  <si>
    <r>
      <rPr>
        <rFont val="Arial"/>
        <b/>
        <color theme="1"/>
        <sz val="11.0"/>
      </rPr>
      <t xml:space="preserve">PARI: </t>
    </r>
    <r>
      <rPr>
        <rFont val="Arial"/>
        <b val="0"/>
        <color theme="1"/>
        <sz val="11.0"/>
      </rPr>
      <t>Porcentaje de actos registrales inscritos</t>
    </r>
  </si>
  <si>
    <r>
      <rPr>
        <rFont val="Arial"/>
        <b/>
        <color theme="1"/>
        <sz val="11.0"/>
      </rPr>
      <t xml:space="preserve">UNIDAD DE MEDIDA DEL INDICADOR:
</t>
    </r>
    <r>
      <rPr>
        <rFont val="Arial"/>
        <b val="0"/>
        <color theme="1"/>
        <sz val="11.0"/>
      </rPr>
      <t xml:space="preserve">Porcentaje.
 </t>
    </r>
    <r>
      <rPr>
        <rFont val="Arial"/>
        <b/>
        <color theme="1"/>
        <sz val="11.0"/>
      </rPr>
      <t xml:space="preserve">        
UNIDAD DE MEDIDA DE LA VARIABLE
</t>
    </r>
    <r>
      <rPr>
        <rFont val="Arial"/>
        <b val="0"/>
        <color theme="1"/>
        <sz val="11.0"/>
      </rPr>
      <t>Actos Registrales.</t>
    </r>
  </si>
  <si>
    <t>TRIMESTRE 1 2027</t>
  </si>
  <si>
    <t>TRIMESTRE 2 2027</t>
  </si>
  <si>
    <t>TRIMESTRE 3 2027</t>
  </si>
  <si>
    <t>TRIMESTRE 4 2027</t>
  </si>
  <si>
    <r>
      <rPr>
        <rFont val="Arial"/>
        <b/>
        <color theme="1"/>
        <sz val="11.0"/>
      </rPr>
      <t xml:space="preserve">3.1.4.1 </t>
    </r>
    <r>
      <rPr>
        <rFont val="Arial"/>
        <color theme="1"/>
        <sz val="11.0"/>
      </rPr>
      <t>Adquisición de herramientas tecnológicas del Registro Civil.</t>
    </r>
  </si>
  <si>
    <r>
      <rPr>
        <rFont val="Arial"/>
        <b/>
        <color theme="1"/>
        <sz val="11.0"/>
      </rPr>
      <t xml:space="preserve">PAECE: </t>
    </r>
    <r>
      <rPr>
        <rFont val="Arial"/>
        <b val="0"/>
        <color theme="1"/>
        <sz val="11.0"/>
      </rPr>
      <t xml:space="preserve">Porcentaje de adquisición de equipos de cómputo y electrónicos.     </t>
    </r>
    <r>
      <rPr>
        <rFont val="Arial"/>
        <b/>
        <color theme="1"/>
        <sz val="11.0"/>
      </rPr>
      <t xml:space="preserve"> </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</si>
  <si>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Equipos de cómputo y electrónicos.</t>
    </r>
  </si>
  <si>
    <r>
      <rPr>
        <rFont val="Arial"/>
        <b/>
        <color theme="1"/>
        <sz val="11.0"/>
      </rPr>
      <t xml:space="preserve">3.1.4.2 </t>
    </r>
    <r>
      <rPr>
        <rFont val="Arial"/>
        <b val="0"/>
        <color theme="1"/>
        <sz val="11.0"/>
      </rPr>
      <t>Incremento en la adquisición de formatos valorados Adquiridos.</t>
    </r>
  </si>
  <si>
    <r>
      <rPr>
        <rFont val="Arial"/>
        <b/>
        <color theme="1"/>
        <sz val="11.0"/>
      </rPr>
      <t>PFVA:</t>
    </r>
    <r>
      <rPr>
        <rFont val="Arial"/>
        <color theme="1"/>
        <sz val="11.0"/>
      </rPr>
      <t xml:space="preserve"> Porcentaje de formatos valoradas  adquiridas. </t>
    </r>
  </si>
  <si>
    <r>
      <rPr>
        <rFont val="Arial"/>
        <b/>
        <color theme="1"/>
        <sz val="11.0"/>
      </rPr>
      <t xml:space="preserve">UNIDAD DE MEDIDA DEL INDICADOR:
</t>
    </r>
    <r>
      <rPr>
        <rFont val="Arial"/>
        <b val="0"/>
        <color theme="1"/>
        <sz val="11.0"/>
      </rPr>
      <t xml:space="preserve">Porcentaje.
</t>
    </r>
    <r>
      <rPr>
        <rFont val="Arial"/>
        <b/>
        <color theme="1"/>
        <sz val="11.0"/>
      </rPr>
      <t xml:space="preserve">
UNIDAD DE MEDIDA DE LA VARIABLE:
</t>
    </r>
    <r>
      <rPr>
        <rFont val="Arial"/>
        <b val="0"/>
        <color theme="1"/>
        <sz val="11.0"/>
      </rPr>
      <t>Formatos valorados.</t>
    </r>
  </si>
  <si>
    <r>
      <rPr>
        <rFont val="Arial"/>
        <b/>
        <color theme="1"/>
        <sz val="11.0"/>
      </rPr>
      <t xml:space="preserve">3.1.4.3 </t>
    </r>
    <r>
      <rPr>
        <rFont val="Arial"/>
        <b val="0"/>
        <color theme="1"/>
        <sz val="11.0"/>
      </rPr>
      <t>Capacitación al personal del Registro Civil.</t>
    </r>
  </si>
  <si>
    <r>
      <rPr>
        <rFont val="Arial"/>
        <b/>
        <color theme="1"/>
        <sz val="11.0"/>
      </rPr>
      <t xml:space="preserve">PPC: </t>
    </r>
    <r>
      <rPr>
        <rFont val="Arial"/>
        <color theme="1"/>
        <sz val="11.0"/>
      </rPr>
      <t xml:space="preserve">Porcentaje de personal del Registro Civil capacitado.  </t>
    </r>
    <r>
      <rPr>
        <rFont val="Arial"/>
        <b/>
        <color theme="1"/>
        <sz val="11.0"/>
      </rPr>
      <t xml:space="preserve">           </t>
    </r>
  </si>
  <si>
    <r>
      <rPr>
        <rFont val="Arial"/>
        <b/>
        <color theme="1"/>
        <sz val="11.0"/>
      </rPr>
      <t>UNIDAD DE MEDIDA DEL INDICADOR:</t>
    </r>
    <r>
      <rPr>
        <rFont val="Arial"/>
        <color theme="1"/>
        <sz val="11.0"/>
      </rPr>
      <t xml:space="preserve">
Porcentaje.
</t>
    </r>
    <r>
      <rPr>
        <rFont val="Arial"/>
        <b/>
        <color theme="1"/>
        <sz val="11.0"/>
      </rPr>
      <t xml:space="preserve">UNIDAD DE MEDIDA DE LA VARIABLE: </t>
    </r>
    <r>
      <rPr>
        <rFont val="Arial"/>
        <color theme="1"/>
        <sz val="11.0"/>
      </rPr>
      <t xml:space="preserve">
Personal del Registro Civil capacitado</t>
    </r>
  </si>
  <si>
    <r>
      <rPr>
        <rFont val="Arial"/>
        <b/>
        <color theme="1"/>
        <sz val="11.0"/>
      </rPr>
      <t xml:space="preserve">3.1.4.4 </t>
    </r>
    <r>
      <rPr>
        <rFont val="Arial"/>
        <b val="0"/>
        <color theme="1"/>
        <sz val="11.0"/>
      </rPr>
      <t>Mejoramiento de las instalaciones del Registro Civil.</t>
    </r>
  </si>
  <si>
    <r>
      <rPr>
        <rFont val="Arial"/>
        <b/>
        <color theme="1"/>
        <sz val="11.0"/>
      </rPr>
      <t>PIRM:</t>
    </r>
    <r>
      <rPr>
        <rFont val="Arial"/>
        <color theme="1"/>
        <sz val="11.0"/>
      </rPr>
      <t xml:space="preserve"> Porcentaje de instalaciones del Registro Civil mejoradas.                  </t>
    </r>
  </si>
  <si>
    <r>
      <rPr>
        <rFont val="Arial"/>
        <b/>
        <color theme="1"/>
        <sz val="11.0"/>
      </rPr>
      <t>UNIDAD DE MEDIDA DEL INDICADOR</t>
    </r>
    <r>
      <rPr>
        <rFont val="Arial"/>
        <color theme="1"/>
        <sz val="11.0"/>
      </rPr>
      <t xml:space="preserve">
Porcentaje.
</t>
    </r>
    <r>
      <rPr>
        <rFont val="Arial"/>
        <b/>
        <color theme="1"/>
        <sz val="11.0"/>
      </rPr>
      <t xml:space="preserve">UNIDAD DE MEDIDA DE LA VARIABLE:
</t>
    </r>
    <r>
      <rPr>
        <rFont val="Arial"/>
        <color theme="1"/>
        <sz val="11.0"/>
      </rPr>
      <t>Instalaciones del Registro Civil.</t>
    </r>
  </si>
  <si>
    <t>Componente
(Direccion de Derechos Humanos y Grupo Vulnerables)</t>
  </si>
  <si>
    <t>3.1.5  Atención a quejas y recomendaciones en materia de Derechos Humanos emitidas por las instituciones defensoras de los derechos humanos.</t>
  </si>
  <si>
    <r>
      <rPr>
        <rFont val="Arial"/>
        <b/>
        <color theme="1"/>
        <sz val="11.0"/>
      </rPr>
      <t>PAQRDH:</t>
    </r>
    <r>
      <rPr>
        <rFont val="Arial"/>
        <color theme="1"/>
        <sz val="11.0"/>
      </rPr>
      <t xml:space="preserve"> Porcentaje de atención a quejas y recomendaciones en Derechos Humanos.</t>
    </r>
  </si>
  <si>
    <r>
      <rPr>
        <rFont val="Arial"/>
        <b/>
        <color theme="1"/>
        <sz val="11.0"/>
      </rPr>
      <t>UNIDAD DE MEDIDA DEL INDICADOR:</t>
    </r>
    <r>
      <rPr>
        <rFont val="Arial"/>
        <color theme="1"/>
        <sz val="11.0"/>
      </rPr>
      <t xml:space="preserve">
</t>
    </r>
    <r>
      <rPr>
        <rFont val="Arial"/>
        <color theme="1"/>
        <sz val="11.0"/>
      </rPr>
      <t xml:space="preserve">Porcentaje   
</t>
    </r>
    <r>
      <rPr>
        <rFont val="Arial"/>
        <b/>
        <color theme="1"/>
        <sz val="11.0"/>
      </rPr>
      <t xml:space="preserve"> UNIDAD DE MEDIDA DE LA VARIABLE:</t>
    </r>
    <r>
      <rPr>
        <rFont val="Arial"/>
        <color theme="1"/>
        <sz val="11.0"/>
      </rPr>
      <t xml:space="preserve">
Atenciones a quejas de Derechos Humanos</t>
    </r>
  </si>
  <si>
    <r>
      <rPr>
        <rFont val="Arial"/>
        <b/>
        <color theme="1"/>
        <sz val="11.0"/>
      </rPr>
      <t xml:space="preserve">3.1.5.1 </t>
    </r>
    <r>
      <rPr>
        <rFont val="Arial"/>
        <b val="0"/>
        <color theme="1"/>
        <sz val="11.0"/>
      </rPr>
      <t xml:space="preserve">Asesorías jurídidicas, atención a presuntas Quejas en materia de Derechos Humanos o actos de posible discriminación a la ciudadania en general y Observancia con respeto a los derechos humanos </t>
    </r>
  </si>
  <si>
    <r>
      <rPr>
        <rFont val="Arial"/>
        <b/>
        <color theme="1"/>
        <sz val="11.0"/>
      </rPr>
      <t xml:space="preserve">PAJAQMDH: </t>
    </r>
    <r>
      <rPr>
        <rFont val="Arial"/>
        <color theme="1"/>
        <sz val="11.0"/>
      </rPr>
      <t xml:space="preserve">Porcentaje Asesorías jurídidicas, atención a  Quejas en materia de Derechos Humanos </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</si>
  <si>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Asesorias en materia de Derechos Humanos</t>
    </r>
  </si>
  <si>
    <r>
      <rPr>
        <rFont val="Arial"/>
        <color theme="1"/>
        <sz val="11.0"/>
      </rPr>
      <t xml:space="preserve"> </t>
    </r>
    <r>
      <rPr>
        <rFont val="Arial"/>
        <b/>
        <color theme="1"/>
        <sz val="11.0"/>
      </rPr>
      <t xml:space="preserve">3.1.5.2 </t>
    </r>
    <r>
      <rPr>
        <rFont val="Arial"/>
        <color theme="1"/>
        <sz val="11.0"/>
      </rPr>
      <t xml:space="preserve">Capacitaciones especializadas en materia de Derechos Humanos y No Discriminación a personas del servicio publico y población en general. </t>
    </r>
  </si>
  <si>
    <r>
      <rPr>
        <rFont val="Arial"/>
        <b/>
        <color theme="1"/>
        <sz val="11.0"/>
      </rPr>
      <t xml:space="preserve">PCEMDH: </t>
    </r>
    <r>
      <rPr>
        <rFont val="Arial"/>
        <b val="0"/>
        <color theme="1"/>
        <sz val="11.0"/>
      </rPr>
      <t>Porcentaje de Capacitaciones especializadas en materia de Derechos Humanos.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</si>
  <si>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capacitaciones en materia de Derechos Humanos</t>
    </r>
  </si>
  <si>
    <r>
      <rPr>
        <rFont val="Arial"/>
        <b/>
        <color theme="1"/>
        <sz val="11.0"/>
      </rPr>
      <t>3.1.5.3</t>
    </r>
    <r>
      <rPr>
        <rFont val="Arial"/>
        <color theme="1"/>
        <sz val="11.0"/>
      </rPr>
      <t xml:space="preserve"> Mesas de trabajo con instituciones estatales o federales vinculadas a los derechos humanos y/o organizaciones de la sociedad civil con objeto social en derechos humanos</t>
    </r>
  </si>
  <si>
    <r>
      <rPr>
        <rFont val="Arial"/>
        <b/>
        <color theme="1"/>
        <sz val="11.0"/>
      </rPr>
      <t xml:space="preserve">PMTMDH: </t>
    </r>
    <r>
      <rPr>
        <rFont val="Arial"/>
        <color theme="1"/>
        <sz val="11.0"/>
      </rPr>
      <t>Porcentaje de Mesas de Trabajo en materia de Derechos Humanos.</t>
    </r>
  </si>
  <si>
    <t>trimestral</t>
  </si>
  <si>
    <r>
      <rPr>
        <rFont val="Arial"/>
        <b/>
        <color theme="1"/>
        <sz val="11.0"/>
      </rPr>
      <t>UNIDAD DE MEDIDA DEL INDICADOR:</t>
    </r>
    <r>
      <rPr>
        <rFont val="Arial"/>
        <color theme="1"/>
        <sz val="11.0"/>
      </rPr>
      <t xml:space="preserve">
Porcentaje   
</t>
    </r>
    <r>
      <rPr>
        <rFont val="Arial"/>
        <b/>
        <color theme="1"/>
        <sz val="11.0"/>
      </rPr>
      <t xml:space="preserve"> UNIDAD DE MEDIDA DE LA VARIABLE:</t>
    </r>
    <r>
      <rPr>
        <rFont val="Arial"/>
        <color theme="1"/>
        <sz val="11.0"/>
      </rPr>
      <t xml:space="preserve">
Mesas de trabajo en materia de  Derechos Humanos</t>
    </r>
  </si>
  <si>
    <t>3.1.6 Seguimiento a los procedimientos juridicos en los que el Ayuntamiento sea parte involucrada</t>
  </si>
  <si>
    <r>
      <rPr>
        <rFont val="Arial"/>
        <b/>
        <color theme="1"/>
        <sz val="11.0"/>
      </rPr>
      <t xml:space="preserve">  PEPJ= </t>
    </r>
    <r>
      <rPr>
        <rFont val="Arial"/>
        <b val="0"/>
        <color theme="1"/>
        <sz val="11.0"/>
      </rPr>
      <t>Porcentaje de efectividad de los Procedimientos Juridicos.</t>
    </r>
  </si>
  <si>
    <r>
      <rPr>
        <rFont val="Arial"/>
        <b/>
        <color theme="1"/>
        <sz val="11.0"/>
      </rPr>
      <t>UNIDAD DE MEDIDA DEL INDICADOR:</t>
    </r>
    <r>
      <rPr>
        <rFont val="Arial"/>
        <color theme="1"/>
        <sz val="11.0"/>
      </rPr>
      <t xml:space="preserve">
</t>
    </r>
    <r>
      <rPr>
        <rFont val="Arial"/>
        <color theme="1"/>
        <sz val="11.0"/>
      </rPr>
      <t xml:space="preserve">Porcentaje   
</t>
    </r>
    <r>
      <rPr>
        <rFont val="Arial"/>
        <b/>
        <color theme="1"/>
        <sz val="11.0"/>
      </rPr>
      <t xml:space="preserve"> UNIDAD DE MEDIDA DE LA VARIABLE:</t>
    </r>
    <r>
      <rPr>
        <rFont val="Arial"/>
        <color theme="1"/>
        <sz val="11.0"/>
      </rPr>
      <t xml:space="preserve">
Proyectos atendidos</t>
    </r>
  </si>
  <si>
    <r>
      <rPr>
        <rFont val="Arial"/>
        <b/>
        <color theme="1"/>
        <sz val="11.0"/>
      </rPr>
      <t xml:space="preserve">3.1.6.1 </t>
    </r>
    <r>
      <rPr>
        <rFont val="Arial"/>
        <color theme="1"/>
        <sz val="11.0"/>
      </rPr>
      <t>Revision de los proyectos de iniciativa de leyes, reglamentos, decretos, acuerdos, convocatorias, convenios, contratos y demas instrumentos de carácter jurídico en los que se investiga la Administracion Pública Municipal.</t>
    </r>
  </si>
  <si>
    <r>
      <rPr>
        <rFont val="Arial"/>
        <b/>
        <color theme="1"/>
        <sz val="11.0"/>
      </rPr>
      <t xml:space="preserve">PILA= </t>
    </r>
    <r>
      <rPr>
        <rFont val="Arial"/>
        <color theme="1"/>
        <sz val="11.0"/>
      </rPr>
      <t>Porcentaje de instrumentos legales atendidos.</t>
    </r>
  </si>
  <si>
    <r>
      <rPr>
        <rFont val="Arial"/>
        <b/>
        <color theme="1"/>
        <sz val="11.0"/>
      </rPr>
      <t>UNIDAD DE MEDIDA DEL INDICADOR:</t>
    </r>
    <r>
      <rPr>
        <rFont val="Arial"/>
        <color theme="1"/>
        <sz val="11.0"/>
      </rPr>
      <t xml:space="preserve">
</t>
    </r>
    <r>
      <rPr>
        <rFont val="Arial"/>
        <color theme="1"/>
        <sz val="11.0"/>
      </rPr>
      <t xml:space="preserve">Porcentaje   
</t>
    </r>
    <r>
      <rPr>
        <rFont val="Arial"/>
        <b/>
        <color theme="1"/>
        <sz val="11.0"/>
      </rPr>
      <t xml:space="preserve"> UNIDAD DE MEDIDA DE LA VARIABLE:</t>
    </r>
    <r>
      <rPr>
        <rFont val="Arial"/>
        <color theme="1"/>
        <sz val="11.0"/>
      </rPr>
      <t xml:space="preserve">
Instrumentos legales atendidos</t>
    </r>
  </si>
  <si>
    <r>
      <rPr>
        <rFont val="Arial"/>
        <b/>
        <color theme="1"/>
        <sz val="11.0"/>
      </rPr>
      <t xml:space="preserve">3.1.6.2 </t>
    </r>
    <r>
      <rPr>
        <rFont val="Arial"/>
        <color theme="1"/>
        <sz val="11.0"/>
      </rPr>
      <t>Elaboracion y revision de los proyectos de demandas, contestaciones, oficios y en general todo tipo de actuaciones en la defensa en los juicios en los que el Ayuntamiento sea parte.</t>
    </r>
  </si>
  <si>
    <r>
      <rPr>
        <rFont val="Arial"/>
        <b/>
        <color theme="1"/>
        <sz val="11.0"/>
      </rPr>
      <t xml:space="preserve">PJA= </t>
    </r>
    <r>
      <rPr>
        <rFont val="Arial"/>
        <b val="0"/>
        <color theme="1"/>
        <sz val="11.0"/>
      </rPr>
      <t>Porcentaje de Proyectos Juridicos.</t>
    </r>
  </si>
  <si>
    <r>
      <rPr>
        <rFont val="Arial"/>
        <b/>
        <color theme="1"/>
        <sz val="11.0"/>
      </rPr>
      <t>UNIDAD DE MEDIDA DEL INDICADOR:</t>
    </r>
    <r>
      <rPr>
        <rFont val="Arial"/>
        <color theme="1"/>
        <sz val="11.0"/>
      </rPr>
      <t xml:space="preserve">
</t>
    </r>
    <r>
      <rPr>
        <rFont val="Arial"/>
        <color theme="1"/>
        <sz val="11.0"/>
      </rPr>
      <t xml:space="preserve">Porcentaje   
</t>
    </r>
    <r>
      <rPr>
        <rFont val="Arial"/>
        <b/>
        <color theme="1"/>
        <sz val="11.0"/>
      </rPr>
      <t xml:space="preserve"> UNIDAD DE MEDIDA DE LA VARIABLE:</t>
    </r>
    <r>
      <rPr>
        <rFont val="Arial"/>
        <color theme="1"/>
        <sz val="11.0"/>
      </rPr>
      <t xml:space="preserve">
Proyectos juridicos atendidos</t>
    </r>
  </si>
  <si>
    <r>
      <rPr>
        <rFont val="Arial"/>
        <b/>
        <color theme="1"/>
        <sz val="11.0"/>
      </rPr>
      <t xml:space="preserve">3.1.6.3 </t>
    </r>
    <r>
      <rPr>
        <rFont val="Arial"/>
        <color theme="1"/>
        <sz val="11.0"/>
      </rPr>
      <t>Interposicion, contestancion y/o presentacion de los recursos necesarios  en los juicios de garantia, sobre los asuntos en que el municipio, Ayuntamiento, Presidente o Secretario sean parte.</t>
    </r>
  </si>
  <si>
    <r>
      <rPr>
        <rFont val="Arial"/>
        <b/>
        <color theme="1"/>
        <sz val="11.0"/>
      </rPr>
      <t xml:space="preserve">  JGA= </t>
    </r>
    <r>
      <rPr>
        <rFont val="Arial"/>
        <b val="0"/>
        <color theme="1"/>
        <sz val="11.0"/>
      </rPr>
      <t xml:space="preserve">Porcentaje de Juicios de Garantia. </t>
    </r>
    <r>
      <rPr>
        <rFont val="Arial"/>
        <b/>
        <color theme="1"/>
        <sz val="11.0"/>
      </rPr>
      <t xml:space="preserve">    </t>
    </r>
  </si>
  <si>
    <r>
      <rPr>
        <rFont val="Arial"/>
        <b/>
        <color theme="1"/>
        <sz val="11.0"/>
      </rPr>
      <t>UNIDAD DE MEDIDA DEL INDICADOR:</t>
    </r>
    <r>
      <rPr>
        <rFont val="Arial"/>
        <color theme="1"/>
        <sz val="11.0"/>
      </rPr>
      <t xml:space="preserve">
</t>
    </r>
    <r>
      <rPr>
        <rFont val="Arial"/>
        <color theme="1"/>
        <sz val="11.0"/>
      </rPr>
      <t xml:space="preserve">Porcentaje   
</t>
    </r>
    <r>
      <rPr>
        <rFont val="Arial"/>
        <b/>
        <color theme="1"/>
        <sz val="11.0"/>
      </rPr>
      <t xml:space="preserve"> UNIDAD DE MEDIDA DE LA VARIABLE:</t>
    </r>
    <r>
      <rPr>
        <rFont val="Arial"/>
        <color theme="1"/>
        <sz val="11.0"/>
      </rPr>
      <t xml:space="preserve">
Jucios de garantia atendidos</t>
    </r>
  </si>
  <si>
    <t>Componente (Dirección de Juzgados Cívicos)</t>
  </si>
  <si>
    <t>3.1.7 Sanciones de la ciudanía que realiza u omite actos que alteran la paz pública aplicadas.</t>
  </si>
  <si>
    <r>
      <rPr>
        <rFont val="Arial"/>
        <b/>
        <color theme="1"/>
        <sz val="11.0"/>
      </rPr>
      <t xml:space="preserve">PSA: </t>
    </r>
    <r>
      <rPr>
        <rFont val="Arial"/>
        <color theme="1"/>
        <sz val="11.0"/>
      </rPr>
      <t>Porcentaje de sanciones aplicadas.</t>
    </r>
  </si>
  <si>
    <r>
      <rPr>
        <rFont val="Arial"/>
        <b/>
        <color theme="1"/>
        <sz val="11.0"/>
      </rPr>
      <t xml:space="preserve">UNIDAD DE MEDIDA DEL INDICADOR:
</t>
    </r>
    <r>
      <rPr>
        <rFont val="Arial"/>
        <color theme="1"/>
        <sz val="11.0"/>
      </rPr>
      <t xml:space="preserve">Porcentaje.
</t>
    </r>
    <r>
      <rPr>
        <rFont val="Arial"/>
        <b/>
        <color theme="1"/>
        <sz val="11.0"/>
      </rPr>
      <t>UNIDAD DE MEDIDA DE LA VARIABLE:</t>
    </r>
    <r>
      <rPr>
        <rFont val="Arial"/>
        <color theme="1"/>
        <sz val="11.0"/>
      </rPr>
      <t xml:space="preserve">
Sanciones. </t>
    </r>
  </si>
  <si>
    <r>
      <rPr>
        <rFont val="Arial"/>
        <b/>
        <color theme="1"/>
        <sz val="11.0"/>
      </rPr>
      <t xml:space="preserve">3.1.7.1 </t>
    </r>
    <r>
      <rPr>
        <rFont val="Arial"/>
        <b val="0"/>
        <color theme="1"/>
        <sz val="11.0"/>
      </rPr>
      <t>Celebración de convenios a través de audiencias conciliatorias.</t>
    </r>
  </si>
  <si>
    <r>
      <rPr>
        <rFont val="Arial"/>
        <b/>
        <color theme="1"/>
        <sz val="11.0"/>
      </rPr>
      <t>PCCC:</t>
    </r>
    <r>
      <rPr>
        <rFont val="Arial"/>
        <color theme="1"/>
        <sz val="11.0"/>
      </rPr>
      <t xml:space="preserve"> Porcentaje de convenios conciliatorios celebrados.               </t>
    </r>
  </si>
  <si>
    <r>
      <rPr>
        <rFont val="Arial"/>
        <b/>
        <color theme="1"/>
        <sz val="11.0"/>
      </rPr>
      <t xml:space="preserve">UNIDAD DE MEDIDA DEL INDICADOR:
</t>
    </r>
    <r>
      <rPr>
        <rFont val="Arial"/>
        <color theme="1"/>
        <sz val="11.0"/>
      </rPr>
      <t xml:space="preserve">Porcentaje.
</t>
    </r>
    <r>
      <rPr>
        <rFont val="Arial"/>
        <b/>
        <color theme="1"/>
        <sz val="11.0"/>
      </rPr>
      <t>UNIDAD DE MEDIDA DE LA VARIABLE</t>
    </r>
    <r>
      <rPr>
        <rFont val="Arial"/>
        <color theme="1"/>
        <sz val="11.0"/>
      </rPr>
      <t xml:space="preserve">        
Convenios conciliatorios.</t>
    </r>
  </si>
  <si>
    <r>
      <rPr>
        <rFont val="Arial"/>
        <b/>
        <color theme="1"/>
        <sz val="11.0"/>
      </rPr>
      <t>3.1.7.2</t>
    </r>
    <r>
      <rPr>
        <rFont val="Arial"/>
        <color theme="1"/>
        <sz val="11.0"/>
      </rPr>
      <t>Otorgamiento de asesorías psicológicas a menores infractores y sus familias.</t>
    </r>
  </si>
  <si>
    <r>
      <rPr>
        <rFont val="Arial"/>
        <b/>
        <color theme="1"/>
        <sz val="11.0"/>
      </rPr>
      <t>PAPO:</t>
    </r>
    <r>
      <rPr>
        <rFont val="Arial"/>
        <color theme="1"/>
        <sz val="11.0"/>
      </rPr>
      <t xml:space="preserve"> Porcentaje de asesorías psicológicas otorgadas.   </t>
    </r>
  </si>
  <si>
    <r>
      <rPr>
        <rFont val="Arial"/>
        <b/>
        <color theme="1"/>
        <sz val="11.0"/>
      </rPr>
      <t xml:space="preserve">UNIDAD DE MEDIDA DEL INDICADOR: </t>
    </r>
    <r>
      <rPr>
        <rFont val="Arial"/>
        <color theme="1"/>
        <sz val="11.0"/>
      </rPr>
      <t xml:space="preserve">                      
Porcentaje. 
</t>
    </r>
    <r>
      <rPr>
        <rFont val="Arial"/>
        <b/>
        <color theme="1"/>
        <sz val="11.0"/>
      </rPr>
      <t xml:space="preserve">UNIDAD DE MEDIDA DE LA VARIABLE:  </t>
    </r>
    <r>
      <rPr>
        <rFont val="Arial"/>
        <color theme="1"/>
        <sz val="11.0"/>
      </rPr>
      <t xml:space="preserve">                     
Asesorías psicológicas.</t>
    </r>
  </si>
  <si>
    <r>
      <rPr>
        <rFont val="Arial"/>
        <b/>
        <color theme="1"/>
        <sz val="11.0"/>
      </rPr>
      <t>3.1.7.3</t>
    </r>
    <r>
      <rPr>
        <rFont val="Arial"/>
        <color theme="1"/>
        <sz val="11.0"/>
      </rPr>
      <t xml:space="preserve"> Impartición de cursos de capacitación para el personal de la Dirección.</t>
    </r>
  </si>
  <si>
    <r>
      <rPr>
        <rFont val="Arial"/>
        <b/>
        <color theme="1"/>
        <sz val="11.0"/>
      </rPr>
      <t>PACI:</t>
    </r>
    <r>
      <rPr>
        <rFont val="Arial"/>
        <color theme="1"/>
        <sz val="11.0"/>
      </rPr>
      <t xml:space="preserve"> Porcentaje de cursos de capacitación impartidos.          </t>
    </r>
  </si>
  <si>
    <r>
      <rPr>
        <rFont val="Arial"/>
        <b/>
        <color theme="1"/>
        <sz val="11.0"/>
      </rPr>
      <t xml:space="preserve">UNIDAD DE MEDIDA DEL INDICADOR: </t>
    </r>
    <r>
      <rPr>
        <rFont val="Arial"/>
        <color theme="1"/>
        <sz val="11.0"/>
      </rPr>
      <t xml:space="preserve">                      
 Porcentaje.
</t>
    </r>
    <r>
      <rPr>
        <rFont val="Arial"/>
        <b/>
        <color theme="1"/>
        <sz val="11.0"/>
      </rPr>
      <t xml:space="preserve">UNIDAD DE MEDIDA DE LA  VARIABLE: </t>
    </r>
    <r>
      <rPr>
        <rFont val="Arial"/>
        <color theme="1"/>
        <sz val="11.0"/>
      </rPr>
      <t xml:space="preserve">                      
Cursos de capacitación.</t>
    </r>
  </si>
  <si>
    <r>
      <rPr>
        <rFont val="Arial"/>
        <b/>
        <color theme="1"/>
        <sz val="11.0"/>
      </rPr>
      <t>3.1.7.4</t>
    </r>
    <r>
      <rPr>
        <rFont val="Arial"/>
        <color theme="1"/>
        <sz val="11.0"/>
      </rPr>
      <t xml:space="preserve"> Realización de Talleres para familias de menores infractores.</t>
    </r>
  </si>
  <si>
    <r>
      <rPr>
        <rFont val="Arial"/>
        <b/>
        <color theme="1"/>
        <sz val="11.0"/>
      </rPr>
      <t>PTFR:</t>
    </r>
    <r>
      <rPr>
        <rFont val="Arial"/>
        <color theme="1"/>
        <sz val="11.0"/>
      </rPr>
      <t xml:space="preserve"> Porcentaje de Talleres para familias realizados.         </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</si>
  <si>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 xml:space="preserve">                
Talleres para familias.</t>
    </r>
  </si>
  <si>
    <t xml:space="preserve">C. 3.1.8  Supervisión de guarda y custodia de ciudadanos que infringen el Reglamento de Justicia Cívica. </t>
  </si>
  <si>
    <t>PSA:  Porcentaje de supervisiones aplicadas</t>
  </si>
  <si>
    <t>UNIDAD DE MEDIDA DEL INDICADOR: 
Porcentaje. 
UNIDAD DE MEDIDA DE LAS   VARIABLES:  
Supevisiones.</t>
  </si>
  <si>
    <r>
      <rPr>
        <rFont val="Arial"/>
        <b/>
        <color rgb="FF000000"/>
        <sz val="11.0"/>
      </rPr>
      <t xml:space="preserve">A. 3.1.8.1 </t>
    </r>
    <r>
      <rPr>
        <rFont val="Arial"/>
        <color rgb="FF000000"/>
        <sz val="11.0"/>
      </rPr>
      <t>Supervisión de la integridad de los infractores</t>
    </r>
  </si>
  <si>
    <t>PIA: Porcentaje de Incidencias Atentidas</t>
  </si>
  <si>
    <t xml:space="preserve">UNIDAD DE MEDIDA DEL INDICADOR:   
Porcentaje.
UNIDAD DE  MEDIDA DE LAS VARIABLES:
Incidencias. </t>
  </si>
  <si>
    <r>
      <rPr>
        <rFont val="Arial"/>
        <b/>
        <color rgb="FF000000"/>
        <sz val="11.0"/>
      </rPr>
      <t xml:space="preserve">A. 3.1.8.2 </t>
    </r>
    <r>
      <rPr>
        <rFont val="Arial"/>
        <color rgb="FF000000"/>
        <sz val="11.0"/>
      </rPr>
      <t>Conservación y mantenimiento de equipos del Centro Retencion.</t>
    </r>
  </si>
  <si>
    <t>PEC: Porcentaje de Equipo Conservado.</t>
  </si>
  <si>
    <t>UNIDAD DE MEDIDA DEL INDICADOR:   
Porcentaje.
UNIDAD DE MEDIDA DE LAS VARIABLES:  
Equipo.</t>
  </si>
  <si>
    <r>
      <rPr>
        <rFont val="Arial"/>
        <b/>
        <color rgb="FF000000"/>
        <sz val="11.0"/>
      </rPr>
      <t xml:space="preserve">A. 3.1.8.3 </t>
    </r>
    <r>
      <rPr>
        <rFont val="Arial"/>
        <color rgb="FF000000"/>
        <sz val="11.0"/>
      </rPr>
      <t>Otorgamiento de alimentos  a infractores retenidos y personal Institucional</t>
    </r>
  </si>
  <si>
    <t>POAO: Porcentaje de Órdenes de Alimentos Otorgados</t>
  </si>
  <si>
    <t>UNIDAD DE MEDIDA DEL INDICADOR:   
Porcentaje.
UNIDAD DE MEDIDA DE LAS VARIABLES:  
Órdenes de Alimentos.</t>
  </si>
  <si>
    <t>Componente
(Dirección General de Gobierno)</t>
  </si>
  <si>
    <t>3.1.9 Acciones que fortalezcan el vinculo ciudadania - gobierno con atención a las demandas Sociales</t>
  </si>
  <si>
    <r>
      <rPr>
        <rFont val="Arial"/>
        <b/>
        <color theme="1"/>
        <sz val="11.0"/>
      </rPr>
      <t xml:space="preserve">PADS: </t>
    </r>
    <r>
      <rPr>
        <rFont val="Arial"/>
        <b val="0"/>
        <color theme="1"/>
        <sz val="11.0"/>
      </rPr>
      <t>Porcentaje de Atención de las Demandas Sociales</t>
    </r>
  </si>
  <si>
    <r>
      <rPr>
        <rFont val="Arial"/>
        <b/>
        <color theme="1"/>
        <sz val="11.0"/>
      </rPr>
      <t xml:space="preserve">UNIDAD DE MEDIDA DEL INDICADOR:
</t>
    </r>
    <r>
      <rPr>
        <rFont val="Arial"/>
        <b val="0"/>
        <color theme="1"/>
        <sz val="11.0"/>
      </rPr>
      <t xml:space="preserve">Porcentaje. </t>
    </r>
    <r>
      <rPr>
        <rFont val="Arial"/>
        <b/>
        <color theme="1"/>
        <sz val="11.0"/>
      </rPr>
      <t xml:space="preserve">
UNIDAD DE MEDIDA DE LA VARIABLE:
</t>
    </r>
    <r>
      <rPr>
        <rFont val="Arial"/>
        <b val="0"/>
        <color theme="1"/>
        <sz val="11.0"/>
      </rPr>
      <t>Demandas sociales.</t>
    </r>
  </si>
  <si>
    <r>
      <rPr>
        <rFont val="Arial"/>
        <b/>
        <color theme="1"/>
        <sz val="11.0"/>
      </rPr>
      <t>3.1.9.1</t>
    </r>
    <r>
      <rPr>
        <rFont val="Arial"/>
        <color theme="1"/>
        <sz val="11.0"/>
      </rPr>
      <t xml:space="preserve"> Realización del Sorteo del Servicio Nacional Clase correspondiente.</t>
    </r>
  </si>
  <si>
    <r>
      <rPr>
        <rFont val="Arial"/>
        <b/>
        <color theme="1"/>
        <sz val="11.0"/>
      </rPr>
      <t>PCCM:</t>
    </r>
    <r>
      <rPr>
        <rFont val="Arial"/>
        <color theme="1"/>
        <sz val="11.0"/>
      </rPr>
      <t xml:space="preserve"> Porcentaje  de cartillas militares entregadas.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</si>
  <si>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Cartillas militares entregadas.</t>
    </r>
  </si>
  <si>
    <r>
      <rPr>
        <rFont val="Arial"/>
        <b/>
        <color theme="1"/>
        <sz val="11.0"/>
      </rPr>
      <t>3.1.9.2</t>
    </r>
    <r>
      <rPr>
        <rFont val="Arial"/>
        <color theme="1"/>
        <sz val="11.0"/>
      </rPr>
      <t xml:space="preserve"> Participación en las Sesiones del COESPO referente a los temas representativos de la población y resoluciones del H. Ayuntamiento</t>
    </r>
  </si>
  <si>
    <r>
      <rPr>
        <rFont val="Arial"/>
        <b/>
        <color theme="1"/>
        <sz val="11.0"/>
      </rPr>
      <t>PCSC:</t>
    </r>
    <r>
      <rPr>
        <rFont val="Arial"/>
        <color theme="1"/>
        <sz val="11.0"/>
      </rPr>
      <t xml:space="preserve"> Porcentaje de Sesiones de COESPO participadas.</t>
    </r>
  </si>
  <si>
    <r>
      <rPr>
        <rFont val="Arial"/>
        <b/>
        <color theme="1"/>
        <sz val="11.0"/>
      </rPr>
      <t xml:space="preserve">UNIDAD DE MEDIDA DEL INDICADOR: </t>
    </r>
    <r>
      <rPr>
        <rFont val="Arial"/>
        <color theme="1"/>
        <sz val="11.0"/>
      </rPr>
      <t xml:space="preserve">
Porcentaje.
</t>
    </r>
    <r>
      <rPr>
        <rFont val="Arial"/>
        <b/>
        <color theme="1"/>
        <sz val="11.0"/>
      </rPr>
      <t>UNIDAD DE MEDIDA DE LA VARIABLE:</t>
    </r>
    <r>
      <rPr>
        <rFont val="Arial"/>
        <color theme="1"/>
        <sz val="11.0"/>
      </rPr>
      <t xml:space="preserve">
Sesiones de COESPO.</t>
    </r>
  </si>
  <si>
    <r>
      <rPr>
        <rFont val="Arial"/>
        <b/>
        <color theme="1"/>
        <sz val="11.0"/>
      </rPr>
      <t xml:space="preserve">3.1.9.3 </t>
    </r>
    <r>
      <rPr>
        <rFont val="Arial"/>
        <color theme="1"/>
        <sz val="11.0"/>
      </rPr>
      <t>Realización de reuniones mensuales con la Delegación de Alfredo V. Bonfil y la Subdelegación de Puerto Juárez.</t>
    </r>
  </si>
  <si>
    <r>
      <rPr>
        <rFont val="Arial"/>
        <b/>
        <color theme="1"/>
        <sz val="11.0"/>
      </rPr>
      <t>PRDS</t>
    </r>
    <r>
      <rPr>
        <rFont val="Arial"/>
        <color theme="1"/>
        <sz val="11.0"/>
      </rPr>
      <t xml:space="preserve">: Porcentaje de reuniones con DAVB y SbPJ realizadas. </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</si>
  <si>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Reuniones mensuales con DAVB y SbPJ.</t>
    </r>
  </si>
  <si>
    <r>
      <rPr>
        <rFont val="Arial"/>
        <b/>
        <color theme="1"/>
        <sz val="11.0"/>
      </rPr>
      <t>3.1.9.4</t>
    </r>
    <r>
      <rPr>
        <rFont val="Arial"/>
        <color theme="1"/>
        <sz val="11.0"/>
      </rPr>
      <t xml:space="preserve"> Atención a manifestaciones y cierres de vias de comunicación en el Ambito Municipal</t>
    </r>
  </si>
  <si>
    <r>
      <rPr>
        <rFont val="Arial"/>
        <b/>
        <color theme="1"/>
        <sz val="11.0"/>
      </rPr>
      <t xml:space="preserve">PRDS: </t>
    </r>
    <r>
      <rPr>
        <rFont val="Arial"/>
        <color theme="1"/>
        <sz val="11.0"/>
      </rPr>
      <t>Porcentaje de atenciones a manisfestaciones y cierres de vias de comunicación en el ambito municipal.</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</si>
  <si>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Manifestaciones atendidas.</t>
    </r>
  </si>
  <si>
    <t>Componente
(Dirección de Asuntos Religiosos)</t>
  </si>
  <si>
    <t>3.1.10 Atenciones en asuntos religiosos brindadas.</t>
  </si>
  <si>
    <r>
      <rPr>
        <rFont val="Arial"/>
        <b/>
        <color theme="1"/>
        <sz val="11.0"/>
      </rPr>
      <t xml:space="preserve">PARB: </t>
    </r>
    <r>
      <rPr>
        <rFont val="Arial"/>
        <color theme="1"/>
        <sz val="11.0"/>
      </rPr>
      <t xml:space="preserve">Porcentaje de Atenciones en Asuntos Religiosos brindadas. </t>
    </r>
  </si>
  <si>
    <r>
      <rPr>
        <rFont val="Arial"/>
        <b/>
        <color theme="1"/>
        <sz val="11.0"/>
      </rPr>
      <t xml:space="preserve">UNIDAD DE MEDIDA DEL INDICADOR: </t>
    </r>
    <r>
      <rPr>
        <rFont val="Arial"/>
        <color theme="1"/>
        <sz val="11.0"/>
      </rPr>
      <t xml:space="preserve">
Porcentaje
</t>
    </r>
    <r>
      <rPr>
        <rFont val="Arial"/>
        <b/>
        <color theme="1"/>
        <sz val="11.0"/>
      </rPr>
      <t>UNIDAD DE MEDIDA DE LAS VARIABLES:</t>
    </r>
    <r>
      <rPr>
        <rFont val="Arial"/>
        <color theme="1"/>
        <sz val="11.0"/>
      </rPr>
      <t xml:space="preserve">
Atenciones en asuntos religiosos.</t>
    </r>
  </si>
  <si>
    <r>
      <rPr>
        <rFont val="Arial"/>
        <b/>
        <color theme="1"/>
        <sz val="11.0"/>
      </rPr>
      <t xml:space="preserve">3.1.10.1 </t>
    </r>
    <r>
      <rPr>
        <rFont val="Arial"/>
        <color theme="1"/>
        <sz val="11.0"/>
      </rPr>
      <t xml:space="preserve">Realización de actividades comunitarias con apoyo de grupos religiosos. </t>
    </r>
  </si>
  <si>
    <r>
      <rPr>
        <rFont val="Arial"/>
        <b/>
        <color theme="1"/>
        <sz val="11.0"/>
      </rPr>
      <t xml:space="preserve">PAGR: </t>
    </r>
    <r>
      <rPr>
        <rFont val="Arial"/>
        <color theme="1"/>
        <sz val="11.0"/>
      </rPr>
      <t>Porcentaje de actividades comunitarias con apoyo de Grupos Religiosos realizadas.</t>
    </r>
  </si>
  <si>
    <r>
      <rPr>
        <rFont val="Arial"/>
        <b/>
        <color theme="1"/>
        <sz val="11.0"/>
      </rPr>
      <t xml:space="preserve">UNIDAD DE MEDIDA DEL INDICADOR: </t>
    </r>
    <r>
      <rPr>
        <rFont val="Arial"/>
        <color theme="1"/>
        <sz val="11.0"/>
      </rPr>
      <t xml:space="preserve">
Porcentaje
</t>
    </r>
    <r>
      <rPr>
        <rFont val="Arial"/>
        <b/>
        <color theme="1"/>
        <sz val="11.0"/>
      </rPr>
      <t>UNIDAD DE MEDIDA DE LAS VARIABLES:</t>
    </r>
    <r>
      <rPr>
        <rFont val="Arial"/>
        <color theme="1"/>
        <sz val="11.0"/>
      </rPr>
      <t xml:space="preserve">
Actividades comunitarias.</t>
    </r>
  </si>
  <si>
    <r>
      <rPr>
        <rFont val="Arial"/>
        <b/>
        <color theme="1"/>
        <sz val="11.0"/>
      </rPr>
      <t>3.1.10.2</t>
    </r>
    <r>
      <rPr>
        <rFont val="Arial"/>
        <color theme="1"/>
        <sz val="11.0"/>
      </rPr>
      <t xml:space="preserve"> Capacitación en materia religiosa que fortalezcan la laicidad del municipio.</t>
    </r>
  </si>
  <si>
    <r>
      <rPr>
        <rFont val="Arial"/>
        <b/>
        <color theme="1"/>
        <sz val="11.0"/>
      </rPr>
      <t xml:space="preserve">PCMR: </t>
    </r>
    <r>
      <rPr>
        <rFont val="Arial"/>
        <color theme="1"/>
        <sz val="11.0"/>
      </rPr>
      <t>Porcentaje de participantes en materia religiosa capacitados(as).</t>
    </r>
  </si>
  <si>
    <r>
      <rPr>
        <rFont val="Arial"/>
        <b/>
        <color theme="1"/>
        <sz val="11.0"/>
      </rPr>
      <t xml:space="preserve">UNIDAD DE MEDIDA DEL INDICADOR: </t>
    </r>
    <r>
      <rPr>
        <rFont val="Arial"/>
        <color theme="1"/>
        <sz val="11.0"/>
      </rPr>
      <t xml:space="preserve">
Porcentaje
</t>
    </r>
    <r>
      <rPr>
        <rFont val="Arial"/>
        <b/>
        <color theme="1"/>
        <sz val="11.0"/>
      </rPr>
      <t xml:space="preserve">UNIDAD DE MEDIDA DE LAS VARIABLE  </t>
    </r>
    <r>
      <rPr>
        <rFont val="Arial"/>
        <color theme="1"/>
        <sz val="11.0"/>
      </rPr>
      <t xml:space="preserve"> Participantes capacitados(as)</t>
    </r>
  </si>
  <si>
    <r>
      <rPr>
        <rFont val="Arial"/>
        <b/>
        <color theme="1"/>
        <sz val="11.0"/>
      </rPr>
      <t xml:space="preserve">3.1.10.3 </t>
    </r>
    <r>
      <rPr>
        <rFont val="Arial"/>
        <color theme="1"/>
        <sz val="11.0"/>
      </rPr>
      <t>Actualización del Padrón Municipal de Templos (PMT).</t>
    </r>
  </si>
  <si>
    <r>
      <rPr>
        <rFont val="Arial"/>
        <b/>
        <color theme="1"/>
        <sz val="11.0"/>
      </rPr>
      <t>PAEX</t>
    </r>
    <r>
      <rPr>
        <rFont val="Arial"/>
        <color theme="1"/>
        <sz val="11.0"/>
      </rPr>
      <t>: Porcentaje de expedientes del Padrón Municipal de Templos actualizados.</t>
    </r>
  </si>
  <si>
    <r>
      <rPr>
        <rFont val="Arial"/>
        <b/>
        <color theme="1"/>
        <sz val="11.0"/>
      </rPr>
      <t xml:space="preserve">UNIDAD DE MEDIDA DEL INDICADOR: </t>
    </r>
    <r>
      <rPr>
        <rFont val="Arial"/>
        <color theme="1"/>
        <sz val="11.0"/>
      </rPr>
      <t xml:space="preserve">
Porcentaje
</t>
    </r>
    <r>
      <rPr>
        <rFont val="Arial"/>
        <b/>
        <color theme="1"/>
        <sz val="11.0"/>
      </rPr>
      <t>UNIDAD DE MEDIDA DE LAS VARIABLES:</t>
    </r>
    <r>
      <rPr>
        <rFont val="Arial"/>
        <color theme="1"/>
        <sz val="11.0"/>
      </rPr>
      <t xml:space="preserve">
Expedientes del Padrón Municipal de Templos.</t>
    </r>
  </si>
  <si>
    <r>
      <rPr>
        <rFont val="Arial"/>
        <b/>
        <color theme="1"/>
        <sz val="11.0"/>
      </rPr>
      <t xml:space="preserve">3.1.10.4 </t>
    </r>
    <r>
      <rPr>
        <rFont val="Arial"/>
        <color theme="1"/>
        <sz val="11.0"/>
      </rPr>
      <t>Verificación de la normativa municipal aplicable al sector religioso.</t>
    </r>
  </si>
  <si>
    <r>
      <rPr>
        <rFont val="Arial"/>
        <b/>
        <color theme="1"/>
        <sz val="11.0"/>
      </rPr>
      <t xml:space="preserve">PVAR: </t>
    </r>
    <r>
      <rPr>
        <rFont val="Arial"/>
        <color theme="1"/>
        <sz val="11.0"/>
      </rPr>
      <t>Porcentaje de  normativa municipal del sector religioso verificada.</t>
    </r>
  </si>
  <si>
    <r>
      <rPr>
        <rFont val="Arial"/>
        <b/>
        <color theme="1"/>
        <sz val="11.0"/>
      </rPr>
      <t xml:space="preserve">UNIDAD DE MEDIDA DEL INDICADOR: </t>
    </r>
    <r>
      <rPr>
        <rFont val="Arial"/>
        <color theme="1"/>
        <sz val="11.0"/>
      </rPr>
      <t xml:space="preserve">
Porcentaje
</t>
    </r>
    <r>
      <rPr>
        <rFont val="Arial"/>
        <b/>
        <color theme="1"/>
        <sz val="11.0"/>
      </rPr>
      <t>UNIDAD DE MEDIDA DE LAS VARIABLES:</t>
    </r>
    <r>
      <rPr>
        <rFont val="Arial"/>
        <color theme="1"/>
        <sz val="11.0"/>
      </rPr>
      <t xml:space="preserve">
Verificaciones normativas.</t>
    </r>
  </si>
  <si>
    <r>
      <rPr>
        <rFont val="Arial"/>
        <b/>
        <color theme="1"/>
        <sz val="11.0"/>
      </rPr>
      <t>3.1.10.5</t>
    </r>
    <r>
      <rPr>
        <rFont val="Arial"/>
        <color theme="1"/>
        <sz val="11.0"/>
      </rPr>
      <t xml:space="preserve"> Realización de actividades enfocadas a la construcción de Paz</t>
    </r>
  </si>
  <si>
    <r>
      <rPr>
        <rFont val="Arial"/>
        <b/>
        <color theme="1"/>
        <sz val="11.0"/>
      </rPr>
      <t xml:space="preserve">PPACP: </t>
    </r>
    <r>
      <rPr>
        <rFont val="Arial"/>
        <color theme="1"/>
        <sz val="11.0"/>
      </rPr>
      <t xml:space="preserve">Porcentaje de participantes en actividades de construcción de Paz. </t>
    </r>
  </si>
  <si>
    <r>
      <rPr>
        <rFont val="Arial"/>
        <b/>
        <color theme="1"/>
        <sz val="11.0"/>
      </rPr>
      <t xml:space="preserve">UNIDAD DE MEDIDA DEL INDICADOR: </t>
    </r>
    <r>
      <rPr>
        <rFont val="Arial"/>
        <color theme="1"/>
        <sz val="11.0"/>
      </rPr>
      <t xml:space="preserve">
Porcentaje.
</t>
    </r>
    <r>
      <rPr>
        <rFont val="Arial"/>
        <b/>
        <color theme="1"/>
        <sz val="11.0"/>
      </rPr>
      <t xml:space="preserve">UNIDAD DE MEDIDA DE LAS VARIABLES: 
</t>
    </r>
    <r>
      <rPr>
        <rFont val="Arial"/>
        <color theme="1"/>
        <sz val="11.0"/>
      </rPr>
      <t>Participantes de actividades de reconstrucción del Tejido Social.</t>
    </r>
  </si>
  <si>
    <r>
      <rPr>
        <rFont val="Arial"/>
        <b/>
        <color theme="1"/>
        <sz val="11.0"/>
      </rPr>
      <t>3.1.10.6</t>
    </r>
    <r>
      <rPr>
        <rFont val="Arial"/>
        <color theme="1"/>
        <sz val="11.0"/>
      </rPr>
      <t>Realización de los trámites solicitados por las asociaciones y agrupaciones religiosas.</t>
    </r>
  </si>
  <si>
    <r>
      <rPr>
        <rFont val="Arial"/>
        <b/>
        <color theme="1"/>
        <sz val="11.0"/>
      </rPr>
      <t>PTSR:</t>
    </r>
    <r>
      <rPr>
        <rFont val="Arial"/>
        <color theme="1"/>
        <sz val="11.0"/>
      </rPr>
      <t xml:space="preserve"> Porcentaje de trámites del sector religioso realizados.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</si>
  <si>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LAS VARIABLES: 
</t>
    </r>
    <r>
      <rPr>
        <rFont val="Arial"/>
        <color theme="1"/>
        <sz val="11.0"/>
      </rPr>
      <t>Trámites del sector religioso.</t>
    </r>
  </si>
  <si>
    <r>
      <rPr>
        <rFont val="Arial"/>
        <b/>
        <color theme="1"/>
        <sz val="11.0"/>
      </rPr>
      <t xml:space="preserve">3.1.10.7 </t>
    </r>
    <r>
      <rPr>
        <rFont val="Arial"/>
        <color theme="1"/>
        <sz val="11.0"/>
      </rPr>
      <t xml:space="preserve"> Asesoramiento para el registro de las agrupaciones religiosas.</t>
    </r>
  </si>
  <si>
    <r>
      <rPr>
        <rFont val="Arial"/>
        <b/>
        <color theme="1"/>
        <sz val="11.0"/>
      </rPr>
      <t xml:space="preserve">PAAAR: </t>
    </r>
    <r>
      <rPr>
        <rFont val="Arial"/>
        <color theme="1"/>
        <sz val="11.0"/>
      </rPr>
      <t>Porcentaje de asesorías  hacia asociaciones y agrupaciones religiosas.</t>
    </r>
  </si>
  <si>
    <r>
      <rPr>
        <rFont val="Arial"/>
        <b/>
        <color theme="1"/>
        <sz val="11.0"/>
      </rPr>
      <t xml:space="preserve">UNIDAD DE MEDIDA DEL INDICADOR: </t>
    </r>
    <r>
      <rPr>
        <rFont val="Arial"/>
        <color theme="1"/>
        <sz val="11.0"/>
      </rPr>
      <t xml:space="preserve">
Porcentaje
</t>
    </r>
    <r>
      <rPr>
        <rFont val="Arial"/>
        <b/>
        <color theme="1"/>
        <sz val="11.0"/>
      </rPr>
      <t xml:space="preserve">UNIDAD DE MEDIDA DE LAS VARIABLES: 
</t>
    </r>
    <r>
      <rPr>
        <rFont val="Arial"/>
        <color theme="1"/>
        <sz val="11.0"/>
      </rPr>
      <t>Asesorías jurídicas.</t>
    </r>
  </si>
  <si>
    <r>
      <rPr>
        <rFont val="Arial"/>
        <b/>
        <color theme="1"/>
        <sz val="11.0"/>
      </rPr>
      <t xml:space="preserve">3.1.10.8 </t>
    </r>
    <r>
      <rPr>
        <rFont val="Arial"/>
        <b val="0"/>
        <color theme="1"/>
        <sz val="11.0"/>
      </rPr>
      <t>Realización de actividad enfocadas a la Promoción, Respeto y Tolerancia Religiosa</t>
    </r>
  </si>
  <si>
    <r>
      <rPr>
        <rFont val="Arial"/>
        <b/>
        <color theme="1"/>
        <sz val="11.0"/>
      </rPr>
      <t xml:space="preserve">PAPRT: </t>
    </r>
    <r>
      <rPr>
        <rFont val="Arial"/>
        <color theme="1"/>
        <sz val="11.0"/>
      </rPr>
      <t>Porcentaje de actividades  de Promoción, respeto y Tolerancia Religiosa.</t>
    </r>
  </si>
  <si>
    <r>
      <rPr>
        <rFont val="Arial"/>
        <b/>
        <color theme="1"/>
        <sz val="11.0"/>
      </rPr>
      <t xml:space="preserve">UNIDAD DE MEDIDA DEL INDICADOR: </t>
    </r>
    <r>
      <rPr>
        <rFont val="Arial"/>
        <color theme="1"/>
        <sz val="11.0"/>
      </rPr>
      <t xml:space="preserve">
Porcentaje.
</t>
    </r>
    <r>
      <rPr>
        <rFont val="Arial"/>
        <b/>
        <color theme="1"/>
        <sz val="11.0"/>
      </rPr>
      <t>UNIDAD DE MEDIDA DE LAS VARIABLES</t>
    </r>
    <r>
      <rPr>
        <rFont val="Arial"/>
        <color theme="1"/>
        <sz val="11.0"/>
      </rPr>
      <t>: 
Participantes de la actividad del Día  de la Libertad Religiosa</t>
    </r>
  </si>
  <si>
    <t>3.1.11 Canalizaciones en temas de restitución de derechos de niñas, niños y adolescentes del municipio brindadas.</t>
  </si>
  <si>
    <r>
      <rPr>
        <rFont val="Arial"/>
        <b/>
        <color theme="1"/>
        <sz val="11.0"/>
      </rPr>
      <t>PCDN:</t>
    </r>
    <r>
      <rPr>
        <rFont val="Arial"/>
        <color theme="1"/>
        <sz val="11.0"/>
      </rPr>
      <t xml:space="preserve"> Porcentaje de canalizaciones de derechos de niñas, niños y adolescentes brindadas.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</si>
  <si>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Canalizaciones de niñas, niños y adolescentes.</t>
    </r>
  </si>
  <si>
    <r>
      <rPr>
        <rFont val="Arial"/>
        <b/>
        <color theme="1"/>
        <sz val="11.0"/>
      </rPr>
      <t xml:space="preserve">3.1.11.1 </t>
    </r>
    <r>
      <rPr>
        <rFont val="Arial"/>
        <b val="0"/>
        <color theme="1"/>
        <sz val="11.0"/>
      </rPr>
      <t>Impartición sobre la erradicación del trabajo infantil.</t>
    </r>
  </si>
  <si>
    <r>
      <rPr>
        <rFont val="Arial"/>
        <b/>
        <color theme="1"/>
        <sz val="11.0"/>
      </rPr>
      <t xml:space="preserve">PCTI: </t>
    </r>
    <r>
      <rPr>
        <rFont val="Arial"/>
        <color theme="1"/>
        <sz val="11.0"/>
      </rPr>
      <t>Porcentaje de capacitaciones para la erradicación del Trabajo Infantil impartidas.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</si>
  <si>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Capacitaciones para la erradicación del Trabajo Infantil</t>
    </r>
  </si>
  <si>
    <r>
      <rPr>
        <rFont val="Arial"/>
        <b/>
        <color theme="1"/>
        <sz val="11.0"/>
      </rPr>
      <t xml:space="preserve">3.1.11.2 </t>
    </r>
    <r>
      <rPr>
        <rFont val="Arial"/>
        <b val="0"/>
        <color theme="1"/>
        <sz val="11.0"/>
      </rPr>
      <t xml:space="preserve">Realización de actividades de prevención del embarazo adolescente en las escuelas. </t>
    </r>
  </si>
  <si>
    <r>
      <rPr>
        <rFont val="Arial"/>
        <b/>
        <color theme="1"/>
        <sz val="11.0"/>
      </rPr>
      <t>PAPE:</t>
    </r>
    <r>
      <rPr>
        <rFont val="Arial"/>
        <color theme="1"/>
        <sz val="11.0"/>
      </rPr>
      <t xml:space="preserve"> Porcentaje de actividades de prevención del embarazo realizadas.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</si>
  <si>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Actividades de prevención del embarazo.</t>
    </r>
  </si>
  <si>
    <r>
      <rPr>
        <rFont val="Arial"/>
        <b/>
        <color theme="1"/>
        <sz val="11.0"/>
      </rPr>
      <t xml:space="preserve">3.1.11.3 </t>
    </r>
    <r>
      <rPr>
        <rFont val="Arial"/>
        <b val="0"/>
        <color theme="1"/>
        <sz val="11.0"/>
      </rPr>
      <t>Sensibilización sobre los derechos humanos de la niñez y la adolescencia dentro de escuelas.</t>
    </r>
  </si>
  <si>
    <r>
      <rPr>
        <rFont val="Arial"/>
        <b/>
        <color theme="1"/>
        <sz val="11.0"/>
      </rPr>
      <t>PDNA:</t>
    </r>
    <r>
      <rPr>
        <rFont val="Arial"/>
        <color theme="1"/>
        <sz val="11.0"/>
      </rPr>
      <t xml:space="preserve"> Porcentaje de personas en actividades sobre los DH sensibilizadas.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</si>
  <si>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Personas en actividades sobre los derechos humanos.</t>
    </r>
  </si>
  <si>
    <r>
      <rPr>
        <rFont val="Arial"/>
        <b/>
        <color theme="1"/>
        <sz val="11.0"/>
      </rPr>
      <t xml:space="preserve">1.1.11.4 </t>
    </r>
    <r>
      <rPr>
        <rFont val="Arial"/>
        <b val="0"/>
        <color theme="1"/>
        <sz val="11.0"/>
      </rPr>
      <t xml:space="preserve">Difusión masiva sobre los derechos de la niñez y las adolescencias.
 </t>
    </r>
  </si>
  <si>
    <r>
      <rPr>
        <rFont val="Arial"/>
        <b/>
        <color theme="1"/>
        <sz val="11.0"/>
      </rPr>
      <t>PCNA</t>
    </r>
    <r>
      <rPr>
        <rFont val="Arial"/>
        <color theme="1"/>
        <sz val="11.0"/>
      </rPr>
      <t>: Porcentaje de campañas masivas sobre niñez y adolescencia difundidas.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</si>
  <si>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Campañas masivas sobre los derechos de la niñez y la adolescencia.</t>
    </r>
  </si>
  <si>
    <t>3.1.12 Estrategias de mejoramiento de Transporte y vialidad pública implementadas.</t>
  </si>
  <si>
    <r>
      <rPr>
        <rFont val="Arial"/>
        <b/>
        <color theme="1"/>
        <sz val="11.0"/>
      </rPr>
      <t xml:space="preserve">PEMVI: </t>
    </r>
    <r>
      <rPr>
        <rFont val="Arial"/>
        <b val="0"/>
        <color theme="1"/>
        <sz val="11.0"/>
      </rPr>
      <t xml:space="preserve">Porcentaje de estrategias de mejoramiento transporte y vialidad implementadas.  </t>
    </r>
  </si>
  <si>
    <r>
      <rPr>
        <rFont val="Arial"/>
        <b/>
        <color theme="1"/>
        <sz val="11.0"/>
      </rPr>
      <t xml:space="preserve">UNIDAD DE MEDIDA DELINDICADOR:
</t>
    </r>
    <r>
      <rPr>
        <rFont val="Arial"/>
        <b val="0"/>
        <color theme="1"/>
        <sz val="11.0"/>
      </rPr>
      <t xml:space="preserve">Porcentaje
</t>
    </r>
    <r>
      <rPr>
        <rFont val="Arial"/>
        <b/>
        <color theme="1"/>
        <sz val="11.0"/>
      </rPr>
      <t xml:space="preserve">
UNIDAD DE MEDIDA DE LA VARIABLE:
</t>
    </r>
    <r>
      <rPr>
        <rFont val="Arial"/>
        <b val="0"/>
        <color theme="1"/>
        <sz val="11.0"/>
      </rPr>
      <t>Estrategias de mejoramiento  de transporte y vialidad.</t>
    </r>
  </si>
  <si>
    <r>
      <rPr>
        <rFont val="Arial"/>
        <b/>
        <color theme="1"/>
        <sz val="11.0"/>
      </rPr>
      <t xml:space="preserve">3.1.12.1 </t>
    </r>
    <r>
      <rPr>
        <rFont val="Arial"/>
        <b val="0"/>
        <color theme="1"/>
        <sz val="11.0"/>
      </rPr>
      <t>Realización de verificaciones de la normatividad en materia de transporte y vialidad.</t>
    </r>
  </si>
  <si>
    <r>
      <rPr>
        <rFont val="Arial"/>
        <b/>
        <color theme="1"/>
        <sz val="11.0"/>
      </rPr>
      <t>PNTV:</t>
    </r>
    <r>
      <rPr>
        <rFont val="Arial"/>
        <color theme="1"/>
        <sz val="11.0"/>
      </rPr>
      <t xml:space="preserve"> Porcentaje de verificaciones de normatividad en transporte y vialidad realizadas.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</si>
  <si>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Verificaciones de normatividad </t>
    </r>
  </si>
  <si>
    <r>
      <rPr>
        <rFont val="Arial"/>
        <b/>
        <color theme="1"/>
        <sz val="11.0"/>
      </rPr>
      <t xml:space="preserve">3.1.12.2. </t>
    </r>
    <r>
      <rPr>
        <rFont val="Arial"/>
        <b val="0"/>
        <color theme="1"/>
        <sz val="11.0"/>
      </rPr>
      <t>Elaboración de propuestas de Seguridad Vial y  de Movilidad Urbana Sostenible.</t>
    </r>
  </si>
  <si>
    <r>
      <rPr>
        <rFont val="Arial"/>
        <b/>
        <color theme="1"/>
        <sz val="11.0"/>
      </rPr>
      <t xml:space="preserve">PVMU: </t>
    </r>
    <r>
      <rPr>
        <rFont val="Arial"/>
        <color theme="1"/>
        <sz val="11.0"/>
      </rPr>
      <t>Porcentaje de propuestas de Seguridad Vial y  de Movilidad Urbana elaboradas.</t>
    </r>
  </si>
  <si>
    <r>
      <rPr>
        <rFont val="Arial"/>
        <b/>
        <color theme="1"/>
        <sz val="11.0"/>
      </rPr>
      <t>UNIDAD DE MÉDIDA DEL INDICADOR:</t>
    </r>
    <r>
      <rPr>
        <rFont val="Arial"/>
        <color theme="1"/>
        <sz val="11.0"/>
      </rPr>
      <t xml:space="preserve">
Porcentaje.
</t>
    </r>
    <r>
      <rPr>
        <rFont val="Arial"/>
        <b/>
        <color theme="1"/>
        <sz val="11.0"/>
      </rPr>
      <t>UNIDAD DE MEDIDA DE LA VARIABLE:</t>
    </r>
    <r>
      <rPr>
        <rFont val="Arial"/>
        <color theme="1"/>
        <sz val="11.0"/>
      </rPr>
      <t xml:space="preserve">
Propuestas de Seguridad Vial y  de Movilidad Urbana.</t>
    </r>
  </si>
  <si>
    <r>
      <rPr>
        <rFont val="Arial"/>
        <b/>
        <color theme="1"/>
        <sz val="11.0"/>
      </rPr>
      <t xml:space="preserve">3.1.12.3. </t>
    </r>
    <r>
      <rPr>
        <rFont val="Arial"/>
        <b val="0"/>
        <color theme="1"/>
        <sz val="11.0"/>
      </rPr>
      <t>Creación de proyectos integrales de transporte</t>
    </r>
  </si>
  <si>
    <r>
      <rPr>
        <rFont val="Arial"/>
        <b/>
        <color theme="1"/>
        <sz val="11.0"/>
      </rPr>
      <t>PPITE:</t>
    </r>
    <r>
      <rPr>
        <rFont val="Arial"/>
        <color theme="1"/>
        <sz val="11.0"/>
      </rPr>
      <t xml:space="preserve"> Porcentaje de proyectos integrales de transporte elaborados.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</si>
  <si>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Proyectos integrales de transporte.</t>
    </r>
  </si>
  <si>
    <r>
      <rPr>
        <rFont val="Arial"/>
        <b/>
        <color theme="1"/>
        <sz val="11.0"/>
      </rPr>
      <t xml:space="preserve">3.1.12.4 </t>
    </r>
    <r>
      <rPr>
        <rFont val="Arial"/>
        <b val="0"/>
        <color theme="1"/>
        <sz val="11.0"/>
      </rPr>
      <t>Autorización de análisis técnico para el establecimiento de rutas de transporte basadas en las necesidades de la población.</t>
    </r>
  </si>
  <si>
    <r>
      <rPr>
        <rFont val="Arial"/>
        <b/>
        <color theme="1"/>
        <sz val="11.0"/>
      </rPr>
      <t xml:space="preserve">PAAT: </t>
    </r>
    <r>
      <rPr>
        <rFont val="Arial"/>
        <color theme="1"/>
        <sz val="11.0"/>
      </rPr>
      <t>Porcentaje de establecimiento de rutas autorizadas.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</si>
  <si>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Establecimiento de rutas.</t>
    </r>
  </si>
  <si>
    <r>
      <rPr>
        <rFont val="Arial"/>
        <b/>
        <color theme="1"/>
        <sz val="11.0"/>
      </rPr>
      <t>3.1.12..5</t>
    </r>
    <r>
      <rPr>
        <rFont val="Arial"/>
        <b val="0"/>
        <color theme="1"/>
        <sz val="11.0"/>
      </rPr>
      <t xml:space="preserve"> Gestión de proyectos de estructuración vial. </t>
    </r>
  </si>
  <si>
    <r>
      <rPr>
        <rFont val="Arial"/>
        <b/>
        <color theme="1"/>
        <sz val="11.0"/>
      </rPr>
      <t xml:space="preserve">PPEV: </t>
    </r>
    <r>
      <rPr>
        <rFont val="Arial"/>
        <color theme="1"/>
        <sz val="11.0"/>
      </rPr>
      <t>Porcentaje de proyectos de estructuración vial elaborados.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</si>
  <si>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Proyectos de estructuración vial.</t>
    </r>
  </si>
  <si>
    <t>Direccion del H. Cuerpo de Bomberos</t>
  </si>
  <si>
    <t>3.1.13 Prevención y combate de incendios, atención y respuesta de emergencias como accidentes, rescates y capacitaciones.</t>
  </si>
  <si>
    <r>
      <rPr>
        <rFont val="Arial"/>
        <b/>
        <color theme="1"/>
        <sz val="11.0"/>
      </rPr>
      <t>PCIP:</t>
    </r>
    <r>
      <rPr>
        <rFont val="Arial"/>
        <color theme="1"/>
        <sz val="11.0"/>
      </rPr>
      <t>Porcentaje de personas atendidas</t>
    </r>
  </si>
  <si>
    <r>
      <rPr>
        <rFont val="Arial"/>
        <b/>
        <color theme="1"/>
        <sz val="11.0"/>
      </rPr>
      <t>UNIDAD DE MEDIDA DEL INDICADOR:</t>
    </r>
    <r>
      <rPr>
        <rFont val="Arial"/>
        <color theme="1"/>
        <sz val="11.0"/>
      </rPr>
      <t xml:space="preserve">
Porcentaje       
</t>
    </r>
    <r>
      <rPr>
        <rFont val="Arial"/>
        <b/>
        <color theme="1"/>
        <sz val="11.0"/>
      </rPr>
      <t xml:space="preserve">
UNIDAD DE MEDIDA DE LA VARIABLE: </t>
    </r>
    <r>
      <rPr>
        <rFont val="Arial"/>
        <color theme="1"/>
        <sz val="11.0"/>
      </rPr>
      <t xml:space="preserve">
Personas integradas en Cómites. </t>
    </r>
  </si>
  <si>
    <r>
      <rPr>
        <rFont val="Arial"/>
        <b/>
        <color theme="1"/>
        <sz val="11.0"/>
      </rPr>
      <t xml:space="preserve">3.1.13.1 </t>
    </r>
    <r>
      <rPr>
        <rFont val="Arial"/>
        <b val="0"/>
        <color theme="1"/>
        <sz val="11.0"/>
      </rPr>
      <t>Capacitación en prevención de riesgos al personal organizaciones del sector público y privado.</t>
    </r>
  </si>
  <si>
    <r>
      <rPr>
        <rFont val="Arial"/>
        <b/>
        <color theme="1"/>
        <sz val="11.0"/>
      </rPr>
      <t>POPC</t>
    </r>
    <r>
      <rPr>
        <rFont val="Arial"/>
        <color theme="1"/>
        <sz val="11.0"/>
      </rPr>
      <t>: Porcentaje de personal de organizaciones públicas y privadas capacitadas.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</si>
  <si>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Personal de Organizaciones públicas y privadas.</t>
    </r>
  </si>
  <si>
    <r>
      <rPr>
        <rFont val="Arial"/>
        <b/>
        <color theme="1"/>
        <sz val="11.0"/>
      </rPr>
      <t>3.1.13.2</t>
    </r>
    <r>
      <rPr>
        <rFont val="Arial"/>
        <b val="0"/>
        <color theme="1"/>
        <sz val="11.0"/>
      </rPr>
      <t xml:space="preserve"> Verificación de las medidas de seguridad en eventos masivos. </t>
    </r>
  </si>
  <si>
    <r>
      <rPr>
        <rFont val="Arial"/>
        <b/>
        <color theme="1"/>
        <sz val="11.0"/>
      </rPr>
      <t>PEMV</t>
    </r>
    <r>
      <rPr>
        <rFont val="Arial"/>
        <color theme="1"/>
        <sz val="11.0"/>
      </rPr>
      <t xml:space="preserve">: Porcentaje de eventos másivos con medidas de seguridad verificadas. </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</si>
  <si>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Eventos másivos.</t>
    </r>
  </si>
  <si>
    <r>
      <rPr>
        <rFont val="Arial"/>
        <b/>
        <color theme="1"/>
        <sz val="11.0"/>
      </rPr>
      <t xml:space="preserve">3.1.13.3 </t>
    </r>
    <r>
      <rPr>
        <rFont val="Arial"/>
        <b val="0"/>
        <color theme="1"/>
        <sz val="11.0"/>
      </rPr>
      <t>Capacitación de niñas y niños sobre las medidas de prevención de riesgos.</t>
    </r>
  </si>
  <si>
    <r>
      <rPr>
        <rFont val="Arial"/>
        <b/>
        <color theme="1"/>
        <sz val="11.0"/>
      </rPr>
      <t xml:space="preserve">PNNC: </t>
    </r>
    <r>
      <rPr>
        <rFont val="Arial"/>
        <color theme="1"/>
        <sz val="11.0"/>
      </rPr>
      <t>Porcentaje de niñas y niños capacitados.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</si>
  <si>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Niñas y niños.</t>
    </r>
  </si>
  <si>
    <r>
      <rPr>
        <rFont val="Arial"/>
        <b/>
        <color theme="1"/>
        <sz val="11.0"/>
      </rPr>
      <t>3.1.13.4</t>
    </r>
    <r>
      <rPr>
        <rFont val="Arial"/>
        <b val="0"/>
        <color theme="1"/>
        <sz val="11.0"/>
      </rPr>
      <t xml:space="preserve"> Revisión de los riesgos potenciales en establecimientos hoteleros, restauranteros y comerciales.</t>
    </r>
  </si>
  <si>
    <r>
      <rPr>
        <rFont val="Arial"/>
        <b/>
        <color theme="1"/>
        <sz val="11.0"/>
      </rPr>
      <t>PEMS</t>
    </r>
    <r>
      <rPr>
        <rFont val="Arial"/>
        <color theme="1"/>
        <sz val="11.0"/>
      </rPr>
      <t>: Porcentaje de establecimientos con medidas de seguridad revisados.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</si>
  <si>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Establecimientos.</t>
    </r>
  </si>
  <si>
    <r>
      <rPr>
        <rFont val="Arial"/>
        <b/>
        <color theme="1"/>
        <sz val="11.0"/>
      </rPr>
      <t xml:space="preserve">3.1.13.5 </t>
    </r>
    <r>
      <rPr>
        <rFont val="Arial"/>
        <b val="0"/>
        <color theme="1"/>
        <sz val="11.0"/>
      </rPr>
      <t xml:space="preserve">Atención de llamadas de auxilios para prevenir riesgos potenciales. </t>
    </r>
  </si>
  <si>
    <r>
      <rPr>
        <rFont val="Arial"/>
        <b/>
        <color theme="1"/>
        <sz val="11.0"/>
      </rPr>
      <t>PLLA:</t>
    </r>
    <r>
      <rPr>
        <rFont val="Arial"/>
        <color theme="1"/>
        <sz val="11.0"/>
      </rPr>
      <t xml:space="preserve"> Porcentaje de llamadas de auxilio atendidas. </t>
    </r>
  </si>
  <si>
    <r>
      <rPr>
        <rFont val="Arial"/>
        <b/>
        <color theme="1"/>
        <sz val="11.0"/>
      </rPr>
      <t xml:space="preserve">UNIDAD DE MEDIDA DEL INDICADOR:   </t>
    </r>
    <r>
      <rPr>
        <rFont val="Arial"/>
        <color theme="1"/>
        <sz val="11.0"/>
      </rPr>
      <t xml:space="preserve">                    
Porcentaje.
</t>
    </r>
    <r>
      <rPr>
        <rFont val="Arial"/>
        <b/>
        <color theme="1"/>
        <sz val="11.0"/>
      </rPr>
      <t xml:space="preserve">UNIDAD DE MEDIDA DE LA VARIABLE: </t>
    </r>
    <r>
      <rPr>
        <rFont val="Arial"/>
        <color theme="1"/>
        <sz val="11.0"/>
      </rPr>
      <t xml:space="preserve">                    
Llamadas de auxilio. </t>
    </r>
  </si>
  <si>
    <r>
      <rPr>
        <rFont val="Arial"/>
        <b/>
        <color theme="1"/>
        <sz val="11.0"/>
      </rPr>
      <t>3.1.13.6</t>
    </r>
    <r>
      <rPr>
        <rFont val="Arial"/>
        <b val="0"/>
        <color theme="1"/>
        <sz val="11.0"/>
      </rPr>
      <t xml:space="preserve"> Capacitación a elementos del Honorable Cuerpo de Bomberos.</t>
    </r>
  </si>
  <si>
    <r>
      <rPr>
        <rFont val="Arial"/>
        <b/>
        <color theme="1"/>
        <sz val="11.0"/>
      </rPr>
      <t>PHBC</t>
    </r>
    <r>
      <rPr>
        <rFont val="Arial"/>
        <color theme="1"/>
        <sz val="11.0"/>
      </rPr>
      <t xml:space="preserve">: Porcentaje de elementos del Honorable Cuerpo de Bomberos capacitados.   </t>
    </r>
  </si>
  <si>
    <r>
      <rPr>
        <rFont val="Arial"/>
        <b/>
        <color theme="1"/>
        <sz val="11.0"/>
      </rPr>
      <t xml:space="preserve">UNIDAD DE MEDIDA DEL INDICADOR: </t>
    </r>
    <r>
      <rPr>
        <rFont val="Arial"/>
        <color theme="1"/>
        <sz val="11.0"/>
      </rPr>
      <t xml:space="preserve">          Porcentaje.
</t>
    </r>
    <r>
      <rPr>
        <rFont val="Arial"/>
        <b/>
        <color theme="1"/>
        <sz val="11.0"/>
      </rPr>
      <t>UNIDAD DE MEDIDA DE LA VARIABLE:</t>
    </r>
    <r>
      <rPr>
        <rFont val="Arial"/>
        <color theme="1"/>
        <sz val="11.0"/>
      </rPr>
      <t xml:space="preserve">                       
Elementos del Honorable Cuerpo de Bomberos.</t>
    </r>
  </si>
  <si>
    <r>
      <rPr>
        <rFont val="Arial"/>
        <b/>
        <color theme="1"/>
        <sz val="11.0"/>
      </rPr>
      <t>3.1.13.7</t>
    </r>
    <r>
      <rPr>
        <rFont val="Arial"/>
        <b val="0"/>
        <color theme="1"/>
        <sz val="11.0"/>
      </rPr>
      <t xml:space="preserve"> Incremento de equipos de protección corporal para elementos del Honorable Cuerpo de Bomberos. </t>
    </r>
  </si>
  <si>
    <r>
      <rPr>
        <rFont val="Arial"/>
        <b/>
        <color theme="1"/>
        <sz val="11.0"/>
      </rPr>
      <t>PEQI</t>
    </r>
    <r>
      <rPr>
        <rFont val="Arial"/>
        <color theme="1"/>
        <sz val="11.0"/>
      </rPr>
      <t>: Porcentaje de equipos de protección corporal incrementado.</t>
    </r>
  </si>
  <si>
    <r>
      <rPr>
        <rFont val="Arial"/>
        <b/>
        <color theme="1"/>
        <sz val="11.0"/>
      </rPr>
      <t xml:space="preserve">UNIDAD DE MEDIDA DEL INDICADOR:  </t>
    </r>
    <r>
      <rPr>
        <rFont val="Arial"/>
        <color theme="1"/>
        <sz val="11.0"/>
      </rPr>
      <t xml:space="preserve">
Porcentaje.
                            </t>
    </r>
    <r>
      <rPr>
        <rFont val="Arial"/>
        <b/>
        <color theme="1"/>
        <sz val="11.0"/>
      </rPr>
      <t xml:space="preserve">      
UNIDAD DE MEDIDA DE LA VARIABLE:</t>
    </r>
    <r>
      <rPr>
        <rFont val="Arial"/>
        <color theme="1"/>
        <sz val="11.0"/>
      </rPr>
      <t xml:space="preserve">                    Equipos de protección corporal</t>
    </r>
  </si>
  <si>
    <t>3.1.14 Sesiones de cabildo para la aprobación de los temas y resoluciones del Ayuntamiento celebradas.</t>
  </si>
  <si>
    <r>
      <rPr>
        <rFont val="Arial"/>
        <b/>
        <color theme="1"/>
        <sz val="11.0"/>
      </rPr>
      <t>PSCC:</t>
    </r>
    <r>
      <rPr>
        <rFont val="Arial"/>
        <color theme="1"/>
        <sz val="11.0"/>
      </rPr>
      <t xml:space="preserve"> Porcentaje de sesiones de cabildo celebradas.</t>
    </r>
  </si>
  <si>
    <r>
      <rPr>
        <rFont val="Arial"/>
        <b/>
        <color theme="1"/>
        <sz val="11.0"/>
      </rPr>
      <t xml:space="preserve">UNIDAD DE MEDIDA DEL INDICADOR: </t>
    </r>
    <r>
      <rPr>
        <rFont val="Arial"/>
        <color theme="1"/>
        <sz val="11.0"/>
      </rPr>
      <t xml:space="preserve">
Porcentaje.
</t>
    </r>
    <r>
      <rPr>
        <rFont val="Arial"/>
        <b/>
        <color theme="1"/>
        <sz val="11.0"/>
      </rPr>
      <t xml:space="preserve">
UNIDAD DE MEDIDA DE LAS VARIABLES:</t>
    </r>
    <r>
      <rPr>
        <rFont val="Arial"/>
        <color theme="1"/>
        <sz val="11.0"/>
      </rPr>
      <t xml:space="preserve">
Sesiones de cabildo.</t>
    </r>
  </si>
  <si>
    <r>
      <rPr>
        <rFont val="Arial"/>
        <b/>
        <color theme="1"/>
        <sz val="11.0"/>
      </rPr>
      <t>3.1.14.1</t>
    </r>
    <r>
      <rPr>
        <rFont val="Arial"/>
        <b val="0"/>
        <color theme="1"/>
        <sz val="11.0"/>
      </rPr>
      <t>Verificación de la asistencia de quienes presiden las Regidurias del H. Ayuntamiento de Benito Juárez.</t>
    </r>
  </si>
  <si>
    <r>
      <rPr>
        <rFont val="Arial"/>
        <b/>
        <color theme="1"/>
        <sz val="11.0"/>
      </rPr>
      <t xml:space="preserve">PRAS: </t>
    </r>
    <r>
      <rPr>
        <rFont val="Arial"/>
        <color theme="1"/>
        <sz val="11.0"/>
      </rPr>
      <t xml:space="preserve">Porcentaje de asistencias a sesiones verificadas. </t>
    </r>
  </si>
  <si>
    <r>
      <rPr>
        <rFont val="Arial"/>
        <b/>
        <color theme="1"/>
        <sz val="11.0"/>
      </rPr>
      <t xml:space="preserve">UNIDAD DE MEDIDA DEL INDICADOR: </t>
    </r>
    <r>
      <rPr>
        <rFont val="Arial"/>
        <color theme="1"/>
        <sz val="11.0"/>
      </rPr>
      <t xml:space="preserve">
Porcentaje
</t>
    </r>
    <r>
      <rPr>
        <rFont val="Arial"/>
        <b/>
        <color theme="1"/>
        <sz val="11.0"/>
      </rPr>
      <t xml:space="preserve">
UNIDAD DE MEDIDA DE LAS VARIABLES:</t>
    </r>
    <r>
      <rPr>
        <rFont val="Arial"/>
        <color theme="1"/>
        <sz val="11.0"/>
      </rPr>
      <t xml:space="preserve">
Asistencia a sesiones de cabildo</t>
    </r>
  </si>
  <si>
    <r>
      <rPr>
        <rFont val="Arial"/>
        <b/>
        <color theme="1"/>
        <sz val="11.0"/>
      </rPr>
      <t>3.1.14.2</t>
    </r>
    <r>
      <rPr>
        <rFont val="Arial"/>
        <b val="0"/>
        <color theme="1"/>
        <sz val="11.0"/>
      </rPr>
      <t xml:space="preserve"> Elaboración y encuadernación de las actas de cabildo.</t>
    </r>
  </si>
  <si>
    <r>
      <rPr>
        <rFont val="Arial"/>
        <b/>
        <color theme="1"/>
        <sz val="11.0"/>
      </rPr>
      <t xml:space="preserve">PACE: </t>
    </r>
    <r>
      <rPr>
        <rFont val="Arial"/>
        <color theme="1"/>
        <sz val="11.0"/>
      </rPr>
      <t xml:space="preserve">Porcentaje de actas de cabildo encuadernadas.  </t>
    </r>
  </si>
  <si>
    <r>
      <rPr>
        <rFont val="Arial"/>
        <b/>
        <color theme="1"/>
        <sz val="11.0"/>
      </rPr>
      <t xml:space="preserve">UNIDAD DE MEDIDA DEL INDICADOR: </t>
    </r>
    <r>
      <rPr>
        <rFont val="Arial"/>
        <color theme="1"/>
        <sz val="11.0"/>
      </rPr>
      <t xml:space="preserve">
Porcentaje.
</t>
    </r>
    <r>
      <rPr>
        <rFont val="Arial"/>
        <b/>
        <color theme="1"/>
        <sz val="11.0"/>
      </rPr>
      <t xml:space="preserve">
UNIDAD DE MEDIDA DE LAS VARIABLES:</t>
    </r>
    <r>
      <rPr>
        <rFont val="Arial"/>
        <color theme="1"/>
        <sz val="11.0"/>
      </rPr>
      <t xml:space="preserve">
Actas de cabildo. </t>
    </r>
  </si>
  <si>
    <r>
      <rPr>
        <rFont val="Arial"/>
        <b/>
        <color theme="1"/>
        <sz val="11.0"/>
      </rPr>
      <t>3.1.14.3</t>
    </r>
    <r>
      <rPr>
        <rFont val="Arial"/>
        <b val="0"/>
        <color theme="1"/>
        <sz val="11.0"/>
      </rPr>
      <t xml:space="preserve"> Publicación de los acuerdos en la Gaceta del ayuntamiento y en el Periódico Oficial del Estado.</t>
    </r>
  </si>
  <si>
    <r>
      <rPr>
        <rFont val="Arial"/>
        <b/>
        <color theme="1"/>
        <sz val="11.0"/>
      </rPr>
      <t>PAP:</t>
    </r>
    <r>
      <rPr>
        <rFont val="Arial"/>
        <color theme="1"/>
        <sz val="11.0"/>
      </rPr>
      <t xml:space="preserve"> Porcentaje de Acuerdos de Cabildo publicados. </t>
    </r>
  </si>
  <si>
    <r>
      <rPr>
        <rFont val="Arial"/>
        <b/>
        <color theme="1"/>
        <sz val="11.0"/>
      </rPr>
      <t xml:space="preserve">UNIDAD DE MEDIDA DEL INDICADOR: </t>
    </r>
    <r>
      <rPr>
        <rFont val="Arial"/>
        <color theme="1"/>
        <sz val="11.0"/>
      </rPr>
      <t xml:space="preserve">
Porcentaje
</t>
    </r>
    <r>
      <rPr>
        <rFont val="Arial"/>
        <b/>
        <color theme="1"/>
        <sz val="11.0"/>
      </rPr>
      <t xml:space="preserve">UNIDAD DE MEDIDA DE LAS VARIABLES:
</t>
    </r>
    <r>
      <rPr>
        <rFont val="Arial"/>
        <color theme="1"/>
        <sz val="11.0"/>
      </rPr>
      <t>Acuerdos de Cabildo.</t>
    </r>
  </si>
  <si>
    <r>
      <rPr>
        <rFont val="Arial"/>
        <b/>
        <color theme="1"/>
        <sz val="11.0"/>
      </rPr>
      <t xml:space="preserve">3.1.14.4 </t>
    </r>
    <r>
      <rPr>
        <rFont val="Arial"/>
        <b val="0"/>
        <color theme="1"/>
        <sz val="11.0"/>
      </rPr>
      <t xml:space="preserve">Realización de Precabildeos para dar a conocer los temas más relevantes según el Cabildo. </t>
    </r>
  </si>
  <si>
    <r>
      <rPr>
        <rFont val="Arial"/>
        <b/>
        <color theme="1"/>
        <sz val="11.0"/>
      </rPr>
      <t>PPR:</t>
    </r>
    <r>
      <rPr>
        <rFont val="Arial"/>
        <color theme="1"/>
        <sz val="11.0"/>
      </rPr>
      <t xml:space="preserve"> Porcentaje de precabildeos realizados </t>
    </r>
  </si>
  <si>
    <r>
      <rPr>
        <rFont val="Arial"/>
        <b/>
        <color theme="1"/>
        <sz val="11.0"/>
      </rPr>
      <t xml:space="preserve">UNIDAD DE MEDIDA DEL INDICADOR: </t>
    </r>
    <r>
      <rPr>
        <rFont val="Arial"/>
        <color theme="1"/>
        <sz val="11.0"/>
      </rPr>
      <t xml:space="preserve">
Porcentaje.
</t>
    </r>
    <r>
      <rPr>
        <rFont val="Arial"/>
        <b/>
        <color theme="1"/>
        <sz val="11.0"/>
      </rPr>
      <t>UNIDAD DE MEDIDA DE LAS VARIABLES:</t>
    </r>
    <r>
      <rPr>
        <rFont val="Arial"/>
        <color theme="1"/>
        <sz val="11.0"/>
      </rPr>
      <t xml:space="preserve">
Precabildeos.</t>
    </r>
  </si>
  <si>
    <r>
      <rPr>
        <rFont val="Arial"/>
        <b/>
        <color theme="1"/>
        <sz val="11.0"/>
      </rPr>
      <t xml:space="preserve">3.1.14.5 </t>
    </r>
    <r>
      <rPr>
        <rFont val="Arial"/>
        <b val="0"/>
        <color theme="1"/>
        <sz val="11.0"/>
      </rPr>
      <t xml:space="preserve"> Aprobación de los proyectos de acuerdos en las sesiones de Cabildo</t>
    </r>
  </si>
  <si>
    <r>
      <rPr>
        <rFont val="Arial"/>
        <b/>
        <color theme="1"/>
        <sz val="11.0"/>
      </rPr>
      <t>PAA</t>
    </r>
    <r>
      <rPr>
        <rFont val="Arial"/>
        <color theme="1"/>
        <sz val="11.0"/>
      </rPr>
      <t xml:space="preserve">: Porcentaje de proyectos de acuerdos aprobados.   </t>
    </r>
  </si>
  <si>
    <r>
      <rPr>
        <rFont val="Arial"/>
        <b/>
        <color theme="1"/>
        <sz val="11.0"/>
      </rPr>
      <t xml:space="preserve">UNIDAD DE MEDIDA DEL INDICADOR: </t>
    </r>
    <r>
      <rPr>
        <rFont val="Arial"/>
        <color theme="1"/>
        <sz val="11.0"/>
      </rPr>
      <t xml:space="preserve">
Porcentaje.
</t>
    </r>
    <r>
      <rPr>
        <rFont val="Arial"/>
        <b/>
        <color theme="1"/>
        <sz val="11.0"/>
      </rPr>
      <t>UNIDAD DE MEDIDA DE LAS VARIABLES:</t>
    </r>
    <r>
      <rPr>
        <rFont val="Arial"/>
        <color theme="1"/>
        <sz val="11.0"/>
      </rPr>
      <t xml:space="preserve">
Proyectos de acuerdos.</t>
    </r>
  </si>
  <si>
    <t>Componente (Dirección del Archivo Municipal)</t>
  </si>
  <si>
    <t xml:space="preserve">3.2.1.1.10  Organizar, conservar y gestionar la documentacion oficial, generada por las unidades administrativas, transferidas al archivo Municipal.
</t>
  </si>
  <si>
    <t>PAMC: Porcentaje de Archivos Municipales en concentración.</t>
  </si>
  <si>
    <r>
      <rPr>
        <rFont val="Arial"/>
        <b/>
        <color theme="1"/>
        <sz val="11.0"/>
      </rPr>
      <t>3.1.15.1</t>
    </r>
    <r>
      <rPr>
        <rFont val="Arial"/>
        <color theme="1"/>
        <sz val="11.0"/>
      </rPr>
      <t xml:space="preserve"> Atención a las solicitudes de las Unidades Administrativas para bajas documentales de Archivo de Concentración.</t>
    </r>
  </si>
  <si>
    <t xml:space="preserve">PSBD: Porcentaje de solicitudes de bajas documentales atendidas. </t>
  </si>
  <si>
    <t>UNIDAD DE MEDIDA DEL INDICADOR:  
Porcentaje.            
UNIDAD DE MEDIDA DE LA VARIABLE:        
Solicitudes de bajas documentales.</t>
  </si>
  <si>
    <r>
      <rPr>
        <rFont val="Arial"/>
        <b/>
        <color theme="1"/>
        <sz val="11.0"/>
      </rPr>
      <t>3.1.15.2</t>
    </r>
    <r>
      <rPr>
        <rFont val="Arial"/>
        <color theme="1"/>
        <sz val="11.0"/>
      </rPr>
      <t xml:space="preserve">  Solicitudes de transferencias primarias de los Archivos de Tramite de las Unidades Administrativas Municipales al Archivo de Concentración.</t>
    </r>
  </si>
  <si>
    <t xml:space="preserve">PTPA: Porcentaje de Transferencias Primarias solicitadas.  </t>
  </si>
  <si>
    <t>UNIDAD DE MEDIDA
DEL INDICADOR: 
Porcentaje.
UNIDAD DE MEDIDA DE LA VARIABLE:
Transferencias primarias.</t>
  </si>
  <si>
    <r>
      <rPr>
        <rFont val="Arial"/>
        <b/>
        <color theme="1"/>
        <sz val="11.0"/>
      </rPr>
      <t>3.1.15.3</t>
    </r>
    <r>
      <rPr>
        <rFont val="Arial"/>
        <color theme="1"/>
        <sz val="11.0"/>
      </rPr>
      <t xml:space="preserve"> Elaboración de los Instrumentos para control y consulta del Archivo Municipal.</t>
    </r>
  </si>
  <si>
    <t xml:space="preserve">PICCE: Porcentaje de instrumentos de control y consulta elaborados </t>
  </si>
  <si>
    <r>
      <rPr>
        <rFont val="Arial"/>
        <b/>
        <color theme="1"/>
        <sz val="11.0"/>
      </rPr>
      <t>3.1.15..4</t>
    </r>
    <r>
      <rPr>
        <rFont val="Arial"/>
        <color theme="1"/>
        <sz val="11.0"/>
      </rPr>
      <t xml:space="preserve"> Capacitaciónes desarrolladas a las unidades administravias en materia de gestión documental y administración de los archivos.</t>
    </r>
  </si>
  <si>
    <t>PAMAT: Porcentaje de capacitaciones en materia de archivo de tramite.</t>
  </si>
  <si>
    <t>UNIDAD DE MEDIDA DEL     INDICADOR:    
Porcentaje.
UNIDAD DE MEDIDA DE LA VARIABLE:    
Numero de Asesorias de archivo en tramite.</t>
  </si>
  <si>
    <r>
      <rPr>
        <rFont val="Arial"/>
        <b/>
        <color theme="1"/>
        <sz val="11.0"/>
      </rPr>
      <t>3.1.15.5</t>
    </r>
    <r>
      <rPr>
        <rFont val="Arial"/>
        <color theme="1"/>
        <sz val="11.0"/>
      </rPr>
      <t xml:space="preserve"> Eliminación de Documentos de apoyo informativo.</t>
    </r>
  </si>
  <si>
    <t>PEDAI: Porcentaje de eliminación de Documentos de Apoyo informativo.</t>
  </si>
  <si>
    <t>UNIDAD DE MEDIDA DEL     INDICADOR:    
Porcentaje.
UNIDAD DE MEDIDA DE LA VARIABLE:    
Numero de eliminación de documentos de apoyo informativo.</t>
  </si>
  <si>
    <r>
      <rPr>
        <rFont val="Arial"/>
        <b/>
        <color theme="1"/>
        <sz val="11.0"/>
      </rPr>
      <t>3.1.15..6</t>
    </r>
    <r>
      <rPr>
        <rFont val="Arial"/>
        <color theme="1"/>
        <sz val="11.0"/>
      </rPr>
      <t xml:space="preserve"> Visitas agendadas a las unidades administrativas para el proceso de baja documental.</t>
    </r>
  </si>
  <si>
    <t>PVAUAPBD: Porcentaje de visitas agendadas a las unidades administrativas para el proceso de baja documental.</t>
  </si>
  <si>
    <t>UNIDAD DE MEDIDA DEL     INDICADOR:    
Porcentaje.
UNIDAD DE MEDIDA DE LA VARIABLE:    
Numero de visitas agendadas a las unidades administrativas para baja.</t>
  </si>
  <si>
    <r>
      <rPr>
        <rFont val="Arial"/>
        <b/>
        <color theme="1"/>
        <sz val="11.0"/>
      </rPr>
      <t xml:space="preserve">3.1.15.7 </t>
    </r>
    <r>
      <rPr>
        <rFont val="Arial"/>
        <color theme="1"/>
        <sz val="11.0"/>
      </rPr>
      <t>Total de Bajas documentales concluidas (Actas de baja documental)</t>
    </r>
  </si>
  <si>
    <t>PTBDC: Porcentaje de Total de Bajas documentales concluidas (Actas de baja documental).</t>
  </si>
  <si>
    <t xml:space="preserve">UNIDAD DE MEDIDA DEL     INDICADOR:    
Porcentaje.
UNIDAD DE MEDIDA DE LA VARIABLE:    
Numero Total de Bajas documentales concluidas (Actas de baja documental).  </t>
  </si>
  <si>
    <r>
      <rPr>
        <rFont val="Arial"/>
        <b/>
        <color theme="1"/>
        <sz val="11.0"/>
      </rPr>
      <t>3.1.15..8</t>
    </r>
    <r>
      <rPr>
        <rFont val="Arial"/>
        <color theme="1"/>
        <sz val="11.0"/>
      </rPr>
      <t xml:space="preserve"> Asesorias en materia de bajas documentales.</t>
    </r>
  </si>
  <si>
    <t xml:space="preserve">UNIDAD DE MEDIDA DEL     INDICADOR:    
Porcentaje.
UNIDAD DE MEDIDA DE LA VARIABLE:    
Numero Total de Asesorias en materia de bajas documentales.    </t>
  </si>
  <si>
    <r>
      <rPr>
        <rFont val="Arial"/>
        <b/>
        <color theme="1"/>
        <sz val="11.0"/>
      </rPr>
      <t>3.1.15..9</t>
    </r>
    <r>
      <rPr>
        <rFont val="Arial"/>
        <color theme="1"/>
        <sz val="11.0"/>
      </rPr>
      <t xml:space="preserve"> Exposición y actividades historicas en eventos.</t>
    </r>
  </si>
  <si>
    <t>PAMBD: Porcentaje de Exposiciónes y actividades historicas en eventos.</t>
  </si>
  <si>
    <t xml:space="preserve">UNIDAD DE MEDIDA DEL     INDICADOR:    
Porcentaje.
UNIDAD DE MEDIDA DE LA VARIABLE:    
Numero Total de Total de Exposiciónes y actividades historicas en eventos.    </t>
  </si>
  <si>
    <r>
      <rPr>
        <rFont val="Arial"/>
        <b/>
        <color theme="1"/>
        <sz val="11.0"/>
      </rPr>
      <t xml:space="preserve">3.1.15.10 </t>
    </r>
    <r>
      <rPr>
        <rFont val="Arial"/>
        <color theme="1"/>
        <sz val="11.0"/>
      </rPr>
      <t xml:space="preserve"> Visitas guidas a escuelas públicas.</t>
    </r>
  </si>
  <si>
    <t>PVGEP: Porcentaje de Visitas de Guidas a Escuelas Públicas.</t>
  </si>
  <si>
    <t xml:space="preserve">UNIDAD DE MEDIDA DEL     INDICADOR:    
Porcentaje.
UNIDAD DE MEDIDA DE LA VARIABLE:    
Numero Total de Visitas Guiadas a Escuelas Públicas.    </t>
  </si>
  <si>
    <r>
      <rPr>
        <rFont val="Arial"/>
        <b/>
        <color theme="1"/>
        <sz val="11.0"/>
      </rPr>
      <t>3.1.15.11</t>
    </r>
    <r>
      <rPr>
        <rFont val="Arial"/>
        <color theme="1"/>
        <sz val="11.0"/>
      </rPr>
      <t xml:space="preserve"> Servicios de Prestamo y Consulta al Público</t>
    </r>
  </si>
  <si>
    <t>PVGEP: Porcentaje de Servicios de Prestamo y Consulta al Público.</t>
  </si>
  <si>
    <t>UNIDAD DE MEDIDA DEL     INDICADOR:    
Porcentaje.
UNIDAD DE MEDIDA DE LA VARIABLE:    
Numero Total de Servicios de Prestamo y Consulta al Público..</t>
  </si>
  <si>
    <r>
      <rPr>
        <rFont val="Arial"/>
        <b/>
        <color theme="1"/>
        <sz val="11.0"/>
      </rPr>
      <t>3.1.15.12</t>
    </r>
    <r>
      <rPr>
        <rFont val="Arial"/>
        <color theme="1"/>
        <sz val="11.0"/>
      </rPr>
      <t xml:space="preserve"> Impartición de asesorias a las Unidades Administrativas en materia de Archivo de tramite.</t>
    </r>
  </si>
  <si>
    <t xml:space="preserve">PCAI: Porcentaje de las capacitaciones en materia de archivo impartidas. </t>
  </si>
  <si>
    <t>UNIDAD DE MEDIDA DEL INDICADOR:        Porcentaje.
UNIDAD DE MEDIDA DE LA VARIABLE:                              Capacitaciones en materia de archivo.</t>
  </si>
  <si>
    <r>
      <rPr>
        <rFont val="Arial"/>
        <b/>
        <color theme="1"/>
        <sz val="11.0"/>
      </rPr>
      <t xml:space="preserve">3.1.15.13 </t>
    </r>
    <r>
      <rPr>
        <rFont val="Arial"/>
        <b val="0"/>
        <color theme="1"/>
        <sz val="11.0"/>
      </rPr>
      <t>Sesiones del Grupo Interdisciplinario</t>
    </r>
  </si>
  <si>
    <t xml:space="preserve">PSGI: Porcentaje de sesiones del grupo interdisciplinario, Extraordinarias y Ordinarias.  </t>
  </si>
  <si>
    <t>Componente
(Dirección de Protección Civil  )</t>
  </si>
  <si>
    <t>3.1.16 Acciones realizadas para mitigar los riesgos y proteger a la población y establecimientos comerciales con medidas de seguridad.</t>
  </si>
  <si>
    <r>
      <rPr>
        <rFont val="Arial"/>
        <b/>
        <color theme="1"/>
        <sz val="11.0"/>
      </rPr>
      <t>PARPMR</t>
    </r>
    <r>
      <rPr>
        <rFont val="Arial"/>
        <color theme="1"/>
        <sz val="11.0"/>
      </rPr>
      <t>: Porcentaje de acciones realizadas para la mitigación de los riesgos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</si>
  <si>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mitigaci´no de riesgos
</t>
    </r>
  </si>
  <si>
    <r>
      <rPr>
        <rFont val="Arial"/>
        <b/>
        <color theme="1"/>
        <sz val="11.0"/>
      </rPr>
      <t xml:space="preserve">3.1.16.1 </t>
    </r>
    <r>
      <rPr>
        <rFont val="Arial"/>
        <b val="0"/>
        <color theme="1"/>
        <sz val="11.0"/>
      </rPr>
      <t>Difusión en los medios de comunicación las prevenciones y alertas de siniestros por efectos naturales y humanos.</t>
    </r>
  </si>
  <si>
    <r>
      <rPr>
        <rFont val="Arial"/>
        <b/>
        <color theme="1"/>
        <sz val="11.0"/>
      </rPr>
      <t>PSD</t>
    </r>
    <r>
      <rPr>
        <rFont val="Arial"/>
        <color theme="1"/>
        <sz val="11.0"/>
      </rPr>
      <t xml:space="preserve">: Porcentaje de spots difundidos por medio de redes sociales.
</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</si>
  <si>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Spots  </t>
    </r>
  </si>
  <si>
    <r>
      <rPr>
        <rFont val="Arial"/>
        <b/>
        <color theme="1"/>
        <sz val="11.0"/>
      </rPr>
      <t xml:space="preserve">3.1.16.2 </t>
    </r>
    <r>
      <rPr>
        <rFont val="Arial"/>
        <b val="0"/>
        <color theme="1"/>
        <sz val="11.0"/>
      </rPr>
      <t xml:space="preserve">Capacitación a la población de diferentes sectores en materia de Protección Civil. </t>
    </r>
  </si>
  <si>
    <r>
      <rPr>
        <rFont val="Arial"/>
        <b/>
        <color theme="1"/>
        <sz val="11.0"/>
      </rPr>
      <t>PPC:</t>
    </r>
    <r>
      <rPr>
        <rFont val="Arial"/>
        <color theme="1"/>
        <sz val="11.0"/>
      </rPr>
      <t xml:space="preserve"> Porcentaje de personas capacitadas.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</si>
  <si>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Personas capacitadas</t>
    </r>
  </si>
  <si>
    <r>
      <rPr>
        <rFont val="Arial"/>
        <b/>
        <color theme="1"/>
        <sz val="11.0"/>
      </rPr>
      <t xml:space="preserve">3.1.16.3 </t>
    </r>
    <r>
      <rPr>
        <rFont val="Arial"/>
        <b val="0"/>
        <color theme="1"/>
        <sz val="11.0"/>
      </rPr>
      <t>Evaluación de guardavidas en materia de seguridad acuática.</t>
    </r>
  </si>
  <si>
    <r>
      <rPr>
        <rFont val="Arial"/>
        <b/>
        <color theme="1"/>
        <sz val="11.0"/>
      </rPr>
      <t>PGE</t>
    </r>
    <r>
      <rPr>
        <rFont val="Arial"/>
        <color theme="1"/>
        <sz val="11.0"/>
      </rPr>
      <t>:Porcentaje de Guardavidas Evaluados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</si>
  <si>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Guardavidas Evaluados</t>
    </r>
  </si>
  <si>
    <r>
      <rPr>
        <rFont val="Arial"/>
        <b/>
        <color theme="1"/>
        <sz val="11.0"/>
      </rPr>
      <t xml:space="preserve">3.1.16.4 </t>
    </r>
    <r>
      <rPr>
        <rFont val="Arial"/>
        <b val="0"/>
        <color theme="1"/>
        <sz val="11.0"/>
      </rPr>
      <t>Elaboración de Dictámenes Aprobatorios (anuencias) a comercios de bajo, mediano y alto riesgo.</t>
    </r>
  </si>
  <si>
    <r>
      <rPr>
        <rFont val="Arial"/>
        <b/>
        <color theme="1"/>
        <sz val="11.0"/>
      </rPr>
      <t>PDAE</t>
    </r>
    <r>
      <rPr>
        <rFont val="Arial"/>
        <color theme="1"/>
        <sz val="11.0"/>
      </rPr>
      <t>: Porcentaje de dictámenes aprobatorios entregados  de bajo, mediano y alto riesgo.</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</si>
  <si>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Dictámenes aprobatorios</t>
    </r>
  </si>
  <si>
    <r>
      <rPr>
        <rFont val="Arial"/>
        <b/>
        <color theme="1"/>
        <sz val="11.0"/>
      </rPr>
      <t xml:space="preserve">3.16..5 </t>
    </r>
    <r>
      <rPr>
        <rFont val="Arial"/>
        <b val="0"/>
        <color theme="1"/>
        <sz val="11.0"/>
      </rPr>
      <t>Evaluación de Programas Internos de Protección Civil.</t>
    </r>
  </si>
  <si>
    <r>
      <rPr>
        <rFont val="Arial"/>
        <b/>
        <color theme="1"/>
        <sz val="11.0"/>
      </rPr>
      <t>PPIE:</t>
    </r>
    <r>
      <rPr>
        <rFont val="Arial"/>
        <color theme="1"/>
        <sz val="11.0"/>
      </rPr>
      <t xml:space="preserve"> Porcentaje de programas internos evaluados de los diversos locales comerciales.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</si>
  <si>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Programas internos</t>
    </r>
  </si>
  <si>
    <r>
      <rPr>
        <rFont val="Arial"/>
        <b/>
        <color theme="1"/>
        <sz val="11.0"/>
      </rPr>
      <t xml:space="preserve">3..1.16.6 </t>
    </r>
    <r>
      <rPr>
        <rFont val="Arial"/>
        <b val="0"/>
        <color theme="1"/>
        <sz val="11.0"/>
      </rPr>
      <t>Elaboración de inspecciones a comercios de mediano y alto riesgo.</t>
    </r>
  </si>
  <si>
    <r>
      <rPr>
        <rFont val="Arial"/>
        <b/>
        <color theme="1"/>
        <sz val="11.0"/>
      </rPr>
      <t xml:space="preserve">PIRC: </t>
    </r>
    <r>
      <rPr>
        <rFont val="Arial"/>
        <color theme="1"/>
        <sz val="11.0"/>
      </rPr>
      <t xml:space="preserve">Porcentaje de inspecciones realizadas a comercios de mediano y alto riesgo. </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</si>
  <si>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Inspecciones </t>
    </r>
  </si>
  <si>
    <r>
      <rPr>
        <rFont val="Arial"/>
        <b/>
        <color theme="1"/>
        <sz val="11.0"/>
      </rPr>
      <t>3.1.16.7</t>
    </r>
    <r>
      <rPr>
        <rFont val="Arial"/>
        <b val="0"/>
        <color theme="1"/>
        <sz val="11.0"/>
      </rPr>
      <t xml:space="preserve"> Evaluación de simulacros en ámbito privado y público.</t>
    </r>
  </si>
  <si>
    <r>
      <rPr>
        <rFont val="Arial"/>
        <b/>
        <color theme="1"/>
        <sz val="11.0"/>
      </rPr>
      <t xml:space="preserve">PSPPE: </t>
    </r>
    <r>
      <rPr>
        <rFont val="Arial"/>
        <color theme="1"/>
        <sz val="11.0"/>
      </rPr>
      <t>Porcentaje de simulacros públicos y provados evaluados.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</si>
  <si>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Simulacros</t>
    </r>
  </si>
  <si>
    <r>
      <rPr>
        <rFont val="Arial"/>
        <b/>
        <color theme="1"/>
        <sz val="11.0"/>
      </rPr>
      <t>3.1.16.8</t>
    </r>
    <r>
      <rPr>
        <rFont val="Arial"/>
        <color theme="1"/>
        <sz val="11.0"/>
      </rPr>
      <t xml:space="preserve"> Registro de prestadores de servicios autorizados en materia de Protección Civil</t>
    </r>
  </si>
  <si>
    <r>
      <rPr>
        <rFont val="Arial"/>
        <b/>
        <color theme="1"/>
        <sz val="11.0"/>
      </rPr>
      <t xml:space="preserve">PPSA: </t>
    </r>
    <r>
      <rPr>
        <rFont val="Arial"/>
        <color theme="1"/>
        <sz val="11.0"/>
      </rPr>
      <t xml:space="preserve">Porcentaje de prestadores de servicio autorizados </t>
    </r>
  </si>
  <si>
    <r>
      <rPr>
        <rFont val="Arial"/>
        <b/>
        <color theme="1"/>
        <sz val="11.0"/>
      </rPr>
      <t>UNIDAD DE MEDIDA DEL INDICADOR:</t>
    </r>
    <r>
      <rPr>
        <rFont val="Arial"/>
        <color theme="1"/>
        <sz val="11.0"/>
      </rPr>
      <t xml:space="preserve">
Porcentaje
</t>
    </r>
    <r>
      <rPr>
        <rFont val="Arial"/>
        <b/>
        <color theme="1"/>
        <sz val="11.0"/>
      </rPr>
      <t xml:space="preserve">UNIDAD DE MEDIDA DE LAS VARIABLES:
</t>
    </r>
    <r>
      <rPr>
        <rFont val="Arial"/>
        <color theme="1"/>
        <sz val="11.0"/>
      </rPr>
      <t>Prestadores de servicio</t>
    </r>
  </si>
  <si>
    <r>
      <rPr>
        <rFont val="Arial"/>
        <b/>
        <color theme="1"/>
        <sz val="11.0"/>
      </rPr>
      <t>3.1.16.9</t>
    </r>
    <r>
      <rPr>
        <rFont val="Arial"/>
        <b val="0"/>
        <color theme="1"/>
        <sz val="11.0"/>
      </rPr>
      <t xml:space="preserve"> Atención de reportes de  emergencias en materia de gestión integral de riesgos y de protección civil. </t>
    </r>
  </si>
  <si>
    <r>
      <rPr>
        <rFont val="Arial"/>
        <b/>
        <color theme="1"/>
        <sz val="11.0"/>
      </rPr>
      <t>PREA:</t>
    </r>
    <r>
      <rPr>
        <rFont val="Arial"/>
        <color theme="1"/>
        <sz val="11.0"/>
      </rPr>
      <t xml:space="preserve"> Porcentaje de reportes de emergencia atendidos.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</si>
  <si>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Reporte de emergencias</t>
    </r>
  </si>
  <si>
    <r>
      <rPr>
        <rFont val="Arial"/>
        <b/>
        <color theme="1"/>
        <sz val="11.0"/>
      </rPr>
      <t xml:space="preserve">3.1.16.10 </t>
    </r>
    <r>
      <rPr>
        <rFont val="Arial"/>
        <b val="0"/>
        <color theme="1"/>
        <sz val="11.0"/>
      </rPr>
      <t>Atención médica prehospitalaria a personas ocasionadas por incidencias reportadas.</t>
    </r>
  </si>
  <si>
    <r>
      <rPr>
        <rFont val="Arial"/>
        <b/>
        <color theme="1"/>
        <sz val="11.0"/>
      </rPr>
      <t>PPAM</t>
    </r>
    <r>
      <rPr>
        <rFont val="Arial"/>
        <color theme="1"/>
        <sz val="11.0"/>
      </rPr>
      <t>: Porcentaja de personas con atención médica</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</si>
  <si>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Personas atendidas</t>
    </r>
  </si>
  <si>
    <r>
      <rPr>
        <rFont val="Arial"/>
        <b/>
        <color theme="1"/>
        <sz val="11.0"/>
      </rPr>
      <t>3.1.16.11</t>
    </r>
    <r>
      <rPr>
        <rFont val="Arial"/>
        <b val="0"/>
        <color theme="1"/>
        <sz val="11.0"/>
      </rPr>
      <t xml:space="preserve"> Supervisión  y atención a eventos públicos y privado de cualquier índole.</t>
    </r>
  </si>
  <si>
    <r>
      <rPr>
        <rFont val="Arial"/>
        <b/>
        <color theme="1"/>
        <sz val="11.0"/>
      </rPr>
      <t>PEPPS:</t>
    </r>
    <r>
      <rPr>
        <rFont val="Arial"/>
        <color theme="1"/>
        <sz val="11.0"/>
      </rPr>
      <t xml:space="preserve"> Porcentaje de eventos públicos y privados supervisados.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</si>
  <si>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Eventos Públicos y privados</t>
    </r>
  </si>
  <si>
    <r>
      <rPr>
        <rFont val="Arial"/>
        <b/>
        <color theme="1"/>
        <sz val="11.0"/>
      </rPr>
      <t xml:space="preserve">3.1.16.12 </t>
    </r>
    <r>
      <rPr>
        <rFont val="Arial"/>
        <b val="0"/>
        <color theme="1"/>
        <sz val="11.0"/>
      </rPr>
      <t>Verificación de refugios temporale con motivo de la temporada de Fenómenos Hidrometeorológicos.</t>
    </r>
  </si>
  <si>
    <r>
      <rPr>
        <rFont val="Arial"/>
        <b/>
        <color theme="1"/>
        <sz val="11.0"/>
      </rPr>
      <t>PRTV:</t>
    </r>
    <r>
      <rPr>
        <rFont val="Arial"/>
        <color theme="1"/>
        <sz val="11.0"/>
      </rPr>
      <t xml:space="preserve"> Porcentaje  de refugios temporales verificados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</si>
  <si>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Refugios temporales</t>
    </r>
  </si>
  <si>
    <r>
      <rPr>
        <rFont val="Arial"/>
        <b/>
        <color theme="1"/>
        <sz val="11.0"/>
      </rPr>
      <t xml:space="preserve">3.1.16.13 </t>
    </r>
    <r>
      <rPr>
        <rFont val="Arial"/>
        <b val="0"/>
        <color theme="1"/>
        <sz val="11.0"/>
      </rPr>
      <t>Implementación de operativos con motivo a los diversos fenómenos naturales y antrópicos</t>
    </r>
  </si>
  <si>
    <r>
      <rPr>
        <rFont val="Arial"/>
        <b/>
        <color theme="1"/>
        <sz val="11.0"/>
      </rPr>
      <t>POI:</t>
    </r>
    <r>
      <rPr>
        <rFont val="Arial"/>
        <color theme="1"/>
        <sz val="11.0"/>
      </rPr>
      <t xml:space="preserve"> Porcentaje de operativos implementados.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</si>
  <si>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Operativos implementados</t>
    </r>
  </si>
  <si>
    <r>
      <rPr>
        <rFont val="Arial"/>
        <b/>
        <color theme="1"/>
        <sz val="11.0"/>
      </rPr>
      <t xml:space="preserve">3.1.16.14 </t>
    </r>
    <r>
      <rPr>
        <rFont val="Arial"/>
        <b val="0"/>
        <color theme="1"/>
        <sz val="11.0"/>
      </rPr>
      <t>Implementación de salvamentos, rescates y primeros auxilios en playas, cenotes y lagunas en el municipio.</t>
    </r>
  </si>
  <si>
    <r>
      <rPr>
        <rFont val="Arial"/>
        <b/>
        <color theme="1"/>
        <sz val="11.0"/>
      </rPr>
      <t>PSRPI:</t>
    </r>
    <r>
      <rPr>
        <rFont val="Arial"/>
        <color theme="1"/>
        <sz val="11.0"/>
      </rPr>
      <t xml:space="preserve"> Porcentaje de salvamentos, rescates y primeros auxilios implementados en las playas, cenotes y lagunas. </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</si>
  <si>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Salvamentos, rescates y primeros auxilios</t>
    </r>
  </si>
  <si>
    <r>
      <rPr>
        <rFont val="Arial"/>
        <b/>
        <color theme="1"/>
        <sz val="11.0"/>
      </rPr>
      <t xml:space="preserve">3.1.16.15 </t>
    </r>
    <r>
      <rPr>
        <rFont val="Arial"/>
        <b val="0"/>
        <color theme="1"/>
        <sz val="11.0"/>
      </rPr>
      <t>Ejecución de acciones preventivas de manera permanente en las diversas playas, en beneficio a la ciudadanía.</t>
    </r>
  </si>
  <si>
    <r>
      <rPr>
        <rFont val="Arial"/>
        <b/>
        <color theme="1"/>
        <sz val="11.0"/>
      </rPr>
      <t>PAPB</t>
    </r>
    <r>
      <rPr>
        <rFont val="Arial"/>
        <color theme="1"/>
        <sz val="11.0"/>
      </rPr>
      <t>: Porcentaje acciones preventivas brindadas a la población benitojuarense y vacacionistas.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</si>
  <si>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acciones preventivas </t>
    </r>
  </si>
  <si>
    <r>
      <rPr>
        <rFont val="Arial"/>
        <b/>
        <color theme="1"/>
        <sz val="11.0"/>
      </rPr>
      <t xml:space="preserve">3.1.16.16 </t>
    </r>
    <r>
      <rPr>
        <rFont val="Arial"/>
        <b val="0"/>
        <color theme="1"/>
        <sz val="11.0"/>
      </rPr>
      <t>Atención a quejas ciudadanas en materia de protección civil.</t>
    </r>
  </si>
  <si>
    <r>
      <rPr>
        <rFont val="Arial"/>
        <b/>
        <color theme="1"/>
        <sz val="11.0"/>
      </rPr>
      <t>PQCA:</t>
    </r>
    <r>
      <rPr>
        <rFont val="Arial"/>
        <color theme="1"/>
        <sz val="11.0"/>
      </rPr>
      <t xml:space="preserve"> Porcentaje de quejas ciudadanas atendidas.</t>
    </r>
  </si>
  <si>
    <r>
      <rPr>
        <rFont val="Arial"/>
        <b/>
        <color theme="1"/>
        <sz val="11.0"/>
      </rPr>
      <t>UNIDAD DE MEDIDA DEL INDICADOR:</t>
    </r>
    <r>
      <rPr>
        <rFont val="Arial"/>
        <color theme="1"/>
        <sz val="11.0"/>
      </rPr>
      <t xml:space="preserve">
Porcentaje
</t>
    </r>
    <r>
      <rPr>
        <rFont val="Arial"/>
        <b/>
        <color theme="1"/>
        <sz val="11.0"/>
      </rPr>
      <t>UNIDAD DE MEDIDA DE LAS VARIABLES:</t>
    </r>
    <r>
      <rPr>
        <rFont val="Arial"/>
        <color theme="1"/>
        <sz val="11.0"/>
      </rPr>
      <t xml:space="preserve">
Quejas ciudadanas </t>
    </r>
  </si>
  <si>
    <r>
      <rPr>
        <rFont val="Arial"/>
        <b/>
        <color theme="1"/>
        <sz val="11.0"/>
      </rPr>
      <t>1.02.1.1.5.14</t>
    </r>
    <r>
      <rPr>
        <rFont val="Arial"/>
        <b val="0"/>
        <color theme="1"/>
        <sz val="11.0"/>
      </rPr>
      <t xml:space="preserve"> Integración de los diversos Comités Operativos Especializados en Materia de Protección Civil</t>
    </r>
  </si>
  <si>
    <r>
      <rPr>
        <rFont val="Arial"/>
        <b/>
        <color theme="1"/>
        <sz val="11.0"/>
      </rPr>
      <t xml:space="preserve">PDCI: </t>
    </r>
    <r>
      <rPr>
        <rFont val="Arial"/>
        <color theme="1"/>
        <sz val="11.0"/>
      </rPr>
      <t>Porcentaje de los diversos comités integrados</t>
    </r>
  </si>
  <si>
    <r>
      <rPr>
        <rFont val="Arial"/>
        <b/>
        <color theme="1"/>
        <sz val="11.0"/>
      </rPr>
      <t xml:space="preserve">UNIDAD DE MEDIDA DEL INDICADOR:  </t>
    </r>
    <r>
      <rPr>
        <rFont val="Arial"/>
        <color theme="1"/>
        <sz val="11.0"/>
      </rPr>
      <t xml:space="preserve">
Porcentaje
</t>
    </r>
    <r>
      <rPr>
        <rFont val="Arial"/>
        <b/>
        <color theme="1"/>
        <sz val="11.0"/>
      </rPr>
      <t>UNIDAD DE MEDIDA DE LAS VARIABLES:</t>
    </r>
    <r>
      <rPr>
        <rFont val="Arial"/>
        <color theme="1"/>
        <sz val="11.0"/>
      </rPr>
      <t xml:space="preserve">
 Comités  </t>
    </r>
  </si>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</sst>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quot;$&quot;#,##0.00"/>
    <numFmt numFmtId="166" formatCode="_-&quot;$&quot;* #,##0.00_-;\-&quot;$&quot;* #,##0.00_-;_-&quot;$&quot;* &quot;-&quot;??_-;_-@"/>
  </numFmts>
  <fonts count="20">
    <font>
      <sz val="11.0"/>
      <color theme="1"/>
      <name val="Calibri"/>
      <scheme val="minor"/>
    </font>
    <font>
      <sz val="7.0"/>
      <color theme="1"/>
      <name val="Calibri"/>
    </font>
    <font>
      <color theme="1"/>
      <name val="Calibri"/>
      <scheme val="minor"/>
    </font>
    <font>
      <b/>
      <sz val="24.0"/>
      <color theme="0"/>
      <name val="Arial"/>
    </font>
    <font/>
    <font>
      <sz val="11.0"/>
      <color theme="1"/>
      <name val="Calibri"/>
    </font>
    <font>
      <b/>
      <sz val="14.0"/>
      <color theme="0"/>
      <name val="Arial"/>
    </font>
    <font>
      <b/>
      <sz val="16.0"/>
      <color theme="0"/>
      <name val="Arial"/>
    </font>
    <font>
      <b/>
      <sz val="14.0"/>
      <color theme="1"/>
      <name val="Arial"/>
    </font>
    <font>
      <b/>
      <sz val="11.0"/>
      <color theme="1"/>
      <name val="Arial"/>
    </font>
    <font>
      <b/>
      <sz val="11.0"/>
      <color rgb="FF000000"/>
      <name val="Arial"/>
    </font>
    <font>
      <sz val="12.0"/>
      <color theme="1"/>
      <name val="Arial"/>
    </font>
    <font>
      <sz val="14.0"/>
      <color theme="1"/>
      <name val="Arial"/>
    </font>
    <font>
      <b/>
      <sz val="11.0"/>
      <color theme="0"/>
      <name val="Arial"/>
    </font>
    <font>
      <sz val="11.0"/>
      <color theme="1"/>
      <name val="Arial"/>
    </font>
    <font>
      <sz val="11.0"/>
      <color theme="0"/>
      <name val="Arial"/>
    </font>
    <font>
      <b/>
      <sz val="11.0"/>
      <color theme="1"/>
      <name val="Calibri"/>
    </font>
    <font>
      <b/>
      <sz val="12.0"/>
      <color theme="1"/>
      <name val="Calibri"/>
    </font>
    <font>
      <sz val="11.0"/>
      <color rgb="FF000000"/>
      <name val="Arial"/>
    </font>
    <font>
      <b/>
      <sz val="14.0"/>
      <color theme="1"/>
      <name val="Calibri"/>
    </font>
  </fonts>
  <fills count="13">
    <fill>
      <patternFill patternType="none"/>
    </fill>
    <fill>
      <patternFill patternType="lightGray"/>
    </fill>
    <fill>
      <patternFill patternType="solid">
        <fgColor rgb="FF30BDE9"/>
        <bgColor rgb="FF30BDE9"/>
      </patternFill>
    </fill>
    <fill>
      <patternFill patternType="solid">
        <fgColor rgb="FF98DEF4"/>
        <bgColor rgb="FF98DEF4"/>
      </patternFill>
    </fill>
    <fill>
      <patternFill patternType="solid">
        <fgColor rgb="FFF2F2F2"/>
        <bgColor rgb="FFF2F2F2"/>
      </patternFill>
    </fill>
    <fill>
      <patternFill patternType="solid">
        <fgColor theme="0"/>
        <bgColor theme="0"/>
      </patternFill>
    </fill>
    <fill>
      <patternFill patternType="solid">
        <fgColor rgb="FFFFEB9C"/>
        <bgColor rgb="FFFFEB9C"/>
      </patternFill>
    </fill>
    <fill>
      <patternFill patternType="solid">
        <fgColor rgb="FFFFFF00"/>
        <bgColor rgb="FFFFFF00"/>
      </patternFill>
    </fill>
    <fill>
      <patternFill patternType="solid">
        <fgColor rgb="FFE2EFD9"/>
        <bgColor rgb="FFE2EFD9"/>
      </patternFill>
    </fill>
    <fill>
      <patternFill patternType="solid">
        <fgColor rgb="FFFFE598"/>
        <bgColor rgb="FFFFE598"/>
      </patternFill>
    </fill>
    <fill>
      <patternFill patternType="solid">
        <fgColor rgb="FFD8D8D8"/>
        <bgColor rgb="FFD8D8D8"/>
      </patternFill>
    </fill>
    <fill>
      <patternFill patternType="solid">
        <fgColor rgb="FFD9D9D9"/>
        <bgColor rgb="FFD9D9D9"/>
      </patternFill>
    </fill>
    <fill>
      <patternFill patternType="solid">
        <fgColor rgb="FFC7EFCE"/>
        <bgColor rgb="FFC7EFCE"/>
      </patternFill>
    </fill>
  </fills>
  <borders count="123">
    <border/>
    <border>
      <left style="medium">
        <color rgb="FF000000"/>
      </left>
      <top style="medium">
        <color rgb="FF000000"/>
      </top>
      <bottom/>
    </border>
    <border>
      <top style="medium">
        <color rgb="FF000000"/>
      </top>
      <bottom/>
    </border>
    <border>
      <right/>
      <top style="medium">
        <color rgb="FF000000"/>
      </top>
      <bottom/>
    </border>
    <border>
      <left style="medium">
        <color rgb="FF000000"/>
      </left>
      <top/>
      <bottom/>
    </border>
    <border>
      <top/>
      <bottom/>
    </border>
    <border>
      <right/>
      <top/>
      <bottom/>
    </border>
    <border>
      <left style="medium">
        <color rgb="FF000000"/>
      </left>
      <right/>
      <top/>
      <bottom style="medium">
        <color rgb="FF000000"/>
      </bottom>
    </border>
    <border>
      <left/>
      <right/>
      <top/>
      <bottom style="medium">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medium">
        <color rgb="FF000000"/>
      </right>
      <top style="medium">
        <color rgb="FF000000"/>
      </top>
      <bottom style="dotted">
        <color rgb="FF000000"/>
      </bottom>
    </border>
    <border>
      <left style="medium">
        <color rgb="FF000000"/>
      </left>
      <right style="medium">
        <color rgb="FF000000"/>
      </right>
      <top style="medium">
        <color rgb="FF000000"/>
      </top>
      <bottom style="dotted">
        <color rgb="FF000000"/>
      </bottom>
    </border>
    <border>
      <left style="medium">
        <color rgb="FF000000"/>
      </left>
      <right style="dotted">
        <color rgb="FF000000"/>
      </right>
      <top style="medium">
        <color rgb="FF000000"/>
      </top>
      <bottom style="dotted">
        <color rgb="FF000000"/>
      </bottom>
    </border>
    <border>
      <left style="dotted">
        <color rgb="FF000000"/>
      </left>
      <right style="dotted">
        <color rgb="FF000000"/>
      </right>
      <top style="medium">
        <color rgb="FF000000"/>
      </top>
      <bottom style="dotted">
        <color rgb="FF000000"/>
      </bottom>
    </border>
    <border>
      <left style="dotted">
        <color rgb="FF000000"/>
      </left>
      <right style="medium">
        <color rgb="FF000000"/>
      </right>
      <top style="medium">
        <color rgb="FF000000"/>
      </top>
      <bottom style="dotted">
        <color rgb="FF000000"/>
      </bottom>
    </border>
    <border>
      <left style="dotted">
        <color theme="1"/>
      </left>
      <right style="medium">
        <color rgb="FF000000"/>
      </right>
      <top style="medium">
        <color rgb="FF000000"/>
      </top>
      <bottom style="dotted">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right style="thin">
        <color rgb="FF000000"/>
      </right>
      <top style="medium">
        <color rgb="FF000000"/>
      </top>
      <bottom style="thin">
        <color rgb="FF000000"/>
      </bottom>
    </border>
    <border>
      <left style="thin">
        <color rgb="FF000000"/>
      </left>
      <right style="medium">
        <color theme="1"/>
      </right>
      <top style="medium">
        <color rgb="FF000000"/>
      </top>
      <bottom style="thin">
        <color rgb="FF000000"/>
      </bottom>
    </border>
    <border>
      <left style="medium">
        <color theme="1"/>
      </left>
      <right style="medium">
        <color theme="1"/>
      </right>
      <top style="medium">
        <color theme="1"/>
      </top>
      <bottom/>
    </border>
    <border>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medium">
        <color rgb="FF000000"/>
      </right>
      <top style="dotted">
        <color rgb="FF000000"/>
      </top>
      <bottom/>
    </border>
    <border>
      <left/>
      <right/>
      <top style="thin">
        <color rgb="FF000000"/>
      </top>
      <bottom style="thin">
        <color rgb="FF000000"/>
      </bottom>
    </border>
    <border>
      <left style="thin">
        <color rgb="FF000000"/>
      </left>
      <right style="thin">
        <color rgb="FF000000"/>
      </right>
      <top/>
      <bottom style="thin">
        <color rgb="FF000000"/>
      </bottom>
    </border>
    <border>
      <left/>
      <right/>
      <top/>
      <bottom/>
    </border>
    <border>
      <left style="thin">
        <color rgb="FF000000"/>
      </left>
      <right/>
      <top style="thin">
        <color rgb="FF000000"/>
      </top>
      <bottom style="thin">
        <color rgb="FF000000"/>
      </bottom>
    </border>
    <border>
      <left style="dotted">
        <color theme="1"/>
      </left>
      <right/>
      <top style="dotted">
        <color theme="1"/>
      </top>
      <bottom style="dotted">
        <color theme="1"/>
      </bottom>
    </border>
    <border>
      <top style="thin">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rder>
    <border>
      <right/>
      <top style="medium">
        <color rgb="FF000000"/>
      </top>
      <bottom style="medium">
        <color rgb="FF000000"/>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bottom/>
    </border>
    <border>
      <left style="medium">
        <color rgb="FF000000"/>
      </left>
      <right/>
      <top style="medium">
        <color rgb="FF000000"/>
      </top>
      <bottom/>
    </border>
    <border>
      <left style="medium">
        <color rgb="FF000000"/>
      </left>
      <right style="medium">
        <color rgb="FF000000"/>
      </right>
      <top style="medium">
        <color rgb="FF000000"/>
      </top>
      <bottom/>
    </border>
    <border>
      <left/>
      <right/>
      <top style="medium">
        <color rgb="FF000000"/>
      </top>
      <bottom/>
    </border>
    <border>
      <left style="medium">
        <color rgb="FF000000"/>
      </left>
      <bottom/>
    </border>
    <border>
      <right style="medium">
        <color rgb="FF000000"/>
      </right>
      <bottom/>
    </border>
    <border>
      <left style="thin">
        <color rgb="FF000000"/>
      </left>
      <right style="thin">
        <color rgb="FF000000"/>
      </right>
      <top style="thin">
        <color rgb="FF000000"/>
      </top>
      <bottom/>
    </border>
    <border>
      <left/>
      <right style="medium">
        <color rgb="FF000000"/>
      </right>
      <top style="medium">
        <color rgb="FF000000"/>
      </top>
      <bottom style="medium">
        <color rgb="FF000000"/>
      </bottom>
    </border>
    <border>
      <left/>
      <right style="dotted">
        <color theme="1"/>
      </right>
      <top style="medium">
        <color rgb="FF000000"/>
      </top>
      <bottom style="medium">
        <color rgb="FF000000"/>
      </bottom>
    </border>
    <border>
      <left style="dotted">
        <color theme="1"/>
      </left>
      <right style="dotted">
        <color theme="1"/>
      </right>
      <top style="medium">
        <color rgb="FF000000"/>
      </top>
      <bottom style="medium">
        <color rgb="FF000000"/>
      </bottom>
    </border>
    <border>
      <left style="dotted">
        <color theme="1"/>
      </left>
      <right/>
      <top style="medium">
        <color rgb="FF000000"/>
      </top>
      <bottom style="medium">
        <color rgb="FF000000"/>
      </bottom>
    </border>
    <border>
      <left style="medium">
        <color rgb="FF000000"/>
      </left>
      <top style="thin">
        <color rgb="FF000000"/>
      </top>
      <bottom style="thin">
        <color rgb="FF000000"/>
      </bottom>
    </border>
    <border>
      <left/>
      <right style="medium">
        <color rgb="FF000000"/>
      </right>
      <top style="dotted">
        <color rgb="FF000000"/>
      </top>
      <bottom style="dotted">
        <color rgb="FF000000"/>
      </bottom>
    </border>
    <border>
      <left/>
      <right style="dotted">
        <color theme="1"/>
      </right>
      <top style="dotted">
        <color theme="1"/>
      </top>
      <bottom style="dotted">
        <color theme="1"/>
      </bottom>
    </border>
    <border>
      <left style="dotted">
        <color theme="1"/>
      </left>
      <right style="dotted">
        <color theme="1"/>
      </right>
      <top style="dotted">
        <color theme="1"/>
      </top>
      <bottom style="dotted">
        <color theme="1"/>
      </bottom>
    </border>
    <border>
      <left style="medium">
        <color theme="1"/>
      </left>
      <right style="dotted">
        <color theme="1"/>
      </right>
      <top style="dotted">
        <color theme="1"/>
      </top>
      <bottom style="dotted">
        <color theme="1"/>
      </bottom>
    </border>
    <border>
      <left/>
      <right/>
      <top style="dotted">
        <color theme="1"/>
      </top>
      <bottom style="dotted">
        <color theme="1"/>
      </bottom>
    </border>
    <border>
      <left style="medium">
        <color rgb="FF000000"/>
      </left>
      <right/>
      <top style="medium">
        <color rgb="FF000000"/>
      </top>
    </border>
    <border>
      <left/>
      <right/>
      <top style="medium">
        <color rgb="FF000000"/>
      </top>
    </border>
    <border>
      <left/>
      <top style="medium">
        <color rgb="FF000000"/>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top style="medium">
        <color rgb="FF000000"/>
      </top>
      <bottom style="medium">
        <color rgb="FF000000"/>
      </bottom>
    </border>
    <border>
      <left/>
      <right style="thin">
        <color rgb="FF000000"/>
      </right>
      <top/>
      <bottom style="thin">
        <color rgb="FF000000"/>
      </bottom>
    </border>
    <border>
      <left style="thin">
        <color rgb="FF000000"/>
      </left>
      <right style="medium">
        <color rgb="FF000000"/>
      </right>
      <top/>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dotted">
        <color theme="1"/>
      </right>
      <top style="medium">
        <color rgb="FF000000"/>
      </top>
      <bottom style="medium">
        <color rgb="FF000000"/>
      </bottom>
    </border>
    <border>
      <left style="dotted">
        <color theme="1"/>
      </left>
      <right style="medium">
        <color rgb="FF000000"/>
      </right>
      <top style="medium">
        <color rgb="FF000000"/>
      </top>
      <bottom style="medium">
        <color rgb="FF000000"/>
      </bottom>
    </border>
    <border>
      <left style="medium">
        <color rgb="FF000000"/>
      </left>
      <right style="dotted">
        <color rgb="FF000000"/>
      </right>
      <bottom style="dotted">
        <color rgb="FF000000"/>
      </bottom>
    </border>
    <border>
      <left style="dotted">
        <color theme="1"/>
      </left>
      <right style="dotted">
        <color theme="1"/>
      </right>
      <top/>
      <bottom style="dotted">
        <color theme="1"/>
      </bottom>
    </border>
    <border>
      <left style="dotted">
        <color theme="1"/>
      </left>
      <right/>
      <top/>
      <bottom style="dotted">
        <color theme="1"/>
      </bottom>
    </border>
    <border>
      <left style="dotted">
        <color theme="1"/>
      </left>
      <right style="dotted">
        <color theme="1"/>
      </right>
      <top style="dotted">
        <color theme="1"/>
      </top>
      <bottom/>
    </border>
    <border>
      <left style="medium">
        <color rgb="FF000000"/>
      </left>
      <top/>
      <bottom style="dotted">
        <color theme="1"/>
      </bottom>
    </border>
    <border>
      <top/>
      <bottom style="dotted">
        <color theme="1"/>
      </bottom>
    </border>
    <border>
      <right/>
      <top/>
      <bottom style="dotted">
        <color theme="1"/>
      </bottom>
    </border>
    <border>
      <left style="medium">
        <color rgb="FF000000"/>
      </left>
      <right style="medium">
        <color rgb="FF000000"/>
      </right>
      <top/>
      <bottom style="dotted">
        <color theme="1"/>
      </bottom>
    </border>
    <border>
      <left style="dotted">
        <color theme="1"/>
      </left>
      <right style="medium">
        <color rgb="FF000000"/>
      </right>
      <top style="dotted">
        <color theme="1"/>
      </top>
      <bottom style="dotted">
        <color theme="1"/>
      </bottom>
    </border>
    <border>
      <left style="medium">
        <color rgb="FF000000"/>
      </left>
      <right/>
      <top style="thin">
        <color rgb="FF000000"/>
      </top>
      <bottom style="thin">
        <color rgb="FF000000"/>
      </bottom>
    </border>
    <border>
      <left style="medium">
        <color rgb="FF000000"/>
      </left>
      <right style="medium">
        <color rgb="FF000000"/>
      </right>
      <top/>
      <bottom style="dotted">
        <color rgb="FF000000"/>
      </bottom>
    </border>
    <border>
      <left style="medium">
        <color rgb="FF000000"/>
      </left>
      <right style="dotted">
        <color theme="1"/>
      </right>
      <top style="dotted">
        <color theme="1"/>
      </top>
      <bottom style="dotted">
        <color theme="1"/>
      </bottom>
    </border>
    <border>
      <left style="medium">
        <color rgb="FF000000"/>
      </left>
      <right style="medium">
        <color rgb="FF000000"/>
      </right>
      <top style="dotted">
        <color theme="1"/>
      </top>
      <bottom style="dotted">
        <color theme="1"/>
      </bottom>
    </border>
    <border>
      <left style="medium">
        <color rgb="FF000000"/>
      </left>
      <right style="medium">
        <color rgb="FF000000"/>
      </right>
      <top style="dotted">
        <color rgb="FF000000"/>
      </top>
      <bottom style="dotted">
        <color rgb="FF000000"/>
      </bottom>
    </border>
    <border>
      <left style="medium">
        <color rgb="FF000000"/>
      </left>
      <right style="dotted">
        <color theme="1"/>
      </right>
      <top style="dotted">
        <color theme="1"/>
      </top>
      <bottom style="medium">
        <color rgb="FF000000"/>
      </bottom>
    </border>
    <border>
      <left style="dotted">
        <color theme="1"/>
      </left>
      <right style="dotted">
        <color theme="1"/>
      </right>
      <top style="dotted">
        <color theme="1"/>
      </top>
      <bottom style="medium">
        <color rgb="FF000000"/>
      </bottom>
    </border>
    <border>
      <left style="dotted">
        <color theme="1"/>
      </left>
      <right/>
      <top style="dotted">
        <color theme="1"/>
      </top>
      <bottom style="medium">
        <color rgb="FF000000"/>
      </bottom>
    </border>
    <border>
      <left style="medium">
        <color rgb="FF000000"/>
      </left>
      <right style="medium">
        <color rgb="FF000000"/>
      </right>
      <top style="dotted">
        <color theme="1"/>
      </top>
      <bottom style="medium">
        <color rgb="FF000000"/>
      </bottom>
    </border>
    <border>
      <left/>
      <right style="dotted">
        <color theme="1"/>
      </right>
      <top style="dotted">
        <color theme="1"/>
      </top>
      <bottom style="medium">
        <color rgb="FF000000"/>
      </bottom>
    </border>
    <border>
      <left style="medium">
        <color theme="1"/>
      </left>
      <right style="dotted">
        <color theme="1"/>
      </right>
      <top style="dotted">
        <color theme="1"/>
      </top>
      <bottom style="medium">
        <color rgb="FF000000"/>
      </bottom>
    </border>
    <border>
      <left style="dotted">
        <color theme="1"/>
      </left>
      <right style="medium">
        <color rgb="FF000000"/>
      </right>
      <top style="dotted">
        <color theme="1"/>
      </top>
      <bottom style="medium">
        <color rgb="FF000000"/>
      </bottom>
    </border>
    <border>
      <left style="medium">
        <color rgb="FF000000"/>
      </left>
      <right style="medium">
        <color rgb="FF000000"/>
      </right>
      <top style="dotted">
        <color rgb="FF000000"/>
      </top>
      <bottom style="medium">
        <color rgb="FF000000"/>
      </bottom>
    </border>
    <border>
      <left/>
      <right/>
      <top style="medium">
        <color rgb="FF000000"/>
      </top>
      <bottom style="medium">
        <color rgb="FF000000"/>
      </bottom>
    </border>
    <border>
      <left style="medium">
        <color rgb="FF000000"/>
      </left>
      <bottom style="medium">
        <color rgb="FF000000"/>
      </bottom>
    </border>
    <border>
      <right style="medium">
        <color rgb="FF000000"/>
      </right>
      <bottom style="medium">
        <color rgb="FF000000"/>
      </bottom>
    </border>
    <border>
      <left/>
      <right style="medium">
        <color rgb="FF000000"/>
      </right>
      <top style="medium">
        <color rgb="FF000000"/>
      </top>
      <bottom style="dotted">
        <color rgb="FF000000"/>
      </bottom>
    </border>
    <border>
      <left style="medium">
        <color rgb="FF000000"/>
      </left>
      <right style="dotted">
        <color rgb="FF000000"/>
      </right>
      <top style="dotted">
        <color rgb="FF000000"/>
      </top>
      <bottom style="dotted">
        <color rgb="FF000000"/>
      </bottom>
    </border>
    <border>
      <left style="dotted">
        <color rgb="FF000000"/>
      </left>
      <right style="dotted">
        <color rgb="FF000000"/>
      </right>
      <top style="dotted">
        <color rgb="FF000000"/>
      </top>
      <bottom style="dotted">
        <color rgb="FF000000"/>
      </bottom>
    </border>
    <border>
      <left style="medium">
        <color rgb="FF000000"/>
      </left>
      <top style="medium">
        <color rgb="FF000000"/>
      </top>
      <bottom style="dotted">
        <color rgb="FF000000"/>
      </bottom>
    </border>
    <border>
      <left style="dotted">
        <color rgb="FF000000"/>
      </left>
      <right style="medium">
        <color rgb="FF000000"/>
      </right>
      <top style="dotted">
        <color rgb="FF000000"/>
      </top>
      <bottom style="dotted">
        <color rgb="FF000000"/>
      </bottom>
    </border>
    <border>
      <left style="medium">
        <color rgb="FF000000"/>
      </left>
      <top style="dotted">
        <color rgb="FF000000"/>
      </top>
      <bottom style="dotted">
        <color rgb="FF000000"/>
      </bottom>
    </border>
    <border>
      <right style="medium">
        <color rgb="FF000000"/>
      </right>
      <top style="dotted">
        <color rgb="FF000000"/>
      </top>
      <bottom style="dotted">
        <color rgb="FF000000"/>
      </bottom>
    </border>
    <border>
      <left/>
      <right style="medium">
        <color rgb="FF000000"/>
      </right>
      <top style="dotted">
        <color rgb="FF000000"/>
      </top>
      <bottom style="medium">
        <color rgb="FF000000"/>
      </bottom>
    </border>
    <border>
      <left style="medium">
        <color rgb="FF000000"/>
      </left>
      <right style="dotted">
        <color rgb="FF000000"/>
      </right>
      <top style="dotted">
        <color rgb="FF000000"/>
      </top>
      <bottom style="medium">
        <color rgb="FF000000"/>
      </bottom>
    </border>
    <border>
      <left style="dotted">
        <color rgb="FF000000"/>
      </left>
      <right style="dotted">
        <color rgb="FF000000"/>
      </right>
      <top style="dotted">
        <color rgb="FF000000"/>
      </top>
      <bottom style="medium">
        <color rgb="FF000000"/>
      </bottom>
    </border>
    <border>
      <left style="dotted">
        <color rgb="FF000000"/>
      </left>
      <right style="medium">
        <color rgb="FF000000"/>
      </right>
      <top style="dotted">
        <color rgb="FF000000"/>
      </top>
      <bottom style="medium">
        <color rgb="FF000000"/>
      </bottom>
    </border>
    <border>
      <left style="medium">
        <color rgb="FF000000"/>
      </left>
      <top style="dotted">
        <color rgb="FF000000"/>
      </top>
      <bottom style="medium">
        <color rgb="FF000000"/>
      </bottom>
    </border>
    <border>
      <right style="medium">
        <color rgb="FF000000"/>
      </right>
      <top style="dotted">
        <color rgb="FF000000"/>
      </top>
      <bottom style="medium">
        <color rgb="FF000000"/>
      </bottom>
    </border>
    <border>
      <left style="dotted">
        <color theme="1"/>
      </left>
      <right style="dotted">
        <color theme="1"/>
      </right>
      <top/>
      <bottom/>
    </border>
    <border>
      <left style="dotted">
        <color theme="1"/>
      </left>
      <right/>
      <top style="dotted">
        <color theme="1"/>
      </top>
      <bottom/>
    </border>
    <border>
      <left style="medium">
        <color rgb="FF000000"/>
      </left>
      <right style="thin">
        <color rgb="FF000000"/>
      </right>
      <top/>
      <bottom style="thin">
        <color rgb="FF000000"/>
      </bottom>
    </border>
    <border>
      <left style="thin">
        <color rgb="FF000000"/>
      </left>
      <right style="thin">
        <color rgb="FF000000"/>
      </right>
      <top/>
      <bottom style="thin">
        <color theme="1"/>
      </bottom>
    </border>
    <border>
      <left style="thin">
        <color rgb="FF000000"/>
      </left>
      <right/>
      <top/>
      <bottom style="thin">
        <color rgb="FF000000"/>
      </bottom>
    </border>
    <border>
      <left style="medium">
        <color rgb="FF000000"/>
      </left>
      <right style="thin">
        <color rgb="FF000000"/>
      </right>
      <top style="thin">
        <color rgb="FF000000"/>
      </top>
      <bottom/>
    </border>
    <border>
      <left style="thin">
        <color rgb="FF000000"/>
      </left>
      <right style="thin">
        <color rgb="FF000000"/>
      </right>
      <top style="dotted">
        <color theme="1"/>
      </top>
      <bottom/>
    </border>
    <border>
      <left style="thin">
        <color rgb="FF000000"/>
      </left>
      <right/>
      <top style="thin">
        <color rgb="FF000000"/>
      </top>
      <bottom/>
    </border>
    <border>
      <left style="medium">
        <color rgb="FF000000"/>
      </left>
      <right style="dotted">
        <color theme="1"/>
      </right>
      <top style="dotted">
        <color theme="1"/>
      </top>
      <bottom/>
    </border>
    <border>
      <left style="medium">
        <color rgb="FF000000"/>
      </left>
      <right/>
      <top style="dotted">
        <color rgb="FF000000"/>
      </top>
      <bottom/>
    </border>
    <border>
      <left style="medium">
        <color rgb="FF000000"/>
      </left>
      <right style="dotted">
        <color theme="1"/>
      </right>
      <top/>
      <bottom/>
    </border>
    <border>
      <left style="dotted">
        <color theme="1"/>
      </left>
      <right/>
      <top/>
      <bottom/>
    </border>
    <border>
      <left style="thick">
        <color rgb="FF000000"/>
      </left>
      <right style="dotted">
        <color theme="1"/>
      </right>
      <top style="dotted">
        <color theme="1"/>
      </top>
      <bottom style="dotted">
        <color theme="1"/>
      </bottom>
    </border>
    <border>
      <left style="medium">
        <color rgb="FF000000"/>
      </left>
      <right/>
      <top/>
      <bottom style="dotted">
        <color rgb="FF000000"/>
      </bottom>
    </border>
    <border>
      <left style="medium">
        <color rgb="FF000000"/>
      </left>
      <right/>
      <top style="dotted">
        <color rgb="FF000000"/>
      </top>
      <bottom style="dotted">
        <color rgb="FF000000"/>
      </bottom>
    </border>
  </borders>
  <cellStyleXfs count="1">
    <xf borderId="0" fillId="0" fontId="0" numFmtId="0" applyAlignment="1" applyFont="1"/>
  </cellStyleXfs>
  <cellXfs count="329">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horizontal="center"/>
    </xf>
    <xf borderId="1" fillId="2" fontId="3" numFmtId="2" xfId="0" applyAlignment="1" applyBorder="1" applyFill="1" applyFont="1" applyNumberFormat="1">
      <alignment horizontal="center" shrinkToFit="0" vertical="center" wrapText="1"/>
    </xf>
    <xf borderId="2" fillId="0" fontId="4" numFmtId="0" xfId="0" applyBorder="1" applyFont="1"/>
    <xf borderId="3" fillId="0" fontId="4" numFmtId="0" xfId="0" applyBorder="1" applyFont="1"/>
    <xf borderId="4" fillId="2" fontId="3" numFmtId="2" xfId="0" applyAlignment="1" applyBorder="1" applyFont="1" applyNumberFormat="1">
      <alignment horizontal="center" shrinkToFit="0" vertical="center" wrapText="1"/>
    </xf>
    <xf borderId="5" fillId="0" fontId="4" numFmtId="0" xfId="0" applyBorder="1" applyFont="1"/>
    <xf borderId="6" fillId="0" fontId="4" numFmtId="0" xfId="0" applyBorder="1" applyFont="1"/>
    <xf borderId="7" fillId="2" fontId="3" numFmtId="2" xfId="0" applyAlignment="1" applyBorder="1" applyFont="1" applyNumberFormat="1">
      <alignment shrinkToFit="0" vertical="center" wrapText="1"/>
    </xf>
    <xf borderId="8" fillId="2" fontId="3" numFmtId="2" xfId="0" applyAlignment="1" applyBorder="1" applyFont="1" applyNumberFormat="1">
      <alignment shrinkToFit="0" vertical="center" wrapText="1"/>
    </xf>
    <xf borderId="8" fillId="2" fontId="3" numFmtId="2" xfId="0" applyAlignment="1" applyBorder="1" applyFont="1" applyNumberFormat="1">
      <alignment horizontal="center" shrinkToFit="0" vertical="center" wrapText="1"/>
    </xf>
    <xf borderId="9" fillId="0" fontId="5" numFmtId="0" xfId="0" applyBorder="1" applyFont="1"/>
    <xf borderId="10" fillId="2" fontId="6" numFmtId="2" xfId="0" applyAlignment="1" applyBorder="1" applyFont="1" applyNumberFormat="1">
      <alignment horizontal="center" shrinkToFit="0" vertical="center" wrapText="1"/>
    </xf>
    <xf borderId="11" fillId="0" fontId="4" numFmtId="0" xfId="0" applyBorder="1" applyFont="1"/>
    <xf borderId="12" fillId="0" fontId="4" numFmtId="0" xfId="0" applyBorder="1" applyFont="1"/>
    <xf borderId="13" fillId="2" fontId="6" numFmtId="0" xfId="0" applyAlignment="1" applyBorder="1" applyFont="1">
      <alignment horizontal="center" shrinkToFit="0" vertical="center" wrapText="1"/>
    </xf>
    <xf borderId="10" fillId="2" fontId="6" numFmtId="0" xfId="0" applyAlignment="1" applyBorder="1" applyFont="1">
      <alignment horizontal="center" shrinkToFit="0" vertical="center" wrapText="1"/>
    </xf>
    <xf borderId="10" fillId="2" fontId="6" numFmtId="0" xfId="0" applyAlignment="1" applyBorder="1" applyFont="1">
      <alignment horizontal="center" vertical="center"/>
    </xf>
    <xf borderId="13" fillId="2" fontId="7" numFmtId="0" xfId="0" applyAlignment="1" applyBorder="1" applyFont="1">
      <alignment horizontal="center" shrinkToFit="0" vertical="center" wrapText="1"/>
    </xf>
    <xf borderId="14" fillId="0" fontId="4" numFmtId="0" xfId="0" applyBorder="1" applyFont="1"/>
    <xf borderId="9" fillId="2" fontId="6" numFmtId="0" xfId="0" applyAlignment="1" applyBorder="1" applyFont="1">
      <alignment horizontal="center" shrinkToFit="0" vertical="center" wrapText="1"/>
    </xf>
    <xf borderId="9" fillId="3" fontId="8" numFmtId="0" xfId="0" applyAlignment="1" applyBorder="1" applyFill="1" applyFont="1">
      <alignment horizontal="center" shrinkToFit="0" vertical="center" wrapText="1"/>
    </xf>
    <xf borderId="9" fillId="4" fontId="9" numFmtId="0" xfId="0" applyAlignment="1" applyBorder="1" applyFill="1" applyFont="1">
      <alignment horizontal="center" shrinkToFit="0" vertical="center" wrapText="1"/>
    </xf>
    <xf borderId="9" fillId="3" fontId="9" numFmtId="0" xfId="0" applyAlignment="1" applyBorder="1" applyFont="1">
      <alignment horizontal="center" shrinkToFit="0" vertical="center" wrapText="1"/>
    </xf>
    <xf borderId="9" fillId="4" fontId="10" numFmtId="0" xfId="0" applyAlignment="1" applyBorder="1" applyFont="1">
      <alignment horizontal="center" shrinkToFit="0" vertical="center" wrapText="1"/>
    </xf>
    <xf borderId="9" fillId="4" fontId="11" numFmtId="0" xfId="0" applyAlignment="1" applyBorder="1" applyFont="1">
      <alignment horizontal="left" shrinkToFit="0" vertical="center" wrapText="1"/>
    </xf>
    <xf borderId="9" fillId="4" fontId="11" numFmtId="0" xfId="0" applyAlignment="1" applyBorder="1" applyFont="1">
      <alignment horizontal="center" shrinkToFit="0" vertical="center" wrapText="1"/>
    </xf>
    <xf borderId="15" fillId="4" fontId="11" numFmtId="0" xfId="0" applyAlignment="1" applyBorder="1" applyFont="1">
      <alignment shrinkToFit="0" vertical="center" wrapText="1"/>
    </xf>
    <xf borderId="16" fillId="4" fontId="12" numFmtId="10" xfId="0" applyAlignment="1" applyBorder="1" applyFont="1" applyNumberFormat="1">
      <alignment horizontal="center" shrinkToFit="0" vertical="center" wrapText="1"/>
    </xf>
    <xf borderId="17" fillId="4" fontId="12" numFmtId="10" xfId="0" applyAlignment="1" applyBorder="1" applyFont="1" applyNumberFormat="1">
      <alignment horizontal="center" shrinkToFit="0" vertical="center" wrapText="1"/>
    </xf>
    <xf borderId="18" fillId="4" fontId="12" numFmtId="10" xfId="0" applyAlignment="1" applyBorder="1" applyFont="1" applyNumberFormat="1">
      <alignment horizontal="center" shrinkToFit="0" vertical="center" wrapText="1"/>
    </xf>
    <xf borderId="19" fillId="4" fontId="12" numFmtId="10" xfId="0" applyAlignment="1" applyBorder="1" applyFont="1" applyNumberFormat="1">
      <alignment horizontal="center" shrinkToFit="0" vertical="center" wrapText="1"/>
    </xf>
    <xf borderId="20" fillId="5" fontId="12" numFmtId="3" xfId="0" applyAlignment="1" applyBorder="1" applyFill="1" applyFont="1" applyNumberFormat="1">
      <alignment horizontal="center" shrinkToFit="0" vertical="center" wrapText="1"/>
    </xf>
    <xf borderId="9" fillId="4" fontId="5" numFmtId="10" xfId="0" applyAlignment="1" applyBorder="1" applyFont="1" applyNumberFormat="1">
      <alignment horizontal="center" shrinkToFit="0" vertical="center" wrapText="1"/>
    </xf>
    <xf borderId="21" fillId="6" fontId="12" numFmtId="10" xfId="0" applyAlignment="1" applyBorder="1" applyFill="1" applyFont="1" applyNumberFormat="1">
      <alignment horizontal="center" shrinkToFit="0" vertical="center" wrapText="1"/>
    </xf>
    <xf borderId="22" fillId="4" fontId="12" numFmtId="10" xfId="0" applyAlignment="1" applyBorder="1" applyFont="1" applyNumberFormat="1">
      <alignment horizontal="center" shrinkToFit="0" vertical="center" wrapText="1"/>
    </xf>
    <xf borderId="23" fillId="4" fontId="12" numFmtId="164" xfId="0" applyAlignment="1" applyBorder="1" applyFont="1" applyNumberFormat="1">
      <alignment horizontal="center" shrinkToFit="0" vertical="center" wrapText="1"/>
    </xf>
    <xf borderId="24" fillId="6" fontId="12" numFmtId="10" xfId="0" applyAlignment="1" applyBorder="1" applyFont="1" applyNumberFormat="1">
      <alignment horizontal="center" shrinkToFit="0" vertical="center" wrapText="1"/>
    </xf>
    <xf borderId="25" fillId="4" fontId="11" numFmtId="0" xfId="0" applyAlignment="1" applyBorder="1" applyFont="1">
      <alignment horizontal="left" readingOrder="0" shrinkToFit="0" vertical="center" wrapText="1"/>
    </xf>
    <xf borderId="9" fillId="5" fontId="9" numFmtId="0" xfId="0" applyAlignment="1" applyBorder="1" applyFont="1">
      <alignment horizontal="center" shrinkToFit="0" vertical="center" wrapText="1"/>
    </xf>
    <xf borderId="9" fillId="5" fontId="13" numFmtId="0" xfId="0" applyAlignment="1" applyBorder="1" applyFont="1">
      <alignment horizontal="center" shrinkToFit="0" vertical="center" wrapText="1"/>
    </xf>
    <xf borderId="9" fillId="5" fontId="14" numFmtId="3" xfId="0" applyAlignment="1" applyBorder="1" applyFont="1" applyNumberFormat="1">
      <alignment horizontal="center" shrinkToFit="0" vertical="center" wrapText="1"/>
    </xf>
    <xf borderId="9" fillId="6" fontId="12" numFmtId="0" xfId="0" applyAlignment="1" applyBorder="1" applyFont="1">
      <alignment horizontal="left" shrinkToFit="0" vertical="center" wrapText="1"/>
    </xf>
    <xf borderId="9" fillId="2" fontId="13" numFmtId="0" xfId="0" applyAlignment="1" applyBorder="1" applyFont="1">
      <alignment horizontal="center" shrinkToFit="0" vertical="center" wrapText="1"/>
    </xf>
    <xf borderId="9" fillId="2" fontId="13" numFmtId="0" xfId="0" applyAlignment="1" applyBorder="1" applyFont="1">
      <alignment horizontal="left" shrinkToFit="0" vertical="center" wrapText="1"/>
    </xf>
    <xf borderId="9" fillId="2" fontId="15" numFmtId="3" xfId="0" applyAlignment="1" applyBorder="1" applyFont="1" applyNumberFormat="1">
      <alignment horizontal="center" shrinkToFit="0" vertical="center" wrapText="1"/>
    </xf>
    <xf borderId="9" fillId="2" fontId="14" numFmtId="3" xfId="0" applyAlignment="1" applyBorder="1" applyFont="1" applyNumberFormat="1">
      <alignment horizontal="center" shrinkToFit="0" vertical="center" wrapText="1"/>
    </xf>
    <xf borderId="26" fillId="2" fontId="14" numFmtId="3" xfId="0" applyAlignment="1" applyBorder="1" applyFont="1" applyNumberFormat="1">
      <alignment horizontal="center" shrinkToFit="0" vertical="center" wrapText="1"/>
    </xf>
    <xf borderId="27" fillId="4" fontId="5" numFmtId="10" xfId="0" applyAlignment="1" applyBorder="1" applyFont="1" applyNumberFormat="1">
      <alignment horizontal="center" shrinkToFit="0" vertical="center" wrapText="1"/>
    </xf>
    <xf borderId="9" fillId="6" fontId="5" numFmtId="10" xfId="0" applyAlignment="1" applyBorder="1" applyFont="1" applyNumberFormat="1">
      <alignment horizontal="center" shrinkToFit="0" vertical="center" wrapText="1"/>
    </xf>
    <xf borderId="9" fillId="2" fontId="12" numFmtId="0" xfId="0" applyAlignment="1" applyBorder="1" applyFont="1">
      <alignment horizontal="left" readingOrder="0" shrinkToFit="0" vertical="center" wrapText="1"/>
    </xf>
    <xf borderId="0" fillId="0" fontId="16" numFmtId="0" xfId="0" applyFont="1"/>
    <xf borderId="9" fillId="2" fontId="9" numFmtId="0" xfId="0" applyAlignment="1" applyBorder="1" applyFont="1">
      <alignment horizontal="center" shrinkToFit="0" vertical="center" wrapText="1"/>
    </xf>
    <xf borderId="9" fillId="2" fontId="9" numFmtId="0" xfId="0" applyAlignment="1" applyBorder="1" applyFont="1">
      <alignment horizontal="left" shrinkToFit="0" vertical="center" wrapText="1"/>
    </xf>
    <xf borderId="9" fillId="2" fontId="14" numFmtId="0" xfId="0" applyAlignment="1" applyBorder="1" applyFont="1">
      <alignment horizontal="center" shrinkToFit="0" vertical="center" wrapText="1"/>
    </xf>
    <xf borderId="9" fillId="2" fontId="8" numFmtId="0" xfId="0" applyAlignment="1" applyBorder="1" applyFont="1">
      <alignment horizontal="left" readingOrder="0" shrinkToFit="0" vertical="center" wrapText="1"/>
    </xf>
    <xf borderId="9" fillId="3" fontId="14" numFmtId="0" xfId="0" applyAlignment="1" applyBorder="1" applyFont="1">
      <alignment horizontal="left" shrinkToFit="0" vertical="center" wrapText="1"/>
    </xf>
    <xf borderId="9" fillId="3" fontId="14" numFmtId="0" xfId="0" applyAlignment="1" applyBorder="1" applyFont="1">
      <alignment horizontal="center" shrinkToFit="0" vertical="center" wrapText="1"/>
    </xf>
    <xf borderId="9" fillId="3" fontId="14" numFmtId="3" xfId="0" applyAlignment="1" applyBorder="1" applyFont="1" applyNumberFormat="1">
      <alignment horizontal="center" shrinkToFit="0" vertical="center" wrapText="1"/>
    </xf>
    <xf borderId="26" fillId="3" fontId="14" numFmtId="3" xfId="0" applyAlignment="1" applyBorder="1" applyFont="1" applyNumberFormat="1">
      <alignment horizontal="center" shrinkToFit="0" vertical="center" wrapText="1"/>
    </xf>
    <xf borderId="9" fillId="3" fontId="8" numFmtId="0" xfId="0" applyAlignment="1" applyBorder="1" applyFont="1">
      <alignment readingOrder="0" shrinkToFit="0" vertical="center" wrapText="1"/>
    </xf>
    <xf borderId="9" fillId="3" fontId="9" numFmtId="0" xfId="0" applyAlignment="1" applyBorder="1" applyFont="1">
      <alignment horizontal="left" shrinkToFit="0" vertical="center" wrapText="1"/>
    </xf>
    <xf borderId="26" fillId="3" fontId="5" numFmtId="0" xfId="0" applyAlignment="1" applyBorder="1" applyFont="1">
      <alignment horizontal="center" vertical="center"/>
    </xf>
    <xf borderId="9" fillId="6" fontId="5" numFmtId="0" xfId="0" applyBorder="1" applyFont="1"/>
    <xf borderId="9" fillId="2" fontId="9" numFmtId="0" xfId="0" applyAlignment="1" applyBorder="1" applyFont="1">
      <alignment horizontal="center" readingOrder="0" shrinkToFit="0" vertical="center" wrapText="1"/>
    </xf>
    <xf borderId="9" fillId="2" fontId="14" numFmtId="0" xfId="0" applyAlignment="1" applyBorder="1" applyFont="1">
      <alignment horizontal="left" shrinkToFit="0" vertical="center" wrapText="1"/>
    </xf>
    <xf borderId="9" fillId="3" fontId="8" numFmtId="0" xfId="0" applyAlignment="1" applyBorder="1" applyFont="1">
      <alignment horizontal="left" readingOrder="0" shrinkToFit="0" vertical="center" wrapText="1"/>
    </xf>
    <xf borderId="9" fillId="6" fontId="17" numFmtId="0" xfId="0" applyAlignment="1" applyBorder="1" applyFont="1">
      <alignment horizontal="center" vertical="top"/>
    </xf>
    <xf borderId="9" fillId="6" fontId="17" numFmtId="0" xfId="0" applyAlignment="1" applyBorder="1" applyFont="1">
      <alignment vertical="center"/>
    </xf>
    <xf borderId="9" fillId="6" fontId="14" numFmtId="3" xfId="0" applyAlignment="1" applyBorder="1" applyFont="1" applyNumberFormat="1">
      <alignment horizontal="center" shrinkToFit="0" vertical="center" wrapText="1"/>
    </xf>
    <xf borderId="9" fillId="3" fontId="12" numFmtId="0" xfId="0" applyAlignment="1" applyBorder="1" applyFont="1">
      <alignment horizontal="left" readingOrder="0" shrinkToFit="0" vertical="center" wrapText="1"/>
    </xf>
    <xf borderId="0" fillId="7" fontId="2" numFmtId="0" xfId="0" applyFill="1" applyFont="1"/>
    <xf borderId="9" fillId="2" fontId="12" numFmtId="0" xfId="0" applyAlignment="1" applyBorder="1" applyFont="1">
      <alignment readingOrder="0" shrinkToFit="0" vertical="center" wrapText="1"/>
    </xf>
    <xf borderId="9" fillId="3" fontId="14" numFmtId="3" xfId="0" applyAlignment="1" applyBorder="1" applyFont="1" applyNumberFormat="1">
      <alignment horizontal="center" readingOrder="0" shrinkToFit="0" vertical="center" wrapText="1"/>
    </xf>
    <xf borderId="9" fillId="3" fontId="12" numFmtId="0" xfId="0" applyAlignment="1" applyBorder="1" applyFont="1">
      <alignment readingOrder="0" shrinkToFit="0" vertical="center" wrapText="1"/>
    </xf>
    <xf borderId="0" fillId="0" fontId="16" numFmtId="0" xfId="0" applyAlignment="1" applyFont="1">
      <alignment horizontal="center" vertical="center"/>
    </xf>
    <xf borderId="9" fillId="2" fontId="9" numFmtId="0" xfId="0" applyAlignment="1" applyBorder="1" applyFont="1">
      <alignment shrinkToFit="0" vertical="center" wrapText="1"/>
    </xf>
    <xf borderId="9" fillId="2" fontId="18" numFmtId="0" xfId="0" applyAlignment="1" applyBorder="1" applyFont="1">
      <alignment horizontal="center" shrinkToFit="0" vertical="center" wrapText="1"/>
    </xf>
    <xf borderId="26" fillId="2" fontId="5" numFmtId="0" xfId="0" applyAlignment="1" applyBorder="1" applyFont="1">
      <alignment horizontal="center" vertical="center"/>
    </xf>
    <xf borderId="9" fillId="3" fontId="18" numFmtId="0" xfId="0" applyAlignment="1" applyBorder="1" applyFont="1">
      <alignment horizontal="center" shrinkToFit="0" vertical="center" wrapText="1"/>
    </xf>
    <xf borderId="26" fillId="2" fontId="14" numFmtId="0" xfId="0" applyAlignment="1" applyBorder="1" applyFont="1">
      <alignment horizontal="center" vertical="center"/>
    </xf>
    <xf borderId="26" fillId="3" fontId="14" numFmtId="0" xfId="0" applyAlignment="1" applyBorder="1" applyFont="1">
      <alignment horizontal="center" vertical="center"/>
    </xf>
    <xf borderId="26" fillId="6" fontId="5" numFmtId="10" xfId="0" applyAlignment="1" applyBorder="1" applyFont="1" applyNumberFormat="1">
      <alignment horizontal="center" shrinkToFit="0" vertical="center" wrapText="1"/>
    </xf>
    <xf borderId="28" fillId="3" fontId="8" numFmtId="0" xfId="0" applyAlignment="1" applyBorder="1" applyFont="1">
      <alignment horizontal="left" readingOrder="0" shrinkToFit="0" vertical="center" wrapText="1"/>
    </xf>
    <xf borderId="29" fillId="6" fontId="5" numFmtId="10" xfId="0" applyAlignment="1" applyBorder="1" applyFont="1" applyNumberFormat="1">
      <alignment horizontal="center" shrinkToFit="0" vertical="center" wrapText="1"/>
    </xf>
    <xf borderId="30" fillId="2" fontId="8" numFmtId="0" xfId="0" applyAlignment="1" applyBorder="1" applyFont="1">
      <alignment horizontal="left" readingOrder="0" shrinkToFit="0" vertical="center" wrapText="1"/>
    </xf>
    <xf borderId="9" fillId="2" fontId="14" numFmtId="0" xfId="0" applyAlignment="1" applyBorder="1" applyFont="1">
      <alignment shrinkToFit="0" vertical="center" wrapText="1"/>
    </xf>
    <xf borderId="26" fillId="2" fontId="5" numFmtId="0" xfId="0" applyAlignment="1" applyBorder="1" applyFont="1">
      <alignment horizontal="center" readingOrder="0" vertical="center"/>
    </xf>
    <xf borderId="26" fillId="3" fontId="5" numFmtId="0" xfId="0" applyAlignment="1" applyBorder="1" applyFont="1">
      <alignment horizontal="center" readingOrder="0" vertical="center"/>
    </xf>
    <xf borderId="9" fillId="2" fontId="14" numFmtId="0" xfId="0" applyAlignment="1" applyBorder="1" applyFont="1">
      <alignment horizontal="center" vertical="center"/>
    </xf>
    <xf borderId="9" fillId="3" fontId="14" numFmtId="0" xfId="0" applyAlignment="1" applyBorder="1" applyFont="1">
      <alignment horizontal="center" vertical="center"/>
    </xf>
    <xf borderId="31" fillId="5" fontId="5" numFmtId="0" xfId="0" applyBorder="1" applyFont="1"/>
    <xf borderId="9" fillId="2" fontId="5" numFmtId="0" xfId="0" applyAlignment="1" applyBorder="1" applyFont="1">
      <alignment horizontal="center" vertical="center"/>
    </xf>
    <xf borderId="32" fillId="3" fontId="14" numFmtId="0" xfId="0" applyAlignment="1" applyBorder="1" applyFont="1">
      <alignment horizontal="left" shrinkToFit="0" vertical="center" wrapText="1"/>
    </xf>
    <xf borderId="9" fillId="3" fontId="18" numFmtId="0" xfId="0" applyAlignment="1" applyBorder="1" applyFont="1">
      <alignment horizontal="center" readingOrder="0" shrinkToFit="0" vertical="center" wrapText="1"/>
    </xf>
    <xf borderId="33" fillId="2" fontId="9" numFmtId="0" xfId="0" applyAlignment="1" applyBorder="1" applyFont="1">
      <alignment horizontal="left" shrinkToFit="0" vertical="center" wrapText="1"/>
    </xf>
    <xf borderId="9" fillId="3" fontId="9" numFmtId="0" xfId="0" applyAlignment="1" applyBorder="1" applyFont="1">
      <alignment horizontal="left" readingOrder="0" shrinkToFit="0" vertical="center" wrapText="1"/>
    </xf>
    <xf borderId="9" fillId="3" fontId="14" numFmtId="0" xfId="0" applyAlignment="1" applyBorder="1" applyFont="1">
      <alignment horizontal="left" readingOrder="0" shrinkToFit="0" vertical="center" wrapText="1"/>
    </xf>
    <xf borderId="34" fillId="0" fontId="19" numFmtId="0" xfId="0" applyAlignment="1" applyBorder="1" applyFont="1">
      <alignment horizontal="center" readingOrder="0" shrinkToFit="0" vertical="center" wrapText="1"/>
    </xf>
    <xf borderId="34" fillId="0" fontId="4" numFmtId="0" xfId="0" applyBorder="1" applyFont="1"/>
    <xf borderId="34" fillId="0" fontId="19" numFmtId="0" xfId="0" applyAlignment="1" applyBorder="1" applyFont="1">
      <alignment horizontal="center" readingOrder="0" shrinkToFit="0" vertical="top" wrapText="1"/>
    </xf>
    <xf borderId="35" fillId="2" fontId="13" numFmtId="0" xfId="0" applyAlignment="1" applyBorder="1" applyFont="1">
      <alignment horizontal="center" shrinkToFit="0" vertical="center" wrapText="1"/>
    </xf>
    <xf borderId="36" fillId="0" fontId="4" numFmtId="0" xfId="0" applyBorder="1" applyFont="1"/>
    <xf borderId="37" fillId="0" fontId="4" numFmtId="0" xfId="0" applyBorder="1" applyFont="1"/>
    <xf borderId="38" fillId="3" fontId="9" numFmtId="2" xfId="0" applyAlignment="1" applyBorder="1" applyFont="1" applyNumberFormat="1">
      <alignment horizontal="center" shrinkToFit="0" vertical="center" wrapText="1"/>
    </xf>
    <xf borderId="35" fillId="2" fontId="13" numFmtId="2" xfId="0" applyAlignment="1" applyBorder="1" applyFont="1" applyNumberFormat="1">
      <alignment horizontal="center" shrinkToFit="0" vertical="center" wrapText="1"/>
    </xf>
    <xf borderId="39" fillId="0" fontId="4" numFmtId="0" xfId="0" applyBorder="1" applyFont="1"/>
    <xf borderId="40" fillId="2" fontId="13" numFmtId="2" xfId="0" applyAlignment="1" applyBorder="1" applyFont="1" applyNumberFormat="1">
      <alignment horizontal="center" shrinkToFit="0" vertical="center" wrapText="1"/>
    </xf>
    <xf borderId="41" fillId="0" fontId="4" numFmtId="0" xfId="0" applyBorder="1" applyFont="1"/>
    <xf borderId="42" fillId="0" fontId="4" numFmtId="0" xfId="0" applyBorder="1" applyFont="1"/>
    <xf borderId="43" fillId="4" fontId="14" numFmtId="0" xfId="0" applyAlignment="1" applyBorder="1" applyFont="1">
      <alignment horizontal="center" shrinkToFit="0" vertical="center" wrapText="1"/>
    </xf>
    <xf borderId="44" fillId="3" fontId="14" numFmtId="2" xfId="0" applyAlignment="1" applyBorder="1" applyFont="1" applyNumberFormat="1">
      <alignment horizontal="center" shrinkToFit="0" vertical="center" wrapText="1"/>
    </xf>
    <xf borderId="45" fillId="4" fontId="14" numFmtId="0" xfId="0" applyAlignment="1" applyBorder="1" applyFont="1">
      <alignment horizontal="center" shrinkToFit="0" vertical="center" wrapText="1"/>
    </xf>
    <xf borderId="43" fillId="3" fontId="14" numFmtId="2" xfId="0" applyAlignment="1" applyBorder="1" applyFont="1" applyNumberFormat="1">
      <alignment horizontal="center" shrinkToFit="0" vertical="center" wrapText="1"/>
    </xf>
    <xf borderId="46" fillId="0" fontId="4" numFmtId="0" xfId="0" applyBorder="1" applyFont="1"/>
    <xf borderId="47" fillId="0" fontId="4" numFmtId="0" xfId="0" applyBorder="1" applyFont="1"/>
    <xf borderId="9" fillId="5" fontId="9" numFmtId="0" xfId="0" applyAlignment="1" applyBorder="1" applyFont="1">
      <alignment horizontal="left" shrinkToFit="0" vertical="center" wrapText="1"/>
    </xf>
    <xf borderId="9" fillId="5" fontId="9" numFmtId="4" xfId="0" applyAlignment="1" applyBorder="1" applyFont="1" applyNumberFormat="1">
      <alignment horizontal="center" shrinkToFit="0" vertical="center" wrapText="1"/>
    </xf>
    <xf borderId="9" fillId="8" fontId="14" numFmtId="3" xfId="0" applyAlignment="1" applyBorder="1" applyFill="1" applyFont="1" applyNumberFormat="1">
      <alignment horizontal="center" shrinkToFit="0" vertical="center" wrapText="1"/>
    </xf>
    <xf borderId="48" fillId="5" fontId="14" numFmtId="3" xfId="0" applyAlignment="1" applyBorder="1" applyFont="1" applyNumberFormat="1">
      <alignment horizontal="center" shrinkToFit="0" vertical="center" wrapText="1"/>
    </xf>
    <xf borderId="10" fillId="0" fontId="5" numFmtId="0" xfId="0" applyAlignment="1" applyBorder="1" applyFont="1">
      <alignment horizontal="center"/>
    </xf>
    <xf borderId="9" fillId="5" fontId="9" numFmtId="0" xfId="0" applyAlignment="1" applyBorder="1" applyFont="1">
      <alignment horizontal="left" readingOrder="0" shrinkToFit="0" vertical="center" wrapText="1"/>
    </xf>
    <xf borderId="32" fillId="8" fontId="14" numFmtId="3" xfId="0" applyAlignment="1" applyBorder="1" applyFont="1" applyNumberFormat="1">
      <alignment horizontal="center" shrinkToFit="0" vertical="center" wrapText="1"/>
    </xf>
    <xf borderId="49" fillId="4" fontId="9" numFmtId="165" xfId="0" applyAlignment="1" applyBorder="1" applyFont="1" applyNumberFormat="1">
      <alignment horizontal="center" shrinkToFit="0" vertical="center" wrapText="1"/>
    </xf>
    <xf borderId="50" fillId="8" fontId="14" numFmtId="166" xfId="0" applyAlignment="1" applyBorder="1" applyFont="1" applyNumberFormat="1">
      <alignment horizontal="center" shrinkToFit="0" vertical="center" wrapText="1"/>
    </xf>
    <xf borderId="51" fillId="8" fontId="14" numFmtId="166" xfId="0" applyAlignment="1" applyBorder="1" applyFont="1" applyNumberFormat="1">
      <alignment horizontal="center" shrinkToFit="0" vertical="center" wrapText="1"/>
    </xf>
    <xf borderId="52" fillId="8" fontId="14" numFmtId="166" xfId="0" applyAlignment="1" applyBorder="1" applyFont="1" applyNumberFormat="1">
      <alignment horizontal="center" shrinkToFit="0" vertical="center" wrapText="1"/>
    </xf>
    <xf borderId="9" fillId="9" fontId="14" numFmtId="166" xfId="0" applyAlignment="1" applyBorder="1" applyFill="1" applyFont="1" applyNumberFormat="1">
      <alignment horizontal="center" shrinkToFit="0" vertical="center" wrapText="1"/>
    </xf>
    <xf borderId="9" fillId="10" fontId="14" numFmtId="166" xfId="0" applyAlignment="1" applyBorder="1" applyFill="1" applyFont="1" applyNumberFormat="1">
      <alignment horizontal="center" readingOrder="0" shrinkToFit="0" vertical="center" wrapText="1"/>
    </xf>
    <xf borderId="9" fillId="10" fontId="14" numFmtId="166" xfId="0" applyAlignment="1" applyBorder="1" applyFont="1" applyNumberFormat="1">
      <alignment horizontal="center" shrinkToFit="0" vertical="center" wrapText="1"/>
    </xf>
    <xf borderId="53" fillId="0" fontId="5" numFmtId="0" xfId="0" applyAlignment="1" applyBorder="1" applyFont="1">
      <alignment horizontal="left" readingOrder="0" shrinkToFit="0" vertical="center" wrapText="1"/>
    </xf>
    <xf borderId="9" fillId="4" fontId="9" numFmtId="0" xfId="0" applyAlignment="1" applyBorder="1" applyFont="1">
      <alignment horizontal="left" shrinkToFit="0" vertical="center" wrapText="1"/>
    </xf>
    <xf borderId="9" fillId="4" fontId="9" numFmtId="165" xfId="0" applyAlignment="1" applyBorder="1" applyFont="1" applyNumberFormat="1">
      <alignment horizontal="center" shrinkToFit="0" vertical="center" wrapText="1"/>
    </xf>
    <xf borderId="9" fillId="8" fontId="14" numFmtId="166" xfId="0" applyAlignment="1" applyBorder="1" applyFont="1" applyNumberFormat="1">
      <alignment horizontal="center" shrinkToFit="0" vertical="center" wrapText="1"/>
    </xf>
    <xf borderId="32" fillId="8" fontId="14" numFmtId="166" xfId="0" applyAlignment="1" applyBorder="1" applyFont="1" applyNumberFormat="1">
      <alignment horizontal="center" shrinkToFit="0" vertical="center" wrapText="1"/>
    </xf>
    <xf borderId="54" fillId="4" fontId="9" numFmtId="165" xfId="0" applyAlignment="1" applyBorder="1" applyFont="1" applyNumberFormat="1">
      <alignment horizontal="center" shrinkToFit="0" vertical="center" wrapText="1"/>
    </xf>
    <xf borderId="55" fillId="8" fontId="14" numFmtId="166" xfId="0" applyAlignment="1" applyBorder="1" applyFont="1" applyNumberFormat="1">
      <alignment horizontal="center" shrinkToFit="0" vertical="center" wrapText="1"/>
    </xf>
    <xf borderId="56" fillId="8" fontId="14" numFmtId="166" xfId="0" applyAlignment="1" applyBorder="1" applyFont="1" applyNumberFormat="1">
      <alignment horizontal="center" shrinkToFit="0" vertical="center" wrapText="1"/>
    </xf>
    <xf borderId="33" fillId="8" fontId="14" numFmtId="166" xfId="0" applyAlignment="1" applyBorder="1" applyFont="1" applyNumberFormat="1">
      <alignment horizontal="center" shrinkToFit="0" vertical="center" wrapText="1"/>
    </xf>
    <xf borderId="53" fillId="0" fontId="5" numFmtId="0" xfId="0" applyAlignment="1" applyBorder="1" applyFont="1">
      <alignment horizontal="center"/>
    </xf>
    <xf borderId="9" fillId="11" fontId="18" numFmtId="166" xfId="0" applyAlignment="1" applyBorder="1" applyFill="1" applyFont="1" applyNumberFormat="1">
      <alignment horizontal="center" vertical="center"/>
    </xf>
    <xf borderId="16" fillId="4" fontId="9" numFmtId="165" xfId="0" applyAlignment="1" applyBorder="1" applyFont="1" applyNumberFormat="1">
      <alignment horizontal="center" shrinkToFit="0" vertical="center" wrapText="1"/>
    </xf>
    <xf borderId="57" fillId="8" fontId="14" numFmtId="3" xfId="0" applyAlignment="1" applyBorder="1" applyFont="1" applyNumberFormat="1">
      <alignment horizontal="center" shrinkToFit="0" vertical="center" wrapText="1"/>
    </xf>
    <xf borderId="56" fillId="8" fontId="14" numFmtId="3" xfId="0" applyAlignment="1" applyBorder="1" applyFont="1" applyNumberFormat="1">
      <alignment horizontal="center" shrinkToFit="0" vertical="center" wrapText="1"/>
    </xf>
    <xf borderId="33" fillId="8" fontId="14" numFmtId="3" xfId="0" applyAlignment="1" applyBorder="1" applyFont="1" applyNumberFormat="1">
      <alignment horizontal="center" shrinkToFit="0" vertical="center" wrapText="1"/>
    </xf>
    <xf borderId="9" fillId="9" fontId="14" numFmtId="166" xfId="0" applyAlignment="1" applyBorder="1" applyFont="1" applyNumberFormat="1">
      <alignment horizontal="center" readingOrder="0" shrinkToFit="0" vertical="center" wrapText="1"/>
    </xf>
    <xf borderId="10" fillId="0" fontId="16" numFmtId="0" xfId="0" applyAlignment="1" applyBorder="1" applyFont="1">
      <alignment horizontal="left" readingOrder="0" shrinkToFit="0" vertical="center" wrapText="1"/>
    </xf>
    <xf borderId="9" fillId="5" fontId="9" numFmtId="3" xfId="0" applyAlignment="1" applyBorder="1" applyFont="1" applyNumberFormat="1">
      <alignment horizontal="center" shrinkToFit="0" vertical="center" wrapText="1"/>
    </xf>
    <xf borderId="9" fillId="9" fontId="14" numFmtId="3" xfId="0" applyAlignment="1" applyBorder="1" applyFont="1" applyNumberFormat="1">
      <alignment horizontal="center" shrinkToFit="0" vertical="center" wrapText="1"/>
    </xf>
    <xf borderId="9" fillId="5" fontId="14" numFmtId="3" xfId="0" applyAlignment="1" applyBorder="1" applyFont="1" applyNumberFormat="1">
      <alignment horizontal="center" readingOrder="0" shrinkToFit="0" vertical="center" wrapText="1"/>
    </xf>
    <xf borderId="9" fillId="9" fontId="5" numFmtId="10" xfId="0" applyAlignment="1" applyBorder="1" applyFont="1" applyNumberFormat="1">
      <alignment horizontal="center" shrinkToFit="0" vertical="center" wrapText="1"/>
    </xf>
    <xf borderId="55" fillId="8" fontId="14" numFmtId="166" xfId="0" applyAlignment="1" applyBorder="1" applyFont="1" applyNumberFormat="1">
      <alignment shrinkToFit="0" vertical="center" wrapText="1"/>
    </xf>
    <xf borderId="58" fillId="8" fontId="14" numFmtId="166" xfId="0" applyAlignment="1" applyBorder="1" applyFont="1" applyNumberFormat="1">
      <alignment horizontal="center" shrinkToFit="0" vertical="center" wrapText="1"/>
    </xf>
    <xf borderId="9" fillId="4" fontId="9" numFmtId="165" xfId="0" applyAlignment="1" applyBorder="1" applyFont="1" applyNumberFormat="1">
      <alignment horizontal="left" shrinkToFit="0" vertical="center" wrapText="1"/>
    </xf>
    <xf borderId="32" fillId="10" fontId="14" numFmtId="166" xfId="0" applyAlignment="1" applyBorder="1" applyFont="1" applyNumberFormat="1">
      <alignment horizontal="center" shrinkToFit="0" vertical="center" wrapText="1"/>
    </xf>
    <xf borderId="59" fillId="4" fontId="14" numFmtId="0" xfId="0" applyAlignment="1" applyBorder="1" applyFont="1">
      <alignment horizontal="center" shrinkToFit="0" vertical="center" wrapText="1"/>
    </xf>
    <xf borderId="38" fillId="3" fontId="14" numFmtId="2" xfId="0" applyAlignment="1" applyBorder="1" applyFont="1" applyNumberFormat="1">
      <alignment horizontal="center" shrinkToFit="0" vertical="center" wrapText="1"/>
    </xf>
    <xf borderId="60" fillId="4" fontId="14" numFmtId="0" xfId="0" applyAlignment="1" applyBorder="1" applyFont="1">
      <alignment horizontal="center" shrinkToFit="0" vertical="center" wrapText="1"/>
    </xf>
    <xf borderId="9" fillId="5" fontId="9" numFmtId="165" xfId="0" applyAlignment="1" applyBorder="1" applyFont="1" applyNumberFormat="1">
      <alignment readingOrder="0" shrinkToFit="0" vertical="center" wrapText="1"/>
    </xf>
    <xf borderId="9" fillId="8" fontId="14" numFmtId="165" xfId="0" applyAlignment="1" applyBorder="1" applyFont="1" applyNumberFormat="1">
      <alignment horizontal="center" readingOrder="0" shrinkToFit="0" vertical="center" wrapText="1"/>
    </xf>
    <xf borderId="9" fillId="5" fontId="14" numFmtId="165" xfId="0" applyAlignment="1" applyBorder="1" applyFont="1" applyNumberFormat="1">
      <alignment horizontal="center" readingOrder="0" shrinkToFit="0" vertical="center" wrapText="1"/>
    </xf>
    <xf borderId="9" fillId="5" fontId="14" numFmtId="165" xfId="0" applyAlignment="1" applyBorder="1" applyFont="1" applyNumberFormat="1">
      <alignment horizontal="center" shrinkToFit="0" vertical="center" wrapText="1"/>
    </xf>
    <xf borderId="9" fillId="8" fontId="14" numFmtId="165" xfId="0" applyAlignment="1" applyBorder="1" applyFont="1" applyNumberFormat="1">
      <alignment horizontal="center" shrinkToFit="0" vertical="center" wrapText="1"/>
    </xf>
    <xf borderId="9" fillId="9" fontId="14" numFmtId="165" xfId="0" applyAlignment="1" applyBorder="1" applyFont="1" applyNumberFormat="1">
      <alignment horizontal="center" shrinkToFit="0" vertical="center" wrapText="1"/>
    </xf>
    <xf borderId="9" fillId="10" fontId="14" numFmtId="165" xfId="0" applyAlignment="1" applyBorder="1" applyFont="1" applyNumberFormat="1">
      <alignment horizontal="center" readingOrder="0" shrinkToFit="0" vertical="center" wrapText="1"/>
    </xf>
    <xf borderId="9" fillId="10" fontId="14" numFmtId="165" xfId="0" applyAlignment="1" applyBorder="1" applyFont="1" applyNumberFormat="1">
      <alignment horizontal="center" shrinkToFit="0" vertical="center" wrapText="1"/>
    </xf>
    <xf borderId="9" fillId="9" fontId="14" numFmtId="165" xfId="0" applyAlignment="1" applyBorder="1" applyFont="1" applyNumberFormat="1">
      <alignment horizontal="center" readingOrder="0" shrinkToFit="0" vertical="center" wrapText="1"/>
    </xf>
    <xf borderId="9" fillId="10" fontId="18" numFmtId="165" xfId="0" applyAlignment="1" applyBorder="1" applyFont="1" applyNumberFormat="1">
      <alignment horizontal="center" readingOrder="0" shrinkToFit="0" vertical="center" wrapText="1"/>
    </xf>
    <xf borderId="9" fillId="5" fontId="9" numFmtId="165" xfId="0" applyAlignment="1" applyBorder="1" applyFont="1" applyNumberFormat="1">
      <alignment horizontal="center" shrinkToFit="0" vertical="center" wrapText="1"/>
    </xf>
    <xf borderId="9" fillId="4" fontId="5" numFmtId="165" xfId="0" applyAlignment="1" applyBorder="1" applyFont="1" applyNumberFormat="1">
      <alignment horizontal="center" shrinkToFit="0" vertical="center" wrapText="1"/>
    </xf>
    <xf borderId="10" fillId="0" fontId="16" numFmtId="0" xfId="0" applyAlignment="1" applyBorder="1" applyFont="1">
      <alignment horizontal="left" readingOrder="0"/>
    </xf>
    <xf borderId="35" fillId="2" fontId="6" numFmtId="2" xfId="0" applyAlignment="1" applyBorder="1" applyFont="1" applyNumberFormat="1">
      <alignment horizontal="center" shrinkToFit="0" vertical="center" wrapText="1"/>
    </xf>
    <xf borderId="38" fillId="2" fontId="6" numFmtId="0" xfId="0" applyAlignment="1" applyBorder="1" applyFont="1">
      <alignment horizontal="center" shrinkToFit="0" vertical="center" wrapText="1"/>
    </xf>
    <xf borderId="35" fillId="2" fontId="6" numFmtId="0" xfId="0" applyAlignment="1" applyBorder="1" applyFont="1">
      <alignment horizontal="center" shrinkToFit="0" vertical="center" wrapText="1"/>
    </xf>
    <xf borderId="35" fillId="2" fontId="6" numFmtId="0" xfId="0" applyAlignment="1" applyBorder="1" applyFont="1">
      <alignment horizontal="center" vertical="center"/>
    </xf>
    <xf borderId="61" fillId="2" fontId="6" numFmtId="0" xfId="0" applyAlignment="1" applyBorder="1" applyFont="1">
      <alignment horizontal="center" shrinkToFit="0" vertical="center" wrapText="1"/>
    </xf>
    <xf borderId="38" fillId="2" fontId="7" numFmtId="0" xfId="0" applyAlignment="1" applyBorder="1" applyFont="1">
      <alignment horizontal="center" shrinkToFit="0" vertical="center" wrapText="1"/>
    </xf>
    <xf borderId="62" fillId="0" fontId="4" numFmtId="0" xfId="0" applyBorder="1" applyFont="1"/>
    <xf borderId="63" fillId="2" fontId="6" numFmtId="0" xfId="0" applyAlignment="1" applyBorder="1" applyFont="1">
      <alignment horizontal="center" shrinkToFit="0" vertical="center" wrapText="1"/>
    </xf>
    <xf borderId="64" fillId="2" fontId="6" numFmtId="0" xfId="0" applyAlignment="1" applyBorder="1" applyFont="1">
      <alignment horizontal="center" shrinkToFit="0" vertical="center" wrapText="1"/>
    </xf>
    <xf borderId="63" fillId="3" fontId="8" numFmtId="0" xfId="0" applyAlignment="1" applyBorder="1" applyFont="1">
      <alignment horizontal="center" shrinkToFit="0" vertical="center" wrapText="1"/>
    </xf>
    <xf borderId="65" fillId="4" fontId="9" numFmtId="0" xfId="0" applyAlignment="1" applyBorder="1" applyFont="1">
      <alignment horizontal="center" shrinkToFit="0" vertical="center" wrapText="1"/>
    </xf>
    <xf borderId="30" fillId="3" fontId="9" numFmtId="0" xfId="0" applyAlignment="1" applyBorder="1" applyFont="1">
      <alignment horizontal="center" shrinkToFit="0" vertical="center" wrapText="1"/>
    </xf>
    <xf borderId="30" fillId="4" fontId="9" numFmtId="0" xfId="0" applyAlignment="1" applyBorder="1" applyFont="1">
      <alignment horizontal="center" shrinkToFit="0" vertical="center" wrapText="1"/>
    </xf>
    <xf borderId="66" fillId="3" fontId="9" numFmtId="0" xfId="0" applyAlignment="1" applyBorder="1" applyFont="1">
      <alignment horizontal="center" shrinkToFit="0" vertical="center" wrapText="1"/>
    </xf>
    <xf borderId="22" fillId="4" fontId="9" numFmtId="0" xfId="0" applyAlignment="1" applyBorder="1" applyFont="1">
      <alignment horizontal="center" shrinkToFit="0" vertical="center" wrapText="1"/>
    </xf>
    <xf borderId="67" fillId="3" fontId="9" numFmtId="0" xfId="0" applyAlignment="1" applyBorder="1" applyFont="1">
      <alignment horizontal="center" shrinkToFit="0" vertical="center" wrapText="1"/>
    </xf>
    <xf borderId="67" fillId="4" fontId="9" numFmtId="0" xfId="0" applyAlignment="1" applyBorder="1" applyFont="1">
      <alignment horizontal="center" shrinkToFit="0" vertical="center" wrapText="1"/>
    </xf>
    <xf borderId="21" fillId="3" fontId="9" numFmtId="0" xfId="0" applyAlignment="1" applyBorder="1" applyFont="1">
      <alignment horizontal="center" shrinkToFit="0" vertical="center" wrapText="1"/>
    </xf>
    <xf borderId="68" fillId="4" fontId="10" numFmtId="0" xfId="0" applyAlignment="1" applyBorder="1" applyFont="1">
      <alignment horizontal="center" shrinkToFit="0" vertical="center" wrapText="1"/>
    </xf>
    <xf borderId="51" fillId="4" fontId="14" numFmtId="0" xfId="0" applyAlignment="1" applyBorder="1" applyFont="1">
      <alignment horizontal="left" shrinkToFit="0" vertical="center" wrapText="1"/>
    </xf>
    <xf borderId="51" fillId="4" fontId="14" numFmtId="0" xfId="0" applyAlignment="1" applyBorder="1" applyFont="1">
      <alignment horizontal="center" shrinkToFit="0" vertical="center" wrapText="1"/>
    </xf>
    <xf borderId="69" fillId="4" fontId="14" numFmtId="0" xfId="0" applyAlignment="1" applyBorder="1" applyFont="1">
      <alignment shrinkToFit="0" vertical="center" wrapText="1"/>
    </xf>
    <xf borderId="16" fillId="0" fontId="14" numFmtId="9" xfId="0" applyAlignment="1" applyBorder="1" applyFont="1" applyNumberFormat="1">
      <alignment horizontal="center" shrinkToFit="0" vertical="center" wrapText="1"/>
    </xf>
    <xf borderId="70" fillId="0" fontId="14" numFmtId="1" xfId="0" applyAlignment="1" applyBorder="1" applyFont="1" applyNumberFormat="1">
      <alignment horizontal="center" shrinkToFit="0" vertical="center" wrapText="1"/>
    </xf>
    <xf borderId="71" fillId="5" fontId="14" numFmtId="3" xfId="0" applyAlignment="1" applyBorder="1" applyFont="1" applyNumberFormat="1">
      <alignment horizontal="center" shrinkToFit="0" vertical="center" wrapText="1"/>
    </xf>
    <xf borderId="72" fillId="5" fontId="14" numFmtId="3" xfId="0" applyAlignment="1" applyBorder="1" applyFont="1" applyNumberFormat="1">
      <alignment horizontal="center" shrinkToFit="0" vertical="center" wrapText="1"/>
    </xf>
    <xf borderId="73" fillId="4" fontId="14" numFmtId="0" xfId="0" applyAlignment="1" applyBorder="1" applyFont="1">
      <alignment horizontal="left" shrinkToFit="0" vertical="center" wrapText="1"/>
    </xf>
    <xf borderId="74" fillId="5" fontId="9" numFmtId="0" xfId="0" applyAlignment="1" applyBorder="1" applyFont="1">
      <alignment horizontal="center" shrinkToFit="0" vertical="center" wrapText="1"/>
    </xf>
    <xf borderId="75" fillId="0" fontId="4" numFmtId="0" xfId="0" applyBorder="1" applyFont="1"/>
    <xf borderId="76" fillId="0" fontId="4" numFmtId="0" xfId="0" applyBorder="1" applyFont="1"/>
    <xf borderId="77" fillId="5" fontId="13" numFmtId="0" xfId="0" applyAlignment="1" applyBorder="1" applyFont="1">
      <alignment horizontal="center" shrinkToFit="0" vertical="center" wrapText="1"/>
    </xf>
    <xf borderId="55" fillId="5" fontId="14" numFmtId="3" xfId="0" applyAlignment="1" applyBorder="1" applyFont="1" applyNumberFormat="1">
      <alignment horizontal="center" shrinkToFit="0" vertical="center" wrapText="1"/>
    </xf>
    <xf borderId="56" fillId="5" fontId="14" numFmtId="3" xfId="0" applyAlignment="1" applyBorder="1" applyFont="1" applyNumberFormat="1">
      <alignment horizontal="center" shrinkToFit="0" vertical="center" wrapText="1"/>
    </xf>
    <xf borderId="33" fillId="5" fontId="14" numFmtId="3" xfId="0" applyAlignment="1" applyBorder="1" applyFont="1" applyNumberFormat="1">
      <alignment horizontal="center" shrinkToFit="0" vertical="center" wrapText="1"/>
    </xf>
    <xf borderId="57" fillId="5" fontId="14" numFmtId="3" xfId="0" applyAlignment="1" applyBorder="1" applyFont="1" applyNumberFormat="1">
      <alignment horizontal="center" shrinkToFit="0" vertical="center" wrapText="1"/>
    </xf>
    <xf borderId="78" fillId="5" fontId="14" numFmtId="3" xfId="0" applyAlignment="1" applyBorder="1" applyFont="1" applyNumberFormat="1">
      <alignment horizontal="center" shrinkToFit="0" vertical="center" wrapText="1"/>
    </xf>
    <xf borderId="79" fillId="4" fontId="5" numFmtId="10" xfId="0" applyAlignment="1" applyBorder="1" applyFont="1" applyNumberFormat="1">
      <alignment horizontal="center" shrinkToFit="0" vertical="center" wrapText="1"/>
    </xf>
    <xf borderId="26" fillId="4" fontId="5" numFmtId="10" xfId="0" applyAlignment="1" applyBorder="1" applyFont="1" applyNumberFormat="1">
      <alignment horizontal="center" shrinkToFit="0" vertical="center" wrapText="1"/>
    </xf>
    <xf borderId="29" fillId="4" fontId="5" numFmtId="10" xfId="0" applyAlignment="1" applyBorder="1" applyFont="1" applyNumberFormat="1">
      <alignment horizontal="center" shrinkToFit="0" vertical="center" wrapText="1"/>
    </xf>
    <xf borderId="80" fillId="6" fontId="14" numFmtId="0" xfId="0" applyAlignment="1" applyBorder="1" applyFont="1">
      <alignment horizontal="left" shrinkToFit="0" vertical="center" wrapText="1"/>
    </xf>
    <xf borderId="81" fillId="2" fontId="9" numFmtId="0" xfId="0" applyAlignment="1" applyBorder="1" applyFont="1">
      <alignment horizontal="left" shrinkToFit="0" vertical="center" wrapText="1"/>
    </xf>
    <xf borderId="56" fillId="2" fontId="13" numFmtId="0" xfId="0" applyAlignment="1" applyBorder="1" applyFont="1">
      <alignment horizontal="left" shrinkToFit="0" vertical="center" wrapText="1"/>
    </xf>
    <xf borderId="56" fillId="2" fontId="13" numFmtId="0" xfId="0" applyAlignment="1" applyBorder="1" applyFont="1">
      <alignment horizontal="center" shrinkToFit="0" vertical="center" wrapText="1"/>
    </xf>
    <xf borderId="33" fillId="2" fontId="13" numFmtId="0" xfId="0" applyAlignment="1" applyBorder="1" applyFont="1">
      <alignment horizontal="left" shrinkToFit="0" vertical="center" wrapText="1"/>
    </xf>
    <xf borderId="82" fillId="2" fontId="13" numFmtId="0" xfId="0" applyAlignment="1" applyBorder="1" applyFont="1">
      <alignment horizontal="center" shrinkToFit="0" vertical="center" wrapText="1"/>
    </xf>
    <xf borderId="79" fillId="6" fontId="5" numFmtId="10" xfId="0" applyAlignment="1" applyBorder="1" applyFont="1" applyNumberFormat="1">
      <alignment horizontal="center" shrinkToFit="0" vertical="center" wrapText="1"/>
    </xf>
    <xf borderId="83" fillId="2" fontId="9" numFmtId="0" xfId="0" applyAlignment="1" applyBorder="1" applyFont="1">
      <alignment horizontal="left" shrinkToFit="0" vertical="center" wrapText="1"/>
    </xf>
    <xf borderId="81" fillId="3" fontId="9" numFmtId="0" xfId="0" applyAlignment="1" applyBorder="1" applyFont="1">
      <alignment horizontal="left" shrinkToFit="0" vertical="center" wrapText="1"/>
    </xf>
    <xf borderId="56" fillId="3" fontId="9" numFmtId="0" xfId="0" applyAlignment="1" applyBorder="1" applyFont="1">
      <alignment horizontal="left" shrinkToFit="0" vertical="center" wrapText="1"/>
    </xf>
    <xf borderId="56" fillId="3" fontId="9" numFmtId="0" xfId="0" applyAlignment="1" applyBorder="1" applyFont="1">
      <alignment horizontal="center" shrinkToFit="0" vertical="center" wrapText="1"/>
    </xf>
    <xf borderId="33" fillId="3" fontId="9" numFmtId="0" xfId="0" applyAlignment="1" applyBorder="1" applyFont="1">
      <alignment horizontal="left" shrinkToFit="0" vertical="center" wrapText="1"/>
    </xf>
    <xf borderId="82" fillId="3" fontId="9" numFmtId="0" xfId="0" applyAlignment="1" applyBorder="1" applyFont="1">
      <alignment horizontal="center" shrinkToFit="0" vertical="center" wrapText="1"/>
    </xf>
    <xf borderId="55" fillId="10" fontId="14" numFmtId="3" xfId="0" applyAlignment="1" applyBorder="1" applyFont="1" applyNumberFormat="1">
      <alignment horizontal="center" shrinkToFit="0" vertical="center" wrapText="1"/>
    </xf>
    <xf borderId="56" fillId="10" fontId="14" numFmtId="3" xfId="0" applyAlignment="1" applyBorder="1" applyFont="1" applyNumberFormat="1">
      <alignment horizontal="center" shrinkToFit="0" vertical="center" wrapText="1"/>
    </xf>
    <xf borderId="33" fillId="10" fontId="14" numFmtId="3" xfId="0" applyAlignment="1" applyBorder="1" applyFont="1" applyNumberFormat="1">
      <alignment horizontal="center" shrinkToFit="0" vertical="center" wrapText="1"/>
    </xf>
    <xf borderId="57" fillId="10" fontId="14" numFmtId="3" xfId="0" applyAlignment="1" applyBorder="1" applyFont="1" applyNumberFormat="1">
      <alignment horizontal="center" shrinkToFit="0" vertical="center" wrapText="1"/>
    </xf>
    <xf borderId="78" fillId="10" fontId="14" numFmtId="3" xfId="0" applyAlignment="1" applyBorder="1" applyFont="1" applyNumberFormat="1">
      <alignment horizontal="center" shrinkToFit="0" vertical="center" wrapText="1"/>
    </xf>
    <xf borderId="83" fillId="3" fontId="9" numFmtId="0" xfId="0" applyAlignment="1" applyBorder="1" applyFont="1">
      <alignment horizontal="left" shrinkToFit="0" vertical="center" wrapText="1"/>
    </xf>
    <xf borderId="81" fillId="4" fontId="9" numFmtId="0" xfId="0" applyAlignment="1" applyBorder="1" applyFont="1">
      <alignment horizontal="left" shrinkToFit="0" vertical="center" wrapText="1"/>
    </xf>
    <xf borderId="56" fillId="4" fontId="9" numFmtId="0" xfId="0" applyAlignment="1" applyBorder="1" applyFont="1">
      <alignment horizontal="left" shrinkToFit="0" vertical="center" wrapText="1"/>
    </xf>
    <xf borderId="56" fillId="4" fontId="14" numFmtId="0" xfId="0" applyAlignment="1" applyBorder="1" applyFont="1">
      <alignment horizontal="left" shrinkToFit="0" vertical="center" wrapText="1"/>
    </xf>
    <xf borderId="56" fillId="4" fontId="9" numFmtId="0" xfId="0" applyAlignment="1" applyBorder="1" applyFont="1">
      <alignment horizontal="center" shrinkToFit="0" vertical="center" wrapText="1"/>
    </xf>
    <xf borderId="33" fillId="4" fontId="9" numFmtId="0" xfId="0" applyAlignment="1" applyBorder="1" applyFont="1">
      <alignment horizontal="left" shrinkToFit="0" vertical="center" wrapText="1"/>
    </xf>
    <xf borderId="82" fillId="4" fontId="14" numFmtId="0" xfId="0" applyAlignment="1" applyBorder="1" applyFont="1">
      <alignment horizontal="center" shrinkToFit="0" vertical="center" wrapText="1"/>
    </xf>
    <xf borderId="83" fillId="4" fontId="9" numFmtId="0" xfId="0" applyAlignment="1" applyBorder="1" applyFont="1">
      <alignment horizontal="left" shrinkToFit="0" vertical="center" wrapText="1"/>
    </xf>
    <xf borderId="84" fillId="4" fontId="9" numFmtId="0" xfId="0" applyAlignment="1" applyBorder="1" applyFont="1">
      <alignment horizontal="left" shrinkToFit="0" vertical="center" wrapText="1"/>
    </xf>
    <xf borderId="85" fillId="4" fontId="9" numFmtId="0" xfId="0" applyAlignment="1" applyBorder="1" applyFont="1">
      <alignment horizontal="left" shrinkToFit="0" vertical="center" wrapText="1"/>
    </xf>
    <xf borderId="85" fillId="4" fontId="14" numFmtId="0" xfId="0" applyAlignment="1" applyBorder="1" applyFont="1">
      <alignment horizontal="left" shrinkToFit="0" vertical="center" wrapText="1"/>
    </xf>
    <xf borderId="85" fillId="4" fontId="9" numFmtId="0" xfId="0" applyAlignment="1" applyBorder="1" applyFont="1">
      <alignment horizontal="center" shrinkToFit="0" vertical="center" wrapText="1"/>
    </xf>
    <xf borderId="86" fillId="4" fontId="9" numFmtId="0" xfId="0" applyAlignment="1" applyBorder="1" applyFont="1">
      <alignment horizontal="left" shrinkToFit="0" vertical="center" wrapText="1"/>
    </xf>
    <xf borderId="87" fillId="4" fontId="14" numFmtId="0" xfId="0" applyAlignment="1" applyBorder="1" applyFont="1">
      <alignment horizontal="center" shrinkToFit="0" vertical="center" wrapText="1"/>
    </xf>
    <xf borderId="88" fillId="10" fontId="14" numFmtId="3" xfId="0" applyAlignment="1" applyBorder="1" applyFont="1" applyNumberFormat="1">
      <alignment horizontal="center" shrinkToFit="0" vertical="center" wrapText="1"/>
    </xf>
    <xf borderId="85" fillId="10" fontId="14" numFmtId="3" xfId="0" applyAlignment="1" applyBorder="1" applyFont="1" applyNumberFormat="1">
      <alignment horizontal="center" shrinkToFit="0" vertical="center" wrapText="1"/>
    </xf>
    <xf borderId="86" fillId="10" fontId="14" numFmtId="3" xfId="0" applyAlignment="1" applyBorder="1" applyFont="1" applyNumberFormat="1">
      <alignment horizontal="center" shrinkToFit="0" vertical="center" wrapText="1"/>
    </xf>
    <xf borderId="89" fillId="10" fontId="14" numFmtId="3" xfId="0" applyAlignment="1" applyBorder="1" applyFont="1" applyNumberFormat="1">
      <alignment horizontal="center" shrinkToFit="0" vertical="center" wrapText="1"/>
    </xf>
    <xf borderId="90" fillId="10" fontId="14" numFmtId="3" xfId="0" applyAlignment="1" applyBorder="1" applyFont="1" applyNumberFormat="1">
      <alignment horizontal="center" shrinkToFit="0" vertical="center" wrapText="1"/>
    </xf>
    <xf borderId="91" fillId="4" fontId="9" numFmtId="0" xfId="0" applyAlignment="1" applyBorder="1" applyFont="1">
      <alignment horizontal="left" shrinkToFit="0" vertical="center" wrapText="1"/>
    </xf>
    <xf borderId="34" fillId="0" fontId="17" numFmtId="0" xfId="0" applyAlignment="1" applyBorder="1" applyFont="1">
      <alignment horizontal="center" vertical="center"/>
    </xf>
    <xf borderId="34" fillId="0" fontId="17" numFmtId="0" xfId="0" applyAlignment="1" applyBorder="1" applyFont="1">
      <alignment horizontal="center" shrinkToFit="0" vertical="top" wrapText="1"/>
    </xf>
    <xf borderId="64" fillId="4" fontId="14" numFmtId="0" xfId="0" applyAlignment="1" applyBorder="1" applyFont="1">
      <alignment horizontal="center" shrinkToFit="0" vertical="center" wrapText="1"/>
    </xf>
    <xf borderId="63" fillId="3" fontId="14" numFmtId="2" xfId="0" applyAlignment="1" applyBorder="1" applyFont="1" applyNumberFormat="1">
      <alignment horizontal="center" shrinkToFit="0" vertical="center" wrapText="1"/>
    </xf>
    <xf borderId="92" fillId="4" fontId="14" numFmtId="0" xfId="0" applyAlignment="1" applyBorder="1" applyFont="1">
      <alignment horizontal="center" shrinkToFit="0" vertical="center" wrapText="1"/>
    </xf>
    <xf borderId="64" fillId="3" fontId="14" numFmtId="2" xfId="0" applyAlignment="1" applyBorder="1" applyFont="1" applyNumberFormat="1">
      <alignment horizontal="center" shrinkToFit="0" vertical="center" wrapText="1"/>
    </xf>
    <xf borderId="93" fillId="0" fontId="4" numFmtId="0" xfId="0" applyBorder="1" applyFont="1"/>
    <xf borderId="94" fillId="0" fontId="4" numFmtId="0" xfId="0" applyBorder="1" applyFont="1"/>
    <xf borderId="16" fillId="5" fontId="13" numFmtId="0" xfId="0" applyAlignment="1" applyBorder="1" applyFont="1">
      <alignment shrinkToFit="0" vertical="center" wrapText="1"/>
    </xf>
    <xf borderId="95" fillId="5" fontId="13" numFmtId="0" xfId="0" applyAlignment="1" applyBorder="1" applyFont="1">
      <alignment shrinkToFit="0" vertical="center" wrapText="1"/>
    </xf>
    <xf borderId="81" fillId="5" fontId="14" numFmtId="3" xfId="0" applyAlignment="1" applyBorder="1" applyFont="1" applyNumberFormat="1">
      <alignment horizontal="center" shrinkToFit="0" vertical="center" wrapText="1"/>
    </xf>
    <xf borderId="96" fillId="4" fontId="5" numFmtId="10" xfId="0" applyAlignment="1" applyBorder="1" applyFont="1" applyNumberFormat="1">
      <alignment horizontal="center" shrinkToFit="0" vertical="center" wrapText="1"/>
    </xf>
    <xf borderId="97" fillId="4" fontId="5" numFmtId="10" xfId="0" applyAlignment="1" applyBorder="1" applyFont="1" applyNumberFormat="1">
      <alignment horizontal="center" shrinkToFit="0" vertical="center" wrapText="1"/>
    </xf>
    <xf borderId="19" fillId="4" fontId="5" numFmtId="10" xfId="0" applyAlignment="1" applyBorder="1" applyFont="1" applyNumberFormat="1">
      <alignment horizontal="center" shrinkToFit="0" vertical="center" wrapText="1"/>
    </xf>
    <xf borderId="98" fillId="0" fontId="5" numFmtId="0" xfId="0" applyAlignment="1" applyBorder="1" applyFont="1">
      <alignment horizontal="center"/>
    </xf>
    <xf borderId="15" fillId="0" fontId="4" numFmtId="0" xfId="0" applyBorder="1" applyFont="1"/>
    <xf borderId="83" fillId="4" fontId="9" numFmtId="0" xfId="0" applyAlignment="1" applyBorder="1" applyFont="1">
      <alignment horizontal="center" shrinkToFit="0" vertical="center" wrapText="1"/>
    </xf>
    <xf borderId="55" fillId="10" fontId="14" numFmtId="166" xfId="0" applyAlignment="1" applyBorder="1" applyFont="1" applyNumberFormat="1">
      <alignment horizontal="center" shrinkToFit="0" vertical="center" wrapText="1"/>
    </xf>
    <xf borderId="56" fillId="10" fontId="14" numFmtId="166" xfId="0" applyAlignment="1" applyBorder="1" applyFont="1" applyNumberFormat="1">
      <alignment horizontal="center" shrinkToFit="0" vertical="center" wrapText="1"/>
    </xf>
    <xf borderId="78" fillId="10" fontId="14" numFmtId="166" xfId="0" applyAlignment="1" applyBorder="1" applyFont="1" applyNumberFormat="1">
      <alignment horizontal="center" shrinkToFit="0" vertical="center" wrapText="1"/>
    </xf>
    <xf borderId="81" fillId="10" fontId="14" numFmtId="166" xfId="0" applyAlignment="1" applyBorder="1" applyFont="1" applyNumberFormat="1">
      <alignment horizontal="center" shrinkToFit="0" vertical="center" wrapText="1"/>
    </xf>
    <xf borderId="99" fillId="4" fontId="5" numFmtId="10" xfId="0" applyAlignment="1" applyBorder="1" applyFont="1" applyNumberFormat="1">
      <alignment horizontal="center" shrinkToFit="0" vertical="center" wrapText="1"/>
    </xf>
    <xf borderId="100" fillId="0" fontId="5" numFmtId="0" xfId="0" applyAlignment="1" applyBorder="1" applyFont="1">
      <alignment horizontal="center"/>
    </xf>
    <xf borderId="101" fillId="0" fontId="4" numFmtId="0" xfId="0" applyBorder="1" applyFont="1"/>
    <xf borderId="91" fillId="4" fontId="14" numFmtId="165" xfId="0" applyAlignment="1" applyBorder="1" applyFont="1" applyNumberFormat="1">
      <alignment horizontal="center" shrinkToFit="0" vertical="center" wrapText="1"/>
    </xf>
    <xf borderId="102" fillId="4" fontId="9" numFmtId="165" xfId="0" applyAlignment="1" applyBorder="1" applyFont="1" applyNumberFormat="1">
      <alignment horizontal="center" shrinkToFit="0" vertical="center" wrapText="1"/>
    </xf>
    <xf borderId="84" fillId="10" fontId="14" numFmtId="166" xfId="0" applyAlignment="1" applyBorder="1" applyFont="1" applyNumberFormat="1">
      <alignment horizontal="center" shrinkToFit="0" vertical="center" wrapText="1"/>
    </xf>
    <xf borderId="85" fillId="10" fontId="14" numFmtId="166" xfId="0" applyAlignment="1" applyBorder="1" applyFont="1" applyNumberFormat="1">
      <alignment horizontal="center" shrinkToFit="0" vertical="center" wrapText="1"/>
    </xf>
    <xf borderId="90" fillId="10" fontId="14" numFmtId="166" xfId="0" applyAlignment="1" applyBorder="1" applyFont="1" applyNumberFormat="1">
      <alignment horizontal="center" shrinkToFit="0" vertical="center" wrapText="1"/>
    </xf>
    <xf borderId="103" fillId="4" fontId="5" numFmtId="10" xfId="0" applyAlignment="1" applyBorder="1" applyFont="1" applyNumberFormat="1">
      <alignment horizontal="center" shrinkToFit="0" vertical="center" wrapText="1"/>
    </xf>
    <xf borderId="104" fillId="4" fontId="5" numFmtId="10" xfId="0" applyAlignment="1" applyBorder="1" applyFont="1" applyNumberFormat="1">
      <alignment horizontal="center" shrinkToFit="0" vertical="center" wrapText="1"/>
    </xf>
    <xf borderId="105" fillId="4" fontId="5" numFmtId="10" xfId="0" applyAlignment="1" applyBorder="1" applyFont="1" applyNumberFormat="1">
      <alignment horizontal="center" shrinkToFit="0" vertical="center" wrapText="1"/>
    </xf>
    <xf borderId="106" fillId="0" fontId="5" numFmtId="0" xfId="0" applyAlignment="1" applyBorder="1" applyFont="1">
      <alignment horizontal="center"/>
    </xf>
    <xf borderId="107" fillId="0" fontId="4" numFmtId="0" xfId="0" applyBorder="1" applyFont="1"/>
    <xf borderId="0" fillId="0" fontId="5" numFmtId="0" xfId="0" applyAlignment="1" applyFont="1">
      <alignment horizontal="center" shrinkToFit="0" vertical="top" wrapText="1"/>
    </xf>
    <xf borderId="30" fillId="2" fontId="9" numFmtId="0" xfId="0" applyAlignment="1" applyBorder="1" applyFont="1">
      <alignment horizontal="center" shrinkToFit="0" vertical="center" wrapText="1"/>
    </xf>
    <xf borderId="71" fillId="2" fontId="9" numFmtId="0" xfId="0" applyAlignment="1" applyBorder="1" applyFont="1">
      <alignment horizontal="left" shrinkToFit="0" vertical="center" wrapText="1"/>
    </xf>
    <xf borderId="108" fillId="2" fontId="9" numFmtId="0" xfId="0" applyAlignment="1" applyBorder="1" applyFont="1">
      <alignment horizontal="left" shrinkToFit="0" vertical="center" wrapText="1"/>
    </xf>
    <xf borderId="56" fillId="2" fontId="9" numFmtId="0" xfId="0" applyAlignment="1" applyBorder="1" applyFont="1">
      <alignment horizontal="center" shrinkToFit="0" vertical="center" wrapText="1"/>
    </xf>
    <xf borderId="33" fillId="3" fontId="14" numFmtId="0" xfId="0" applyAlignment="1" applyBorder="1" applyFont="1">
      <alignment horizontal="left" shrinkToFit="0" vertical="center" wrapText="1"/>
    </xf>
    <xf borderId="109" fillId="3" fontId="14" numFmtId="0" xfId="0" applyAlignment="1" applyBorder="1" applyFont="1">
      <alignment horizontal="left" shrinkToFit="0" vertical="center" wrapText="1"/>
    </xf>
    <xf borderId="73" fillId="3" fontId="9" numFmtId="0" xfId="0" applyAlignment="1" applyBorder="1" applyFont="1">
      <alignment horizontal="center" shrinkToFit="0" vertical="center" wrapText="1"/>
    </xf>
    <xf borderId="110" fillId="2" fontId="9" numFmtId="0" xfId="0" applyAlignment="1" applyBorder="1" applyFont="1">
      <alignment horizontal="center" shrinkToFit="0" vertical="center" wrapText="1"/>
    </xf>
    <xf borderId="32" fillId="2" fontId="9" numFmtId="0" xfId="0" applyAlignment="1" applyBorder="1" applyFont="1">
      <alignment horizontal="left" shrinkToFit="0" vertical="center" wrapText="1"/>
    </xf>
    <xf borderId="27" fillId="3" fontId="9" numFmtId="0" xfId="0" applyAlignment="1" applyBorder="1" applyFont="1">
      <alignment horizontal="center" shrinkToFit="0" vertical="center" wrapText="1"/>
    </xf>
    <xf borderId="111" fillId="3" fontId="14" numFmtId="0" xfId="0" applyAlignment="1" applyBorder="1" applyFont="1">
      <alignment horizontal="left" shrinkToFit="0" vertical="center" wrapText="1"/>
    </xf>
    <xf borderId="112" fillId="3" fontId="14" numFmtId="0" xfId="0" applyAlignment="1" applyBorder="1" applyFont="1">
      <alignment horizontal="left" shrinkToFit="0" vertical="center" wrapText="1"/>
    </xf>
    <xf borderId="113" fillId="3" fontId="9" numFmtId="0" xfId="0" applyAlignment="1" applyBorder="1" applyFont="1">
      <alignment horizontal="center" shrinkToFit="0" vertical="center" wrapText="1"/>
    </xf>
    <xf borderId="114" fillId="3" fontId="9" numFmtId="0" xfId="0" applyAlignment="1" applyBorder="1" applyFont="1">
      <alignment horizontal="left" shrinkToFit="0" vertical="center" wrapText="1"/>
    </xf>
    <xf borderId="115" fillId="3" fontId="14" numFmtId="0" xfId="0" applyAlignment="1" applyBorder="1" applyFont="1">
      <alignment horizontal="left" shrinkToFit="0" vertical="center" wrapText="1"/>
    </xf>
    <xf borderId="116" fillId="2" fontId="9" numFmtId="0" xfId="0" applyAlignment="1" applyBorder="1" applyFont="1">
      <alignment horizontal="center" shrinkToFit="0" vertical="center" wrapText="1"/>
    </xf>
    <xf borderId="73" fillId="2" fontId="9" numFmtId="0" xfId="0" applyAlignment="1" applyBorder="1" applyFont="1">
      <alignment horizontal="left" shrinkToFit="0" vertical="center" wrapText="1"/>
    </xf>
    <xf borderId="109" fillId="2" fontId="9" numFmtId="0" xfId="0" applyAlignment="1" applyBorder="1" applyFont="1">
      <alignment horizontal="left" shrinkToFit="0" vertical="center" wrapText="1"/>
    </xf>
    <xf borderId="0" fillId="0" fontId="5" numFmtId="0" xfId="0" applyAlignment="1" applyFont="1">
      <alignment horizontal="center"/>
    </xf>
    <xf borderId="7" fillId="3" fontId="9" numFmtId="0" xfId="0" applyAlignment="1" applyBorder="1" applyFont="1">
      <alignment horizontal="center" shrinkToFit="0" vertical="center" wrapText="1"/>
    </xf>
    <xf borderId="92" fillId="2" fontId="13" numFmtId="0" xfId="0" applyAlignment="1" applyBorder="1" applyFont="1">
      <alignment horizontal="center" shrinkToFit="0" vertical="center" wrapText="1"/>
    </xf>
    <xf borderId="49" fillId="2" fontId="13" numFmtId="0" xfId="0" applyAlignment="1" applyBorder="1" applyFont="1">
      <alignment horizontal="center" shrinkToFit="0" vertical="center" wrapText="1"/>
    </xf>
    <xf borderId="44" fillId="3" fontId="9" numFmtId="2" xfId="0" applyAlignment="1" applyBorder="1" applyFont="1" applyNumberFormat="1">
      <alignment horizontal="center" shrinkToFit="0" vertical="center" wrapText="1"/>
    </xf>
    <xf borderId="48" fillId="3" fontId="9" numFmtId="0" xfId="0" applyAlignment="1" applyBorder="1" applyFont="1">
      <alignment horizontal="center" shrinkToFit="0" vertical="center" wrapText="1"/>
    </xf>
    <xf borderId="32" fillId="3" fontId="14" numFmtId="0" xfId="0" applyAlignment="1" applyBorder="1" applyFont="1">
      <alignment horizontal="center" shrinkToFit="0" vertical="center" wrapText="1"/>
    </xf>
    <xf borderId="9" fillId="3" fontId="9" numFmtId="2" xfId="0" applyAlignment="1" applyBorder="1" applyFont="1" applyNumberFormat="1">
      <alignment horizontal="center" shrinkToFit="0" vertical="center" wrapText="1"/>
    </xf>
    <xf borderId="32" fillId="3" fontId="9" numFmtId="0" xfId="0" applyAlignment="1" applyBorder="1" applyFont="1">
      <alignment horizontal="center" shrinkToFit="0" vertical="center" wrapText="1"/>
    </xf>
    <xf borderId="32" fillId="3" fontId="9" numFmtId="0" xfId="0" applyAlignment="1" applyBorder="1" applyFont="1">
      <alignment horizontal="left" shrinkToFit="0" vertical="center" wrapText="1"/>
    </xf>
    <xf borderId="117" fillId="3" fontId="9" numFmtId="0" xfId="0" applyAlignment="1" applyBorder="1" applyFont="1">
      <alignment horizontal="center" shrinkToFit="0" vertical="center" wrapText="1"/>
    </xf>
    <xf borderId="48" fillId="3" fontId="14" numFmtId="0" xfId="0" applyAlignment="1" applyBorder="1" applyFont="1">
      <alignment horizontal="left" shrinkToFit="0" vertical="center" wrapText="1"/>
    </xf>
    <xf borderId="9" fillId="2" fontId="10" numFmtId="0" xfId="0" applyAlignment="1" applyBorder="1" applyFont="1">
      <alignment horizontal="left" shrinkToFit="0" vertical="center" wrapText="1"/>
    </xf>
    <xf borderId="9" fillId="3" fontId="18" numFmtId="0" xfId="0" applyAlignment="1" applyBorder="1" applyFont="1">
      <alignment horizontal="left" shrinkToFit="0" vertical="center" wrapText="1"/>
    </xf>
    <xf borderId="9" fillId="3" fontId="14" numFmtId="0" xfId="0" applyAlignment="1" applyBorder="1" applyFont="1">
      <alignment shrinkToFit="0" vertical="center" wrapText="1"/>
    </xf>
    <xf borderId="9" fillId="3" fontId="10" numFmtId="0" xfId="0" applyAlignment="1" applyBorder="1" applyFont="1">
      <alignment horizontal="left" shrinkToFit="0" vertical="center" wrapText="1"/>
    </xf>
    <xf borderId="118" fillId="2" fontId="9" numFmtId="0" xfId="0" applyAlignment="1" applyBorder="1" applyFont="1">
      <alignment horizontal="center" shrinkToFit="0" vertical="center" wrapText="1"/>
    </xf>
    <xf borderId="119" fillId="2" fontId="9" numFmtId="0" xfId="0" applyAlignment="1" applyBorder="1" applyFont="1">
      <alignment horizontal="left" shrinkToFit="0" vertical="center" wrapText="1"/>
    </xf>
    <xf borderId="120" fillId="2" fontId="9" numFmtId="0" xfId="0" applyAlignment="1" applyBorder="1" applyFont="1">
      <alignment horizontal="left" shrinkToFit="0" vertical="center" wrapText="1"/>
    </xf>
    <xf borderId="121" fillId="3" fontId="9" numFmtId="0" xfId="0" applyAlignment="1" applyBorder="1" applyFont="1">
      <alignment horizontal="center" shrinkToFit="0" vertical="center" wrapText="1"/>
    </xf>
    <xf borderId="122" fillId="3" fontId="9" numFmtId="0" xfId="0" applyAlignment="1" applyBorder="1" applyFont="1">
      <alignment horizontal="center" shrinkToFit="0" vertical="center" wrapText="1"/>
    </xf>
    <xf borderId="9" fillId="3" fontId="14" numFmtId="0" xfId="0" applyBorder="1" applyFont="1"/>
    <xf borderId="73" fillId="2" fontId="14" numFmtId="0" xfId="0" applyAlignment="1" applyBorder="1" applyFont="1">
      <alignment horizontal="left" shrinkToFit="0" vertical="center" wrapText="1"/>
    </xf>
    <xf borderId="0" fillId="0" fontId="5" numFmtId="0" xfId="0" applyAlignment="1" applyFont="1">
      <alignment horizontal="left" shrinkToFit="0" vertical="center" wrapText="1"/>
    </xf>
    <xf borderId="31" fillId="12" fontId="5" numFmtId="0" xfId="0" applyBorder="1" applyFill="1" applyFont="1"/>
    <xf borderId="0" fillId="0" fontId="5" numFmtId="0" xfId="0" applyAlignment="1" applyFont="1">
      <alignment shrinkToFit="0" wrapText="1"/>
    </xf>
    <xf borderId="31" fillId="6" fontId="5" numFmtId="0" xfId="0" applyBorder="1" applyFont="1"/>
  </cellXfs>
  <cellStyles count="1">
    <cellStyle xfId="0" name="Normal" builtinId="0"/>
  </cellStyles>
  <dxfs count="7">
    <dxf>
      <font>
        <color rgb="FF006100"/>
      </font>
      <fill>
        <patternFill patternType="solid">
          <fgColor rgb="FFC6EFCE"/>
          <bgColor rgb="FFC6EFCE"/>
        </patternFill>
      </fill>
      <border/>
    </dxf>
    <dxf>
      <font/>
      <fill>
        <patternFill patternType="none"/>
      </fill>
      <border/>
    </dxf>
    <dxf>
      <font>
        <color rgb="FF9C5700"/>
      </font>
      <fill>
        <patternFill patternType="solid">
          <fgColor rgb="FFFFEB9C"/>
          <bgColor rgb="FFFFEB9C"/>
        </patternFill>
      </fill>
      <border/>
    </dxf>
    <dxf>
      <font/>
      <fill>
        <patternFill patternType="solid">
          <fgColor theme="0"/>
          <bgColor theme="0"/>
        </patternFill>
      </fill>
      <border/>
    </dxf>
    <dxf>
      <font/>
      <fill>
        <patternFill patternType="solid">
          <fgColor rgb="FF00B050"/>
          <bgColor rgb="FF00B050"/>
        </patternFill>
      </fill>
      <border/>
    </dxf>
    <dxf>
      <font/>
      <fill>
        <patternFill patternType="solid">
          <fgColor rgb="FFFFFF00"/>
          <bgColor rgb="FFFFFF00"/>
        </patternFill>
      </fill>
      <border/>
    </dxf>
    <dx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 Id="rId3"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1.png"/><Relationship Id="rId3"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5.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495300</xdr:colOff>
      <xdr:row>1</xdr:row>
      <xdr:rowOff>180975</xdr:rowOff>
    </xdr:from>
    <xdr:ext cx="1590675" cy="23812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266700</xdr:colOff>
      <xdr:row>1</xdr:row>
      <xdr:rowOff>190500</xdr:rowOff>
    </xdr:from>
    <xdr:ext cx="2057400" cy="2143125"/>
    <xdr:pic>
      <xdr:nvPicPr>
        <xdr:cNvPr id="0" name="image2.jp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23</xdr:col>
      <xdr:colOff>447675</xdr:colOff>
      <xdr:row>3</xdr:row>
      <xdr:rowOff>9525</xdr:rowOff>
    </xdr:from>
    <xdr:ext cx="3133725" cy="16668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1200150</xdr:colOff>
      <xdr:row>3</xdr:row>
      <xdr:rowOff>0</xdr:rowOff>
    </xdr:from>
    <xdr:ext cx="3676650" cy="2419350"/>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114300</xdr:colOff>
      <xdr:row>0</xdr:row>
      <xdr:rowOff>38100</xdr:rowOff>
    </xdr:from>
    <xdr:ext cx="2124075" cy="31908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1266825</xdr:colOff>
      <xdr:row>2</xdr:row>
      <xdr:rowOff>180975</xdr:rowOff>
    </xdr:from>
    <xdr:ext cx="2076450" cy="2143125"/>
    <xdr:pic>
      <xdr:nvPicPr>
        <xdr:cNvPr id="0" name="image2.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114300</xdr:colOff>
      <xdr:row>0</xdr:row>
      <xdr:rowOff>38100</xdr:rowOff>
    </xdr:from>
    <xdr:ext cx="2095500" cy="31908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1171575</xdr:colOff>
      <xdr:row>3</xdr:row>
      <xdr:rowOff>38100</xdr:rowOff>
    </xdr:from>
    <xdr:ext cx="3381375" cy="1095375"/>
    <xdr:pic>
      <xdr:nvPicPr>
        <xdr:cNvPr descr="Interfaz de usuario gráfica, Texto&#10;&#10;Descripción generada automáticamente con confianza media" id="0" name="image5.png"/>
        <xdr:cNvPicPr preferRelativeResize="0"/>
      </xdr:nvPicPr>
      <xdr:blipFill>
        <a:blip cstate="print" r:embed="rId2"/>
        <a:stretch>
          <a:fillRect/>
        </a:stretch>
      </xdr:blipFill>
      <xdr:spPr>
        <a:prstGeom prst="rect">
          <a:avLst/>
        </a:prstGeom>
        <a:noFill/>
      </xdr:spPr>
    </xdr:pic>
    <xdr:clientData fLocksWithSheet="0"/>
  </xdr:oneCellAnchor>
  <xdr:oneCellAnchor>
    <xdr:from>
      <xdr:col>23</xdr:col>
      <xdr:colOff>581025</xdr:colOff>
      <xdr:row>1</xdr:row>
      <xdr:rowOff>66675</xdr:rowOff>
    </xdr:from>
    <xdr:ext cx="3505200" cy="18573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1.43"/>
    <col customWidth="1" min="2" max="2" width="31.43"/>
    <col customWidth="1" min="3" max="3" width="44.71"/>
    <col customWidth="1" min="4" max="4" width="37.43"/>
    <col customWidth="1" min="5" max="5" width="27.71"/>
    <col customWidth="1" min="6" max="6" width="50.86"/>
    <col customWidth="1" min="7" max="15" width="16.86"/>
    <col customWidth="1" min="16" max="20" width="18.14"/>
    <col customWidth="1" min="21" max="21" width="20.29"/>
    <col customWidth="1" min="22" max="23" width="18.14"/>
    <col customWidth="1" min="24" max="24" width="121.86"/>
    <col customWidth="1" min="25" max="28" width="11.43"/>
  </cols>
  <sheetData>
    <row r="1" ht="14.25" customHeight="1">
      <c r="A1" s="1"/>
      <c r="N1" s="2"/>
    </row>
    <row r="2" ht="14.25" customHeight="1">
      <c r="N2" s="2"/>
    </row>
    <row r="3" ht="14.25" customHeight="1">
      <c r="N3" s="2"/>
    </row>
    <row r="4" ht="63.0" customHeight="1">
      <c r="E4" s="3" t="s">
        <v>0</v>
      </c>
      <c r="F4" s="4"/>
      <c r="G4" s="4"/>
      <c r="H4" s="4"/>
      <c r="I4" s="4"/>
      <c r="J4" s="4"/>
      <c r="K4" s="4"/>
      <c r="L4" s="4"/>
      <c r="M4" s="4"/>
      <c r="N4" s="4"/>
      <c r="O4" s="4"/>
      <c r="P4" s="4"/>
      <c r="Q4" s="4"/>
      <c r="R4" s="4"/>
      <c r="S4" s="5"/>
    </row>
    <row r="5" ht="30.0" customHeight="1">
      <c r="E5" s="6" t="s">
        <v>1</v>
      </c>
      <c r="F5" s="7"/>
      <c r="G5" s="7"/>
      <c r="H5" s="7"/>
      <c r="I5" s="7"/>
      <c r="J5" s="7"/>
      <c r="K5" s="7"/>
      <c r="L5" s="7"/>
      <c r="M5" s="7"/>
      <c r="N5" s="7"/>
      <c r="O5" s="7"/>
      <c r="P5" s="7"/>
      <c r="Q5" s="7"/>
      <c r="R5" s="7"/>
      <c r="S5" s="8"/>
    </row>
    <row r="6" ht="40.5" customHeight="1">
      <c r="E6" s="6" t="s">
        <v>2</v>
      </c>
      <c r="F6" s="7"/>
      <c r="G6" s="7"/>
      <c r="H6" s="7"/>
      <c r="I6" s="7"/>
      <c r="J6" s="7"/>
      <c r="K6" s="7"/>
      <c r="L6" s="7"/>
      <c r="M6" s="7"/>
      <c r="N6" s="7"/>
      <c r="O6" s="7"/>
      <c r="P6" s="7"/>
      <c r="Q6" s="7"/>
      <c r="R6" s="7"/>
      <c r="S6" s="8"/>
    </row>
    <row r="7" ht="26.25" customHeight="1">
      <c r="E7" s="6" t="s">
        <v>3</v>
      </c>
      <c r="F7" s="7"/>
      <c r="G7" s="7"/>
      <c r="H7" s="7"/>
      <c r="I7" s="7"/>
      <c r="J7" s="7"/>
      <c r="K7" s="7"/>
      <c r="L7" s="7"/>
      <c r="M7" s="7"/>
      <c r="N7" s="7"/>
      <c r="O7" s="7"/>
      <c r="P7" s="7"/>
      <c r="Q7" s="7"/>
      <c r="R7" s="7"/>
      <c r="S7" s="8"/>
    </row>
    <row r="8" ht="15.75" customHeight="1">
      <c r="E8" s="9"/>
      <c r="F8" s="10"/>
      <c r="G8" s="10"/>
      <c r="H8" s="10"/>
      <c r="I8" s="10"/>
      <c r="J8" s="10"/>
      <c r="K8" s="10"/>
      <c r="L8" s="10"/>
      <c r="M8" s="10"/>
      <c r="N8" s="11"/>
      <c r="O8" s="10"/>
      <c r="P8" s="10"/>
      <c r="Q8" s="10"/>
      <c r="R8" s="10"/>
      <c r="S8" s="10"/>
    </row>
    <row r="9" ht="14.25" customHeight="1">
      <c r="N9" s="2"/>
    </row>
    <row r="10" ht="14.25" customHeight="1">
      <c r="N10" s="2"/>
    </row>
    <row r="11" ht="9.0" customHeight="1">
      <c r="N11" s="2"/>
    </row>
    <row r="12" ht="26.25" customHeight="1">
      <c r="B12" s="12"/>
      <c r="C12" s="12"/>
      <c r="D12" s="12"/>
      <c r="E12" s="12"/>
      <c r="F12" s="12"/>
      <c r="G12" s="13" t="s">
        <v>4</v>
      </c>
      <c r="H12" s="14"/>
      <c r="I12" s="14"/>
      <c r="J12" s="14"/>
      <c r="K12" s="14"/>
      <c r="L12" s="14"/>
      <c r="M12" s="14"/>
      <c r="N12" s="14"/>
      <c r="O12" s="14"/>
      <c r="P12" s="14"/>
      <c r="Q12" s="14"/>
      <c r="R12" s="14"/>
      <c r="S12" s="14"/>
      <c r="T12" s="14"/>
      <c r="U12" s="14"/>
      <c r="V12" s="14"/>
      <c r="W12" s="15"/>
      <c r="X12" s="12"/>
    </row>
    <row r="13" ht="57.0" customHeight="1">
      <c r="B13" s="16" t="s">
        <v>5</v>
      </c>
      <c r="C13" s="16" t="s">
        <v>6</v>
      </c>
      <c r="D13" s="17" t="s">
        <v>7</v>
      </c>
      <c r="E13" s="14"/>
      <c r="F13" s="15"/>
      <c r="G13" s="18" t="s">
        <v>8</v>
      </c>
      <c r="H13" s="14"/>
      <c r="I13" s="14"/>
      <c r="J13" s="14"/>
      <c r="K13" s="15"/>
      <c r="L13" s="17" t="s">
        <v>9</v>
      </c>
      <c r="M13" s="14"/>
      <c r="N13" s="14"/>
      <c r="O13" s="15"/>
      <c r="P13" s="17" t="s">
        <v>10</v>
      </c>
      <c r="Q13" s="14"/>
      <c r="R13" s="14"/>
      <c r="S13" s="15"/>
      <c r="T13" s="17" t="s">
        <v>11</v>
      </c>
      <c r="U13" s="14"/>
      <c r="V13" s="14"/>
      <c r="W13" s="15"/>
      <c r="X13" s="19" t="s">
        <v>12</v>
      </c>
    </row>
    <row r="14" ht="143.25" customHeight="1">
      <c r="B14" s="20"/>
      <c r="C14" s="20"/>
      <c r="D14" s="21" t="s">
        <v>13</v>
      </c>
      <c r="E14" s="21" t="s">
        <v>14</v>
      </c>
      <c r="F14" s="21" t="s">
        <v>15</v>
      </c>
      <c r="G14" s="22" t="s">
        <v>16</v>
      </c>
      <c r="H14" s="23" t="s">
        <v>17</v>
      </c>
      <c r="I14" s="24" t="s">
        <v>18</v>
      </c>
      <c r="J14" s="23" t="s">
        <v>19</v>
      </c>
      <c r="K14" s="24" t="s">
        <v>20</v>
      </c>
      <c r="L14" s="23" t="s">
        <v>17</v>
      </c>
      <c r="M14" s="24" t="s">
        <v>18</v>
      </c>
      <c r="N14" s="23" t="s">
        <v>19</v>
      </c>
      <c r="O14" s="24" t="s">
        <v>20</v>
      </c>
      <c r="P14" s="23" t="s">
        <v>17</v>
      </c>
      <c r="Q14" s="24" t="s">
        <v>18</v>
      </c>
      <c r="R14" s="23" t="s">
        <v>19</v>
      </c>
      <c r="S14" s="24" t="s">
        <v>20</v>
      </c>
      <c r="T14" s="23" t="s">
        <v>17</v>
      </c>
      <c r="U14" s="24" t="s">
        <v>18</v>
      </c>
      <c r="V14" s="23" t="s">
        <v>19</v>
      </c>
      <c r="W14" s="24" t="s">
        <v>20</v>
      </c>
      <c r="X14" s="20"/>
    </row>
    <row r="15" ht="165.75" customHeight="1">
      <c r="B15" s="25" t="s">
        <v>21</v>
      </c>
      <c r="C15" s="26" t="s">
        <v>22</v>
      </c>
      <c r="D15" s="26" t="s">
        <v>23</v>
      </c>
      <c r="E15" s="27" t="s">
        <v>24</v>
      </c>
      <c r="F15" s="28" t="s">
        <v>25</v>
      </c>
      <c r="G15" s="29">
        <v>0.953326426579687</v>
      </c>
      <c r="H15" s="30">
        <v>0.2383</v>
      </c>
      <c r="I15" s="31">
        <v>0.2383</v>
      </c>
      <c r="J15" s="31">
        <v>0.2383</v>
      </c>
      <c r="K15" s="32">
        <v>0.2383</v>
      </c>
      <c r="L15" s="30">
        <v>0.2383</v>
      </c>
      <c r="M15" s="31">
        <v>0.2383</v>
      </c>
      <c r="N15" s="31">
        <v>0.2383</v>
      </c>
      <c r="O15" s="33"/>
      <c r="P15" s="34">
        <f t="shared" ref="P15:R15" si="1">IFERROR((L15/H15),"100%")</f>
        <v>1</v>
      </c>
      <c r="Q15" s="34">
        <f t="shared" si="1"/>
        <v>1</v>
      </c>
      <c r="R15" s="34">
        <f t="shared" si="1"/>
        <v>1</v>
      </c>
      <c r="S15" s="35"/>
      <c r="T15" s="36">
        <f>IFERROR((L15/$G$15),"No Programado")</f>
        <v>0.2499668459</v>
      </c>
      <c r="U15" s="37">
        <f>IFERROR(((L15+M15)/G15),"No programado")</f>
        <v>0.4999336919</v>
      </c>
      <c r="V15" s="37">
        <f t="shared" ref="V15:V121" si="3">IFERROR((M15+N15+L15)/G15, "No Programado")</f>
        <v>0.7499005378</v>
      </c>
      <c r="W15" s="38"/>
      <c r="X15" s="39" t="s">
        <v>26</v>
      </c>
    </row>
    <row r="16" ht="23.25" hidden="1" customHeight="1">
      <c r="B16" s="40"/>
      <c r="C16" s="40"/>
      <c r="D16" s="40"/>
      <c r="E16" s="40"/>
      <c r="F16" s="40"/>
      <c r="G16" s="41"/>
      <c r="H16" s="42"/>
      <c r="I16" s="42"/>
      <c r="J16" s="42"/>
      <c r="K16" s="42"/>
      <c r="L16" s="42"/>
      <c r="M16" s="42"/>
      <c r="N16" s="42"/>
      <c r="O16" s="42"/>
      <c r="P16" s="34" t="str">
        <f t="shared" ref="P16:S16" si="2">IFERROR((L16/H16),"100%")</f>
        <v>100%</v>
      </c>
      <c r="Q16" s="34" t="str">
        <f t="shared" si="2"/>
        <v>100%</v>
      </c>
      <c r="R16" s="34" t="str">
        <f t="shared" si="2"/>
        <v>100%</v>
      </c>
      <c r="S16" s="34" t="str">
        <f t="shared" si="2"/>
        <v>100%</v>
      </c>
      <c r="T16" s="34" t="str">
        <f>IFERROR((L16/$G$16),"No Programado")</f>
        <v>No Programado</v>
      </c>
      <c r="U16" s="34" t="str">
        <f>IFERROR((L16+M16)/$G$16, "No Programado")</f>
        <v>No Programado</v>
      </c>
      <c r="V16" s="34" t="str">
        <f t="shared" si="3"/>
        <v>No Programado</v>
      </c>
      <c r="W16" s="34" t="str">
        <f>IFERROR((N16+O16+M16+L16)/G16, "No Programado")</f>
        <v>No Programado</v>
      </c>
      <c r="X16" s="43"/>
    </row>
    <row r="17" ht="130.5" customHeight="1">
      <c r="B17" s="44" t="s">
        <v>27</v>
      </c>
      <c r="C17" s="45" t="s">
        <v>28</v>
      </c>
      <c r="D17" s="45" t="s">
        <v>29</v>
      </c>
      <c r="E17" s="44" t="s">
        <v>30</v>
      </c>
      <c r="F17" s="44" t="s">
        <v>31</v>
      </c>
      <c r="G17" s="46">
        <v>2400.0</v>
      </c>
      <c r="H17" s="46">
        <v>600.0</v>
      </c>
      <c r="I17" s="46">
        <v>600.0</v>
      </c>
      <c r="J17" s="46">
        <v>600.0</v>
      </c>
      <c r="K17" s="46">
        <v>600.0</v>
      </c>
      <c r="L17" s="47">
        <v>600.0</v>
      </c>
      <c r="M17" s="48">
        <v>600.0</v>
      </c>
      <c r="N17" s="48">
        <v>600.0</v>
      </c>
      <c r="O17" s="42"/>
      <c r="P17" s="34">
        <f t="shared" ref="P17:R17" si="4">IFERROR((L17/H17),"100%")</f>
        <v>1</v>
      </c>
      <c r="Q17" s="34">
        <f t="shared" si="4"/>
        <v>1</v>
      </c>
      <c r="R17" s="34">
        <f t="shared" si="4"/>
        <v>1</v>
      </c>
      <c r="S17" s="42"/>
      <c r="T17" s="49">
        <f t="shared" ref="T17:T121" si="6">IFERROR((L17/G17),"No Programado")</f>
        <v>0.25</v>
      </c>
      <c r="U17" s="49">
        <f t="shared" ref="U17:U121" si="7">IFERROR(((L17+M17)/G17),"No Programado")</f>
        <v>0.5</v>
      </c>
      <c r="V17" s="34">
        <f t="shared" si="3"/>
        <v>0.75</v>
      </c>
      <c r="W17" s="50"/>
      <c r="X17" s="51" t="s">
        <v>32</v>
      </c>
      <c r="AB17" s="52"/>
    </row>
    <row r="18" ht="123.0" customHeight="1">
      <c r="B18" s="53" t="s">
        <v>33</v>
      </c>
      <c r="C18" s="54" t="s">
        <v>34</v>
      </c>
      <c r="D18" s="54" t="s">
        <v>35</v>
      </c>
      <c r="E18" s="55" t="s">
        <v>30</v>
      </c>
      <c r="F18" s="54" t="s">
        <v>36</v>
      </c>
      <c r="G18" s="46">
        <v>2500.0</v>
      </c>
      <c r="H18" s="55">
        <v>625.0</v>
      </c>
      <c r="I18" s="55">
        <v>625.0</v>
      </c>
      <c r="J18" s="55">
        <v>625.0</v>
      </c>
      <c r="K18" s="55">
        <v>625.0</v>
      </c>
      <c r="L18" s="47">
        <v>580.0</v>
      </c>
      <c r="M18" s="48">
        <v>675.0</v>
      </c>
      <c r="N18" s="48">
        <v>645.0</v>
      </c>
      <c r="O18" s="42"/>
      <c r="P18" s="34">
        <f t="shared" ref="P18:R18" si="5">IFERROR((L18/H18),"100%")</f>
        <v>0.928</v>
      </c>
      <c r="Q18" s="34">
        <f t="shared" si="5"/>
        <v>1.08</v>
      </c>
      <c r="R18" s="34">
        <f t="shared" si="5"/>
        <v>1.032</v>
      </c>
      <c r="S18" s="42"/>
      <c r="T18" s="49">
        <f t="shared" si="6"/>
        <v>0.232</v>
      </c>
      <c r="U18" s="49">
        <f t="shared" si="7"/>
        <v>0.502</v>
      </c>
      <c r="V18" s="34">
        <f t="shared" si="3"/>
        <v>0.76</v>
      </c>
      <c r="W18" s="50"/>
      <c r="X18" s="56" t="s">
        <v>37</v>
      </c>
    </row>
    <row r="19" ht="126.75" customHeight="1">
      <c r="B19" s="24" t="s">
        <v>38</v>
      </c>
      <c r="C19" s="57" t="s">
        <v>39</v>
      </c>
      <c r="D19" s="58" t="s">
        <v>40</v>
      </c>
      <c r="E19" s="58" t="s">
        <v>30</v>
      </c>
      <c r="F19" s="57" t="s">
        <v>41</v>
      </c>
      <c r="G19" s="59">
        <v>950.0</v>
      </c>
      <c r="H19" s="58">
        <v>237.0</v>
      </c>
      <c r="I19" s="58">
        <v>237.0</v>
      </c>
      <c r="J19" s="58">
        <v>237.0</v>
      </c>
      <c r="K19" s="58">
        <v>239.0</v>
      </c>
      <c r="L19" s="59">
        <v>350.0</v>
      </c>
      <c r="M19" s="60">
        <v>265.0</v>
      </c>
      <c r="N19" s="60">
        <v>645.0</v>
      </c>
      <c r="O19" s="42"/>
      <c r="P19" s="34">
        <f t="shared" ref="P19:R19" si="8">IFERROR((L19/H19),"100%")</f>
        <v>1.476793249</v>
      </c>
      <c r="Q19" s="34">
        <f t="shared" si="8"/>
        <v>1.11814346</v>
      </c>
      <c r="R19" s="34">
        <f t="shared" si="8"/>
        <v>2.721518987</v>
      </c>
      <c r="S19" s="42"/>
      <c r="T19" s="49">
        <f t="shared" si="6"/>
        <v>0.3684210526</v>
      </c>
      <c r="U19" s="49">
        <f t="shared" si="7"/>
        <v>0.6473684211</v>
      </c>
      <c r="V19" s="34">
        <f t="shared" si="3"/>
        <v>1.326315789</v>
      </c>
      <c r="W19" s="50"/>
      <c r="X19" s="61" t="s">
        <v>42</v>
      </c>
    </row>
    <row r="20" ht="126.75" customHeight="1">
      <c r="B20" s="24" t="s">
        <v>38</v>
      </c>
      <c r="C20" s="57" t="s">
        <v>43</v>
      </c>
      <c r="D20" s="58" t="s">
        <v>44</v>
      </c>
      <c r="E20" s="58" t="s">
        <v>30</v>
      </c>
      <c r="F20" s="57" t="s">
        <v>45</v>
      </c>
      <c r="G20" s="59">
        <v>30.0</v>
      </c>
      <c r="H20" s="58">
        <v>7.0</v>
      </c>
      <c r="I20" s="58">
        <v>8.0</v>
      </c>
      <c r="J20" s="58">
        <v>7.0</v>
      </c>
      <c r="K20" s="58">
        <v>8.0</v>
      </c>
      <c r="L20" s="59">
        <v>10.0</v>
      </c>
      <c r="M20" s="60">
        <v>6.0</v>
      </c>
      <c r="N20" s="60">
        <v>10.0</v>
      </c>
      <c r="O20" s="42"/>
      <c r="P20" s="34">
        <f t="shared" ref="P20:R20" si="9">IFERROR((L20/H20),"100%")</f>
        <v>1.428571429</v>
      </c>
      <c r="Q20" s="34">
        <f t="shared" si="9"/>
        <v>0.75</v>
      </c>
      <c r="R20" s="34">
        <f t="shared" si="9"/>
        <v>1.428571429</v>
      </c>
      <c r="S20" s="42"/>
      <c r="T20" s="49">
        <f t="shared" si="6"/>
        <v>0.3333333333</v>
      </c>
      <c r="U20" s="49">
        <f t="shared" si="7"/>
        <v>0.5333333333</v>
      </c>
      <c r="V20" s="34">
        <f t="shared" si="3"/>
        <v>0.8666666667</v>
      </c>
      <c r="W20" s="50"/>
      <c r="X20" s="61" t="s">
        <v>46</v>
      </c>
    </row>
    <row r="21" ht="121.5" customHeight="1">
      <c r="B21" s="24" t="s">
        <v>38</v>
      </c>
      <c r="C21" s="62" t="s">
        <v>47</v>
      </c>
      <c r="D21" s="58" t="s">
        <v>48</v>
      </c>
      <c r="E21" s="58" t="s">
        <v>30</v>
      </c>
      <c r="F21" s="62" t="s">
        <v>49</v>
      </c>
      <c r="G21" s="59">
        <v>540.0</v>
      </c>
      <c r="H21" s="58">
        <v>135.0</v>
      </c>
      <c r="I21" s="58">
        <v>135.0</v>
      </c>
      <c r="J21" s="58">
        <v>135.0</v>
      </c>
      <c r="K21" s="58">
        <v>135.0</v>
      </c>
      <c r="L21" s="58">
        <v>135.0</v>
      </c>
      <c r="M21" s="63">
        <v>233.0</v>
      </c>
      <c r="N21" s="63">
        <v>627.0</v>
      </c>
      <c r="O21" s="64"/>
      <c r="P21" s="34">
        <f t="shared" ref="P21:R21" si="10">IFERROR((L21/H21),"100%")</f>
        <v>1</v>
      </c>
      <c r="Q21" s="34">
        <f t="shared" si="10"/>
        <v>1.725925926</v>
      </c>
      <c r="R21" s="34">
        <f t="shared" si="10"/>
        <v>4.644444444</v>
      </c>
      <c r="S21" s="42"/>
      <c r="T21" s="49">
        <f t="shared" si="6"/>
        <v>0.25</v>
      </c>
      <c r="U21" s="49">
        <f t="shared" si="7"/>
        <v>0.6814814815</v>
      </c>
      <c r="V21" s="34">
        <f t="shared" si="3"/>
        <v>1.842592593</v>
      </c>
      <c r="W21" s="64"/>
      <c r="X21" s="61" t="s">
        <v>50</v>
      </c>
    </row>
    <row r="22" ht="112.5" customHeight="1">
      <c r="B22" s="65" t="s">
        <v>51</v>
      </c>
      <c r="C22" s="54" t="s">
        <v>52</v>
      </c>
      <c r="D22" s="54" t="s">
        <v>53</v>
      </c>
      <c r="E22" s="55" t="s">
        <v>30</v>
      </c>
      <c r="F22" s="66" t="s">
        <v>54</v>
      </c>
      <c r="G22" s="47">
        <v>900.0</v>
      </c>
      <c r="H22" s="47">
        <v>220.0</v>
      </c>
      <c r="I22" s="47">
        <v>220.0</v>
      </c>
      <c r="J22" s="47">
        <v>230.0</v>
      </c>
      <c r="K22" s="47">
        <v>230.0</v>
      </c>
      <c r="L22" s="47">
        <v>278.0</v>
      </c>
      <c r="M22" s="48">
        <v>283.0</v>
      </c>
      <c r="N22" s="48">
        <v>427.0</v>
      </c>
      <c r="O22" s="64"/>
      <c r="P22" s="34">
        <f t="shared" ref="P22:R22" si="11">IFERROR((L22/H22),"100%")</f>
        <v>1.263636364</v>
      </c>
      <c r="Q22" s="34">
        <f t="shared" si="11"/>
        <v>1.286363636</v>
      </c>
      <c r="R22" s="34">
        <f t="shared" si="11"/>
        <v>1.856521739</v>
      </c>
      <c r="S22" s="42"/>
      <c r="T22" s="49">
        <f t="shared" si="6"/>
        <v>0.3088888889</v>
      </c>
      <c r="U22" s="49">
        <f t="shared" si="7"/>
        <v>0.6233333333</v>
      </c>
      <c r="V22" s="34">
        <f t="shared" si="3"/>
        <v>1.097777778</v>
      </c>
      <c r="W22" s="64"/>
      <c r="X22" s="51" t="s">
        <v>55</v>
      </c>
    </row>
    <row r="23" ht="111.75" customHeight="1">
      <c r="B23" s="24"/>
      <c r="C23" s="57" t="s">
        <v>56</v>
      </c>
      <c r="D23" s="57" t="s">
        <v>57</v>
      </c>
      <c r="E23" s="58" t="s">
        <v>30</v>
      </c>
      <c r="F23" s="57" t="s">
        <v>58</v>
      </c>
      <c r="G23" s="59">
        <v>450.0</v>
      </c>
      <c r="H23" s="59">
        <v>110.0</v>
      </c>
      <c r="I23" s="59">
        <v>110.0</v>
      </c>
      <c r="J23" s="59">
        <v>115.0</v>
      </c>
      <c r="K23" s="59">
        <v>115.0</v>
      </c>
      <c r="L23" s="59">
        <v>276.0</v>
      </c>
      <c r="M23" s="60">
        <v>281.0</v>
      </c>
      <c r="N23" s="60">
        <v>425.0</v>
      </c>
      <c r="O23" s="64"/>
      <c r="P23" s="34">
        <f t="shared" ref="P23:R23" si="12">IFERROR((L23/H23),"100%")</f>
        <v>2.509090909</v>
      </c>
      <c r="Q23" s="34">
        <f t="shared" si="12"/>
        <v>2.554545455</v>
      </c>
      <c r="R23" s="34">
        <f t="shared" si="12"/>
        <v>3.695652174</v>
      </c>
      <c r="S23" s="42"/>
      <c r="T23" s="49">
        <f t="shared" si="6"/>
        <v>0.6133333333</v>
      </c>
      <c r="U23" s="49">
        <f t="shared" si="7"/>
        <v>1.237777778</v>
      </c>
      <c r="V23" s="34">
        <f t="shared" si="3"/>
        <v>2.182222222</v>
      </c>
      <c r="W23" s="64"/>
      <c r="X23" s="67" t="s">
        <v>59</v>
      </c>
    </row>
    <row r="24" ht="114.75" customHeight="1">
      <c r="B24" s="24" t="s">
        <v>38</v>
      </c>
      <c r="C24" s="62" t="s">
        <v>60</v>
      </c>
      <c r="D24" s="57" t="s">
        <v>61</v>
      </c>
      <c r="E24" s="58" t="s">
        <v>30</v>
      </c>
      <c r="F24" s="57" t="s">
        <v>62</v>
      </c>
      <c r="G24" s="59">
        <v>450.0</v>
      </c>
      <c r="H24" s="59">
        <v>110.0</v>
      </c>
      <c r="I24" s="59">
        <v>110.0</v>
      </c>
      <c r="J24" s="59">
        <v>115.0</v>
      </c>
      <c r="K24" s="59">
        <v>115.0</v>
      </c>
      <c r="L24" s="59">
        <v>278.0</v>
      </c>
      <c r="M24" s="60">
        <v>281.0</v>
      </c>
      <c r="N24" s="60">
        <v>347.0</v>
      </c>
      <c r="O24" s="68"/>
      <c r="P24" s="34">
        <f t="shared" ref="P24:R24" si="13">IFERROR((L24/H24),"100%")</f>
        <v>2.527272727</v>
      </c>
      <c r="Q24" s="34">
        <f t="shared" si="13"/>
        <v>2.554545455</v>
      </c>
      <c r="R24" s="34">
        <f t="shared" si="13"/>
        <v>3.017391304</v>
      </c>
      <c r="S24" s="42"/>
      <c r="T24" s="49">
        <f t="shared" si="6"/>
        <v>0.6177777778</v>
      </c>
      <c r="U24" s="49">
        <f t="shared" si="7"/>
        <v>1.242222222</v>
      </c>
      <c r="V24" s="34">
        <f t="shared" si="3"/>
        <v>2.013333333</v>
      </c>
      <c r="W24" s="69"/>
      <c r="X24" s="67" t="s">
        <v>63</v>
      </c>
    </row>
    <row r="25" ht="183.75" customHeight="1">
      <c r="B25" s="54" t="s">
        <v>64</v>
      </c>
      <c r="C25" s="54" t="s">
        <v>65</v>
      </c>
      <c r="D25" s="54" t="s">
        <v>66</v>
      </c>
      <c r="E25" s="53" t="s">
        <v>30</v>
      </c>
      <c r="F25" s="54" t="s">
        <v>67</v>
      </c>
      <c r="G25" s="47">
        <v>1155.0</v>
      </c>
      <c r="H25" s="55">
        <v>301.0</v>
      </c>
      <c r="I25" s="55">
        <v>304.0</v>
      </c>
      <c r="J25" s="55">
        <v>304.0</v>
      </c>
      <c r="K25" s="55">
        <v>246.0</v>
      </c>
      <c r="L25" s="47">
        <v>301.0</v>
      </c>
      <c r="M25" s="48">
        <v>304.0</v>
      </c>
      <c r="N25" s="47">
        <v>304.0</v>
      </c>
      <c r="O25" s="70"/>
      <c r="P25" s="34">
        <f t="shared" ref="P25:R25" si="14">IFERROR((L25/H25),"100%")</f>
        <v>1</v>
      </c>
      <c r="Q25" s="34">
        <f t="shared" si="14"/>
        <v>1</v>
      </c>
      <c r="R25" s="34">
        <f t="shared" si="14"/>
        <v>1</v>
      </c>
      <c r="S25" s="42"/>
      <c r="T25" s="49">
        <f t="shared" si="6"/>
        <v>0.2606060606</v>
      </c>
      <c r="U25" s="49">
        <f t="shared" si="7"/>
        <v>0.5238095238</v>
      </c>
      <c r="V25" s="34">
        <f t="shared" si="3"/>
        <v>0.787012987</v>
      </c>
      <c r="W25" s="50"/>
      <c r="X25" s="56" t="s">
        <v>68</v>
      </c>
    </row>
    <row r="26" ht="168.0" customHeight="1">
      <c r="B26" s="24" t="s">
        <v>38</v>
      </c>
      <c r="C26" s="62" t="s">
        <v>69</v>
      </c>
      <c r="D26" s="57" t="s">
        <v>70</v>
      </c>
      <c r="E26" s="24" t="s">
        <v>30</v>
      </c>
      <c r="F26" s="62" t="s">
        <v>71</v>
      </c>
      <c r="G26" s="59">
        <v>170.0</v>
      </c>
      <c r="H26" s="58">
        <v>49.0</v>
      </c>
      <c r="I26" s="58">
        <v>42.0</v>
      </c>
      <c r="J26" s="58">
        <v>42.0</v>
      </c>
      <c r="K26" s="58">
        <v>37.0</v>
      </c>
      <c r="L26" s="59">
        <v>49.0</v>
      </c>
      <c r="M26" s="60">
        <v>42.0</v>
      </c>
      <c r="N26" s="60">
        <v>42.0</v>
      </c>
      <c r="O26" s="70"/>
      <c r="P26" s="34">
        <f t="shared" ref="P26:R26" si="15">IFERROR((L26/H26),"100%")</f>
        <v>1</v>
      </c>
      <c r="Q26" s="34">
        <f t="shared" si="15"/>
        <v>1</v>
      </c>
      <c r="R26" s="34">
        <f t="shared" si="15"/>
        <v>1</v>
      </c>
      <c r="S26" s="42"/>
      <c r="T26" s="49">
        <f t="shared" si="6"/>
        <v>0.2882352941</v>
      </c>
      <c r="U26" s="49">
        <f t="shared" si="7"/>
        <v>0.5352941176</v>
      </c>
      <c r="V26" s="34">
        <f t="shared" si="3"/>
        <v>0.7823529412</v>
      </c>
      <c r="W26" s="50"/>
      <c r="X26" s="67" t="s">
        <v>72</v>
      </c>
    </row>
    <row r="27" ht="132.0" customHeight="1">
      <c r="B27" s="24" t="s">
        <v>38</v>
      </c>
      <c r="C27" s="62" t="s">
        <v>73</v>
      </c>
      <c r="D27" s="57" t="s">
        <v>74</v>
      </c>
      <c r="E27" s="24" t="s">
        <v>30</v>
      </c>
      <c r="F27" s="62" t="s">
        <v>75</v>
      </c>
      <c r="G27" s="59">
        <v>417.0</v>
      </c>
      <c r="H27" s="58">
        <v>123.0</v>
      </c>
      <c r="I27" s="58">
        <v>98.0</v>
      </c>
      <c r="J27" s="58">
        <v>98.0</v>
      </c>
      <c r="K27" s="58">
        <v>98.0</v>
      </c>
      <c r="L27" s="59">
        <v>123.0</v>
      </c>
      <c r="M27" s="60">
        <v>98.0</v>
      </c>
      <c r="N27" s="60">
        <v>98.0</v>
      </c>
      <c r="O27" s="70"/>
      <c r="P27" s="34">
        <f t="shared" ref="P27:R27" si="16">IFERROR((L27/H27),"100%")</f>
        <v>1</v>
      </c>
      <c r="Q27" s="34">
        <f t="shared" si="16"/>
        <v>1</v>
      </c>
      <c r="R27" s="34">
        <f t="shared" si="16"/>
        <v>1</v>
      </c>
      <c r="S27" s="42"/>
      <c r="T27" s="49">
        <f t="shared" si="6"/>
        <v>0.2949640288</v>
      </c>
      <c r="U27" s="49">
        <f t="shared" si="7"/>
        <v>0.5299760192</v>
      </c>
      <c r="V27" s="34">
        <f t="shared" si="3"/>
        <v>0.7649880096</v>
      </c>
      <c r="W27" s="50"/>
      <c r="X27" s="71" t="s">
        <v>76</v>
      </c>
    </row>
    <row r="28" ht="147.0" customHeight="1">
      <c r="B28" s="24" t="s">
        <v>38</v>
      </c>
      <c r="C28" s="62" t="s">
        <v>77</v>
      </c>
      <c r="D28" s="57" t="s">
        <v>78</v>
      </c>
      <c r="E28" s="24" t="s">
        <v>30</v>
      </c>
      <c r="F28" s="62" t="s">
        <v>79</v>
      </c>
      <c r="G28" s="59">
        <v>568.0</v>
      </c>
      <c r="H28" s="58">
        <v>129.0</v>
      </c>
      <c r="I28" s="58">
        <v>164.0</v>
      </c>
      <c r="J28" s="58">
        <v>164.0</v>
      </c>
      <c r="K28" s="58">
        <v>111.0</v>
      </c>
      <c r="L28" s="59">
        <v>129.0</v>
      </c>
      <c r="M28" s="60">
        <v>164.0</v>
      </c>
      <c r="N28" s="60">
        <v>164.0</v>
      </c>
      <c r="O28" s="70"/>
      <c r="P28" s="34">
        <f t="shared" ref="P28:R28" si="17">IFERROR((L28/H28),"100%")</f>
        <v>1</v>
      </c>
      <c r="Q28" s="34">
        <f t="shared" si="17"/>
        <v>1</v>
      </c>
      <c r="R28" s="34">
        <f t="shared" si="17"/>
        <v>1</v>
      </c>
      <c r="S28" s="42"/>
      <c r="T28" s="49">
        <f t="shared" si="6"/>
        <v>0.2271126761</v>
      </c>
      <c r="U28" s="49">
        <f t="shared" si="7"/>
        <v>0.5158450704</v>
      </c>
      <c r="V28" s="34">
        <f t="shared" si="3"/>
        <v>0.8045774648</v>
      </c>
      <c r="W28" s="50"/>
      <c r="X28" s="67" t="s">
        <v>80</v>
      </c>
    </row>
    <row r="29" ht="156.0" customHeight="1">
      <c r="A29" s="72"/>
      <c r="B29" s="53" t="s">
        <v>81</v>
      </c>
      <c r="C29" s="54" t="s">
        <v>82</v>
      </c>
      <c r="D29" s="54" t="s">
        <v>83</v>
      </c>
      <c r="E29" s="53" t="s">
        <v>84</v>
      </c>
      <c r="F29" s="54" t="s">
        <v>85</v>
      </c>
      <c r="G29" s="47">
        <v>108149.0</v>
      </c>
      <c r="H29" s="47">
        <v>27043.0</v>
      </c>
      <c r="I29" s="47">
        <v>27045.0</v>
      </c>
      <c r="J29" s="47">
        <v>27033.0</v>
      </c>
      <c r="K29" s="47">
        <v>27028.0</v>
      </c>
      <c r="L29" s="47">
        <v>19724.0</v>
      </c>
      <c r="M29" s="47">
        <v>18998.0</v>
      </c>
      <c r="N29" s="47">
        <v>13899.0</v>
      </c>
      <c r="O29" s="64"/>
      <c r="P29" s="34">
        <f t="shared" ref="P29:R29" si="18">IFERROR((L29/H29),"100%")</f>
        <v>0.72935695</v>
      </c>
      <c r="Q29" s="34">
        <f t="shared" si="18"/>
        <v>0.7024588649</v>
      </c>
      <c r="R29" s="34">
        <f t="shared" si="18"/>
        <v>0.514149373</v>
      </c>
      <c r="S29" s="42"/>
      <c r="T29" s="49">
        <f t="shared" si="6"/>
        <v>0.1823780155</v>
      </c>
      <c r="U29" s="49">
        <f t="shared" si="7"/>
        <v>0.3580430702</v>
      </c>
      <c r="V29" s="34">
        <f t="shared" si="3"/>
        <v>0.4865602086</v>
      </c>
      <c r="W29" s="64"/>
      <c r="X29" s="73" t="s">
        <v>86</v>
      </c>
    </row>
    <row r="30" ht="156.0" customHeight="1">
      <c r="B30" s="24" t="s">
        <v>38</v>
      </c>
      <c r="C30" s="57" t="s">
        <v>87</v>
      </c>
      <c r="D30" s="57" t="s">
        <v>88</v>
      </c>
      <c r="E30" s="24" t="s">
        <v>84</v>
      </c>
      <c r="F30" s="62" t="s">
        <v>89</v>
      </c>
      <c r="G30" s="59">
        <v>37.0</v>
      </c>
      <c r="H30" s="59">
        <v>9.0</v>
      </c>
      <c r="I30" s="59">
        <v>10.0</v>
      </c>
      <c r="J30" s="59">
        <v>9.0</v>
      </c>
      <c r="K30" s="59">
        <v>9.0</v>
      </c>
      <c r="L30" s="74">
        <v>0.0</v>
      </c>
      <c r="M30" s="59">
        <v>0.0</v>
      </c>
      <c r="N30" s="59">
        <v>3.0</v>
      </c>
      <c r="O30" s="64"/>
      <c r="P30" s="34">
        <f t="shared" ref="P30:R30" si="19">IFERROR((L30/H30),"100%")</f>
        <v>0</v>
      </c>
      <c r="Q30" s="34">
        <f t="shared" si="19"/>
        <v>0</v>
      </c>
      <c r="R30" s="34">
        <f t="shared" si="19"/>
        <v>0.3333333333</v>
      </c>
      <c r="S30" s="42"/>
      <c r="T30" s="49">
        <f t="shared" si="6"/>
        <v>0</v>
      </c>
      <c r="U30" s="49">
        <f t="shared" si="7"/>
        <v>0</v>
      </c>
      <c r="V30" s="34">
        <f t="shared" si="3"/>
        <v>0.08108108108</v>
      </c>
      <c r="W30" s="64"/>
      <c r="X30" s="75" t="s">
        <v>90</v>
      </c>
    </row>
    <row r="31" ht="177.0" customHeight="1">
      <c r="B31" s="24" t="s">
        <v>38</v>
      </c>
      <c r="C31" s="62" t="s">
        <v>91</v>
      </c>
      <c r="D31" s="57" t="s">
        <v>92</v>
      </c>
      <c r="E31" s="24" t="s">
        <v>84</v>
      </c>
      <c r="F31" s="62" t="s">
        <v>93</v>
      </c>
      <c r="G31" s="59">
        <v>110400.0</v>
      </c>
      <c r="H31" s="59">
        <v>27600.0</v>
      </c>
      <c r="I31" s="59">
        <v>27600.0</v>
      </c>
      <c r="J31" s="59">
        <v>27600.0</v>
      </c>
      <c r="K31" s="59">
        <v>27600.0</v>
      </c>
      <c r="L31" s="59">
        <v>26800.0</v>
      </c>
      <c r="M31" s="59">
        <v>17600.0</v>
      </c>
      <c r="N31" s="59">
        <v>27000.0</v>
      </c>
      <c r="O31" s="64"/>
      <c r="P31" s="34">
        <f t="shared" ref="P31:R31" si="20">IFERROR((L31/H31),"100%")</f>
        <v>0.9710144928</v>
      </c>
      <c r="Q31" s="34">
        <f t="shared" si="20"/>
        <v>0.6376811594</v>
      </c>
      <c r="R31" s="34">
        <f t="shared" si="20"/>
        <v>0.9782608696</v>
      </c>
      <c r="S31" s="42"/>
      <c r="T31" s="49">
        <f t="shared" si="6"/>
        <v>0.2427536232</v>
      </c>
      <c r="U31" s="49">
        <f t="shared" si="7"/>
        <v>0.402173913</v>
      </c>
      <c r="V31" s="34">
        <f t="shared" si="3"/>
        <v>0.6467391304</v>
      </c>
      <c r="W31" s="64"/>
      <c r="X31" s="75" t="s">
        <v>94</v>
      </c>
    </row>
    <row r="32" ht="120.0" customHeight="1">
      <c r="B32" s="24" t="s">
        <v>38</v>
      </c>
      <c r="C32" s="62" t="s">
        <v>95</v>
      </c>
      <c r="D32" s="57" t="s">
        <v>96</v>
      </c>
      <c r="E32" s="24" t="s">
        <v>97</v>
      </c>
      <c r="F32" s="62" t="s">
        <v>98</v>
      </c>
      <c r="G32" s="59">
        <v>80.0</v>
      </c>
      <c r="H32" s="59">
        <v>20.0</v>
      </c>
      <c r="I32" s="59">
        <v>20.0</v>
      </c>
      <c r="J32" s="59">
        <v>20.0</v>
      </c>
      <c r="K32" s="59">
        <v>20.0</v>
      </c>
      <c r="L32" s="59">
        <v>0.0</v>
      </c>
      <c r="M32" s="59">
        <v>30.0</v>
      </c>
      <c r="N32" s="59">
        <v>2.0</v>
      </c>
      <c r="O32" s="64"/>
      <c r="P32" s="34">
        <f t="shared" ref="P32:R32" si="21">IFERROR((L32/H32),"100%")</f>
        <v>0</v>
      </c>
      <c r="Q32" s="34">
        <f t="shared" si="21"/>
        <v>1.5</v>
      </c>
      <c r="R32" s="34">
        <f t="shared" si="21"/>
        <v>0.1</v>
      </c>
      <c r="S32" s="42"/>
      <c r="T32" s="49">
        <f t="shared" si="6"/>
        <v>0</v>
      </c>
      <c r="U32" s="49">
        <f t="shared" si="7"/>
        <v>0.375</v>
      </c>
      <c r="V32" s="34">
        <f t="shared" si="3"/>
        <v>0.4</v>
      </c>
      <c r="W32" s="64"/>
      <c r="X32" s="75" t="s">
        <v>99</v>
      </c>
    </row>
    <row r="33" ht="150.0" customHeight="1">
      <c r="B33" s="24" t="s">
        <v>38</v>
      </c>
      <c r="C33" s="62" t="s">
        <v>100</v>
      </c>
      <c r="D33" s="57" t="s">
        <v>101</v>
      </c>
      <c r="E33" s="24" t="s">
        <v>97</v>
      </c>
      <c r="F33" s="62" t="s">
        <v>102</v>
      </c>
      <c r="G33" s="59">
        <v>4.0</v>
      </c>
      <c r="H33" s="59">
        <v>1.0</v>
      </c>
      <c r="I33" s="59">
        <v>1.0</v>
      </c>
      <c r="J33" s="59">
        <v>1.0</v>
      </c>
      <c r="K33" s="59">
        <v>1.0</v>
      </c>
      <c r="L33" s="59">
        <v>1.0</v>
      </c>
      <c r="M33" s="59">
        <v>1.0</v>
      </c>
      <c r="N33" s="59">
        <v>1.0</v>
      </c>
      <c r="O33" s="64"/>
      <c r="P33" s="34">
        <f t="shared" ref="P33:R33" si="22">IFERROR((L33/H33),"100%")</f>
        <v>1</v>
      </c>
      <c r="Q33" s="34">
        <f t="shared" si="22"/>
        <v>1</v>
      </c>
      <c r="R33" s="34">
        <f t="shared" si="22"/>
        <v>1</v>
      </c>
      <c r="S33" s="42"/>
      <c r="T33" s="49">
        <f t="shared" si="6"/>
        <v>0.25</v>
      </c>
      <c r="U33" s="49">
        <f t="shared" si="7"/>
        <v>0.5</v>
      </c>
      <c r="V33" s="34">
        <f t="shared" si="3"/>
        <v>0.75</v>
      </c>
      <c r="W33" s="64"/>
      <c r="X33" s="75" t="s">
        <v>103</v>
      </c>
    </row>
    <row r="34" ht="135.0" customHeight="1">
      <c r="B34" s="53" t="s">
        <v>104</v>
      </c>
      <c r="C34" s="54" t="s">
        <v>105</v>
      </c>
      <c r="D34" s="55" t="s">
        <v>106</v>
      </c>
      <c r="E34" s="53" t="s">
        <v>30</v>
      </c>
      <c r="F34" s="54" t="s">
        <v>107</v>
      </c>
      <c r="G34" s="47">
        <v>12.0</v>
      </c>
      <c r="H34" s="47">
        <v>3.0</v>
      </c>
      <c r="I34" s="47">
        <v>3.0</v>
      </c>
      <c r="J34" s="47">
        <v>3.0</v>
      </c>
      <c r="K34" s="47">
        <v>3.0</v>
      </c>
      <c r="L34" s="47">
        <v>3.0</v>
      </c>
      <c r="M34" s="48">
        <v>3.0</v>
      </c>
      <c r="N34" s="48">
        <v>3.0</v>
      </c>
      <c r="O34" s="70"/>
      <c r="P34" s="34">
        <f t="shared" ref="P34:R34" si="23">IFERROR((L34/H34),"100%")</f>
        <v>1</v>
      </c>
      <c r="Q34" s="34">
        <f t="shared" si="23"/>
        <v>1</v>
      </c>
      <c r="R34" s="34">
        <f t="shared" si="23"/>
        <v>1</v>
      </c>
      <c r="S34" s="42"/>
      <c r="T34" s="49">
        <f t="shared" si="6"/>
        <v>0.25</v>
      </c>
      <c r="U34" s="49">
        <f t="shared" si="7"/>
        <v>0.5</v>
      </c>
      <c r="V34" s="34">
        <f t="shared" si="3"/>
        <v>0.75</v>
      </c>
      <c r="W34" s="50"/>
      <c r="X34" s="56" t="s">
        <v>108</v>
      </c>
    </row>
    <row r="35" ht="118.5" customHeight="1">
      <c r="B35" s="24" t="s">
        <v>38</v>
      </c>
      <c r="C35" s="62" t="s">
        <v>109</v>
      </c>
      <c r="D35" s="58" t="s">
        <v>110</v>
      </c>
      <c r="E35" s="24" t="s">
        <v>30</v>
      </c>
      <c r="F35" s="62" t="s">
        <v>111</v>
      </c>
      <c r="G35" s="59">
        <v>40.0</v>
      </c>
      <c r="H35" s="59">
        <v>10.0</v>
      </c>
      <c r="I35" s="59">
        <v>10.0</v>
      </c>
      <c r="J35" s="59">
        <v>10.0</v>
      </c>
      <c r="K35" s="59">
        <v>10.0</v>
      </c>
      <c r="L35" s="59">
        <v>10.0</v>
      </c>
      <c r="M35" s="60">
        <v>10.0</v>
      </c>
      <c r="N35" s="60">
        <v>10.0</v>
      </c>
      <c r="O35" s="70"/>
      <c r="P35" s="34">
        <f t="shared" ref="P35:R35" si="24">IFERROR((L35/H35),"100%")</f>
        <v>1</v>
      </c>
      <c r="Q35" s="34">
        <f t="shared" si="24"/>
        <v>1</v>
      </c>
      <c r="R35" s="34">
        <f t="shared" si="24"/>
        <v>1</v>
      </c>
      <c r="S35" s="42"/>
      <c r="T35" s="49">
        <f t="shared" si="6"/>
        <v>0.25</v>
      </c>
      <c r="U35" s="49">
        <f t="shared" si="7"/>
        <v>0.5</v>
      </c>
      <c r="V35" s="34">
        <f t="shared" si="3"/>
        <v>0.75</v>
      </c>
      <c r="W35" s="50"/>
      <c r="X35" s="67" t="s">
        <v>112</v>
      </c>
    </row>
    <row r="36" ht="129.75" customHeight="1">
      <c r="B36" s="24" t="s">
        <v>38</v>
      </c>
      <c r="C36" s="57" t="s">
        <v>113</v>
      </c>
      <c r="D36" s="24" t="s">
        <v>114</v>
      </c>
      <c r="E36" s="24" t="s">
        <v>30</v>
      </c>
      <c r="F36" s="62" t="s">
        <v>115</v>
      </c>
      <c r="G36" s="59">
        <v>24.0</v>
      </c>
      <c r="H36" s="59">
        <v>6.0</v>
      </c>
      <c r="I36" s="59">
        <v>6.0</v>
      </c>
      <c r="J36" s="59">
        <v>6.0</v>
      </c>
      <c r="K36" s="59">
        <v>6.0</v>
      </c>
      <c r="L36" s="59">
        <v>6.0</v>
      </c>
      <c r="M36" s="60">
        <v>6.0</v>
      </c>
      <c r="N36" s="60">
        <v>6.0</v>
      </c>
      <c r="O36" s="70"/>
      <c r="P36" s="34">
        <f t="shared" ref="P36:R36" si="25">IFERROR((L36/H36),"100%")</f>
        <v>1</v>
      </c>
      <c r="Q36" s="34">
        <f t="shared" si="25"/>
        <v>1</v>
      </c>
      <c r="R36" s="34">
        <f t="shared" si="25"/>
        <v>1</v>
      </c>
      <c r="S36" s="42"/>
      <c r="T36" s="49">
        <f t="shared" si="6"/>
        <v>0.25</v>
      </c>
      <c r="U36" s="49">
        <f t="shared" si="7"/>
        <v>0.5</v>
      </c>
      <c r="V36" s="34">
        <f t="shared" si="3"/>
        <v>0.75</v>
      </c>
      <c r="W36" s="50"/>
      <c r="X36" s="67" t="s">
        <v>116</v>
      </c>
    </row>
    <row r="37" ht="141.75" customHeight="1">
      <c r="B37" s="24" t="s">
        <v>38</v>
      </c>
      <c r="C37" s="57" t="s">
        <v>117</v>
      </c>
      <c r="D37" s="58" t="s">
        <v>118</v>
      </c>
      <c r="E37" s="24" t="s">
        <v>30</v>
      </c>
      <c r="F37" s="62" t="s">
        <v>119</v>
      </c>
      <c r="G37" s="59">
        <v>12.0</v>
      </c>
      <c r="H37" s="59">
        <v>3.0</v>
      </c>
      <c r="I37" s="59">
        <v>3.0</v>
      </c>
      <c r="J37" s="59">
        <v>3.0</v>
      </c>
      <c r="K37" s="59">
        <v>3.0</v>
      </c>
      <c r="L37" s="59">
        <v>3.0</v>
      </c>
      <c r="M37" s="60">
        <v>3.0</v>
      </c>
      <c r="N37" s="60">
        <v>3.0</v>
      </c>
      <c r="O37" s="70"/>
      <c r="P37" s="34">
        <f t="shared" ref="P37:R37" si="26">IFERROR((L37/H37),"100%")</f>
        <v>1</v>
      </c>
      <c r="Q37" s="34">
        <f t="shared" si="26"/>
        <v>1</v>
      </c>
      <c r="R37" s="34">
        <f t="shared" si="26"/>
        <v>1</v>
      </c>
      <c r="S37" s="42"/>
      <c r="T37" s="49">
        <f t="shared" si="6"/>
        <v>0.25</v>
      </c>
      <c r="U37" s="49">
        <f t="shared" si="7"/>
        <v>0.5</v>
      </c>
      <c r="V37" s="34">
        <f t="shared" si="3"/>
        <v>0.75</v>
      </c>
      <c r="W37" s="50"/>
      <c r="X37" s="67" t="s">
        <v>120</v>
      </c>
    </row>
    <row r="38" ht="99.75" customHeight="1">
      <c r="A38" s="76"/>
      <c r="B38" s="53" t="s">
        <v>121</v>
      </c>
      <c r="C38" s="77" t="s">
        <v>122</v>
      </c>
      <c r="D38" s="54" t="s">
        <v>123</v>
      </c>
      <c r="E38" s="55" t="s">
        <v>30</v>
      </c>
      <c r="F38" s="66" t="s">
        <v>124</v>
      </c>
      <c r="G38" s="47">
        <v>300.0</v>
      </c>
      <c r="H38" s="55">
        <v>75.0</v>
      </c>
      <c r="I38" s="55">
        <v>75.0</v>
      </c>
      <c r="J38" s="55">
        <v>75.0</v>
      </c>
      <c r="K38" s="55">
        <v>75.0</v>
      </c>
      <c r="L38" s="78">
        <v>75.0</v>
      </c>
      <c r="M38" s="79">
        <v>64.0</v>
      </c>
      <c r="N38" s="79">
        <v>72.0</v>
      </c>
      <c r="O38" s="64"/>
      <c r="P38" s="34">
        <f t="shared" ref="P38:R38" si="27">IFERROR((L38/H38),"100%")</f>
        <v>1</v>
      </c>
      <c r="Q38" s="34">
        <f t="shared" si="27"/>
        <v>0.8533333333</v>
      </c>
      <c r="R38" s="34">
        <f t="shared" si="27"/>
        <v>0.96</v>
      </c>
      <c r="S38" s="42"/>
      <c r="T38" s="49">
        <f t="shared" si="6"/>
        <v>0.25</v>
      </c>
      <c r="U38" s="49">
        <f t="shared" si="7"/>
        <v>0.4633333333</v>
      </c>
      <c r="V38" s="34">
        <f t="shared" si="3"/>
        <v>0.7033333333</v>
      </c>
      <c r="W38" s="64"/>
      <c r="X38" s="51" t="s">
        <v>125</v>
      </c>
    </row>
    <row r="39" ht="100.5" customHeight="1">
      <c r="B39" s="24" t="s">
        <v>38</v>
      </c>
      <c r="C39" s="57" t="s">
        <v>126</v>
      </c>
      <c r="D39" s="57" t="s">
        <v>127</v>
      </c>
      <c r="E39" s="58" t="s">
        <v>30</v>
      </c>
      <c r="F39" s="57" t="s">
        <v>128</v>
      </c>
      <c r="G39" s="59">
        <v>200.0</v>
      </c>
      <c r="H39" s="58">
        <v>50.0</v>
      </c>
      <c r="I39" s="58">
        <v>50.0</v>
      </c>
      <c r="J39" s="58">
        <v>50.0</v>
      </c>
      <c r="K39" s="58">
        <v>50.0</v>
      </c>
      <c r="L39" s="80">
        <v>50.0</v>
      </c>
      <c r="M39" s="63">
        <v>48.0</v>
      </c>
      <c r="N39" s="63">
        <v>44.0</v>
      </c>
      <c r="O39" s="64"/>
      <c r="P39" s="34">
        <f t="shared" ref="P39:R39" si="28">IFERROR((L39/H39),"100%")</f>
        <v>1</v>
      </c>
      <c r="Q39" s="34">
        <f t="shared" si="28"/>
        <v>0.96</v>
      </c>
      <c r="R39" s="34">
        <f t="shared" si="28"/>
        <v>0.88</v>
      </c>
      <c r="S39" s="42"/>
      <c r="T39" s="49">
        <f t="shared" si="6"/>
        <v>0.25</v>
      </c>
      <c r="U39" s="49">
        <f t="shared" si="7"/>
        <v>0.49</v>
      </c>
      <c r="V39" s="34">
        <f t="shared" si="3"/>
        <v>0.71</v>
      </c>
      <c r="W39" s="64"/>
      <c r="X39" s="71" t="s">
        <v>129</v>
      </c>
    </row>
    <row r="40" ht="86.25" customHeight="1">
      <c r="B40" s="24" t="s">
        <v>38</v>
      </c>
      <c r="C40" s="57" t="s">
        <v>130</v>
      </c>
      <c r="D40" s="62" t="s">
        <v>131</v>
      </c>
      <c r="E40" s="58" t="s">
        <v>30</v>
      </c>
      <c r="F40" s="57" t="s">
        <v>132</v>
      </c>
      <c r="G40" s="59">
        <v>200.0</v>
      </c>
      <c r="H40" s="58">
        <v>50.0</v>
      </c>
      <c r="I40" s="58">
        <v>50.0</v>
      </c>
      <c r="J40" s="58">
        <v>50.0</v>
      </c>
      <c r="K40" s="58">
        <v>50.0</v>
      </c>
      <c r="L40" s="80">
        <v>50.0</v>
      </c>
      <c r="M40" s="63">
        <v>58.0</v>
      </c>
      <c r="N40" s="63">
        <v>41.0</v>
      </c>
      <c r="O40" s="64"/>
      <c r="P40" s="34">
        <f t="shared" ref="P40:R40" si="29">IFERROR((L40/H40),"100%")</f>
        <v>1</v>
      </c>
      <c r="Q40" s="34">
        <f t="shared" si="29"/>
        <v>1.16</v>
      </c>
      <c r="R40" s="34">
        <f t="shared" si="29"/>
        <v>0.82</v>
      </c>
      <c r="S40" s="42"/>
      <c r="T40" s="49">
        <f t="shared" si="6"/>
        <v>0.25</v>
      </c>
      <c r="U40" s="49">
        <f t="shared" si="7"/>
        <v>0.54</v>
      </c>
      <c r="V40" s="34">
        <f t="shared" si="3"/>
        <v>0.745</v>
      </c>
      <c r="W40" s="64"/>
      <c r="X40" s="71" t="s">
        <v>133</v>
      </c>
    </row>
    <row r="41" ht="106.5" customHeight="1">
      <c r="B41" s="24" t="s">
        <v>38</v>
      </c>
      <c r="C41" s="57" t="s">
        <v>134</v>
      </c>
      <c r="D41" s="62" t="s">
        <v>135</v>
      </c>
      <c r="E41" s="58" t="s">
        <v>30</v>
      </c>
      <c r="F41" s="57" t="s">
        <v>136</v>
      </c>
      <c r="G41" s="59">
        <v>200.0</v>
      </c>
      <c r="H41" s="58">
        <v>50.0</v>
      </c>
      <c r="I41" s="58">
        <v>50.0</v>
      </c>
      <c r="J41" s="58">
        <v>50.0</v>
      </c>
      <c r="K41" s="58">
        <v>50.0</v>
      </c>
      <c r="L41" s="80">
        <v>50.0</v>
      </c>
      <c r="M41" s="63">
        <v>50.0</v>
      </c>
      <c r="N41" s="63">
        <v>39.0</v>
      </c>
      <c r="O41" s="64"/>
      <c r="P41" s="34">
        <f t="shared" ref="P41:R41" si="30">IFERROR((L41/H41),"100%")</f>
        <v>1</v>
      </c>
      <c r="Q41" s="34">
        <f t="shared" si="30"/>
        <v>1</v>
      </c>
      <c r="R41" s="34">
        <f t="shared" si="30"/>
        <v>0.78</v>
      </c>
      <c r="S41" s="42"/>
      <c r="T41" s="49">
        <f t="shared" si="6"/>
        <v>0.25</v>
      </c>
      <c r="U41" s="49">
        <f t="shared" si="7"/>
        <v>0.5</v>
      </c>
      <c r="V41" s="34">
        <f t="shared" si="3"/>
        <v>0.695</v>
      </c>
      <c r="W41" s="64"/>
      <c r="X41" s="61" t="s">
        <v>137</v>
      </c>
    </row>
    <row r="42" ht="200.25" customHeight="1">
      <c r="B42" s="54" t="s">
        <v>138</v>
      </c>
      <c r="C42" s="54" t="s">
        <v>139</v>
      </c>
      <c r="D42" s="54" t="s">
        <v>140</v>
      </c>
      <c r="E42" s="53" t="s">
        <v>30</v>
      </c>
      <c r="F42" s="54" t="s">
        <v>141</v>
      </c>
      <c r="G42" s="47">
        <v>19500.0</v>
      </c>
      <c r="H42" s="47">
        <v>4875.0</v>
      </c>
      <c r="I42" s="47">
        <v>4875.0</v>
      </c>
      <c r="J42" s="47">
        <v>4875.0</v>
      </c>
      <c r="K42" s="47">
        <v>4875.0</v>
      </c>
      <c r="L42" s="47">
        <v>4078.0</v>
      </c>
      <c r="M42" s="81">
        <v>3561.0</v>
      </c>
      <c r="N42" s="81">
        <v>2995.0</v>
      </c>
      <c r="O42" s="64"/>
      <c r="P42" s="34">
        <f t="shared" ref="P42:R42" si="31">IFERROR((L42/H42),"100%")</f>
        <v>0.8365128205</v>
      </c>
      <c r="Q42" s="34">
        <f t="shared" si="31"/>
        <v>0.7304615385</v>
      </c>
      <c r="R42" s="34">
        <f t="shared" si="31"/>
        <v>0.6143589744</v>
      </c>
      <c r="S42" s="42"/>
      <c r="T42" s="49">
        <f t="shared" si="6"/>
        <v>0.2091282051</v>
      </c>
      <c r="U42" s="49">
        <f t="shared" si="7"/>
        <v>0.3917435897</v>
      </c>
      <c r="V42" s="34">
        <f t="shared" si="3"/>
        <v>0.5453333333</v>
      </c>
      <c r="W42" s="64"/>
      <c r="X42" s="56" t="s">
        <v>142</v>
      </c>
    </row>
    <row r="43" ht="268.5" customHeight="1">
      <c r="B43" s="24" t="s">
        <v>38</v>
      </c>
      <c r="C43" s="62" t="s">
        <v>143</v>
      </c>
      <c r="D43" s="57" t="s">
        <v>144</v>
      </c>
      <c r="E43" s="24" t="s">
        <v>30</v>
      </c>
      <c r="F43" s="62" t="s">
        <v>145</v>
      </c>
      <c r="G43" s="59">
        <v>200.0</v>
      </c>
      <c r="H43" s="59">
        <v>50.0</v>
      </c>
      <c r="I43" s="59">
        <v>50.0</v>
      </c>
      <c r="J43" s="59">
        <v>50.0</v>
      </c>
      <c r="K43" s="59">
        <v>50.0</v>
      </c>
      <c r="L43" s="59">
        <v>34.0</v>
      </c>
      <c r="M43" s="82">
        <v>56.0</v>
      </c>
      <c r="N43" s="82">
        <v>57.0</v>
      </c>
      <c r="O43" s="64"/>
      <c r="P43" s="34">
        <f t="shared" ref="P43:R43" si="32">IFERROR((L43/H43),"100%")</f>
        <v>0.68</v>
      </c>
      <c r="Q43" s="34">
        <f t="shared" si="32"/>
        <v>1.12</v>
      </c>
      <c r="R43" s="34">
        <f t="shared" si="32"/>
        <v>1.14</v>
      </c>
      <c r="S43" s="42"/>
      <c r="T43" s="49">
        <f t="shared" si="6"/>
        <v>0.17</v>
      </c>
      <c r="U43" s="49">
        <f t="shared" si="7"/>
        <v>0.45</v>
      </c>
      <c r="V43" s="34">
        <f t="shared" si="3"/>
        <v>0.735</v>
      </c>
      <c r="W43" s="64"/>
      <c r="X43" s="71" t="s">
        <v>146</v>
      </c>
    </row>
    <row r="44" ht="244.5" customHeight="1">
      <c r="B44" s="24" t="s">
        <v>38</v>
      </c>
      <c r="C44" s="57" t="s">
        <v>147</v>
      </c>
      <c r="D44" s="57" t="s">
        <v>148</v>
      </c>
      <c r="E44" s="24" t="s">
        <v>30</v>
      </c>
      <c r="F44" s="62" t="s">
        <v>149</v>
      </c>
      <c r="G44" s="59">
        <v>600.0</v>
      </c>
      <c r="H44" s="59">
        <v>150.0</v>
      </c>
      <c r="I44" s="59">
        <v>150.0</v>
      </c>
      <c r="J44" s="59">
        <v>150.0</v>
      </c>
      <c r="K44" s="59">
        <v>150.0</v>
      </c>
      <c r="L44" s="59">
        <v>62.0</v>
      </c>
      <c r="M44" s="82">
        <v>53.0</v>
      </c>
      <c r="N44" s="82">
        <v>70.0</v>
      </c>
      <c r="O44" s="64"/>
      <c r="P44" s="34">
        <f t="shared" ref="P44:R44" si="33">IFERROR((L44/H44),"100%")</f>
        <v>0.4133333333</v>
      </c>
      <c r="Q44" s="34">
        <f t="shared" si="33"/>
        <v>0.3533333333</v>
      </c>
      <c r="R44" s="34">
        <f t="shared" si="33"/>
        <v>0.4666666667</v>
      </c>
      <c r="S44" s="42"/>
      <c r="T44" s="49">
        <f t="shared" si="6"/>
        <v>0.1033333333</v>
      </c>
      <c r="U44" s="49">
        <f t="shared" si="7"/>
        <v>0.1916666667</v>
      </c>
      <c r="V44" s="34">
        <f t="shared" si="3"/>
        <v>0.3083333333</v>
      </c>
      <c r="W44" s="64"/>
      <c r="X44" s="67" t="s">
        <v>150</v>
      </c>
    </row>
    <row r="45" ht="216.0" customHeight="1">
      <c r="B45" s="24" t="s">
        <v>38</v>
      </c>
      <c r="C45" s="57" t="s">
        <v>151</v>
      </c>
      <c r="D45" s="57" t="s">
        <v>152</v>
      </c>
      <c r="E45" s="24" t="s">
        <v>30</v>
      </c>
      <c r="F45" s="62" t="s">
        <v>153</v>
      </c>
      <c r="G45" s="59">
        <v>6.0</v>
      </c>
      <c r="H45" s="59">
        <v>1.0</v>
      </c>
      <c r="I45" s="59">
        <v>1.0</v>
      </c>
      <c r="J45" s="59">
        <v>2.0</v>
      </c>
      <c r="K45" s="59">
        <v>2.0</v>
      </c>
      <c r="L45" s="59">
        <v>1.0</v>
      </c>
      <c r="M45" s="82">
        <v>1.0</v>
      </c>
      <c r="N45" s="82">
        <v>2.0</v>
      </c>
      <c r="O45" s="64"/>
      <c r="P45" s="34">
        <f t="shared" ref="P45:R45" si="34">IFERROR((L45/H45),"100%")</f>
        <v>1</v>
      </c>
      <c r="Q45" s="34">
        <f t="shared" si="34"/>
        <v>1</v>
      </c>
      <c r="R45" s="34">
        <f t="shared" si="34"/>
        <v>1</v>
      </c>
      <c r="S45" s="42"/>
      <c r="T45" s="49">
        <f t="shared" si="6"/>
        <v>0.1666666667</v>
      </c>
      <c r="U45" s="49">
        <f t="shared" si="7"/>
        <v>0.3333333333</v>
      </c>
      <c r="V45" s="34">
        <f t="shared" si="3"/>
        <v>0.6666666667</v>
      </c>
      <c r="W45" s="64"/>
      <c r="X45" s="71" t="s">
        <v>154</v>
      </c>
    </row>
    <row r="46" ht="195.0" customHeight="1">
      <c r="B46" s="24" t="s">
        <v>38</v>
      </c>
      <c r="C46" s="57" t="s">
        <v>155</v>
      </c>
      <c r="D46" s="57" t="s">
        <v>156</v>
      </c>
      <c r="E46" s="24" t="s">
        <v>30</v>
      </c>
      <c r="F46" s="62" t="s">
        <v>157</v>
      </c>
      <c r="G46" s="59">
        <v>3.0</v>
      </c>
      <c r="H46" s="59">
        <v>1.0</v>
      </c>
      <c r="I46" s="59">
        <v>1.0</v>
      </c>
      <c r="J46" s="59">
        <v>1.0</v>
      </c>
      <c r="K46" s="59">
        <v>0.0</v>
      </c>
      <c r="L46" s="59">
        <v>1.0</v>
      </c>
      <c r="M46" s="82">
        <v>1.0</v>
      </c>
      <c r="N46" s="82">
        <v>1.0</v>
      </c>
      <c r="O46" s="64"/>
      <c r="P46" s="34">
        <f t="shared" ref="P46:R46" si="35">IFERROR((L46/H46),"100%")</f>
        <v>1</v>
      </c>
      <c r="Q46" s="34">
        <f t="shared" si="35"/>
        <v>1</v>
      </c>
      <c r="R46" s="34">
        <f t="shared" si="35"/>
        <v>1</v>
      </c>
      <c r="S46" s="42"/>
      <c r="T46" s="49">
        <f t="shared" si="6"/>
        <v>0.3333333333</v>
      </c>
      <c r="U46" s="49">
        <f t="shared" si="7"/>
        <v>0.6666666667</v>
      </c>
      <c r="V46" s="34">
        <f t="shared" si="3"/>
        <v>1</v>
      </c>
      <c r="W46" s="64"/>
      <c r="X46" s="67" t="s">
        <v>158</v>
      </c>
    </row>
    <row r="47" ht="94.5" customHeight="1">
      <c r="B47" s="53" t="s">
        <v>159</v>
      </c>
      <c r="C47" s="54" t="s">
        <v>160</v>
      </c>
      <c r="D47" s="54" t="s">
        <v>161</v>
      </c>
      <c r="E47" s="55" t="s">
        <v>30</v>
      </c>
      <c r="F47" s="54" t="s">
        <v>162</v>
      </c>
      <c r="G47" s="47">
        <v>23668.0</v>
      </c>
      <c r="H47" s="47">
        <v>5917.0</v>
      </c>
      <c r="I47" s="47">
        <v>5917.0</v>
      </c>
      <c r="J47" s="47">
        <v>5917.0</v>
      </c>
      <c r="K47" s="47">
        <v>5917.0</v>
      </c>
      <c r="L47" s="47">
        <v>4082.0</v>
      </c>
      <c r="M47" s="47">
        <v>3558.0</v>
      </c>
      <c r="N47" s="47">
        <v>2995.0</v>
      </c>
      <c r="O47" s="70"/>
      <c r="P47" s="34">
        <f t="shared" ref="P47:R47" si="36">IFERROR((L47/H47),"100%")</f>
        <v>0.6898766267</v>
      </c>
      <c r="Q47" s="34">
        <f t="shared" si="36"/>
        <v>0.6013182356</v>
      </c>
      <c r="R47" s="34">
        <f t="shared" si="36"/>
        <v>0.5061686666</v>
      </c>
      <c r="S47" s="42"/>
      <c r="T47" s="49">
        <f t="shared" si="6"/>
        <v>0.1724691567</v>
      </c>
      <c r="U47" s="49">
        <f t="shared" si="7"/>
        <v>0.3227987156</v>
      </c>
      <c r="V47" s="34">
        <f t="shared" si="3"/>
        <v>0.4493408822</v>
      </c>
      <c r="W47" s="83"/>
      <c r="X47" s="84" t="s">
        <v>163</v>
      </c>
    </row>
    <row r="48" ht="101.25" customHeight="1">
      <c r="B48" s="24" t="s">
        <v>38</v>
      </c>
      <c r="C48" s="62" t="s">
        <v>164</v>
      </c>
      <c r="D48" s="57" t="s">
        <v>165</v>
      </c>
      <c r="E48" s="58" t="s">
        <v>30</v>
      </c>
      <c r="F48" s="62" t="s">
        <v>166</v>
      </c>
      <c r="G48" s="59">
        <v>12.0</v>
      </c>
      <c r="H48" s="59">
        <v>3.0</v>
      </c>
      <c r="I48" s="59">
        <v>3.0</v>
      </c>
      <c r="J48" s="59">
        <v>3.0</v>
      </c>
      <c r="K48" s="59">
        <v>3.0</v>
      </c>
      <c r="L48" s="59">
        <v>3.0</v>
      </c>
      <c r="M48" s="59">
        <v>3.0</v>
      </c>
      <c r="N48" s="59">
        <v>3.0</v>
      </c>
      <c r="O48" s="70"/>
      <c r="P48" s="34">
        <f t="shared" ref="P48:R48" si="37">IFERROR((L48/H48),"100%")</f>
        <v>1</v>
      </c>
      <c r="Q48" s="34">
        <f t="shared" si="37"/>
        <v>1</v>
      </c>
      <c r="R48" s="34">
        <f t="shared" si="37"/>
        <v>1</v>
      </c>
      <c r="S48" s="42"/>
      <c r="T48" s="49">
        <f t="shared" si="6"/>
        <v>0.25</v>
      </c>
      <c r="U48" s="49">
        <f t="shared" si="7"/>
        <v>0.5</v>
      </c>
      <c r="V48" s="34">
        <f t="shared" si="3"/>
        <v>0.75</v>
      </c>
      <c r="W48" s="85"/>
      <c r="X48" s="67" t="s">
        <v>167</v>
      </c>
    </row>
    <row r="49" ht="117.0" customHeight="1">
      <c r="B49" s="24" t="s">
        <v>38</v>
      </c>
      <c r="C49" s="62" t="s">
        <v>168</v>
      </c>
      <c r="D49" s="57" t="s">
        <v>169</v>
      </c>
      <c r="E49" s="58" t="s">
        <v>30</v>
      </c>
      <c r="F49" s="62" t="s">
        <v>170</v>
      </c>
      <c r="G49" s="59">
        <v>7.0</v>
      </c>
      <c r="H49" s="59">
        <v>2.0</v>
      </c>
      <c r="I49" s="59">
        <v>2.0</v>
      </c>
      <c r="J49" s="59">
        <v>2.0</v>
      </c>
      <c r="K49" s="59">
        <v>1.0</v>
      </c>
      <c r="L49" s="59">
        <v>2.0</v>
      </c>
      <c r="M49" s="59">
        <v>2.0</v>
      </c>
      <c r="N49" s="59">
        <v>2.0</v>
      </c>
      <c r="O49" s="70"/>
      <c r="P49" s="34">
        <f t="shared" ref="P49:R49" si="38">IFERROR((L49/H49),"100%")</f>
        <v>1</v>
      </c>
      <c r="Q49" s="34">
        <f t="shared" si="38"/>
        <v>1</v>
      </c>
      <c r="R49" s="34">
        <f t="shared" si="38"/>
        <v>1</v>
      </c>
      <c r="S49" s="42"/>
      <c r="T49" s="49">
        <f t="shared" si="6"/>
        <v>0.2857142857</v>
      </c>
      <c r="U49" s="49">
        <f t="shared" si="7"/>
        <v>0.5714285714</v>
      </c>
      <c r="V49" s="34">
        <f t="shared" si="3"/>
        <v>0.8571428571</v>
      </c>
      <c r="W49" s="85"/>
      <c r="X49" s="67" t="s">
        <v>171</v>
      </c>
    </row>
    <row r="50" ht="106.5" customHeight="1">
      <c r="B50" s="24" t="s">
        <v>38</v>
      </c>
      <c r="C50" s="62" t="s">
        <v>172</v>
      </c>
      <c r="D50" s="57" t="s">
        <v>173</v>
      </c>
      <c r="E50" s="58" t="s">
        <v>30</v>
      </c>
      <c r="F50" s="62" t="s">
        <v>174</v>
      </c>
      <c r="G50" s="59">
        <v>113223.0</v>
      </c>
      <c r="H50" s="59">
        <v>28333.0</v>
      </c>
      <c r="I50" s="59">
        <v>28222.0</v>
      </c>
      <c r="J50" s="59">
        <v>28333.0</v>
      </c>
      <c r="K50" s="59">
        <v>28335.0</v>
      </c>
      <c r="L50" s="59">
        <v>28392.0</v>
      </c>
      <c r="M50" s="59">
        <v>27753.0</v>
      </c>
      <c r="N50" s="59">
        <v>28005.0</v>
      </c>
      <c r="O50" s="70"/>
      <c r="P50" s="34">
        <f t="shared" ref="P50:R50" si="39">IFERROR((L50/H50),"100%")</f>
        <v>1.002082377</v>
      </c>
      <c r="Q50" s="34">
        <f t="shared" si="39"/>
        <v>0.9833817589</v>
      </c>
      <c r="R50" s="34">
        <f t="shared" si="39"/>
        <v>0.9884233932</v>
      </c>
      <c r="S50" s="42"/>
      <c r="T50" s="49">
        <f t="shared" si="6"/>
        <v>0.250761771</v>
      </c>
      <c r="U50" s="49">
        <f t="shared" si="7"/>
        <v>0.4958798124</v>
      </c>
      <c r="V50" s="34">
        <f t="shared" si="3"/>
        <v>0.74322355</v>
      </c>
      <c r="W50" s="85"/>
      <c r="X50" s="67" t="s">
        <v>175</v>
      </c>
    </row>
    <row r="51" ht="116.25" customHeight="1">
      <c r="B51" s="54" t="s">
        <v>176</v>
      </c>
      <c r="C51" s="54" t="s">
        <v>177</v>
      </c>
      <c r="D51" s="54" t="s">
        <v>178</v>
      </c>
      <c r="E51" s="53" t="s">
        <v>30</v>
      </c>
      <c r="F51" s="54" t="s">
        <v>179</v>
      </c>
      <c r="G51" s="47">
        <v>1000.0</v>
      </c>
      <c r="H51" s="47">
        <v>250.0</v>
      </c>
      <c r="I51" s="47">
        <v>250.0</v>
      </c>
      <c r="J51" s="47">
        <v>250.0</v>
      </c>
      <c r="K51" s="47">
        <v>250.0</v>
      </c>
      <c r="L51" s="47">
        <v>425.0</v>
      </c>
      <c r="M51" s="81">
        <v>288.0</v>
      </c>
      <c r="N51" s="81">
        <v>334.0</v>
      </c>
      <c r="O51" s="64"/>
      <c r="P51" s="34">
        <f t="shared" ref="P51:R51" si="40">IFERROR((L51/H51),"100%")</f>
        <v>1.7</v>
      </c>
      <c r="Q51" s="34">
        <f t="shared" si="40"/>
        <v>1.152</v>
      </c>
      <c r="R51" s="34">
        <f t="shared" si="40"/>
        <v>1.336</v>
      </c>
      <c r="S51" s="42"/>
      <c r="T51" s="49">
        <f t="shared" si="6"/>
        <v>0.425</v>
      </c>
      <c r="U51" s="49">
        <f t="shared" si="7"/>
        <v>0.713</v>
      </c>
      <c r="V51" s="34">
        <f t="shared" si="3"/>
        <v>1.047</v>
      </c>
      <c r="W51" s="64"/>
      <c r="X51" s="86" t="s">
        <v>180</v>
      </c>
    </row>
    <row r="52" ht="93.75" customHeight="1">
      <c r="B52" s="24" t="s">
        <v>38</v>
      </c>
      <c r="C52" s="57" t="s">
        <v>181</v>
      </c>
      <c r="D52" s="57" t="s">
        <v>182</v>
      </c>
      <c r="E52" s="24" t="s">
        <v>30</v>
      </c>
      <c r="F52" s="62" t="s">
        <v>183</v>
      </c>
      <c r="G52" s="59">
        <v>1400.0</v>
      </c>
      <c r="H52" s="59">
        <v>600.0</v>
      </c>
      <c r="I52" s="59">
        <v>300.0</v>
      </c>
      <c r="J52" s="59">
        <v>300.0</v>
      </c>
      <c r="K52" s="59">
        <v>200.0</v>
      </c>
      <c r="L52" s="59">
        <v>717.0</v>
      </c>
      <c r="M52" s="82">
        <v>251.0</v>
      </c>
      <c r="N52" s="82">
        <v>355.0</v>
      </c>
      <c r="O52" s="64"/>
      <c r="P52" s="34">
        <f t="shared" ref="P52:R52" si="41">IFERROR((L52/H52),"100%")</f>
        <v>1.195</v>
      </c>
      <c r="Q52" s="34">
        <f t="shared" si="41"/>
        <v>0.8366666667</v>
      </c>
      <c r="R52" s="34">
        <f t="shared" si="41"/>
        <v>1.183333333</v>
      </c>
      <c r="S52" s="42"/>
      <c r="T52" s="49">
        <f t="shared" si="6"/>
        <v>0.5121428571</v>
      </c>
      <c r="U52" s="49">
        <f t="shared" si="7"/>
        <v>0.6914285714</v>
      </c>
      <c r="V52" s="34">
        <f t="shared" si="3"/>
        <v>0.945</v>
      </c>
      <c r="W52" s="64"/>
      <c r="X52" s="67" t="s">
        <v>184</v>
      </c>
    </row>
    <row r="53" ht="99.0" customHeight="1">
      <c r="B53" s="24" t="s">
        <v>38</v>
      </c>
      <c r="C53" s="57" t="s">
        <v>185</v>
      </c>
      <c r="D53" s="57" t="s">
        <v>186</v>
      </c>
      <c r="E53" s="24" t="s">
        <v>30</v>
      </c>
      <c r="F53" s="62" t="s">
        <v>187</v>
      </c>
      <c r="G53" s="59">
        <v>4.0</v>
      </c>
      <c r="H53" s="59">
        <v>1.0</v>
      </c>
      <c r="I53" s="59">
        <v>1.0</v>
      </c>
      <c r="J53" s="59">
        <v>1.0</v>
      </c>
      <c r="K53" s="59">
        <v>1.0</v>
      </c>
      <c r="L53" s="59">
        <v>1.0</v>
      </c>
      <c r="M53" s="82">
        <v>1.0</v>
      </c>
      <c r="N53" s="82">
        <v>1.0</v>
      </c>
      <c r="O53" s="64"/>
      <c r="P53" s="34">
        <f t="shared" ref="P53:R53" si="42">IFERROR((L53/H53),"100%")</f>
        <v>1</v>
      </c>
      <c r="Q53" s="34">
        <f t="shared" si="42"/>
        <v>1</v>
      </c>
      <c r="R53" s="34">
        <f t="shared" si="42"/>
        <v>1</v>
      </c>
      <c r="S53" s="42"/>
      <c r="T53" s="49">
        <f t="shared" si="6"/>
        <v>0.25</v>
      </c>
      <c r="U53" s="49">
        <f t="shared" si="7"/>
        <v>0.5</v>
      </c>
      <c r="V53" s="34">
        <f t="shared" si="3"/>
        <v>0.75</v>
      </c>
      <c r="W53" s="64"/>
      <c r="X53" s="67" t="s">
        <v>188</v>
      </c>
    </row>
    <row r="54" ht="103.5" customHeight="1">
      <c r="B54" s="24" t="s">
        <v>38</v>
      </c>
      <c r="C54" s="57" t="s">
        <v>189</v>
      </c>
      <c r="D54" s="57" t="s">
        <v>190</v>
      </c>
      <c r="E54" s="24" t="s">
        <v>30</v>
      </c>
      <c r="F54" s="62" t="s">
        <v>191</v>
      </c>
      <c r="G54" s="59">
        <v>12.0</v>
      </c>
      <c r="H54" s="59">
        <v>3.0</v>
      </c>
      <c r="I54" s="59">
        <v>3.0</v>
      </c>
      <c r="J54" s="59">
        <v>3.0</v>
      </c>
      <c r="K54" s="59">
        <v>3.0</v>
      </c>
      <c r="L54" s="59">
        <v>3.0</v>
      </c>
      <c r="M54" s="82">
        <v>3.0</v>
      </c>
      <c r="N54" s="82">
        <v>3.0</v>
      </c>
      <c r="O54" s="64"/>
      <c r="P54" s="34">
        <f t="shared" ref="P54:R54" si="43">IFERROR((L54/H54),"100%")</f>
        <v>1</v>
      </c>
      <c r="Q54" s="34">
        <f t="shared" si="43"/>
        <v>1</v>
      </c>
      <c r="R54" s="34">
        <f t="shared" si="43"/>
        <v>1</v>
      </c>
      <c r="S54" s="42"/>
      <c r="T54" s="49">
        <f t="shared" si="6"/>
        <v>0.25</v>
      </c>
      <c r="U54" s="49">
        <f t="shared" si="7"/>
        <v>0.5</v>
      </c>
      <c r="V54" s="34">
        <f t="shared" si="3"/>
        <v>0.75</v>
      </c>
      <c r="W54" s="64"/>
      <c r="X54" s="67" t="s">
        <v>192</v>
      </c>
    </row>
    <row r="55" ht="99.0" customHeight="1">
      <c r="B55" s="24" t="s">
        <v>38</v>
      </c>
      <c r="C55" s="57" t="s">
        <v>193</v>
      </c>
      <c r="D55" s="57" t="s">
        <v>194</v>
      </c>
      <c r="E55" s="24" t="s">
        <v>30</v>
      </c>
      <c r="F55" s="62" t="s">
        <v>195</v>
      </c>
      <c r="G55" s="59">
        <v>100.0</v>
      </c>
      <c r="H55" s="59">
        <v>20.0</v>
      </c>
      <c r="I55" s="59">
        <v>20.0</v>
      </c>
      <c r="J55" s="59">
        <v>30.0</v>
      </c>
      <c r="K55" s="59">
        <v>30.0</v>
      </c>
      <c r="L55" s="59">
        <v>47.0</v>
      </c>
      <c r="M55" s="82">
        <v>50.0</v>
      </c>
      <c r="N55" s="82">
        <v>54.0</v>
      </c>
      <c r="O55" s="64"/>
      <c r="P55" s="34">
        <f t="shared" ref="P55:R55" si="44">IFERROR((L55/H55),"100%")</f>
        <v>2.35</v>
      </c>
      <c r="Q55" s="34">
        <f t="shared" si="44"/>
        <v>2.5</v>
      </c>
      <c r="R55" s="34">
        <f t="shared" si="44"/>
        <v>1.8</v>
      </c>
      <c r="S55" s="42"/>
      <c r="T55" s="49">
        <f t="shared" si="6"/>
        <v>0.47</v>
      </c>
      <c r="U55" s="49">
        <f t="shared" si="7"/>
        <v>0.97</v>
      </c>
      <c r="V55" s="34">
        <f t="shared" si="3"/>
        <v>1.51</v>
      </c>
      <c r="W55" s="64"/>
      <c r="X55" s="67" t="s">
        <v>196</v>
      </c>
    </row>
    <row r="56" ht="106.5" customHeight="1">
      <c r="B56" s="24" t="s">
        <v>38</v>
      </c>
      <c r="C56" s="62" t="s">
        <v>197</v>
      </c>
      <c r="D56" s="57" t="s">
        <v>198</v>
      </c>
      <c r="E56" s="24" t="s">
        <v>30</v>
      </c>
      <c r="F56" s="62" t="s">
        <v>199</v>
      </c>
      <c r="G56" s="59">
        <v>2500.0</v>
      </c>
      <c r="H56" s="59">
        <v>625.0</v>
      </c>
      <c r="I56" s="59">
        <v>625.0</v>
      </c>
      <c r="J56" s="59">
        <v>625.0</v>
      </c>
      <c r="K56" s="59">
        <v>625.0</v>
      </c>
      <c r="L56" s="59">
        <v>618.0</v>
      </c>
      <c r="M56" s="59">
        <v>685.0</v>
      </c>
      <c r="N56" s="74">
        <v>792.0</v>
      </c>
      <c r="O56" s="64"/>
      <c r="P56" s="34">
        <f t="shared" ref="P56:R56" si="45">IFERROR((L56/H56),"100%")</f>
        <v>0.9888</v>
      </c>
      <c r="Q56" s="34">
        <f t="shared" si="45"/>
        <v>1.096</v>
      </c>
      <c r="R56" s="34">
        <f t="shared" si="45"/>
        <v>1.2672</v>
      </c>
      <c r="S56" s="42"/>
      <c r="T56" s="49">
        <f t="shared" si="6"/>
        <v>0.2472</v>
      </c>
      <c r="U56" s="49">
        <f t="shared" si="7"/>
        <v>0.5212</v>
      </c>
      <c r="V56" s="34">
        <f t="shared" si="3"/>
        <v>0.838</v>
      </c>
      <c r="W56" s="64"/>
      <c r="X56" s="71" t="s">
        <v>200</v>
      </c>
    </row>
    <row r="57" ht="90.75" customHeight="1">
      <c r="B57" s="24" t="s">
        <v>38</v>
      </c>
      <c r="C57" s="62" t="s">
        <v>201</v>
      </c>
      <c r="D57" s="57" t="s">
        <v>202</v>
      </c>
      <c r="E57" s="24" t="s">
        <v>30</v>
      </c>
      <c r="F57" s="62" t="s">
        <v>203</v>
      </c>
      <c r="G57" s="59">
        <v>7.0</v>
      </c>
      <c r="H57" s="59">
        <v>2.0</v>
      </c>
      <c r="I57" s="59">
        <v>1.0</v>
      </c>
      <c r="J57" s="59">
        <v>2.0</v>
      </c>
      <c r="K57" s="59">
        <v>2.0</v>
      </c>
      <c r="L57" s="59">
        <v>2.0</v>
      </c>
      <c r="M57" s="59">
        <v>1.0</v>
      </c>
      <c r="N57" s="74">
        <v>5.0</v>
      </c>
      <c r="O57" s="64"/>
      <c r="P57" s="34">
        <f t="shared" ref="P57:R57" si="46">IFERROR((L57/H57),"100%")</f>
        <v>1</v>
      </c>
      <c r="Q57" s="34">
        <f t="shared" si="46"/>
        <v>1</v>
      </c>
      <c r="R57" s="34">
        <f t="shared" si="46"/>
        <v>2.5</v>
      </c>
      <c r="S57" s="42"/>
      <c r="T57" s="49">
        <f t="shared" si="6"/>
        <v>0.2857142857</v>
      </c>
      <c r="U57" s="49">
        <f t="shared" si="7"/>
        <v>0.4285714286</v>
      </c>
      <c r="V57" s="34">
        <f t="shared" si="3"/>
        <v>1.142857143</v>
      </c>
      <c r="W57" s="64"/>
      <c r="X57" s="67" t="s">
        <v>204</v>
      </c>
    </row>
    <row r="58" ht="117.0" customHeight="1">
      <c r="B58" s="24" t="s">
        <v>38</v>
      </c>
      <c r="C58" s="62" t="s">
        <v>205</v>
      </c>
      <c r="D58" s="57" t="s">
        <v>206</v>
      </c>
      <c r="E58" s="24" t="s">
        <v>30</v>
      </c>
      <c r="F58" s="62" t="s">
        <v>207</v>
      </c>
      <c r="G58" s="59">
        <v>440.0</v>
      </c>
      <c r="H58" s="59">
        <v>100.0</v>
      </c>
      <c r="I58" s="59">
        <v>120.0</v>
      </c>
      <c r="J58" s="59">
        <v>120.0</v>
      </c>
      <c r="K58" s="59">
        <v>100.0</v>
      </c>
      <c r="L58" s="59">
        <v>110.0</v>
      </c>
      <c r="M58" s="59">
        <v>131.0</v>
      </c>
      <c r="N58" s="74">
        <v>246.0</v>
      </c>
      <c r="O58" s="64"/>
      <c r="P58" s="34">
        <f t="shared" ref="P58:R58" si="47">IFERROR((L58/H58),"100%")</f>
        <v>1.1</v>
      </c>
      <c r="Q58" s="34">
        <f t="shared" si="47"/>
        <v>1.091666667</v>
      </c>
      <c r="R58" s="34">
        <f t="shared" si="47"/>
        <v>2.05</v>
      </c>
      <c r="S58" s="42"/>
      <c r="T58" s="49">
        <f t="shared" si="6"/>
        <v>0.25</v>
      </c>
      <c r="U58" s="49">
        <f t="shared" si="7"/>
        <v>0.5477272727</v>
      </c>
      <c r="V58" s="34">
        <f t="shared" si="3"/>
        <v>1.106818182</v>
      </c>
      <c r="W58" s="64"/>
      <c r="X58" s="67" t="s">
        <v>208</v>
      </c>
    </row>
    <row r="59" ht="97.5" customHeight="1">
      <c r="B59" s="24" t="s">
        <v>38</v>
      </c>
      <c r="C59" s="62" t="s">
        <v>209</v>
      </c>
      <c r="D59" s="57" t="s">
        <v>210</v>
      </c>
      <c r="E59" s="24" t="s">
        <v>30</v>
      </c>
      <c r="F59" s="62" t="s">
        <v>211</v>
      </c>
      <c r="G59" s="59">
        <v>720.0</v>
      </c>
      <c r="H59" s="59">
        <v>180.0</v>
      </c>
      <c r="I59" s="59">
        <v>180.0</v>
      </c>
      <c r="J59" s="59">
        <v>180.0</v>
      </c>
      <c r="K59" s="59">
        <v>180.0</v>
      </c>
      <c r="L59" s="59">
        <v>177.0</v>
      </c>
      <c r="M59" s="59">
        <v>191.0</v>
      </c>
      <c r="N59" s="74">
        <v>198.0</v>
      </c>
      <c r="O59" s="64"/>
      <c r="P59" s="34">
        <f t="shared" ref="P59:R59" si="48">IFERROR((L59/H59),"100%")</f>
        <v>0.9833333333</v>
      </c>
      <c r="Q59" s="34">
        <f t="shared" si="48"/>
        <v>1.061111111</v>
      </c>
      <c r="R59" s="34">
        <f t="shared" si="48"/>
        <v>1.1</v>
      </c>
      <c r="S59" s="42"/>
      <c r="T59" s="49">
        <f t="shared" si="6"/>
        <v>0.2458333333</v>
      </c>
      <c r="U59" s="49">
        <f t="shared" si="7"/>
        <v>0.5111111111</v>
      </c>
      <c r="V59" s="34">
        <f t="shared" si="3"/>
        <v>0.7861111111</v>
      </c>
      <c r="W59" s="64"/>
      <c r="X59" s="67" t="s">
        <v>212</v>
      </c>
    </row>
    <row r="60" ht="114.0" customHeight="1">
      <c r="B60" s="24" t="s">
        <v>38</v>
      </c>
      <c r="C60" s="62" t="s">
        <v>213</v>
      </c>
      <c r="D60" s="57" t="s">
        <v>214</v>
      </c>
      <c r="E60" s="24" t="s">
        <v>30</v>
      </c>
      <c r="F60" s="62" t="s">
        <v>215</v>
      </c>
      <c r="G60" s="59">
        <v>320.0</v>
      </c>
      <c r="H60" s="59">
        <v>40.0</v>
      </c>
      <c r="I60" s="59">
        <v>100.0</v>
      </c>
      <c r="J60" s="59">
        <v>100.0</v>
      </c>
      <c r="K60" s="59">
        <v>80.0</v>
      </c>
      <c r="L60" s="59">
        <v>37.0</v>
      </c>
      <c r="M60" s="59">
        <v>98.0</v>
      </c>
      <c r="N60" s="74">
        <v>100.0</v>
      </c>
      <c r="O60" s="64"/>
      <c r="P60" s="34">
        <f t="shared" ref="P60:R60" si="49">IFERROR((L60/H60),"100%")</f>
        <v>0.925</v>
      </c>
      <c r="Q60" s="34">
        <f t="shared" si="49"/>
        <v>0.98</v>
      </c>
      <c r="R60" s="34">
        <f t="shared" si="49"/>
        <v>1</v>
      </c>
      <c r="S60" s="42"/>
      <c r="T60" s="49">
        <f t="shared" si="6"/>
        <v>0.115625</v>
      </c>
      <c r="U60" s="49">
        <f t="shared" si="7"/>
        <v>0.421875</v>
      </c>
      <c r="V60" s="34">
        <f t="shared" si="3"/>
        <v>0.734375</v>
      </c>
      <c r="W60" s="64"/>
      <c r="X60" s="67" t="s">
        <v>216</v>
      </c>
    </row>
    <row r="61" ht="120.0" customHeight="1">
      <c r="B61" s="24" t="s">
        <v>38</v>
      </c>
      <c r="C61" s="62" t="s">
        <v>217</v>
      </c>
      <c r="D61" s="57" t="s">
        <v>218</v>
      </c>
      <c r="E61" s="24" t="s">
        <v>30</v>
      </c>
      <c r="F61" s="62" t="s">
        <v>219</v>
      </c>
      <c r="G61" s="59">
        <v>8000.0</v>
      </c>
      <c r="H61" s="59">
        <v>2000.0</v>
      </c>
      <c r="I61" s="59">
        <v>2000.0</v>
      </c>
      <c r="J61" s="59">
        <v>2000.0</v>
      </c>
      <c r="K61" s="59">
        <v>2000.0</v>
      </c>
      <c r="L61" s="59">
        <v>2048.0</v>
      </c>
      <c r="M61" s="59">
        <v>2100.0</v>
      </c>
      <c r="N61" s="74">
        <v>2727.0</v>
      </c>
      <c r="O61" s="64"/>
      <c r="P61" s="34">
        <f t="shared" ref="P61:R61" si="50">IFERROR((L61/H61),"100%")</f>
        <v>1.024</v>
      </c>
      <c r="Q61" s="34">
        <f t="shared" si="50"/>
        <v>1.05</v>
      </c>
      <c r="R61" s="34">
        <f t="shared" si="50"/>
        <v>1.3635</v>
      </c>
      <c r="S61" s="42"/>
      <c r="T61" s="49">
        <f t="shared" si="6"/>
        <v>0.256</v>
      </c>
      <c r="U61" s="49">
        <f t="shared" si="7"/>
        <v>0.5185</v>
      </c>
      <c r="V61" s="34">
        <f t="shared" si="3"/>
        <v>0.859375</v>
      </c>
      <c r="W61" s="64"/>
      <c r="X61" s="67" t="s">
        <v>220</v>
      </c>
    </row>
    <row r="62" ht="114.75" customHeight="1">
      <c r="B62" s="24" t="s">
        <v>38</v>
      </c>
      <c r="C62" s="62" t="s">
        <v>221</v>
      </c>
      <c r="D62" s="57" t="s">
        <v>222</v>
      </c>
      <c r="E62" s="24" t="s">
        <v>30</v>
      </c>
      <c r="F62" s="62" t="s">
        <v>223</v>
      </c>
      <c r="G62" s="59">
        <v>420.0</v>
      </c>
      <c r="H62" s="59">
        <v>100.0</v>
      </c>
      <c r="I62" s="59">
        <v>120.0</v>
      </c>
      <c r="J62" s="59">
        <v>80.0</v>
      </c>
      <c r="K62" s="59">
        <v>120.0</v>
      </c>
      <c r="L62" s="59">
        <v>107.0</v>
      </c>
      <c r="M62" s="59">
        <v>132.0</v>
      </c>
      <c r="N62" s="74">
        <v>170.0</v>
      </c>
      <c r="O62" s="64"/>
      <c r="P62" s="34">
        <f t="shared" ref="P62:R62" si="51">IFERROR((L62/H62),"100%")</f>
        <v>1.07</v>
      </c>
      <c r="Q62" s="34">
        <f t="shared" si="51"/>
        <v>1.1</v>
      </c>
      <c r="R62" s="34">
        <f t="shared" si="51"/>
        <v>2.125</v>
      </c>
      <c r="S62" s="42"/>
      <c r="T62" s="49">
        <f t="shared" si="6"/>
        <v>0.2547619048</v>
      </c>
      <c r="U62" s="49">
        <f t="shared" si="7"/>
        <v>0.569047619</v>
      </c>
      <c r="V62" s="34">
        <f t="shared" si="3"/>
        <v>0.9738095238</v>
      </c>
      <c r="W62" s="64"/>
      <c r="X62" s="67" t="s">
        <v>224</v>
      </c>
    </row>
    <row r="63" ht="113.25" customHeight="1">
      <c r="B63" s="24" t="s">
        <v>38</v>
      </c>
      <c r="C63" s="62" t="s">
        <v>225</v>
      </c>
      <c r="D63" s="57" t="s">
        <v>226</v>
      </c>
      <c r="E63" s="24" t="s">
        <v>30</v>
      </c>
      <c r="F63" s="62" t="s">
        <v>227</v>
      </c>
      <c r="G63" s="59">
        <v>290.0</v>
      </c>
      <c r="H63" s="59">
        <v>60.0</v>
      </c>
      <c r="I63" s="59">
        <v>70.0</v>
      </c>
      <c r="J63" s="59">
        <v>80.0</v>
      </c>
      <c r="K63" s="59">
        <v>80.0</v>
      </c>
      <c r="L63" s="59">
        <v>65.0</v>
      </c>
      <c r="M63" s="59">
        <v>77.0</v>
      </c>
      <c r="N63" s="74">
        <v>88.0</v>
      </c>
      <c r="O63" s="64"/>
      <c r="P63" s="34">
        <f t="shared" ref="P63:R63" si="52">IFERROR((L63/H63),"100%")</f>
        <v>1.083333333</v>
      </c>
      <c r="Q63" s="34">
        <f t="shared" si="52"/>
        <v>1.1</v>
      </c>
      <c r="R63" s="34">
        <f t="shared" si="52"/>
        <v>1.1</v>
      </c>
      <c r="S63" s="42"/>
      <c r="T63" s="49">
        <f t="shared" si="6"/>
        <v>0.224137931</v>
      </c>
      <c r="U63" s="49">
        <f t="shared" si="7"/>
        <v>0.4896551724</v>
      </c>
      <c r="V63" s="34">
        <f t="shared" si="3"/>
        <v>0.7931034483</v>
      </c>
      <c r="W63" s="64"/>
      <c r="X63" s="67" t="s">
        <v>228</v>
      </c>
    </row>
    <row r="64" ht="127.5" customHeight="1">
      <c r="B64" s="24" t="s">
        <v>38</v>
      </c>
      <c r="C64" s="62" t="s">
        <v>229</v>
      </c>
      <c r="D64" s="57" t="s">
        <v>230</v>
      </c>
      <c r="E64" s="24" t="s">
        <v>30</v>
      </c>
      <c r="F64" s="62" t="s">
        <v>231</v>
      </c>
      <c r="G64" s="59">
        <v>3.0</v>
      </c>
      <c r="H64" s="59">
        <v>1.0</v>
      </c>
      <c r="I64" s="59">
        <v>0.0</v>
      </c>
      <c r="J64" s="59">
        <v>1.0</v>
      </c>
      <c r="K64" s="59">
        <v>1.0</v>
      </c>
      <c r="L64" s="59">
        <v>1.0</v>
      </c>
      <c r="M64" s="59">
        <v>0.0</v>
      </c>
      <c r="N64" s="74">
        <v>1.0</v>
      </c>
      <c r="O64" s="64"/>
      <c r="P64" s="34">
        <f t="shared" ref="P64:R64" si="53">IFERROR((L64/H64),"100%")</f>
        <v>1</v>
      </c>
      <c r="Q64" s="34" t="str">
        <f t="shared" si="53"/>
        <v>100%</v>
      </c>
      <c r="R64" s="34">
        <f t="shared" si="53"/>
        <v>1</v>
      </c>
      <c r="S64" s="42"/>
      <c r="T64" s="49">
        <f t="shared" si="6"/>
        <v>0.3333333333</v>
      </c>
      <c r="U64" s="49">
        <f t="shared" si="7"/>
        <v>0.3333333333</v>
      </c>
      <c r="V64" s="34">
        <f t="shared" si="3"/>
        <v>0.6666666667</v>
      </c>
      <c r="W64" s="64"/>
      <c r="X64" s="67" t="s">
        <v>232</v>
      </c>
    </row>
    <row r="65" ht="163.5" customHeight="1">
      <c r="B65" s="53" t="s">
        <v>233</v>
      </c>
      <c r="C65" s="54" t="s">
        <v>234</v>
      </c>
      <c r="D65" s="87" t="s">
        <v>235</v>
      </c>
      <c r="E65" s="55" t="s">
        <v>30</v>
      </c>
      <c r="F65" s="66" t="s">
        <v>236</v>
      </c>
      <c r="G65" s="47">
        <v>88.0</v>
      </c>
      <c r="H65" s="47">
        <v>22.0</v>
      </c>
      <c r="I65" s="47">
        <v>22.0</v>
      </c>
      <c r="J65" s="47">
        <v>22.0</v>
      </c>
      <c r="K65" s="47">
        <v>22.0</v>
      </c>
      <c r="L65" s="47">
        <v>5.0</v>
      </c>
      <c r="M65" s="79">
        <v>2.0</v>
      </c>
      <c r="N65" s="88">
        <v>1.0</v>
      </c>
      <c r="O65" s="64"/>
      <c r="P65" s="34">
        <f t="shared" ref="P65:R65" si="54">IFERROR((L65/H65),"100%")</f>
        <v>0.2272727273</v>
      </c>
      <c r="Q65" s="34">
        <f t="shared" si="54"/>
        <v>0.09090909091</v>
      </c>
      <c r="R65" s="34">
        <f t="shared" si="54"/>
        <v>0.04545454545</v>
      </c>
      <c r="S65" s="42"/>
      <c r="T65" s="49">
        <f t="shared" si="6"/>
        <v>0.05681818182</v>
      </c>
      <c r="U65" s="49">
        <f t="shared" si="7"/>
        <v>0.07954545455</v>
      </c>
      <c r="V65" s="34">
        <f t="shared" si="3"/>
        <v>0.09090909091</v>
      </c>
      <c r="W65" s="64"/>
      <c r="X65" s="51" t="s">
        <v>237</v>
      </c>
    </row>
    <row r="66" ht="178.5" customHeight="1">
      <c r="B66" s="24" t="s">
        <v>38</v>
      </c>
      <c r="C66" s="62" t="s">
        <v>238</v>
      </c>
      <c r="D66" s="58" t="s">
        <v>239</v>
      </c>
      <c r="E66" s="58" t="s">
        <v>30</v>
      </c>
      <c r="F66" s="57" t="s">
        <v>240</v>
      </c>
      <c r="G66" s="59">
        <v>10.0</v>
      </c>
      <c r="H66" s="59">
        <v>3.0</v>
      </c>
      <c r="I66" s="59">
        <v>2.0</v>
      </c>
      <c r="J66" s="59">
        <v>3.0</v>
      </c>
      <c r="K66" s="59">
        <v>2.0</v>
      </c>
      <c r="L66" s="59">
        <v>3.0</v>
      </c>
      <c r="M66" s="63">
        <v>1.0</v>
      </c>
      <c r="N66" s="89">
        <v>5.0</v>
      </c>
      <c r="O66" s="64"/>
      <c r="P66" s="34">
        <f t="shared" ref="P66:R66" si="55">IFERROR((L66/H66),"100%")</f>
        <v>1</v>
      </c>
      <c r="Q66" s="34">
        <f t="shared" si="55"/>
        <v>0.5</v>
      </c>
      <c r="R66" s="34">
        <f t="shared" si="55"/>
        <v>1.666666667</v>
      </c>
      <c r="S66" s="42"/>
      <c r="T66" s="49">
        <f t="shared" si="6"/>
        <v>0.3</v>
      </c>
      <c r="U66" s="49">
        <f t="shared" si="7"/>
        <v>0.4</v>
      </c>
      <c r="V66" s="34">
        <f t="shared" si="3"/>
        <v>0.9</v>
      </c>
      <c r="W66" s="64"/>
      <c r="X66" s="71" t="s">
        <v>241</v>
      </c>
    </row>
    <row r="67" ht="176.25" customHeight="1">
      <c r="B67" s="24" t="s">
        <v>38</v>
      </c>
      <c r="C67" s="62" t="s">
        <v>242</v>
      </c>
      <c r="D67" s="58" t="s">
        <v>243</v>
      </c>
      <c r="E67" s="58" t="s">
        <v>30</v>
      </c>
      <c r="F67" s="57" t="s">
        <v>244</v>
      </c>
      <c r="G67" s="59">
        <v>20.0</v>
      </c>
      <c r="H67" s="59">
        <v>5.0</v>
      </c>
      <c r="I67" s="59">
        <v>5.0</v>
      </c>
      <c r="J67" s="59">
        <v>5.0</v>
      </c>
      <c r="K67" s="59">
        <v>5.0</v>
      </c>
      <c r="L67" s="59">
        <v>4.0</v>
      </c>
      <c r="M67" s="63">
        <v>0.0</v>
      </c>
      <c r="N67" s="89">
        <v>5.0</v>
      </c>
      <c r="O67" s="64"/>
      <c r="P67" s="34">
        <f t="shared" ref="P67:R67" si="56">IFERROR((L67/H67),"100%")</f>
        <v>0.8</v>
      </c>
      <c r="Q67" s="34">
        <f t="shared" si="56"/>
        <v>0</v>
      </c>
      <c r="R67" s="34">
        <f t="shared" si="56"/>
        <v>1</v>
      </c>
      <c r="S67" s="42"/>
      <c r="T67" s="49">
        <f t="shared" si="6"/>
        <v>0.2</v>
      </c>
      <c r="U67" s="49">
        <f t="shared" si="7"/>
        <v>0.2</v>
      </c>
      <c r="V67" s="34">
        <f t="shared" si="3"/>
        <v>0.45</v>
      </c>
      <c r="W67" s="64"/>
      <c r="X67" s="71" t="s">
        <v>245</v>
      </c>
    </row>
    <row r="68" ht="207.0" customHeight="1">
      <c r="B68" s="24" t="s">
        <v>38</v>
      </c>
      <c r="C68" s="62" t="s">
        <v>246</v>
      </c>
      <c r="D68" s="57" t="s">
        <v>247</v>
      </c>
      <c r="E68" s="58" t="s">
        <v>30</v>
      </c>
      <c r="F68" s="57" t="s">
        <v>248</v>
      </c>
      <c r="G68" s="59">
        <v>880.0</v>
      </c>
      <c r="H68" s="59">
        <v>220.0</v>
      </c>
      <c r="I68" s="59">
        <v>220.0</v>
      </c>
      <c r="J68" s="59">
        <v>220.0</v>
      </c>
      <c r="K68" s="59">
        <v>220.0</v>
      </c>
      <c r="L68" s="59">
        <v>216.0</v>
      </c>
      <c r="M68" s="63">
        <v>195.0</v>
      </c>
      <c r="N68" s="89">
        <v>222.0</v>
      </c>
      <c r="O68" s="64"/>
      <c r="P68" s="34">
        <f t="shared" ref="P68:R68" si="57">IFERROR((L68/H68),"100%")</f>
        <v>0.9818181818</v>
      </c>
      <c r="Q68" s="34">
        <f t="shared" si="57"/>
        <v>0.8863636364</v>
      </c>
      <c r="R68" s="34">
        <f t="shared" si="57"/>
        <v>1.009090909</v>
      </c>
      <c r="S68" s="42"/>
      <c r="T68" s="49">
        <f t="shared" si="6"/>
        <v>0.2454545455</v>
      </c>
      <c r="U68" s="49">
        <f t="shared" si="7"/>
        <v>0.4670454545</v>
      </c>
      <c r="V68" s="34">
        <f t="shared" si="3"/>
        <v>0.7193181818</v>
      </c>
      <c r="W68" s="64"/>
      <c r="X68" s="71" t="s">
        <v>249</v>
      </c>
    </row>
    <row r="69" ht="175.5" customHeight="1">
      <c r="B69" s="24" t="s">
        <v>38</v>
      </c>
      <c r="C69" s="62" t="s">
        <v>250</v>
      </c>
      <c r="D69" s="57" t="s">
        <v>251</v>
      </c>
      <c r="E69" s="58" t="s">
        <v>30</v>
      </c>
      <c r="F69" s="57" t="s">
        <v>252</v>
      </c>
      <c r="G69" s="59">
        <v>20.0</v>
      </c>
      <c r="H69" s="59">
        <v>5.0</v>
      </c>
      <c r="I69" s="59">
        <v>5.0</v>
      </c>
      <c r="J69" s="59">
        <v>5.0</v>
      </c>
      <c r="K69" s="59">
        <v>5.0</v>
      </c>
      <c r="L69" s="59">
        <v>5.0</v>
      </c>
      <c r="M69" s="63">
        <v>3.0</v>
      </c>
      <c r="N69" s="89">
        <v>9.0</v>
      </c>
      <c r="O69" s="64"/>
      <c r="P69" s="34">
        <f t="shared" ref="P69:R69" si="58">IFERROR((L69/H69),"100%")</f>
        <v>1</v>
      </c>
      <c r="Q69" s="34">
        <f t="shared" si="58"/>
        <v>0.6</v>
      </c>
      <c r="R69" s="34">
        <f t="shared" si="58"/>
        <v>1.8</v>
      </c>
      <c r="S69" s="42"/>
      <c r="T69" s="49">
        <f t="shared" si="6"/>
        <v>0.25</v>
      </c>
      <c r="U69" s="49">
        <f t="shared" si="7"/>
        <v>0.4</v>
      </c>
      <c r="V69" s="34">
        <f t="shared" si="3"/>
        <v>0.85</v>
      </c>
      <c r="W69" s="64"/>
      <c r="X69" s="71" t="s">
        <v>253</v>
      </c>
    </row>
    <row r="70" ht="93.75" customHeight="1">
      <c r="B70" s="54" t="s">
        <v>254</v>
      </c>
      <c r="C70" s="54" t="s">
        <v>255</v>
      </c>
      <c r="D70" s="54" t="s">
        <v>256</v>
      </c>
      <c r="E70" s="55" t="s">
        <v>30</v>
      </c>
      <c r="F70" s="54" t="s">
        <v>257</v>
      </c>
      <c r="G70" s="47">
        <v>21.0</v>
      </c>
      <c r="H70" s="55">
        <v>3.0</v>
      </c>
      <c r="I70" s="55">
        <v>7.0</v>
      </c>
      <c r="J70" s="55">
        <v>7.0</v>
      </c>
      <c r="K70" s="55">
        <v>4.0</v>
      </c>
      <c r="L70" s="90">
        <v>12.0</v>
      </c>
      <c r="M70" s="79">
        <v>13.0</v>
      </c>
      <c r="N70" s="79">
        <v>10.0</v>
      </c>
      <c r="O70" s="64"/>
      <c r="P70" s="34">
        <f t="shared" ref="P70:R70" si="59">IFERROR((L70/H70),"100%")</f>
        <v>4</v>
      </c>
      <c r="Q70" s="34">
        <f t="shared" si="59"/>
        <v>1.857142857</v>
      </c>
      <c r="R70" s="34">
        <f t="shared" si="59"/>
        <v>1.428571429</v>
      </c>
      <c r="S70" s="42"/>
      <c r="T70" s="49">
        <f t="shared" si="6"/>
        <v>0.5714285714</v>
      </c>
      <c r="U70" s="49">
        <f t="shared" si="7"/>
        <v>1.19047619</v>
      </c>
      <c r="V70" s="34">
        <f t="shared" si="3"/>
        <v>1.666666667</v>
      </c>
      <c r="W70" s="64"/>
      <c r="X70" s="51" t="s">
        <v>258</v>
      </c>
    </row>
    <row r="71" ht="84.0" customHeight="1">
      <c r="B71" s="24" t="s">
        <v>38</v>
      </c>
      <c r="C71" s="62" t="s">
        <v>259</v>
      </c>
      <c r="D71" s="57" t="s">
        <v>260</v>
      </c>
      <c r="E71" s="58" t="s">
        <v>30</v>
      </c>
      <c r="F71" s="57" t="s">
        <v>261</v>
      </c>
      <c r="G71" s="59">
        <v>220.0</v>
      </c>
      <c r="H71" s="58">
        <v>55.0</v>
      </c>
      <c r="I71" s="58">
        <v>70.0</v>
      </c>
      <c r="J71" s="58">
        <v>70.0</v>
      </c>
      <c r="K71" s="58">
        <v>25.0</v>
      </c>
      <c r="L71" s="91">
        <v>250.0</v>
      </c>
      <c r="M71" s="63">
        <v>106.0</v>
      </c>
      <c r="N71" s="63">
        <v>111.0</v>
      </c>
      <c r="O71" s="64"/>
      <c r="P71" s="34">
        <f t="shared" ref="P71:R71" si="60">IFERROR((L71/H71),"100%")</f>
        <v>4.545454545</v>
      </c>
      <c r="Q71" s="34">
        <f t="shared" si="60"/>
        <v>1.514285714</v>
      </c>
      <c r="R71" s="34">
        <f t="shared" si="60"/>
        <v>1.585714286</v>
      </c>
      <c r="S71" s="42"/>
      <c r="T71" s="49">
        <f t="shared" si="6"/>
        <v>1.136363636</v>
      </c>
      <c r="U71" s="49">
        <f t="shared" si="7"/>
        <v>1.618181818</v>
      </c>
      <c r="V71" s="34">
        <f t="shared" si="3"/>
        <v>2.122727273</v>
      </c>
      <c r="W71" s="64"/>
      <c r="X71" s="71" t="s">
        <v>262</v>
      </c>
    </row>
    <row r="72" ht="84.0" customHeight="1">
      <c r="B72" s="24" t="s">
        <v>38</v>
      </c>
      <c r="C72" s="62" t="s">
        <v>263</v>
      </c>
      <c r="D72" s="57" t="s">
        <v>264</v>
      </c>
      <c r="E72" s="58" t="s">
        <v>30</v>
      </c>
      <c r="F72" s="57" t="s">
        <v>265</v>
      </c>
      <c r="G72" s="59">
        <v>25.0</v>
      </c>
      <c r="H72" s="58">
        <v>3.0</v>
      </c>
      <c r="I72" s="58">
        <v>6.0</v>
      </c>
      <c r="J72" s="58">
        <v>9.0</v>
      </c>
      <c r="K72" s="58">
        <v>7.0</v>
      </c>
      <c r="L72" s="91">
        <v>7.0</v>
      </c>
      <c r="M72" s="63">
        <v>27.0</v>
      </c>
      <c r="N72" s="63">
        <v>18.0</v>
      </c>
      <c r="O72" s="64"/>
      <c r="P72" s="34">
        <f t="shared" ref="P72:R72" si="61">IFERROR((L72/H72),"100%")</f>
        <v>2.333333333</v>
      </c>
      <c r="Q72" s="34">
        <f t="shared" si="61"/>
        <v>4.5</v>
      </c>
      <c r="R72" s="34">
        <f t="shared" si="61"/>
        <v>2</v>
      </c>
      <c r="S72" s="42"/>
      <c r="T72" s="49">
        <f t="shared" si="6"/>
        <v>0.28</v>
      </c>
      <c r="U72" s="49">
        <f t="shared" si="7"/>
        <v>1.36</v>
      </c>
      <c r="V72" s="34">
        <f t="shared" si="3"/>
        <v>2.08</v>
      </c>
      <c r="W72" s="64"/>
      <c r="X72" s="71" t="s">
        <v>266</v>
      </c>
    </row>
    <row r="73" ht="93.75" customHeight="1">
      <c r="B73" s="24" t="s">
        <v>38</v>
      </c>
      <c r="C73" s="62" t="s">
        <v>267</v>
      </c>
      <c r="D73" s="57" t="s">
        <v>268</v>
      </c>
      <c r="E73" s="58" t="s">
        <v>30</v>
      </c>
      <c r="F73" s="57" t="s">
        <v>269</v>
      </c>
      <c r="G73" s="59">
        <v>9.0</v>
      </c>
      <c r="H73" s="58">
        <v>1.0</v>
      </c>
      <c r="I73" s="58">
        <v>4.0</v>
      </c>
      <c r="J73" s="58">
        <v>3.0</v>
      </c>
      <c r="K73" s="58">
        <v>1.0</v>
      </c>
      <c r="L73" s="91">
        <v>0.0</v>
      </c>
      <c r="M73" s="63">
        <v>0.0</v>
      </c>
      <c r="N73" s="89">
        <v>1.0</v>
      </c>
      <c r="O73" s="64"/>
      <c r="P73" s="34">
        <f t="shared" ref="P73:R73" si="62">IFERROR((L73/H73),"100%")</f>
        <v>0</v>
      </c>
      <c r="Q73" s="34">
        <f t="shared" si="62"/>
        <v>0</v>
      </c>
      <c r="R73" s="34">
        <f t="shared" si="62"/>
        <v>0.3333333333</v>
      </c>
      <c r="S73" s="42"/>
      <c r="T73" s="49">
        <f t="shared" si="6"/>
        <v>0</v>
      </c>
      <c r="U73" s="49">
        <f t="shared" si="7"/>
        <v>0</v>
      </c>
      <c r="V73" s="34">
        <f t="shared" si="3"/>
        <v>0.1111111111</v>
      </c>
      <c r="W73" s="64"/>
      <c r="X73" s="71" t="s">
        <v>270</v>
      </c>
    </row>
    <row r="74" ht="86.25" customHeight="1">
      <c r="B74" s="24" t="s">
        <v>38</v>
      </c>
      <c r="C74" s="62" t="s">
        <v>271</v>
      </c>
      <c r="D74" s="57" t="s">
        <v>272</v>
      </c>
      <c r="E74" s="58" t="s">
        <v>30</v>
      </c>
      <c r="F74" s="57" t="s">
        <v>273</v>
      </c>
      <c r="G74" s="59">
        <v>94.0</v>
      </c>
      <c r="H74" s="58">
        <v>0.0</v>
      </c>
      <c r="I74" s="58">
        <v>94.0</v>
      </c>
      <c r="J74" s="58">
        <v>0.0</v>
      </c>
      <c r="K74" s="58">
        <v>0.0</v>
      </c>
      <c r="L74" s="91">
        <v>0.0</v>
      </c>
      <c r="M74" s="63">
        <v>102.0</v>
      </c>
      <c r="N74" s="63">
        <v>122.0</v>
      </c>
      <c r="O74" s="64"/>
      <c r="P74" s="34" t="str">
        <f t="shared" ref="P74:R74" si="63">IFERROR((L74/H74),"100%")</f>
        <v>100%</v>
      </c>
      <c r="Q74" s="34">
        <f t="shared" si="63"/>
        <v>1.085106383</v>
      </c>
      <c r="R74" s="34" t="str">
        <f t="shared" si="63"/>
        <v>100%</v>
      </c>
      <c r="S74" s="42"/>
      <c r="T74" s="49">
        <f t="shared" si="6"/>
        <v>0</v>
      </c>
      <c r="U74" s="49">
        <f t="shared" si="7"/>
        <v>1.085106383</v>
      </c>
      <c r="V74" s="34">
        <f t="shared" si="3"/>
        <v>2.382978723</v>
      </c>
      <c r="W74" s="64"/>
      <c r="X74" s="71" t="s">
        <v>274</v>
      </c>
    </row>
    <row r="75" ht="114.0" customHeight="1">
      <c r="B75" s="24" t="s">
        <v>38</v>
      </c>
      <c r="C75" s="62" t="s">
        <v>275</v>
      </c>
      <c r="D75" s="57" t="s">
        <v>276</v>
      </c>
      <c r="E75" s="58" t="s">
        <v>30</v>
      </c>
      <c r="F75" s="57" t="s">
        <v>277</v>
      </c>
      <c r="G75" s="59">
        <v>5.0</v>
      </c>
      <c r="H75" s="58">
        <v>1.0</v>
      </c>
      <c r="I75" s="58">
        <v>2.0</v>
      </c>
      <c r="J75" s="58">
        <v>1.0</v>
      </c>
      <c r="K75" s="58">
        <v>1.0</v>
      </c>
      <c r="L75" s="91">
        <v>8.0</v>
      </c>
      <c r="M75" s="63">
        <v>23.0</v>
      </c>
      <c r="N75" s="89">
        <v>13.0</v>
      </c>
      <c r="O75" s="64"/>
      <c r="P75" s="34">
        <f t="shared" ref="P75:R75" si="64">IFERROR((L75/H75),"100%")</f>
        <v>8</v>
      </c>
      <c r="Q75" s="34">
        <f t="shared" si="64"/>
        <v>11.5</v>
      </c>
      <c r="R75" s="34">
        <f t="shared" si="64"/>
        <v>13</v>
      </c>
      <c r="S75" s="42"/>
      <c r="T75" s="49">
        <f t="shared" si="6"/>
        <v>1.6</v>
      </c>
      <c r="U75" s="49">
        <f t="shared" si="7"/>
        <v>6.2</v>
      </c>
      <c r="V75" s="34">
        <f t="shared" si="3"/>
        <v>8.8</v>
      </c>
      <c r="W75" s="64"/>
      <c r="X75" s="71" t="s">
        <v>278</v>
      </c>
    </row>
    <row r="76" ht="132.0" customHeight="1">
      <c r="A76" s="92"/>
      <c r="B76" s="54" t="s">
        <v>279</v>
      </c>
      <c r="C76" s="54" t="s">
        <v>280</v>
      </c>
      <c r="D76" s="66" t="s">
        <v>281</v>
      </c>
      <c r="E76" s="55" t="s">
        <v>30</v>
      </c>
      <c r="F76" s="66" t="s">
        <v>282</v>
      </c>
      <c r="G76" s="47">
        <v>5000.0</v>
      </c>
      <c r="H76" s="47">
        <v>1250.0</v>
      </c>
      <c r="I76" s="47">
        <v>1250.0</v>
      </c>
      <c r="J76" s="47">
        <v>1250.0</v>
      </c>
      <c r="K76" s="47">
        <v>1250.0</v>
      </c>
      <c r="L76" s="47">
        <v>1911.0</v>
      </c>
      <c r="M76" s="93">
        <v>1974.0</v>
      </c>
      <c r="N76" s="93">
        <v>1868.0</v>
      </c>
      <c r="O76" s="64"/>
      <c r="P76" s="34">
        <f t="shared" ref="P76:R76" si="65">IFERROR((L76/H76),"100%")</f>
        <v>1.5288</v>
      </c>
      <c r="Q76" s="34">
        <f t="shared" si="65"/>
        <v>1.5792</v>
      </c>
      <c r="R76" s="34">
        <f t="shared" si="65"/>
        <v>1.4944</v>
      </c>
      <c r="S76" s="42"/>
      <c r="T76" s="49">
        <f t="shared" si="6"/>
        <v>0.3822</v>
      </c>
      <c r="U76" s="49">
        <f t="shared" si="7"/>
        <v>0.777</v>
      </c>
      <c r="V76" s="34">
        <f t="shared" si="3"/>
        <v>1.1506</v>
      </c>
      <c r="W76" s="64"/>
      <c r="X76" s="56" t="s">
        <v>283</v>
      </c>
    </row>
    <row r="77" ht="141.75" customHeight="1">
      <c r="A77" s="92"/>
      <c r="B77" s="24" t="s">
        <v>38</v>
      </c>
      <c r="C77" s="62" t="s">
        <v>284</v>
      </c>
      <c r="D77" s="57" t="s">
        <v>285</v>
      </c>
      <c r="E77" s="58" t="s">
        <v>30</v>
      </c>
      <c r="F77" s="94" t="s">
        <v>286</v>
      </c>
      <c r="G77" s="59">
        <v>3000.0</v>
      </c>
      <c r="H77" s="59">
        <v>750.0</v>
      </c>
      <c r="I77" s="59">
        <v>750.0</v>
      </c>
      <c r="J77" s="59">
        <v>750.0</v>
      </c>
      <c r="K77" s="59">
        <v>750.0</v>
      </c>
      <c r="L77" s="59">
        <v>818.0</v>
      </c>
      <c r="M77" s="63">
        <v>1505.0</v>
      </c>
      <c r="N77" s="63">
        <v>1281.0</v>
      </c>
      <c r="O77" s="64"/>
      <c r="P77" s="34">
        <f t="shared" ref="P77:R77" si="66">IFERROR((L77/H77),"100%")</f>
        <v>1.090666667</v>
      </c>
      <c r="Q77" s="34">
        <f t="shared" si="66"/>
        <v>2.006666667</v>
      </c>
      <c r="R77" s="34">
        <f t="shared" si="66"/>
        <v>1.708</v>
      </c>
      <c r="S77" s="42"/>
      <c r="T77" s="49">
        <f t="shared" si="6"/>
        <v>0.2726666667</v>
      </c>
      <c r="U77" s="49">
        <f t="shared" si="7"/>
        <v>0.7743333333</v>
      </c>
      <c r="V77" s="34">
        <f t="shared" si="3"/>
        <v>1.201333333</v>
      </c>
      <c r="W77" s="64"/>
      <c r="X77" s="67" t="s">
        <v>287</v>
      </c>
    </row>
    <row r="78" ht="139.5" customHeight="1">
      <c r="A78" s="92"/>
      <c r="B78" s="24" t="s">
        <v>38</v>
      </c>
      <c r="C78" s="62" t="s">
        <v>288</v>
      </c>
      <c r="D78" s="57" t="s">
        <v>289</v>
      </c>
      <c r="E78" s="58" t="s">
        <v>30</v>
      </c>
      <c r="F78" s="94" t="s">
        <v>290</v>
      </c>
      <c r="G78" s="59">
        <v>1600.0</v>
      </c>
      <c r="H78" s="59">
        <v>400.0</v>
      </c>
      <c r="I78" s="59">
        <v>400.0</v>
      </c>
      <c r="J78" s="59">
        <v>400.0</v>
      </c>
      <c r="K78" s="59">
        <v>400.0</v>
      </c>
      <c r="L78" s="59">
        <v>427.0</v>
      </c>
      <c r="M78" s="63">
        <v>417.0</v>
      </c>
      <c r="N78" s="63">
        <v>583.0</v>
      </c>
      <c r="O78" s="64"/>
      <c r="P78" s="34">
        <f t="shared" ref="P78:R78" si="67">IFERROR((L78/H78),"100%")</f>
        <v>1.0675</v>
      </c>
      <c r="Q78" s="34">
        <f t="shared" si="67"/>
        <v>1.0425</v>
      </c>
      <c r="R78" s="34">
        <f t="shared" si="67"/>
        <v>1.4575</v>
      </c>
      <c r="S78" s="42"/>
      <c r="T78" s="49">
        <f t="shared" si="6"/>
        <v>0.266875</v>
      </c>
      <c r="U78" s="49">
        <f t="shared" si="7"/>
        <v>0.5275</v>
      </c>
      <c r="V78" s="34">
        <f t="shared" si="3"/>
        <v>0.891875</v>
      </c>
      <c r="W78" s="64"/>
      <c r="X78" s="67" t="s">
        <v>291</v>
      </c>
    </row>
    <row r="79" ht="138.75" customHeight="1">
      <c r="A79" s="92"/>
      <c r="B79" s="24" t="s">
        <v>38</v>
      </c>
      <c r="C79" s="62" t="s">
        <v>292</v>
      </c>
      <c r="D79" s="57" t="s">
        <v>293</v>
      </c>
      <c r="E79" s="58" t="s">
        <v>30</v>
      </c>
      <c r="F79" s="94" t="s">
        <v>294</v>
      </c>
      <c r="G79" s="59">
        <v>7500.0</v>
      </c>
      <c r="H79" s="59">
        <v>1500.0</v>
      </c>
      <c r="I79" s="59">
        <v>2000.0</v>
      </c>
      <c r="J79" s="59">
        <v>2000.0</v>
      </c>
      <c r="K79" s="59">
        <v>2000.0</v>
      </c>
      <c r="L79" s="59">
        <v>1382.0</v>
      </c>
      <c r="M79" s="63">
        <v>2908.0</v>
      </c>
      <c r="N79" s="63">
        <v>1027.0</v>
      </c>
      <c r="O79" s="64"/>
      <c r="P79" s="34">
        <f t="shared" ref="P79:R79" si="68">IFERROR((L79/H79),"100%")</f>
        <v>0.9213333333</v>
      </c>
      <c r="Q79" s="34">
        <f t="shared" si="68"/>
        <v>1.454</v>
      </c>
      <c r="R79" s="34">
        <f t="shared" si="68"/>
        <v>0.5135</v>
      </c>
      <c r="S79" s="42"/>
      <c r="T79" s="49">
        <f t="shared" si="6"/>
        <v>0.1842666667</v>
      </c>
      <c r="U79" s="49">
        <f t="shared" si="7"/>
        <v>0.572</v>
      </c>
      <c r="V79" s="34">
        <f t="shared" si="3"/>
        <v>0.7089333333</v>
      </c>
      <c r="W79" s="64"/>
      <c r="X79" s="67" t="s">
        <v>295</v>
      </c>
    </row>
    <row r="80" ht="187.5" customHeight="1">
      <c r="A80" s="92"/>
      <c r="B80" s="24" t="s">
        <v>38</v>
      </c>
      <c r="C80" s="62" t="s">
        <v>296</v>
      </c>
      <c r="D80" s="57" t="s">
        <v>297</v>
      </c>
      <c r="E80" s="58" t="s">
        <v>30</v>
      </c>
      <c r="F80" s="94" t="s">
        <v>298</v>
      </c>
      <c r="G80" s="59">
        <v>80.0</v>
      </c>
      <c r="H80" s="59">
        <v>20.0</v>
      </c>
      <c r="I80" s="59">
        <v>20.0</v>
      </c>
      <c r="J80" s="59">
        <v>20.0</v>
      </c>
      <c r="K80" s="59">
        <v>20.0</v>
      </c>
      <c r="L80" s="59">
        <v>10.0</v>
      </c>
      <c r="M80" s="63">
        <v>20.0</v>
      </c>
      <c r="N80" s="63">
        <v>0.0</v>
      </c>
      <c r="O80" s="64"/>
      <c r="P80" s="34">
        <f t="shared" ref="P80:R80" si="69">IFERROR((L80/H80),"100%")</f>
        <v>0.5</v>
      </c>
      <c r="Q80" s="34">
        <f t="shared" si="69"/>
        <v>1</v>
      </c>
      <c r="R80" s="34">
        <f t="shared" si="69"/>
        <v>0</v>
      </c>
      <c r="S80" s="42"/>
      <c r="T80" s="49">
        <f t="shared" si="6"/>
        <v>0.125</v>
      </c>
      <c r="U80" s="49">
        <f t="shared" si="7"/>
        <v>0.375</v>
      </c>
      <c r="V80" s="34">
        <f t="shared" si="3"/>
        <v>0.375</v>
      </c>
      <c r="W80" s="64"/>
      <c r="X80" s="67" t="s">
        <v>299</v>
      </c>
    </row>
    <row r="81" ht="156.0" customHeight="1">
      <c r="A81" s="92"/>
      <c r="B81" s="24" t="s">
        <v>38</v>
      </c>
      <c r="C81" s="62" t="s">
        <v>300</v>
      </c>
      <c r="D81" s="57" t="s">
        <v>301</v>
      </c>
      <c r="E81" s="58" t="s">
        <v>30</v>
      </c>
      <c r="F81" s="94" t="s">
        <v>302</v>
      </c>
      <c r="G81" s="59">
        <v>8000.0</v>
      </c>
      <c r="H81" s="59">
        <v>2000.0</v>
      </c>
      <c r="I81" s="59">
        <v>2000.0</v>
      </c>
      <c r="J81" s="59">
        <v>2000.0</v>
      </c>
      <c r="K81" s="59">
        <v>2000.0</v>
      </c>
      <c r="L81" s="59">
        <v>1911.0</v>
      </c>
      <c r="M81" s="63">
        <v>2742.0</v>
      </c>
      <c r="N81" s="63">
        <v>2412.0</v>
      </c>
      <c r="O81" s="64"/>
      <c r="P81" s="34">
        <f t="shared" ref="P81:R81" si="70">IFERROR((L81/H81),"100%")</f>
        <v>0.9555</v>
      </c>
      <c r="Q81" s="34">
        <f t="shared" si="70"/>
        <v>1.371</v>
      </c>
      <c r="R81" s="34">
        <f t="shared" si="70"/>
        <v>1.206</v>
      </c>
      <c r="S81" s="42"/>
      <c r="T81" s="49">
        <f t="shared" si="6"/>
        <v>0.238875</v>
      </c>
      <c r="U81" s="49">
        <f t="shared" si="7"/>
        <v>0.581625</v>
      </c>
      <c r="V81" s="34">
        <f t="shared" si="3"/>
        <v>0.883125</v>
      </c>
      <c r="W81" s="64"/>
      <c r="X81" s="67" t="s">
        <v>303</v>
      </c>
    </row>
    <row r="82" ht="132.0" customHeight="1">
      <c r="A82" s="92"/>
      <c r="B82" s="24" t="s">
        <v>38</v>
      </c>
      <c r="C82" s="62" t="s">
        <v>304</v>
      </c>
      <c r="D82" s="57" t="s">
        <v>305</v>
      </c>
      <c r="E82" s="58" t="s">
        <v>30</v>
      </c>
      <c r="F82" s="94" t="s">
        <v>306</v>
      </c>
      <c r="G82" s="59">
        <v>70.0</v>
      </c>
      <c r="H82" s="59">
        <v>17.0</v>
      </c>
      <c r="I82" s="59">
        <v>17.0</v>
      </c>
      <c r="J82" s="59">
        <v>18.0</v>
      </c>
      <c r="K82" s="59">
        <v>18.0</v>
      </c>
      <c r="L82" s="59">
        <v>20.0</v>
      </c>
      <c r="M82" s="63">
        <v>28.0</v>
      </c>
      <c r="N82" s="63">
        <v>36.0</v>
      </c>
      <c r="O82" s="64"/>
      <c r="P82" s="34">
        <f t="shared" ref="P82:R82" si="71">IFERROR((L82/H82),"100%")</f>
        <v>1.176470588</v>
      </c>
      <c r="Q82" s="34">
        <f t="shared" si="71"/>
        <v>1.647058824</v>
      </c>
      <c r="R82" s="34">
        <f t="shared" si="71"/>
        <v>2</v>
      </c>
      <c r="S82" s="42"/>
      <c r="T82" s="49">
        <f t="shared" si="6"/>
        <v>0.2857142857</v>
      </c>
      <c r="U82" s="49">
        <f t="shared" si="7"/>
        <v>0.6857142857</v>
      </c>
      <c r="V82" s="34">
        <f t="shared" si="3"/>
        <v>1.2</v>
      </c>
      <c r="W82" s="64"/>
      <c r="X82" s="67" t="s">
        <v>307</v>
      </c>
    </row>
    <row r="83" ht="86.25" customHeight="1">
      <c r="A83" s="92"/>
      <c r="B83" s="24" t="s">
        <v>38</v>
      </c>
      <c r="C83" s="62" t="s">
        <v>308</v>
      </c>
      <c r="D83" s="57" t="s">
        <v>309</v>
      </c>
      <c r="E83" s="58" t="s">
        <v>30</v>
      </c>
      <c r="F83" s="94" t="s">
        <v>310</v>
      </c>
      <c r="G83" s="59">
        <v>70.0</v>
      </c>
      <c r="H83" s="59">
        <v>17.0</v>
      </c>
      <c r="I83" s="59">
        <v>17.0</v>
      </c>
      <c r="J83" s="59">
        <v>18.0</v>
      </c>
      <c r="K83" s="59">
        <v>18.0</v>
      </c>
      <c r="L83" s="59">
        <v>0.0</v>
      </c>
      <c r="M83" s="63">
        <v>0.0</v>
      </c>
      <c r="N83" s="63">
        <v>0.0</v>
      </c>
      <c r="O83" s="64"/>
      <c r="P83" s="34">
        <f t="shared" ref="P83:R83" si="72">IFERROR((L83/H83),"100%")</f>
        <v>0</v>
      </c>
      <c r="Q83" s="34">
        <f t="shared" si="72"/>
        <v>0</v>
      </c>
      <c r="R83" s="34">
        <f t="shared" si="72"/>
        <v>0</v>
      </c>
      <c r="S83" s="42"/>
      <c r="T83" s="49">
        <f t="shared" si="6"/>
        <v>0</v>
      </c>
      <c r="U83" s="49">
        <f t="shared" si="7"/>
        <v>0</v>
      </c>
      <c r="V83" s="34">
        <f t="shared" si="3"/>
        <v>0</v>
      </c>
      <c r="W83" s="64"/>
      <c r="X83" s="71" t="s">
        <v>311</v>
      </c>
    </row>
    <row r="84" ht="109.5" customHeight="1">
      <c r="B84" s="54" t="s">
        <v>312</v>
      </c>
      <c r="C84" s="54" t="s">
        <v>313</v>
      </c>
      <c r="D84" s="66" t="s">
        <v>314</v>
      </c>
      <c r="E84" s="55" t="s">
        <v>30</v>
      </c>
      <c r="F84" s="66" t="s">
        <v>315</v>
      </c>
      <c r="G84" s="47">
        <v>40.0</v>
      </c>
      <c r="H84" s="78">
        <v>10.0</v>
      </c>
      <c r="I84" s="78">
        <v>10.0</v>
      </c>
      <c r="J84" s="78">
        <v>10.0</v>
      </c>
      <c r="K84" s="78">
        <v>10.0</v>
      </c>
      <c r="L84" s="90">
        <v>10.0</v>
      </c>
      <c r="M84" s="78">
        <v>8.0</v>
      </c>
      <c r="N84" s="78">
        <v>9.0</v>
      </c>
      <c r="O84" s="64"/>
      <c r="P84" s="34">
        <f t="shared" ref="P84:R84" si="73">IFERROR((L84/H84),"100%")</f>
        <v>1</v>
      </c>
      <c r="Q84" s="34">
        <f t="shared" si="73"/>
        <v>0.8</v>
      </c>
      <c r="R84" s="34">
        <f t="shared" si="73"/>
        <v>0.9</v>
      </c>
      <c r="S84" s="42"/>
      <c r="T84" s="49">
        <f t="shared" si="6"/>
        <v>0.25</v>
      </c>
      <c r="U84" s="49">
        <f t="shared" si="7"/>
        <v>0.45</v>
      </c>
      <c r="V84" s="34">
        <f t="shared" si="3"/>
        <v>0.675</v>
      </c>
      <c r="W84" s="64"/>
      <c r="X84" s="51" t="s">
        <v>316</v>
      </c>
    </row>
    <row r="85" ht="83.25" customHeight="1">
      <c r="B85" s="24" t="s">
        <v>38</v>
      </c>
      <c r="C85" s="62" t="s">
        <v>317</v>
      </c>
      <c r="D85" s="57" t="s">
        <v>318</v>
      </c>
      <c r="E85" s="58" t="s">
        <v>30</v>
      </c>
      <c r="F85" s="57" t="s">
        <v>319</v>
      </c>
      <c r="G85" s="59">
        <v>400.0</v>
      </c>
      <c r="H85" s="80">
        <v>100.0</v>
      </c>
      <c r="I85" s="80">
        <v>100.0</v>
      </c>
      <c r="J85" s="80">
        <v>100.0</v>
      </c>
      <c r="K85" s="80">
        <v>100.0</v>
      </c>
      <c r="L85" s="91">
        <v>136.0</v>
      </c>
      <c r="M85" s="80">
        <v>100.0</v>
      </c>
      <c r="N85" s="80">
        <v>127.0</v>
      </c>
      <c r="O85" s="64"/>
      <c r="P85" s="34">
        <f t="shared" ref="P85:R85" si="74">IFERROR((L85/H85),"100%")</f>
        <v>1.36</v>
      </c>
      <c r="Q85" s="34">
        <f t="shared" si="74"/>
        <v>1</v>
      </c>
      <c r="R85" s="34">
        <f t="shared" si="74"/>
        <v>1.27</v>
      </c>
      <c r="S85" s="42"/>
      <c r="T85" s="49">
        <f t="shared" si="6"/>
        <v>0.34</v>
      </c>
      <c r="U85" s="49">
        <f t="shared" si="7"/>
        <v>0.59</v>
      </c>
      <c r="V85" s="34">
        <f t="shared" si="3"/>
        <v>0.9075</v>
      </c>
      <c r="W85" s="64"/>
      <c r="X85" s="71" t="s">
        <v>320</v>
      </c>
    </row>
    <row r="86" ht="114.0" customHeight="1">
      <c r="B86" s="24" t="s">
        <v>38</v>
      </c>
      <c r="C86" s="62" t="s">
        <v>321</v>
      </c>
      <c r="D86" s="57" t="s">
        <v>322</v>
      </c>
      <c r="E86" s="58" t="s">
        <v>30</v>
      </c>
      <c r="F86" s="57" t="s">
        <v>323</v>
      </c>
      <c r="G86" s="59">
        <v>10.0</v>
      </c>
      <c r="H86" s="80">
        <v>3.0</v>
      </c>
      <c r="I86" s="80">
        <v>2.0</v>
      </c>
      <c r="J86" s="80">
        <v>3.0</v>
      </c>
      <c r="K86" s="80">
        <v>2.0</v>
      </c>
      <c r="L86" s="91">
        <v>0.0</v>
      </c>
      <c r="M86" s="80">
        <v>0.0</v>
      </c>
      <c r="N86" s="95">
        <v>0.0</v>
      </c>
      <c r="O86" s="64"/>
      <c r="P86" s="34">
        <f t="shared" ref="P86:R86" si="75">IFERROR((L86/H86),"100%")</f>
        <v>0</v>
      </c>
      <c r="Q86" s="34">
        <f t="shared" si="75"/>
        <v>0</v>
      </c>
      <c r="R86" s="34">
        <f t="shared" si="75"/>
        <v>0</v>
      </c>
      <c r="S86" s="42"/>
      <c r="T86" s="49">
        <f t="shared" si="6"/>
        <v>0</v>
      </c>
      <c r="U86" s="49">
        <f t="shared" si="7"/>
        <v>0</v>
      </c>
      <c r="V86" s="34">
        <f t="shared" si="3"/>
        <v>0</v>
      </c>
      <c r="W86" s="64"/>
      <c r="X86" s="71" t="s">
        <v>324</v>
      </c>
    </row>
    <row r="87" ht="94.5" customHeight="1">
      <c r="B87" s="24" t="s">
        <v>38</v>
      </c>
      <c r="C87" s="62" t="s">
        <v>325</v>
      </c>
      <c r="D87" s="57" t="s">
        <v>326</v>
      </c>
      <c r="E87" s="58" t="s">
        <v>30</v>
      </c>
      <c r="F87" s="57" t="s">
        <v>327</v>
      </c>
      <c r="G87" s="59">
        <v>114.0</v>
      </c>
      <c r="H87" s="80">
        <v>28.0</v>
      </c>
      <c r="I87" s="80">
        <v>28.0</v>
      </c>
      <c r="J87" s="80">
        <v>29.0</v>
      </c>
      <c r="K87" s="80">
        <v>29.0</v>
      </c>
      <c r="L87" s="91">
        <v>49.0</v>
      </c>
      <c r="M87" s="80">
        <v>26.0</v>
      </c>
      <c r="N87" s="95">
        <v>24.0</v>
      </c>
      <c r="O87" s="64"/>
      <c r="P87" s="34">
        <f t="shared" ref="P87:R87" si="76">IFERROR((L87/H87),"100%")</f>
        <v>1.75</v>
      </c>
      <c r="Q87" s="34">
        <f t="shared" si="76"/>
        <v>0.9285714286</v>
      </c>
      <c r="R87" s="34">
        <f t="shared" si="76"/>
        <v>0.8275862069</v>
      </c>
      <c r="S87" s="42"/>
      <c r="T87" s="49">
        <f t="shared" si="6"/>
        <v>0.4298245614</v>
      </c>
      <c r="U87" s="49">
        <f t="shared" si="7"/>
        <v>0.6578947368</v>
      </c>
      <c r="V87" s="34">
        <f t="shared" si="3"/>
        <v>0.8684210526</v>
      </c>
      <c r="W87" s="64"/>
      <c r="X87" s="71" t="s">
        <v>328</v>
      </c>
    </row>
    <row r="88" ht="129.0" customHeight="1">
      <c r="B88" s="24" t="s">
        <v>38</v>
      </c>
      <c r="C88" s="62" t="s">
        <v>329</v>
      </c>
      <c r="D88" s="57" t="s">
        <v>330</v>
      </c>
      <c r="E88" s="58" t="s">
        <v>30</v>
      </c>
      <c r="F88" s="57" t="s">
        <v>331</v>
      </c>
      <c r="G88" s="59">
        <v>40.0</v>
      </c>
      <c r="H88" s="80">
        <v>10.0</v>
      </c>
      <c r="I88" s="80">
        <v>10.0</v>
      </c>
      <c r="J88" s="80">
        <v>10.0</v>
      </c>
      <c r="K88" s="80">
        <v>10.0</v>
      </c>
      <c r="L88" s="91">
        <v>10.0</v>
      </c>
      <c r="M88" s="80">
        <v>8.0</v>
      </c>
      <c r="N88" s="80">
        <v>9.0</v>
      </c>
      <c r="O88" s="64"/>
      <c r="P88" s="34">
        <f t="shared" ref="P88:R88" si="77">IFERROR((L88/H88),"100%")</f>
        <v>1</v>
      </c>
      <c r="Q88" s="34">
        <f t="shared" si="77"/>
        <v>0.8</v>
      </c>
      <c r="R88" s="34">
        <f t="shared" si="77"/>
        <v>0.9</v>
      </c>
      <c r="S88" s="42"/>
      <c r="T88" s="49">
        <f t="shared" si="6"/>
        <v>0.25</v>
      </c>
      <c r="U88" s="49">
        <f t="shared" si="7"/>
        <v>0.45</v>
      </c>
      <c r="V88" s="34">
        <f t="shared" si="3"/>
        <v>0.675</v>
      </c>
      <c r="W88" s="64"/>
      <c r="X88" s="71" t="s">
        <v>332</v>
      </c>
    </row>
    <row r="89" ht="129.75" customHeight="1">
      <c r="B89" s="24" t="s">
        <v>38</v>
      </c>
      <c r="C89" s="62" t="s">
        <v>333</v>
      </c>
      <c r="D89" s="57" t="s">
        <v>334</v>
      </c>
      <c r="E89" s="58" t="s">
        <v>30</v>
      </c>
      <c r="F89" s="57" t="s">
        <v>335</v>
      </c>
      <c r="G89" s="59">
        <v>90.0</v>
      </c>
      <c r="H89" s="80">
        <v>20.0</v>
      </c>
      <c r="I89" s="80">
        <v>25.0</v>
      </c>
      <c r="J89" s="80">
        <v>20.0</v>
      </c>
      <c r="K89" s="80">
        <v>25.0</v>
      </c>
      <c r="L89" s="91">
        <v>33.0</v>
      </c>
      <c r="M89" s="80">
        <v>32.0</v>
      </c>
      <c r="N89" s="80">
        <v>27.0</v>
      </c>
      <c r="O89" s="64"/>
      <c r="P89" s="34">
        <f t="shared" ref="P89:R89" si="78">IFERROR((L89/H89),"100%")</f>
        <v>1.65</v>
      </c>
      <c r="Q89" s="34">
        <f t="shared" si="78"/>
        <v>1.28</v>
      </c>
      <c r="R89" s="34">
        <f t="shared" si="78"/>
        <v>1.35</v>
      </c>
      <c r="S89" s="42"/>
      <c r="T89" s="49">
        <f t="shared" si="6"/>
        <v>0.3666666667</v>
      </c>
      <c r="U89" s="49">
        <f t="shared" si="7"/>
        <v>0.7222222222</v>
      </c>
      <c r="V89" s="34">
        <f t="shared" si="3"/>
        <v>1.022222222</v>
      </c>
      <c r="W89" s="64"/>
      <c r="X89" s="71" t="s">
        <v>336</v>
      </c>
    </row>
    <row r="90" ht="134.25" customHeight="1">
      <c r="B90" s="53" t="s">
        <v>337</v>
      </c>
      <c r="C90" s="96" t="s">
        <v>338</v>
      </c>
      <c r="D90" s="53" t="s">
        <v>339</v>
      </c>
      <c r="E90" s="53" t="s">
        <v>340</v>
      </c>
      <c r="F90" s="54" t="s">
        <v>341</v>
      </c>
      <c r="G90" s="47">
        <v>2500.0</v>
      </c>
      <c r="H90" s="47">
        <v>625.0</v>
      </c>
      <c r="I90" s="47">
        <v>625.0</v>
      </c>
      <c r="J90" s="47">
        <v>625.0</v>
      </c>
      <c r="K90" s="47">
        <v>625.0</v>
      </c>
      <c r="L90" s="47">
        <v>775.0</v>
      </c>
      <c r="M90" s="47">
        <v>260.0</v>
      </c>
      <c r="N90" s="47">
        <v>10.0</v>
      </c>
      <c r="O90" s="70"/>
      <c r="P90" s="34">
        <f t="shared" ref="P90:R90" si="79">IFERROR((L90/H90),"100%")</f>
        <v>1.24</v>
      </c>
      <c r="Q90" s="34">
        <f t="shared" si="79"/>
        <v>0.416</v>
      </c>
      <c r="R90" s="34">
        <f t="shared" si="79"/>
        <v>0.016</v>
      </c>
      <c r="S90" s="42"/>
      <c r="T90" s="49">
        <f t="shared" si="6"/>
        <v>0.31</v>
      </c>
      <c r="U90" s="49">
        <f t="shared" si="7"/>
        <v>0.414</v>
      </c>
      <c r="V90" s="34">
        <f t="shared" si="3"/>
        <v>0.418</v>
      </c>
      <c r="W90" s="83"/>
      <c r="X90" s="56" t="s">
        <v>342</v>
      </c>
    </row>
    <row r="91" ht="103.5" customHeight="1">
      <c r="B91" s="24" t="s">
        <v>38</v>
      </c>
      <c r="C91" s="57" t="s">
        <v>343</v>
      </c>
      <c r="D91" s="62" t="s">
        <v>344</v>
      </c>
      <c r="E91" s="58" t="s">
        <v>30</v>
      </c>
      <c r="F91" s="97" t="s">
        <v>345</v>
      </c>
      <c r="G91" s="59">
        <v>120.0</v>
      </c>
      <c r="H91" s="59">
        <v>40.0</v>
      </c>
      <c r="I91" s="59">
        <v>30.0</v>
      </c>
      <c r="J91" s="59">
        <v>30.0</v>
      </c>
      <c r="K91" s="59">
        <v>20.0</v>
      </c>
      <c r="L91" s="59">
        <v>41.0</v>
      </c>
      <c r="M91" s="59">
        <v>12.0</v>
      </c>
      <c r="N91" s="59">
        <v>9.0</v>
      </c>
      <c r="O91" s="70"/>
      <c r="P91" s="34">
        <f t="shared" ref="P91:R91" si="80">IFERROR((L91/H91),"100%")</f>
        <v>1.025</v>
      </c>
      <c r="Q91" s="34">
        <f t="shared" si="80"/>
        <v>0.4</v>
      </c>
      <c r="R91" s="34">
        <f t="shared" si="80"/>
        <v>0.3</v>
      </c>
      <c r="S91" s="42"/>
      <c r="T91" s="49">
        <f t="shared" si="6"/>
        <v>0.3416666667</v>
      </c>
      <c r="U91" s="49">
        <f t="shared" si="7"/>
        <v>0.4416666667</v>
      </c>
      <c r="V91" s="34">
        <f t="shared" si="3"/>
        <v>0.5166666667</v>
      </c>
      <c r="W91" s="85"/>
      <c r="X91" s="67" t="s">
        <v>346</v>
      </c>
    </row>
    <row r="92" ht="91.5" customHeight="1">
      <c r="B92" s="24" t="s">
        <v>38</v>
      </c>
      <c r="C92" s="57" t="s">
        <v>347</v>
      </c>
      <c r="D92" s="62" t="s">
        <v>348</v>
      </c>
      <c r="E92" s="58" t="s">
        <v>30</v>
      </c>
      <c r="F92" s="62" t="s">
        <v>349</v>
      </c>
      <c r="G92" s="59">
        <v>15.0</v>
      </c>
      <c r="H92" s="59">
        <v>4.0</v>
      </c>
      <c r="I92" s="59">
        <v>4.0</v>
      </c>
      <c r="J92" s="59">
        <v>4.0</v>
      </c>
      <c r="K92" s="59">
        <v>3.0</v>
      </c>
      <c r="L92" s="59">
        <v>1.0</v>
      </c>
      <c r="M92" s="59">
        <v>3.0</v>
      </c>
      <c r="N92" s="59">
        <v>5.0</v>
      </c>
      <c r="O92" s="70"/>
      <c r="P92" s="34">
        <f t="shared" ref="P92:R92" si="81">IFERROR((L92/H92),"100%")</f>
        <v>0.25</v>
      </c>
      <c r="Q92" s="34">
        <f t="shared" si="81"/>
        <v>0.75</v>
      </c>
      <c r="R92" s="34">
        <f t="shared" si="81"/>
        <v>1.25</v>
      </c>
      <c r="S92" s="42"/>
      <c r="T92" s="49">
        <f t="shared" si="6"/>
        <v>0.06666666667</v>
      </c>
      <c r="U92" s="49">
        <f t="shared" si="7"/>
        <v>0.2666666667</v>
      </c>
      <c r="V92" s="34">
        <f t="shared" si="3"/>
        <v>0.6</v>
      </c>
      <c r="W92" s="85"/>
      <c r="X92" s="67" t="s">
        <v>350</v>
      </c>
    </row>
    <row r="93" ht="85.5" customHeight="1">
      <c r="B93" s="24" t="s">
        <v>38</v>
      </c>
      <c r="C93" s="57" t="s">
        <v>351</v>
      </c>
      <c r="D93" s="62" t="s">
        <v>352</v>
      </c>
      <c r="E93" s="58" t="s">
        <v>30</v>
      </c>
      <c r="F93" s="62" t="s">
        <v>353</v>
      </c>
      <c r="G93" s="59">
        <v>545.0</v>
      </c>
      <c r="H93" s="59">
        <v>300.0</v>
      </c>
      <c r="I93" s="59">
        <v>100.0</v>
      </c>
      <c r="J93" s="59">
        <v>100.0</v>
      </c>
      <c r="K93" s="59">
        <v>45.0</v>
      </c>
      <c r="L93" s="59">
        <v>309.0</v>
      </c>
      <c r="M93" s="59">
        <v>0.0</v>
      </c>
      <c r="N93" s="59">
        <v>0.0</v>
      </c>
      <c r="O93" s="70"/>
      <c r="P93" s="34">
        <f t="shared" ref="P93:R93" si="82">IFERROR((L93/H93),"100%")</f>
        <v>1.03</v>
      </c>
      <c r="Q93" s="34">
        <f t="shared" si="82"/>
        <v>0</v>
      </c>
      <c r="R93" s="34">
        <f t="shared" si="82"/>
        <v>0</v>
      </c>
      <c r="S93" s="42"/>
      <c r="T93" s="49">
        <f t="shared" si="6"/>
        <v>0.5669724771</v>
      </c>
      <c r="U93" s="49">
        <f t="shared" si="7"/>
        <v>0.5669724771</v>
      </c>
      <c r="V93" s="34">
        <f t="shared" si="3"/>
        <v>0.5669724771</v>
      </c>
      <c r="W93" s="85"/>
      <c r="X93" s="67" t="s">
        <v>354</v>
      </c>
    </row>
    <row r="94" ht="96.0" customHeight="1">
      <c r="B94" s="24" t="s">
        <v>38</v>
      </c>
      <c r="C94" s="57" t="s">
        <v>355</v>
      </c>
      <c r="D94" s="62" t="s">
        <v>356</v>
      </c>
      <c r="E94" s="58" t="s">
        <v>30</v>
      </c>
      <c r="F94" s="62" t="s">
        <v>357</v>
      </c>
      <c r="G94" s="74">
        <v>120.0</v>
      </c>
      <c r="H94" s="59">
        <v>30.0</v>
      </c>
      <c r="I94" s="59">
        <v>30.0</v>
      </c>
      <c r="J94" s="59">
        <v>30.0</v>
      </c>
      <c r="K94" s="59">
        <v>30.0</v>
      </c>
      <c r="L94" s="59">
        <v>8.0</v>
      </c>
      <c r="M94" s="59">
        <v>5.0</v>
      </c>
      <c r="N94" s="59">
        <v>489.0</v>
      </c>
      <c r="O94" s="70"/>
      <c r="P94" s="34">
        <f t="shared" ref="P94:R94" si="83">IFERROR((L94/H94),"100%")</f>
        <v>0.2666666667</v>
      </c>
      <c r="Q94" s="34">
        <f t="shared" si="83"/>
        <v>0.1666666667</v>
      </c>
      <c r="R94" s="34">
        <f t="shared" si="83"/>
        <v>16.3</v>
      </c>
      <c r="S94" s="42"/>
      <c r="T94" s="49">
        <f t="shared" si="6"/>
        <v>0.06666666667</v>
      </c>
      <c r="U94" s="49">
        <f t="shared" si="7"/>
        <v>0.1083333333</v>
      </c>
      <c r="V94" s="34">
        <f t="shared" si="3"/>
        <v>4.183333333</v>
      </c>
      <c r="W94" s="85"/>
      <c r="X94" s="67" t="s">
        <v>358</v>
      </c>
    </row>
    <row r="95" ht="99.0" customHeight="1">
      <c r="B95" s="24" t="s">
        <v>38</v>
      </c>
      <c r="C95" s="57" t="s">
        <v>359</v>
      </c>
      <c r="D95" s="62" t="s">
        <v>360</v>
      </c>
      <c r="E95" s="58" t="s">
        <v>30</v>
      </c>
      <c r="F95" s="62" t="s">
        <v>361</v>
      </c>
      <c r="G95" s="59">
        <v>40.0</v>
      </c>
      <c r="H95" s="59">
        <v>10.0</v>
      </c>
      <c r="I95" s="59">
        <v>10.0</v>
      </c>
      <c r="J95" s="59">
        <v>10.0</v>
      </c>
      <c r="K95" s="59">
        <v>10.0</v>
      </c>
      <c r="L95" s="59">
        <v>1.0</v>
      </c>
      <c r="M95" s="59">
        <v>0.0</v>
      </c>
      <c r="N95" s="59">
        <v>1.0</v>
      </c>
      <c r="O95" s="70"/>
      <c r="P95" s="34">
        <f t="shared" ref="P95:R95" si="84">IFERROR((L95/H95),"100%")</f>
        <v>0.1</v>
      </c>
      <c r="Q95" s="34">
        <f t="shared" si="84"/>
        <v>0</v>
      </c>
      <c r="R95" s="34">
        <f t="shared" si="84"/>
        <v>0.1</v>
      </c>
      <c r="S95" s="42"/>
      <c r="T95" s="49">
        <f t="shared" si="6"/>
        <v>0.025</v>
      </c>
      <c r="U95" s="49">
        <f t="shared" si="7"/>
        <v>0.025</v>
      </c>
      <c r="V95" s="34">
        <f t="shared" si="3"/>
        <v>0.05</v>
      </c>
      <c r="W95" s="85"/>
      <c r="X95" s="67" t="s">
        <v>362</v>
      </c>
    </row>
    <row r="96" ht="112.5" customHeight="1">
      <c r="B96" s="24" t="s">
        <v>38</v>
      </c>
      <c r="C96" s="57" t="s">
        <v>363</v>
      </c>
      <c r="D96" s="62" t="s">
        <v>364</v>
      </c>
      <c r="E96" s="58" t="s">
        <v>30</v>
      </c>
      <c r="F96" s="62" t="s">
        <v>365</v>
      </c>
      <c r="G96" s="59">
        <v>120.0</v>
      </c>
      <c r="H96" s="59">
        <v>40.0</v>
      </c>
      <c r="I96" s="59">
        <v>30.0</v>
      </c>
      <c r="J96" s="59">
        <v>30.0</v>
      </c>
      <c r="K96" s="59">
        <v>20.0</v>
      </c>
      <c r="L96" s="59">
        <v>41.0</v>
      </c>
      <c r="M96" s="59">
        <v>7.0</v>
      </c>
      <c r="N96" s="59">
        <v>14.0</v>
      </c>
      <c r="O96" s="70"/>
      <c r="P96" s="34">
        <f t="shared" ref="P96:R96" si="85">IFERROR((L96/H96),"100%")</f>
        <v>1.025</v>
      </c>
      <c r="Q96" s="34">
        <f t="shared" si="85"/>
        <v>0.2333333333</v>
      </c>
      <c r="R96" s="34">
        <f t="shared" si="85"/>
        <v>0.4666666667</v>
      </c>
      <c r="S96" s="42"/>
      <c r="T96" s="49">
        <f t="shared" si="6"/>
        <v>0.3416666667</v>
      </c>
      <c r="U96" s="49">
        <f t="shared" si="7"/>
        <v>0.4</v>
      </c>
      <c r="V96" s="34">
        <f t="shared" si="3"/>
        <v>0.5166666667</v>
      </c>
      <c r="W96" s="85"/>
      <c r="X96" s="67" t="s">
        <v>366</v>
      </c>
    </row>
    <row r="97" ht="98.25" customHeight="1">
      <c r="B97" s="24" t="s">
        <v>38</v>
      </c>
      <c r="C97" s="57" t="s">
        <v>367</v>
      </c>
      <c r="D97" s="62" t="s">
        <v>368</v>
      </c>
      <c r="E97" s="58" t="s">
        <v>30</v>
      </c>
      <c r="F97" s="62" t="s">
        <v>369</v>
      </c>
      <c r="G97" s="59">
        <v>120.0</v>
      </c>
      <c r="H97" s="59">
        <v>30.0</v>
      </c>
      <c r="I97" s="59">
        <v>30.0</v>
      </c>
      <c r="J97" s="59">
        <v>30.0</v>
      </c>
      <c r="K97" s="59">
        <v>30.0</v>
      </c>
      <c r="L97" s="59">
        <v>4.0</v>
      </c>
      <c r="M97" s="59">
        <v>0.0</v>
      </c>
      <c r="N97" s="59">
        <v>0.0</v>
      </c>
      <c r="O97" s="70"/>
      <c r="P97" s="34">
        <f t="shared" ref="P97:R97" si="86">IFERROR((L97/H97),"100%")</f>
        <v>0.1333333333</v>
      </c>
      <c r="Q97" s="34">
        <f t="shared" si="86"/>
        <v>0</v>
      </c>
      <c r="R97" s="34">
        <f t="shared" si="86"/>
        <v>0</v>
      </c>
      <c r="S97" s="42"/>
      <c r="T97" s="49">
        <f t="shared" si="6"/>
        <v>0.03333333333</v>
      </c>
      <c r="U97" s="49">
        <f t="shared" si="7"/>
        <v>0.03333333333</v>
      </c>
      <c r="V97" s="34">
        <f t="shared" si="3"/>
        <v>0.03333333333</v>
      </c>
      <c r="W97" s="85"/>
      <c r="X97" s="67" t="s">
        <v>370</v>
      </c>
    </row>
    <row r="98" ht="96.0" customHeight="1">
      <c r="B98" s="24" t="s">
        <v>38</v>
      </c>
      <c r="C98" s="57" t="s">
        <v>371</v>
      </c>
      <c r="D98" s="62" t="s">
        <v>372</v>
      </c>
      <c r="E98" s="58" t="s">
        <v>30</v>
      </c>
      <c r="F98" s="62" t="s">
        <v>373</v>
      </c>
      <c r="G98" s="59">
        <v>200.0</v>
      </c>
      <c r="H98" s="59">
        <v>50.0</v>
      </c>
      <c r="I98" s="59">
        <v>50.0</v>
      </c>
      <c r="J98" s="59">
        <v>50.0</v>
      </c>
      <c r="K98" s="59">
        <v>50.0</v>
      </c>
      <c r="L98" s="59">
        <v>16.0</v>
      </c>
      <c r="M98" s="59">
        <v>30.0</v>
      </c>
      <c r="N98" s="59">
        <v>42.0</v>
      </c>
      <c r="O98" s="70"/>
      <c r="P98" s="34">
        <f t="shared" ref="P98:R98" si="87">IFERROR((L98/H98),"100%")</f>
        <v>0.32</v>
      </c>
      <c r="Q98" s="34">
        <f t="shared" si="87"/>
        <v>0.6</v>
      </c>
      <c r="R98" s="34">
        <f t="shared" si="87"/>
        <v>0.84</v>
      </c>
      <c r="S98" s="42"/>
      <c r="T98" s="49">
        <f t="shared" si="6"/>
        <v>0.08</v>
      </c>
      <c r="U98" s="49">
        <f t="shared" si="7"/>
        <v>0.23</v>
      </c>
      <c r="V98" s="34">
        <f t="shared" si="3"/>
        <v>0.44</v>
      </c>
      <c r="W98" s="85"/>
      <c r="X98" s="67" t="s">
        <v>374</v>
      </c>
    </row>
    <row r="99" ht="96.75" customHeight="1">
      <c r="B99" s="24" t="s">
        <v>38</v>
      </c>
      <c r="C99" s="57" t="s">
        <v>375</v>
      </c>
      <c r="D99" s="62" t="s">
        <v>376</v>
      </c>
      <c r="E99" s="58" t="s">
        <v>30</v>
      </c>
      <c r="F99" s="62" t="s">
        <v>377</v>
      </c>
      <c r="G99" s="59">
        <v>5.0</v>
      </c>
      <c r="H99" s="59">
        <v>1.0</v>
      </c>
      <c r="I99" s="59">
        <v>2.0</v>
      </c>
      <c r="J99" s="59">
        <v>1.0</v>
      </c>
      <c r="K99" s="59">
        <v>1.0</v>
      </c>
      <c r="L99" s="59">
        <v>1.0</v>
      </c>
      <c r="M99" s="59">
        <v>1.0</v>
      </c>
      <c r="N99" s="59">
        <v>0.0</v>
      </c>
      <c r="O99" s="70"/>
      <c r="P99" s="34">
        <f t="shared" ref="P99:R99" si="88">IFERROR((L99/H99),"100%")</f>
        <v>1</v>
      </c>
      <c r="Q99" s="34">
        <f t="shared" si="88"/>
        <v>0.5</v>
      </c>
      <c r="R99" s="34">
        <f t="shared" si="88"/>
        <v>0</v>
      </c>
      <c r="S99" s="42"/>
      <c r="T99" s="49">
        <f t="shared" si="6"/>
        <v>0.2</v>
      </c>
      <c r="U99" s="49">
        <f t="shared" si="7"/>
        <v>0.4</v>
      </c>
      <c r="V99" s="34">
        <f t="shared" si="3"/>
        <v>0.4</v>
      </c>
      <c r="W99" s="85"/>
      <c r="X99" s="67" t="s">
        <v>378</v>
      </c>
    </row>
    <row r="100" ht="98.25" customHeight="1">
      <c r="B100" s="24" t="s">
        <v>38</v>
      </c>
      <c r="C100" s="57" t="s">
        <v>379</v>
      </c>
      <c r="D100" s="62" t="s">
        <v>380</v>
      </c>
      <c r="E100" s="58" t="s">
        <v>30</v>
      </c>
      <c r="F100" s="62" t="s">
        <v>381</v>
      </c>
      <c r="G100" s="59">
        <v>12.0</v>
      </c>
      <c r="H100" s="59">
        <v>3.0</v>
      </c>
      <c r="I100" s="59">
        <v>3.0</v>
      </c>
      <c r="J100" s="59">
        <v>3.0</v>
      </c>
      <c r="K100" s="59">
        <v>3.0</v>
      </c>
      <c r="L100" s="59">
        <v>1.0</v>
      </c>
      <c r="M100" s="59">
        <v>0.0</v>
      </c>
      <c r="N100" s="59">
        <v>0.0</v>
      </c>
      <c r="O100" s="70"/>
      <c r="P100" s="34">
        <f t="shared" ref="P100:R100" si="89">IFERROR((L100/H100),"100%")</f>
        <v>0.3333333333</v>
      </c>
      <c r="Q100" s="34">
        <f t="shared" si="89"/>
        <v>0</v>
      </c>
      <c r="R100" s="34">
        <f t="shared" si="89"/>
        <v>0</v>
      </c>
      <c r="S100" s="42"/>
      <c r="T100" s="49">
        <f t="shared" si="6"/>
        <v>0.08333333333</v>
      </c>
      <c r="U100" s="49">
        <f t="shared" si="7"/>
        <v>0.08333333333</v>
      </c>
      <c r="V100" s="34">
        <f t="shared" si="3"/>
        <v>0.08333333333</v>
      </c>
      <c r="W100" s="85"/>
      <c r="X100" s="67" t="s">
        <v>382</v>
      </c>
    </row>
    <row r="101" ht="96.0" customHeight="1">
      <c r="B101" s="24" t="s">
        <v>38</v>
      </c>
      <c r="C101" s="57" t="s">
        <v>383</v>
      </c>
      <c r="D101" s="62" t="s">
        <v>384</v>
      </c>
      <c r="E101" s="58" t="s">
        <v>30</v>
      </c>
      <c r="F101" s="62" t="s">
        <v>385</v>
      </c>
      <c r="G101" s="59">
        <v>10.0</v>
      </c>
      <c r="H101" s="59">
        <v>2.0</v>
      </c>
      <c r="I101" s="59">
        <v>3.0</v>
      </c>
      <c r="J101" s="59">
        <v>2.0</v>
      </c>
      <c r="K101" s="59">
        <v>3.0</v>
      </c>
      <c r="L101" s="59">
        <v>1.0</v>
      </c>
      <c r="M101" s="59">
        <v>1.0</v>
      </c>
      <c r="N101" s="59">
        <v>1.0</v>
      </c>
      <c r="O101" s="70"/>
      <c r="P101" s="34">
        <f t="shared" ref="P101:R101" si="90">IFERROR((L101/H101),"100%")</f>
        <v>0.5</v>
      </c>
      <c r="Q101" s="34">
        <f t="shared" si="90"/>
        <v>0.3333333333</v>
      </c>
      <c r="R101" s="34">
        <f t="shared" si="90"/>
        <v>0.5</v>
      </c>
      <c r="S101" s="42"/>
      <c r="T101" s="49">
        <f t="shared" si="6"/>
        <v>0.1</v>
      </c>
      <c r="U101" s="49">
        <f t="shared" si="7"/>
        <v>0.2</v>
      </c>
      <c r="V101" s="34">
        <f t="shared" si="3"/>
        <v>0.3</v>
      </c>
      <c r="W101" s="85"/>
      <c r="X101" s="67" t="s">
        <v>386</v>
      </c>
    </row>
    <row r="102" ht="110.25" customHeight="1">
      <c r="B102" s="24" t="s">
        <v>38</v>
      </c>
      <c r="C102" s="98" t="s">
        <v>387</v>
      </c>
      <c r="D102" s="62" t="s">
        <v>388</v>
      </c>
      <c r="E102" s="58" t="s">
        <v>30</v>
      </c>
      <c r="F102" s="62" t="s">
        <v>389</v>
      </c>
      <c r="G102" s="59">
        <v>600.0</v>
      </c>
      <c r="H102" s="59">
        <v>345.0</v>
      </c>
      <c r="I102" s="59">
        <v>80.0</v>
      </c>
      <c r="J102" s="59">
        <v>95.0</v>
      </c>
      <c r="K102" s="59">
        <v>80.0</v>
      </c>
      <c r="L102" s="59">
        <v>350.0</v>
      </c>
      <c r="M102" s="59">
        <v>160.0</v>
      </c>
      <c r="N102" s="59">
        <v>67.0</v>
      </c>
      <c r="O102" s="70"/>
      <c r="P102" s="34">
        <f t="shared" ref="P102:R102" si="91">IFERROR((L102/H102),"100%")</f>
        <v>1.014492754</v>
      </c>
      <c r="Q102" s="34">
        <f t="shared" si="91"/>
        <v>2</v>
      </c>
      <c r="R102" s="34">
        <f t="shared" si="91"/>
        <v>0.7052631579</v>
      </c>
      <c r="S102" s="42"/>
      <c r="T102" s="49">
        <f t="shared" si="6"/>
        <v>0.5833333333</v>
      </c>
      <c r="U102" s="49">
        <f t="shared" si="7"/>
        <v>0.85</v>
      </c>
      <c r="V102" s="34">
        <f t="shared" si="3"/>
        <v>0.9616666667</v>
      </c>
      <c r="W102" s="85"/>
      <c r="X102" s="67" t="s">
        <v>390</v>
      </c>
    </row>
    <row r="103" ht="90.0" customHeight="1">
      <c r="B103" s="24" t="s">
        <v>38</v>
      </c>
      <c r="C103" s="62" t="s">
        <v>391</v>
      </c>
      <c r="D103" s="62" t="s">
        <v>392</v>
      </c>
      <c r="E103" s="58" t="s">
        <v>30</v>
      </c>
      <c r="F103" s="62" t="s">
        <v>393</v>
      </c>
      <c r="G103" s="59">
        <v>4.0</v>
      </c>
      <c r="H103" s="59">
        <v>1.0</v>
      </c>
      <c r="I103" s="59">
        <v>1.0</v>
      </c>
      <c r="J103" s="59">
        <v>1.0</v>
      </c>
      <c r="K103" s="59">
        <v>1.0</v>
      </c>
      <c r="L103" s="59">
        <v>1.0</v>
      </c>
      <c r="M103" s="59">
        <v>1.0</v>
      </c>
      <c r="N103" s="59">
        <v>0.0</v>
      </c>
      <c r="O103" s="70"/>
      <c r="P103" s="34">
        <f t="shared" ref="P103:R103" si="92">IFERROR((L103/H103),"100%")</f>
        <v>1</v>
      </c>
      <c r="Q103" s="34">
        <f t="shared" si="92"/>
        <v>1</v>
      </c>
      <c r="R103" s="34">
        <f t="shared" si="92"/>
        <v>0</v>
      </c>
      <c r="S103" s="42"/>
      <c r="T103" s="49">
        <f t="shared" si="6"/>
        <v>0.25</v>
      </c>
      <c r="U103" s="49">
        <f t="shared" si="7"/>
        <v>0.5</v>
      </c>
      <c r="V103" s="34">
        <f t="shared" si="3"/>
        <v>0.5</v>
      </c>
      <c r="W103" s="85"/>
      <c r="X103" s="67" t="s">
        <v>394</v>
      </c>
    </row>
    <row r="104" ht="96.0" customHeight="1">
      <c r="B104" s="53" t="s">
        <v>395</v>
      </c>
      <c r="C104" s="54" t="s">
        <v>396</v>
      </c>
      <c r="D104" s="66" t="s">
        <v>397</v>
      </c>
      <c r="E104" s="55" t="s">
        <v>30</v>
      </c>
      <c r="F104" s="66" t="s">
        <v>398</v>
      </c>
      <c r="G104" s="47">
        <v>1198639.0</v>
      </c>
      <c r="H104" s="47">
        <v>373279.0</v>
      </c>
      <c r="I104" s="47">
        <v>281845.0</v>
      </c>
      <c r="J104" s="47">
        <v>261226.0</v>
      </c>
      <c r="K104" s="47">
        <v>282289.0</v>
      </c>
      <c r="L104" s="47">
        <f t="shared" ref="L104:M104" si="93">SUM(L105:L121)</f>
        <v>297982</v>
      </c>
      <c r="M104" s="47">
        <f t="shared" si="93"/>
        <v>275357</v>
      </c>
      <c r="N104" s="47">
        <v>173484.0</v>
      </c>
      <c r="O104" s="64"/>
      <c r="P104" s="34">
        <f t="shared" ref="P104:R104" si="94">IFERROR((L104/H104),"100%")</f>
        <v>0.79828225</v>
      </c>
      <c r="Q104" s="34">
        <f t="shared" si="94"/>
        <v>0.9769802551</v>
      </c>
      <c r="R104" s="34">
        <f t="shared" si="94"/>
        <v>0.6641145981</v>
      </c>
      <c r="S104" s="42"/>
      <c r="T104" s="49">
        <f t="shared" si="6"/>
        <v>0.2486002875</v>
      </c>
      <c r="U104" s="49">
        <f t="shared" si="7"/>
        <v>0.4783250003</v>
      </c>
      <c r="V104" s="34">
        <f t="shared" si="3"/>
        <v>0.6230591529</v>
      </c>
      <c r="W104" s="64"/>
      <c r="X104" s="56" t="s">
        <v>399</v>
      </c>
    </row>
    <row r="105" ht="176.25" customHeight="1">
      <c r="B105" s="24" t="s">
        <v>38</v>
      </c>
      <c r="C105" s="62" t="s">
        <v>400</v>
      </c>
      <c r="D105" s="57" t="s">
        <v>401</v>
      </c>
      <c r="E105" s="58" t="s">
        <v>30</v>
      </c>
      <c r="F105" s="57" t="s">
        <v>402</v>
      </c>
      <c r="G105" s="59">
        <v>4414.0</v>
      </c>
      <c r="H105" s="59">
        <v>1103.0</v>
      </c>
      <c r="I105" s="59">
        <v>1103.0</v>
      </c>
      <c r="J105" s="59">
        <v>1105.0</v>
      </c>
      <c r="K105" s="59">
        <v>1103.0</v>
      </c>
      <c r="L105" s="59">
        <v>844.0</v>
      </c>
      <c r="M105" s="63">
        <v>1402.0</v>
      </c>
      <c r="N105" s="63">
        <v>692.0</v>
      </c>
      <c r="O105" s="64"/>
      <c r="P105" s="34">
        <f t="shared" ref="P105:R105" si="95">IFERROR((L105/H105),"100%")</f>
        <v>0.7651858568</v>
      </c>
      <c r="Q105" s="34">
        <f t="shared" si="95"/>
        <v>1.271078876</v>
      </c>
      <c r="R105" s="34">
        <f t="shared" si="95"/>
        <v>0.6262443439</v>
      </c>
      <c r="S105" s="42"/>
      <c r="T105" s="49">
        <f t="shared" si="6"/>
        <v>0.191209787</v>
      </c>
      <c r="U105" s="49">
        <f t="shared" si="7"/>
        <v>0.5088355233</v>
      </c>
      <c r="V105" s="34">
        <f t="shared" si="3"/>
        <v>0.6656094246</v>
      </c>
      <c r="W105" s="64"/>
      <c r="X105" s="67" t="s">
        <v>403</v>
      </c>
    </row>
    <row r="106" ht="181.5" customHeight="1">
      <c r="B106" s="24" t="s">
        <v>38</v>
      </c>
      <c r="C106" s="62" t="s">
        <v>404</v>
      </c>
      <c r="D106" s="57" t="s">
        <v>405</v>
      </c>
      <c r="E106" s="58" t="s">
        <v>30</v>
      </c>
      <c r="F106" s="57" t="s">
        <v>406</v>
      </c>
      <c r="G106" s="59">
        <v>3008.0</v>
      </c>
      <c r="H106" s="59">
        <v>752.0</v>
      </c>
      <c r="I106" s="59">
        <v>752.0</v>
      </c>
      <c r="J106" s="59">
        <v>752.0</v>
      </c>
      <c r="K106" s="59">
        <v>752.0</v>
      </c>
      <c r="L106" s="59">
        <v>878.0</v>
      </c>
      <c r="M106" s="63">
        <v>440.0</v>
      </c>
      <c r="N106" s="63">
        <v>391.0</v>
      </c>
      <c r="O106" s="64"/>
      <c r="P106" s="34">
        <f t="shared" ref="P106:R106" si="96">IFERROR((L106/H106),"100%")</f>
        <v>1.167553191</v>
      </c>
      <c r="Q106" s="34">
        <f t="shared" si="96"/>
        <v>0.585106383</v>
      </c>
      <c r="R106" s="34">
        <f t="shared" si="96"/>
        <v>0.5199468085</v>
      </c>
      <c r="S106" s="42"/>
      <c r="T106" s="49">
        <f t="shared" si="6"/>
        <v>0.2918882979</v>
      </c>
      <c r="U106" s="49">
        <f t="shared" si="7"/>
        <v>0.4381648936</v>
      </c>
      <c r="V106" s="34">
        <f t="shared" si="3"/>
        <v>0.5681515957</v>
      </c>
      <c r="W106" s="64"/>
      <c r="X106" s="67" t="s">
        <v>407</v>
      </c>
    </row>
    <row r="107" ht="182.25" customHeight="1">
      <c r="B107" s="24" t="s">
        <v>38</v>
      </c>
      <c r="C107" s="62" t="s">
        <v>408</v>
      </c>
      <c r="D107" s="57" t="s">
        <v>409</v>
      </c>
      <c r="E107" s="58" t="s">
        <v>30</v>
      </c>
      <c r="F107" s="57" t="s">
        <v>410</v>
      </c>
      <c r="G107" s="59">
        <v>419.0</v>
      </c>
      <c r="H107" s="59">
        <v>4.0</v>
      </c>
      <c r="I107" s="59">
        <v>173.0</v>
      </c>
      <c r="J107" s="59">
        <v>92.0</v>
      </c>
      <c r="K107" s="59">
        <v>150.0</v>
      </c>
      <c r="L107" s="59">
        <v>68.0</v>
      </c>
      <c r="M107" s="63">
        <v>52.0</v>
      </c>
      <c r="N107" s="63">
        <v>30.0</v>
      </c>
      <c r="O107" s="64"/>
      <c r="P107" s="34">
        <f t="shared" ref="P107:R107" si="97">IFERROR((L107/H107),"100%")</f>
        <v>17</v>
      </c>
      <c r="Q107" s="34">
        <f t="shared" si="97"/>
        <v>0.3005780347</v>
      </c>
      <c r="R107" s="34">
        <f t="shared" si="97"/>
        <v>0.3260869565</v>
      </c>
      <c r="S107" s="42"/>
      <c r="T107" s="49">
        <f t="shared" si="6"/>
        <v>0.1622911695</v>
      </c>
      <c r="U107" s="49">
        <f t="shared" si="7"/>
        <v>0.2863961814</v>
      </c>
      <c r="V107" s="34">
        <f t="shared" si="3"/>
        <v>0.3579952267</v>
      </c>
      <c r="W107" s="64"/>
      <c r="X107" s="67" t="s">
        <v>411</v>
      </c>
    </row>
    <row r="108" ht="168.75" customHeight="1">
      <c r="B108" s="24" t="s">
        <v>38</v>
      </c>
      <c r="C108" s="62" t="s">
        <v>412</v>
      </c>
      <c r="D108" s="57" t="s">
        <v>413</v>
      </c>
      <c r="E108" s="58" t="s">
        <v>30</v>
      </c>
      <c r="F108" s="57" t="s">
        <v>414</v>
      </c>
      <c r="G108" s="59">
        <v>19786.0</v>
      </c>
      <c r="H108" s="59">
        <v>7946.0</v>
      </c>
      <c r="I108" s="59">
        <v>3946.0</v>
      </c>
      <c r="J108" s="59">
        <v>3446.0</v>
      </c>
      <c r="K108" s="59">
        <v>4448.0</v>
      </c>
      <c r="L108" s="59">
        <v>8846.0</v>
      </c>
      <c r="M108" s="63">
        <v>2692.0</v>
      </c>
      <c r="N108" s="63">
        <v>1967.0</v>
      </c>
      <c r="O108" s="64"/>
      <c r="P108" s="34">
        <f t="shared" ref="P108:R108" si="98">IFERROR((L108/H108),"100%")</f>
        <v>1.113264536</v>
      </c>
      <c r="Q108" s="34">
        <f t="shared" si="98"/>
        <v>0.6822098327</v>
      </c>
      <c r="R108" s="34">
        <f t="shared" si="98"/>
        <v>0.5708067324</v>
      </c>
      <c r="S108" s="42"/>
      <c r="T108" s="49">
        <f t="shared" si="6"/>
        <v>0.4470837966</v>
      </c>
      <c r="U108" s="49">
        <f t="shared" si="7"/>
        <v>0.5831395937</v>
      </c>
      <c r="V108" s="34">
        <f t="shared" si="3"/>
        <v>0.6825533205</v>
      </c>
      <c r="W108" s="64"/>
      <c r="X108" s="67" t="s">
        <v>415</v>
      </c>
    </row>
    <row r="109" ht="193.5" customHeight="1">
      <c r="B109" s="24" t="s">
        <v>38</v>
      </c>
      <c r="C109" s="62" t="s">
        <v>416</v>
      </c>
      <c r="D109" s="57" t="s">
        <v>417</v>
      </c>
      <c r="E109" s="58" t="s">
        <v>30</v>
      </c>
      <c r="F109" s="57" t="s">
        <v>418</v>
      </c>
      <c r="G109" s="59">
        <v>6112.0</v>
      </c>
      <c r="H109" s="59">
        <v>1328.0</v>
      </c>
      <c r="I109" s="59">
        <v>1628.0</v>
      </c>
      <c r="J109" s="59">
        <v>1628.0</v>
      </c>
      <c r="K109" s="59">
        <v>1528.0</v>
      </c>
      <c r="L109" s="59">
        <v>1015.0</v>
      </c>
      <c r="M109" s="63">
        <v>1946.0</v>
      </c>
      <c r="N109" s="63">
        <v>1279.0</v>
      </c>
      <c r="O109" s="64"/>
      <c r="P109" s="34">
        <f t="shared" ref="P109:R109" si="99">IFERROR((L109/H109),"100%")</f>
        <v>0.7643072289</v>
      </c>
      <c r="Q109" s="34">
        <f t="shared" si="99"/>
        <v>1.195331695</v>
      </c>
      <c r="R109" s="34">
        <f t="shared" si="99"/>
        <v>0.7856265356</v>
      </c>
      <c r="S109" s="42"/>
      <c r="T109" s="49">
        <f t="shared" si="6"/>
        <v>0.1660667539</v>
      </c>
      <c r="U109" s="49">
        <f t="shared" si="7"/>
        <v>0.4844568063</v>
      </c>
      <c r="V109" s="34">
        <f t="shared" si="3"/>
        <v>0.6937172775</v>
      </c>
      <c r="W109" s="64"/>
      <c r="X109" s="67" t="s">
        <v>419</v>
      </c>
    </row>
    <row r="110" ht="144.75" customHeight="1">
      <c r="B110" s="24" t="s">
        <v>38</v>
      </c>
      <c r="C110" s="62" t="s">
        <v>420</v>
      </c>
      <c r="D110" s="57" t="s">
        <v>421</v>
      </c>
      <c r="E110" s="58" t="s">
        <v>30</v>
      </c>
      <c r="F110" s="57" t="s">
        <v>422</v>
      </c>
      <c r="G110" s="59">
        <v>6112.0</v>
      </c>
      <c r="H110" s="59">
        <v>1328.0</v>
      </c>
      <c r="I110" s="59">
        <v>1628.0</v>
      </c>
      <c r="J110" s="59">
        <v>1628.0</v>
      </c>
      <c r="K110" s="59">
        <v>1528.0</v>
      </c>
      <c r="L110" s="59">
        <v>168.0</v>
      </c>
      <c r="M110" s="63">
        <v>280.0</v>
      </c>
      <c r="N110" s="63">
        <v>896.0</v>
      </c>
      <c r="O110" s="64"/>
      <c r="P110" s="34">
        <f t="shared" ref="P110:R110" si="100">IFERROR((L110/H110),"100%")</f>
        <v>0.1265060241</v>
      </c>
      <c r="Q110" s="34">
        <f t="shared" si="100"/>
        <v>0.171990172</v>
      </c>
      <c r="R110" s="34">
        <f t="shared" si="100"/>
        <v>0.5503685504</v>
      </c>
      <c r="S110" s="42"/>
      <c r="T110" s="49">
        <f t="shared" si="6"/>
        <v>0.02748691099</v>
      </c>
      <c r="U110" s="49">
        <f t="shared" si="7"/>
        <v>0.07329842932</v>
      </c>
      <c r="V110" s="34">
        <f t="shared" si="3"/>
        <v>0.219895288</v>
      </c>
      <c r="W110" s="64"/>
      <c r="X110" s="67" t="s">
        <v>423</v>
      </c>
    </row>
    <row r="111" ht="168.75" customHeight="1">
      <c r="B111" s="24" t="s">
        <v>38</v>
      </c>
      <c r="C111" s="62" t="s">
        <v>424</v>
      </c>
      <c r="D111" s="57" t="s">
        <v>425</v>
      </c>
      <c r="E111" s="58" t="s">
        <v>30</v>
      </c>
      <c r="F111" s="57" t="s">
        <v>426</v>
      </c>
      <c r="G111" s="59">
        <v>4522.0</v>
      </c>
      <c r="H111" s="59">
        <v>1030.0</v>
      </c>
      <c r="I111" s="59">
        <v>1260.0</v>
      </c>
      <c r="J111" s="59">
        <v>1100.0</v>
      </c>
      <c r="K111" s="59">
        <v>1132.0</v>
      </c>
      <c r="L111" s="59">
        <v>758.0</v>
      </c>
      <c r="M111" s="63">
        <v>1630.0</v>
      </c>
      <c r="N111" s="63">
        <v>1279.0</v>
      </c>
      <c r="O111" s="64"/>
      <c r="P111" s="34">
        <f t="shared" ref="P111:R111" si="101">IFERROR((L111/H111),"100%")</f>
        <v>0.7359223301</v>
      </c>
      <c r="Q111" s="34">
        <f t="shared" si="101"/>
        <v>1.293650794</v>
      </c>
      <c r="R111" s="34">
        <f t="shared" si="101"/>
        <v>1.162727273</v>
      </c>
      <c r="S111" s="42"/>
      <c r="T111" s="49">
        <f t="shared" si="6"/>
        <v>0.1676249447</v>
      </c>
      <c r="U111" s="49">
        <f t="shared" si="7"/>
        <v>0.5280849182</v>
      </c>
      <c r="V111" s="34">
        <f t="shared" si="3"/>
        <v>0.8109243697</v>
      </c>
      <c r="W111" s="64"/>
      <c r="X111" s="67" t="s">
        <v>427</v>
      </c>
    </row>
    <row r="112" ht="189.0" customHeight="1">
      <c r="B112" s="24" t="s">
        <v>38</v>
      </c>
      <c r="C112" s="62" t="s">
        <v>428</v>
      </c>
      <c r="D112" s="57" t="s">
        <v>429</v>
      </c>
      <c r="E112" s="58" t="s">
        <v>30</v>
      </c>
      <c r="F112" s="57" t="s">
        <v>430</v>
      </c>
      <c r="G112" s="59">
        <v>184.0</v>
      </c>
      <c r="H112" s="59">
        <v>160.0</v>
      </c>
      <c r="I112" s="59">
        <v>24.0</v>
      </c>
      <c r="J112" s="59">
        <v>0.0</v>
      </c>
      <c r="K112" s="59">
        <v>0.0</v>
      </c>
      <c r="L112" s="59">
        <v>122.0</v>
      </c>
      <c r="M112" s="63">
        <v>16.0</v>
      </c>
      <c r="N112" s="63">
        <v>1.0</v>
      </c>
      <c r="O112" s="64"/>
      <c r="P112" s="34">
        <f t="shared" ref="P112:R112" si="102">IFERROR((L112/H112),"100%")</f>
        <v>0.7625</v>
      </c>
      <c r="Q112" s="34">
        <f t="shared" si="102"/>
        <v>0.6666666667</v>
      </c>
      <c r="R112" s="34" t="str">
        <f t="shared" si="102"/>
        <v>100%</v>
      </c>
      <c r="S112" s="42"/>
      <c r="T112" s="49">
        <f t="shared" si="6"/>
        <v>0.6630434783</v>
      </c>
      <c r="U112" s="49">
        <f t="shared" si="7"/>
        <v>0.75</v>
      </c>
      <c r="V112" s="34">
        <f t="shared" si="3"/>
        <v>0.7554347826</v>
      </c>
      <c r="W112" s="64"/>
      <c r="X112" s="67" t="s">
        <v>431</v>
      </c>
    </row>
    <row r="113" ht="164.25" customHeight="1">
      <c r="B113" s="24" t="s">
        <v>38</v>
      </c>
      <c r="C113" s="62" t="s">
        <v>432</v>
      </c>
      <c r="D113" s="57" t="s">
        <v>433</v>
      </c>
      <c r="E113" s="58" t="s">
        <v>30</v>
      </c>
      <c r="F113" s="57" t="s">
        <v>434</v>
      </c>
      <c r="G113" s="59">
        <v>530.0</v>
      </c>
      <c r="H113" s="59">
        <v>102.0</v>
      </c>
      <c r="I113" s="59">
        <v>132.0</v>
      </c>
      <c r="J113" s="59">
        <v>164.0</v>
      </c>
      <c r="K113" s="59">
        <v>132.0</v>
      </c>
      <c r="L113" s="59">
        <v>236.0</v>
      </c>
      <c r="M113" s="63">
        <v>111.0</v>
      </c>
      <c r="N113" s="63">
        <v>148.0</v>
      </c>
      <c r="O113" s="64"/>
      <c r="P113" s="34">
        <f t="shared" ref="P113:R113" si="103">IFERROR((L113/H113),"100%")</f>
        <v>2.31372549</v>
      </c>
      <c r="Q113" s="34">
        <f t="shared" si="103"/>
        <v>0.8409090909</v>
      </c>
      <c r="R113" s="34">
        <f t="shared" si="103"/>
        <v>0.9024390244</v>
      </c>
      <c r="S113" s="42"/>
      <c r="T113" s="49">
        <f t="shared" si="6"/>
        <v>0.4452830189</v>
      </c>
      <c r="U113" s="49">
        <f t="shared" si="7"/>
        <v>0.6547169811</v>
      </c>
      <c r="V113" s="34">
        <f t="shared" si="3"/>
        <v>0.9339622642</v>
      </c>
      <c r="W113" s="64"/>
      <c r="X113" s="67" t="s">
        <v>435</v>
      </c>
    </row>
    <row r="114" ht="195.75" customHeight="1">
      <c r="B114" s="24" t="s">
        <v>38</v>
      </c>
      <c r="C114" s="62" t="s">
        <v>436</v>
      </c>
      <c r="D114" s="57" t="s">
        <v>437</v>
      </c>
      <c r="E114" s="58" t="s">
        <v>30</v>
      </c>
      <c r="F114" s="57" t="s">
        <v>438</v>
      </c>
      <c r="G114" s="59">
        <v>420.0</v>
      </c>
      <c r="H114" s="59">
        <v>100.0</v>
      </c>
      <c r="I114" s="59">
        <v>110.0</v>
      </c>
      <c r="J114" s="59">
        <v>112.0</v>
      </c>
      <c r="K114" s="59">
        <v>98.0</v>
      </c>
      <c r="L114" s="59">
        <v>185.0</v>
      </c>
      <c r="M114" s="63">
        <v>62.0</v>
      </c>
      <c r="N114" s="63">
        <v>310.0</v>
      </c>
      <c r="O114" s="64"/>
      <c r="P114" s="34">
        <f t="shared" ref="P114:R114" si="104">IFERROR((L114/H114),"100%")</f>
        <v>1.85</v>
      </c>
      <c r="Q114" s="34">
        <f t="shared" si="104"/>
        <v>0.5636363636</v>
      </c>
      <c r="R114" s="34">
        <f t="shared" si="104"/>
        <v>2.767857143</v>
      </c>
      <c r="S114" s="42"/>
      <c r="T114" s="49">
        <f t="shared" si="6"/>
        <v>0.4404761905</v>
      </c>
      <c r="U114" s="49">
        <f t="shared" si="7"/>
        <v>0.5880952381</v>
      </c>
      <c r="V114" s="34">
        <f t="shared" si="3"/>
        <v>1.326190476</v>
      </c>
      <c r="W114" s="64"/>
      <c r="X114" s="67" t="s">
        <v>439</v>
      </c>
    </row>
    <row r="115" ht="174.75" customHeight="1">
      <c r="B115" s="24" t="s">
        <v>38</v>
      </c>
      <c r="C115" s="62" t="s">
        <v>440</v>
      </c>
      <c r="D115" s="57" t="s">
        <v>441</v>
      </c>
      <c r="E115" s="58" t="s">
        <v>30</v>
      </c>
      <c r="F115" s="57" t="s">
        <v>442</v>
      </c>
      <c r="G115" s="59">
        <v>478.0</v>
      </c>
      <c r="H115" s="59">
        <v>110.0</v>
      </c>
      <c r="I115" s="59">
        <v>119.0</v>
      </c>
      <c r="J115" s="59">
        <v>128.0</v>
      </c>
      <c r="K115" s="59">
        <v>121.0</v>
      </c>
      <c r="L115" s="59">
        <v>112.0</v>
      </c>
      <c r="M115" s="63">
        <v>209.0</v>
      </c>
      <c r="N115" s="63">
        <v>205.0</v>
      </c>
      <c r="O115" s="64"/>
      <c r="P115" s="34">
        <f t="shared" ref="P115:R115" si="105">IFERROR((L115/H115),"100%")</f>
        <v>1.018181818</v>
      </c>
      <c r="Q115" s="34">
        <f t="shared" si="105"/>
        <v>1.756302521</v>
      </c>
      <c r="R115" s="34">
        <f t="shared" si="105"/>
        <v>1.6015625</v>
      </c>
      <c r="S115" s="42"/>
      <c r="T115" s="49">
        <f t="shared" si="6"/>
        <v>0.2343096234</v>
      </c>
      <c r="U115" s="49">
        <f t="shared" si="7"/>
        <v>0.6715481172</v>
      </c>
      <c r="V115" s="34">
        <f t="shared" si="3"/>
        <v>1.10041841</v>
      </c>
      <c r="W115" s="64"/>
      <c r="X115" s="67" t="s">
        <v>443</v>
      </c>
    </row>
    <row r="116" ht="215.25" customHeight="1">
      <c r="B116" s="24" t="s">
        <v>38</v>
      </c>
      <c r="C116" s="62" t="s">
        <v>444</v>
      </c>
      <c r="D116" s="57" t="s">
        <v>445</v>
      </c>
      <c r="E116" s="58" t="s">
        <v>30</v>
      </c>
      <c r="F116" s="57" t="s">
        <v>446</v>
      </c>
      <c r="G116" s="59">
        <v>190.0</v>
      </c>
      <c r="H116" s="59">
        <v>0.0</v>
      </c>
      <c r="I116" s="59">
        <v>120.0</v>
      </c>
      <c r="J116" s="59">
        <v>70.0</v>
      </c>
      <c r="K116" s="59">
        <v>0.0</v>
      </c>
      <c r="L116" s="59">
        <v>0.0</v>
      </c>
      <c r="M116" s="63">
        <v>188.0</v>
      </c>
      <c r="N116" s="63">
        <v>11.0</v>
      </c>
      <c r="O116" s="64"/>
      <c r="P116" s="34" t="str">
        <f t="shared" ref="P116:R116" si="106">IFERROR((L116/H116),"100%")</f>
        <v>100%</v>
      </c>
      <c r="Q116" s="34">
        <f t="shared" si="106"/>
        <v>1.566666667</v>
      </c>
      <c r="R116" s="34">
        <f t="shared" si="106"/>
        <v>0.1571428571</v>
      </c>
      <c r="S116" s="42"/>
      <c r="T116" s="49">
        <f t="shared" si="6"/>
        <v>0</v>
      </c>
      <c r="U116" s="49">
        <f t="shared" si="7"/>
        <v>0.9894736842</v>
      </c>
      <c r="V116" s="34">
        <f t="shared" si="3"/>
        <v>1.047368421</v>
      </c>
      <c r="W116" s="64"/>
      <c r="X116" s="67" t="s">
        <v>447</v>
      </c>
    </row>
    <row r="117" ht="166.5" customHeight="1">
      <c r="B117" s="24" t="s">
        <v>38</v>
      </c>
      <c r="C117" s="62" t="s">
        <v>448</v>
      </c>
      <c r="D117" s="57" t="s">
        <v>449</v>
      </c>
      <c r="E117" s="58" t="s">
        <v>30</v>
      </c>
      <c r="F117" s="57" t="s">
        <v>450</v>
      </c>
      <c r="G117" s="59">
        <v>51.0</v>
      </c>
      <c r="H117" s="59">
        <v>10.0</v>
      </c>
      <c r="I117" s="59">
        <v>13.0</v>
      </c>
      <c r="J117" s="59">
        <v>15.0</v>
      </c>
      <c r="K117" s="59">
        <v>13.0</v>
      </c>
      <c r="L117" s="59">
        <v>4.0</v>
      </c>
      <c r="M117" s="63">
        <v>4.0</v>
      </c>
      <c r="N117" s="63">
        <v>3.0</v>
      </c>
      <c r="O117" s="64"/>
      <c r="P117" s="34">
        <f t="shared" ref="P117:R117" si="107">IFERROR((L117/H117),"100%")</f>
        <v>0.4</v>
      </c>
      <c r="Q117" s="34">
        <f t="shared" si="107"/>
        <v>0.3076923077</v>
      </c>
      <c r="R117" s="34">
        <f t="shared" si="107"/>
        <v>0.2</v>
      </c>
      <c r="S117" s="42"/>
      <c r="T117" s="49">
        <f t="shared" si="6"/>
        <v>0.07843137255</v>
      </c>
      <c r="U117" s="49">
        <f t="shared" si="7"/>
        <v>0.1568627451</v>
      </c>
      <c r="V117" s="34">
        <f t="shared" si="3"/>
        <v>0.2156862745</v>
      </c>
      <c r="W117" s="64"/>
      <c r="X117" s="67" t="s">
        <v>451</v>
      </c>
    </row>
    <row r="118" ht="202.5" customHeight="1">
      <c r="B118" s="24" t="s">
        <v>38</v>
      </c>
      <c r="C118" s="62" t="s">
        <v>452</v>
      </c>
      <c r="D118" s="57" t="s">
        <v>453</v>
      </c>
      <c r="E118" s="58" t="s">
        <v>30</v>
      </c>
      <c r="F118" s="57" t="s">
        <v>454</v>
      </c>
      <c r="G118" s="59">
        <v>207.0</v>
      </c>
      <c r="H118" s="59">
        <v>40.0</v>
      </c>
      <c r="I118" s="59">
        <v>64.0</v>
      </c>
      <c r="J118" s="59">
        <v>47.0</v>
      </c>
      <c r="K118" s="59">
        <v>56.0</v>
      </c>
      <c r="L118" s="59">
        <v>11.0</v>
      </c>
      <c r="M118" s="63">
        <v>44.0</v>
      </c>
      <c r="N118" s="63">
        <v>42.0</v>
      </c>
      <c r="O118" s="64"/>
      <c r="P118" s="34">
        <f t="shared" ref="P118:R118" si="108">IFERROR((L118/H118),"100%")</f>
        <v>0.275</v>
      </c>
      <c r="Q118" s="34">
        <f t="shared" si="108"/>
        <v>0.6875</v>
      </c>
      <c r="R118" s="34">
        <f t="shared" si="108"/>
        <v>0.8936170213</v>
      </c>
      <c r="S118" s="42"/>
      <c r="T118" s="49">
        <f t="shared" si="6"/>
        <v>0.05314009662</v>
      </c>
      <c r="U118" s="49">
        <f t="shared" si="7"/>
        <v>0.2657004831</v>
      </c>
      <c r="V118" s="34">
        <f t="shared" si="3"/>
        <v>0.4685990338</v>
      </c>
      <c r="W118" s="64"/>
      <c r="X118" s="67" t="s">
        <v>455</v>
      </c>
    </row>
    <row r="119" ht="165.75" customHeight="1">
      <c r="B119" s="24" t="s">
        <v>38</v>
      </c>
      <c r="C119" s="62" t="s">
        <v>456</v>
      </c>
      <c r="D119" s="57" t="s">
        <v>457</v>
      </c>
      <c r="E119" s="58" t="s">
        <v>30</v>
      </c>
      <c r="F119" s="57" t="s">
        <v>458</v>
      </c>
      <c r="G119" s="59">
        <v>1151660.0</v>
      </c>
      <c r="H119" s="59">
        <v>359155.0</v>
      </c>
      <c r="I119" s="59">
        <v>270636.0</v>
      </c>
      <c r="J119" s="59">
        <v>250777.0</v>
      </c>
      <c r="K119" s="59">
        <v>271092.0</v>
      </c>
      <c r="L119" s="59">
        <v>284705.0</v>
      </c>
      <c r="M119" s="63">
        <v>266246.0</v>
      </c>
      <c r="N119" s="63">
        <v>166205.0</v>
      </c>
      <c r="O119" s="64"/>
      <c r="P119" s="34">
        <f t="shared" ref="P119:R119" si="109">IFERROR((L119/H119),"100%")</f>
        <v>0.7927078838</v>
      </c>
      <c r="Q119" s="34">
        <f t="shared" si="109"/>
        <v>0.9837789503</v>
      </c>
      <c r="R119" s="34">
        <f t="shared" si="109"/>
        <v>0.6627601415</v>
      </c>
      <c r="S119" s="42"/>
      <c r="T119" s="49">
        <f t="shared" si="6"/>
        <v>0.247212719</v>
      </c>
      <c r="U119" s="49">
        <f t="shared" si="7"/>
        <v>0.47839727</v>
      </c>
      <c r="V119" s="34">
        <f t="shared" si="3"/>
        <v>0.6227150374</v>
      </c>
      <c r="W119" s="64"/>
      <c r="X119" s="67" t="s">
        <v>459</v>
      </c>
    </row>
    <row r="120" ht="183.75" customHeight="1">
      <c r="B120" s="24" t="s">
        <v>38</v>
      </c>
      <c r="C120" s="62" t="s">
        <v>460</v>
      </c>
      <c r="D120" s="57" t="s">
        <v>461</v>
      </c>
      <c r="E120" s="58" t="s">
        <v>30</v>
      </c>
      <c r="F120" s="57" t="s">
        <v>462</v>
      </c>
      <c r="G120" s="59">
        <v>544.0</v>
      </c>
      <c r="H120" s="59">
        <v>110.0</v>
      </c>
      <c r="I120" s="59">
        <v>136.0</v>
      </c>
      <c r="J120" s="59">
        <v>162.0</v>
      </c>
      <c r="K120" s="59">
        <v>136.0</v>
      </c>
      <c r="L120" s="59">
        <v>29.0</v>
      </c>
      <c r="M120" s="63">
        <v>34.0</v>
      </c>
      <c r="N120" s="63">
        <v>25.0</v>
      </c>
      <c r="O120" s="64"/>
      <c r="P120" s="34">
        <f t="shared" ref="P120:R120" si="110">IFERROR((L120/H120),"100%")</f>
        <v>0.2636363636</v>
      </c>
      <c r="Q120" s="34">
        <f t="shared" si="110"/>
        <v>0.25</v>
      </c>
      <c r="R120" s="34">
        <f t="shared" si="110"/>
        <v>0.1543209877</v>
      </c>
      <c r="S120" s="42"/>
      <c r="T120" s="49">
        <f t="shared" si="6"/>
        <v>0.05330882353</v>
      </c>
      <c r="U120" s="49">
        <f t="shared" si="7"/>
        <v>0.1158088235</v>
      </c>
      <c r="V120" s="34">
        <f t="shared" si="3"/>
        <v>0.1617647059</v>
      </c>
      <c r="W120" s="64"/>
      <c r="X120" s="67" t="s">
        <v>463</v>
      </c>
    </row>
    <row r="121" ht="219.0" customHeight="1">
      <c r="B121" s="24" t="s">
        <v>38</v>
      </c>
      <c r="C121" s="62" t="s">
        <v>464</v>
      </c>
      <c r="D121" s="57" t="s">
        <v>465</v>
      </c>
      <c r="E121" s="58" t="s">
        <v>30</v>
      </c>
      <c r="F121" s="57" t="s">
        <v>466</v>
      </c>
      <c r="G121" s="59">
        <v>2.0</v>
      </c>
      <c r="H121" s="59">
        <v>1.0</v>
      </c>
      <c r="I121" s="59">
        <v>1.0</v>
      </c>
      <c r="J121" s="59">
        <v>0.0</v>
      </c>
      <c r="K121" s="59">
        <v>0.0</v>
      </c>
      <c r="L121" s="59">
        <v>1.0</v>
      </c>
      <c r="M121" s="63">
        <v>1.0</v>
      </c>
      <c r="N121" s="63">
        <v>0.0</v>
      </c>
      <c r="O121" s="64"/>
      <c r="P121" s="34">
        <f t="shared" ref="P121:R121" si="111">IFERROR((L121/H121),"100%")</f>
        <v>1</v>
      </c>
      <c r="Q121" s="34">
        <f t="shared" si="111"/>
        <v>1</v>
      </c>
      <c r="R121" s="34" t="str">
        <f t="shared" si="111"/>
        <v>100%</v>
      </c>
      <c r="S121" s="42"/>
      <c r="T121" s="49">
        <f t="shared" si="6"/>
        <v>0.5</v>
      </c>
      <c r="U121" s="49">
        <f t="shared" si="7"/>
        <v>1</v>
      </c>
      <c r="V121" s="34">
        <f t="shared" si="3"/>
        <v>1</v>
      </c>
      <c r="W121" s="64"/>
      <c r="X121" s="67" t="s">
        <v>467</v>
      </c>
    </row>
    <row r="122" ht="14.25" customHeight="1">
      <c r="N122" s="2"/>
    </row>
    <row r="123" ht="14.25" customHeight="1">
      <c r="N123" s="2"/>
    </row>
    <row r="124" ht="14.25" customHeight="1">
      <c r="N124" s="2"/>
    </row>
    <row r="125" ht="14.25" customHeight="1">
      <c r="N125" s="2"/>
    </row>
    <row r="126" ht="14.25" customHeight="1">
      <c r="N126" s="2"/>
    </row>
    <row r="127" ht="14.25" customHeight="1">
      <c r="N127" s="2"/>
    </row>
    <row r="128" ht="14.25" customHeight="1">
      <c r="N128" s="2"/>
    </row>
    <row r="129" ht="61.5" customHeight="1">
      <c r="C129" s="99" t="s">
        <v>468</v>
      </c>
      <c r="D129" s="100"/>
      <c r="I129" s="101" t="s">
        <v>469</v>
      </c>
      <c r="J129" s="100"/>
      <c r="K129" s="100"/>
      <c r="L129" s="100"/>
      <c r="M129" s="100"/>
      <c r="N129" s="100"/>
      <c r="W129" s="99" t="s">
        <v>470</v>
      </c>
      <c r="X129" s="100"/>
    </row>
    <row r="130" ht="54.0" customHeight="1">
      <c r="N130" s="2"/>
    </row>
    <row r="131" ht="70.5" customHeight="1">
      <c r="N131" s="2"/>
    </row>
    <row r="132" ht="67.5" customHeight="1">
      <c r="N132" s="2"/>
    </row>
    <row r="133" ht="56.25" customHeight="1">
      <c r="N133" s="2"/>
    </row>
    <row r="134" ht="51.0" customHeight="1">
      <c r="N134" s="2"/>
    </row>
    <row r="135" ht="50.25" customHeight="1">
      <c r="N135" s="2"/>
    </row>
    <row r="136" ht="49.5" customHeight="1">
      <c r="N136" s="2"/>
    </row>
    <row r="137" ht="49.5" customHeight="1">
      <c r="N137" s="2"/>
    </row>
    <row r="138" ht="26.25" customHeight="1">
      <c r="N138" s="2"/>
    </row>
    <row r="139" ht="58.5" customHeight="1">
      <c r="N139" s="2"/>
    </row>
    <row r="140" ht="48.75" customHeight="1">
      <c r="N140" s="2"/>
    </row>
    <row r="141" ht="14.25" customHeight="1">
      <c r="N141" s="2"/>
    </row>
    <row r="142" ht="39.0" customHeight="1">
      <c r="N142" s="2"/>
    </row>
    <row r="143" ht="43.5" customHeight="1">
      <c r="N143" s="2"/>
    </row>
    <row r="144" ht="39.75" customHeight="1">
      <c r="N144" s="2"/>
    </row>
    <row r="145" ht="14.25" customHeight="1">
      <c r="N145" s="2"/>
    </row>
    <row r="146" ht="14.25" customHeight="1">
      <c r="B146" s="102" t="s">
        <v>471</v>
      </c>
      <c r="C146" s="103"/>
      <c r="D146" s="103"/>
      <c r="E146" s="103"/>
      <c r="F146" s="103"/>
      <c r="G146" s="103"/>
      <c r="H146" s="103"/>
      <c r="I146" s="103"/>
      <c r="J146" s="103"/>
      <c r="K146" s="103"/>
      <c r="L146" s="103"/>
      <c r="M146" s="103"/>
      <c r="N146" s="103"/>
      <c r="O146" s="103"/>
      <c r="P146" s="103"/>
      <c r="Q146" s="103"/>
      <c r="R146" s="103"/>
      <c r="S146" s="103"/>
      <c r="T146" s="103"/>
      <c r="U146" s="104"/>
    </row>
    <row r="147" ht="14.25" customHeight="1">
      <c r="B147" s="105" t="s">
        <v>472</v>
      </c>
      <c r="C147" s="105" t="s">
        <v>473</v>
      </c>
      <c r="D147" s="102" t="s">
        <v>474</v>
      </c>
      <c r="E147" s="103"/>
      <c r="F147" s="103"/>
      <c r="G147" s="104"/>
      <c r="H147" s="106" t="s">
        <v>475</v>
      </c>
      <c r="I147" s="103"/>
      <c r="J147" s="103"/>
      <c r="K147" s="104"/>
      <c r="L147" s="106" t="s">
        <v>476</v>
      </c>
      <c r="M147" s="103"/>
      <c r="N147" s="103"/>
      <c r="O147" s="104"/>
      <c r="P147" s="106" t="s">
        <v>477</v>
      </c>
      <c r="Q147" s="103"/>
      <c r="R147" s="103"/>
      <c r="S147" s="107"/>
      <c r="T147" s="108" t="s">
        <v>478</v>
      </c>
      <c r="U147" s="109"/>
    </row>
    <row r="148" ht="28.5" customHeight="1">
      <c r="B148" s="110"/>
      <c r="C148" s="110"/>
      <c r="D148" s="111" t="s">
        <v>479</v>
      </c>
      <c r="E148" s="112" t="s">
        <v>480</v>
      </c>
      <c r="F148" s="113" t="s">
        <v>481</v>
      </c>
      <c r="G148" s="112" t="s">
        <v>482</v>
      </c>
      <c r="H148" s="111" t="s">
        <v>479</v>
      </c>
      <c r="I148" s="112" t="s">
        <v>480</v>
      </c>
      <c r="J148" s="113" t="s">
        <v>481</v>
      </c>
      <c r="K148" s="112" t="s">
        <v>482</v>
      </c>
      <c r="L148" s="111" t="s">
        <v>479</v>
      </c>
      <c r="M148" s="112" t="s">
        <v>480</v>
      </c>
      <c r="N148" s="113" t="s">
        <v>481</v>
      </c>
      <c r="O148" s="112" t="s">
        <v>482</v>
      </c>
      <c r="P148" s="111" t="s">
        <v>479</v>
      </c>
      <c r="Q148" s="112" t="s">
        <v>480</v>
      </c>
      <c r="R148" s="113" t="s">
        <v>481</v>
      </c>
      <c r="S148" s="114" t="s">
        <v>482</v>
      </c>
      <c r="T148" s="115"/>
      <c r="U148" s="116"/>
    </row>
    <row r="149" ht="49.5" customHeight="1">
      <c r="B149" s="117" t="s">
        <v>483</v>
      </c>
      <c r="C149" s="118">
        <v>950000.0</v>
      </c>
      <c r="D149" s="119">
        <v>237500.0</v>
      </c>
      <c r="E149" s="119">
        <v>237500.0</v>
      </c>
      <c r="F149" s="119">
        <v>237500.0</v>
      </c>
      <c r="G149" s="119">
        <v>237500.0</v>
      </c>
      <c r="H149" s="120"/>
      <c r="I149" s="120"/>
      <c r="J149" s="120"/>
      <c r="K149" s="120"/>
      <c r="L149" s="34">
        <f t="shared" ref="L149:O149" si="112">IFERROR((H149/D149),"NO APLICA")</f>
        <v>0</v>
      </c>
      <c r="M149" s="34">
        <f t="shared" si="112"/>
        <v>0</v>
      </c>
      <c r="N149" s="34">
        <f t="shared" si="112"/>
        <v>0</v>
      </c>
      <c r="O149" s="34">
        <f t="shared" si="112"/>
        <v>0</v>
      </c>
      <c r="P149" s="34">
        <f t="shared" ref="P149:P164" si="114">IFERROR(((H149)/(D149)),"NO APLICA")</f>
        <v>0</v>
      </c>
      <c r="Q149" s="34">
        <f t="shared" ref="Q149:Q164" si="115">IFERROR(((H149+I149)/(D149+E149)),"NO APLICA")</f>
        <v>0</v>
      </c>
      <c r="R149" s="34">
        <f t="shared" ref="R149:R164" si="116">IFERROR(((H149+I149+J149)/(D149+E149+F149)),"NO APLICA")</f>
        <v>0</v>
      </c>
      <c r="S149" s="34">
        <f t="shared" ref="S149:S164" si="117">IFERROR(((H149+I149+J149+K149)/(D149+E149+F149+G149)),"NO APLICA")</f>
        <v>0</v>
      </c>
      <c r="T149" s="121"/>
      <c r="U149" s="15"/>
    </row>
    <row r="150" ht="47.25" customHeight="1">
      <c r="B150" s="122" t="s">
        <v>484</v>
      </c>
      <c r="C150" s="40" t="s">
        <v>485</v>
      </c>
      <c r="D150" s="119">
        <v>0.0</v>
      </c>
      <c r="E150" s="119">
        <v>0.0</v>
      </c>
      <c r="F150" s="119">
        <v>0.0</v>
      </c>
      <c r="G150" s="123">
        <v>0.0</v>
      </c>
      <c r="H150" s="42">
        <v>0.0</v>
      </c>
      <c r="I150" s="42">
        <v>0.0</v>
      </c>
      <c r="J150" s="42">
        <v>0.0</v>
      </c>
      <c r="K150" s="42">
        <v>0.0</v>
      </c>
      <c r="L150" s="34" t="str">
        <f t="shared" ref="L150:O150" si="113">IFERROR((H150/D150),"NO APLICA")</f>
        <v>NO APLICA</v>
      </c>
      <c r="M150" s="34" t="str">
        <f t="shared" si="113"/>
        <v>NO APLICA</v>
      </c>
      <c r="N150" s="34" t="str">
        <f t="shared" si="113"/>
        <v>NO APLICA</v>
      </c>
      <c r="O150" s="34" t="str">
        <f t="shared" si="113"/>
        <v>NO APLICA</v>
      </c>
      <c r="P150" s="34" t="str">
        <f t="shared" si="114"/>
        <v>NO APLICA</v>
      </c>
      <c r="Q150" s="34" t="str">
        <f t="shared" si="115"/>
        <v>NO APLICA</v>
      </c>
      <c r="R150" s="34" t="str">
        <f t="shared" si="116"/>
        <v>NO APLICA</v>
      </c>
      <c r="S150" s="34" t="str">
        <f t="shared" si="117"/>
        <v>NO APLICA</v>
      </c>
      <c r="T150" s="121"/>
      <c r="U150" s="15"/>
    </row>
    <row r="151" ht="74.25" customHeight="1">
      <c r="B151" s="117" t="s">
        <v>486</v>
      </c>
      <c r="C151" s="124">
        <v>5574823.0</v>
      </c>
      <c r="D151" s="125">
        <v>1279296.0</v>
      </c>
      <c r="E151" s="126">
        <v>1216518.0</v>
      </c>
      <c r="F151" s="126">
        <v>1271620.0</v>
      </c>
      <c r="G151" s="127">
        <v>1807389.0</v>
      </c>
      <c r="H151" s="128">
        <v>982145.82</v>
      </c>
      <c r="I151" s="129">
        <v>1250763.89</v>
      </c>
      <c r="J151" s="129">
        <v>1335951.0</v>
      </c>
      <c r="K151" s="130"/>
      <c r="L151" s="34">
        <f t="shared" ref="L151:O151" si="118">IFERROR((H151/D151),"NO APLICA")</f>
        <v>0.7677236699</v>
      </c>
      <c r="M151" s="34">
        <f t="shared" si="118"/>
        <v>1.028150747</v>
      </c>
      <c r="N151" s="34">
        <f t="shared" si="118"/>
        <v>1.050589799</v>
      </c>
      <c r="O151" s="34">
        <f t="shared" si="118"/>
        <v>0</v>
      </c>
      <c r="P151" s="34">
        <f t="shared" si="114"/>
        <v>0.7677236699</v>
      </c>
      <c r="Q151" s="34">
        <f t="shared" si="115"/>
        <v>0.8946619059</v>
      </c>
      <c r="R151" s="34">
        <f t="shared" si="116"/>
        <v>0.9472921649</v>
      </c>
      <c r="S151" s="34">
        <f t="shared" si="117"/>
        <v>0.6401747123</v>
      </c>
      <c r="T151" s="131" t="s">
        <v>487</v>
      </c>
      <c r="U151" s="15"/>
    </row>
    <row r="152" ht="57.0" customHeight="1">
      <c r="B152" s="132" t="s">
        <v>488</v>
      </c>
      <c r="C152" s="133">
        <v>4900000.0</v>
      </c>
      <c r="D152" s="134">
        <v>1228206.0</v>
      </c>
      <c r="E152" s="134">
        <v>1290264.0</v>
      </c>
      <c r="F152" s="134">
        <v>1191265.0</v>
      </c>
      <c r="G152" s="135">
        <v>1190265.0</v>
      </c>
      <c r="H152" s="128">
        <v>974224.82</v>
      </c>
      <c r="I152" s="130"/>
      <c r="J152" s="130"/>
      <c r="K152" s="130"/>
      <c r="L152" s="34">
        <f t="shared" ref="L152:O152" si="119">IFERROR((H152/D152),"NO APLICA")</f>
        <v>0.7932096244</v>
      </c>
      <c r="M152" s="34">
        <f t="shared" si="119"/>
        <v>0</v>
      </c>
      <c r="N152" s="34">
        <f t="shared" si="119"/>
        <v>0</v>
      </c>
      <c r="O152" s="34">
        <f t="shared" si="119"/>
        <v>0</v>
      </c>
      <c r="P152" s="34">
        <f t="shared" si="114"/>
        <v>0.7932096244</v>
      </c>
      <c r="Q152" s="34">
        <f t="shared" si="115"/>
        <v>0.3868320131</v>
      </c>
      <c r="R152" s="34">
        <f t="shared" si="116"/>
        <v>0.2626130492</v>
      </c>
      <c r="S152" s="34">
        <f t="shared" si="117"/>
        <v>0.1988213918</v>
      </c>
      <c r="T152" s="121"/>
      <c r="U152" s="15"/>
    </row>
    <row r="153" ht="51.75" customHeight="1">
      <c r="B153" s="132" t="s">
        <v>489</v>
      </c>
      <c r="C153" s="136">
        <v>300000.0</v>
      </c>
      <c r="D153" s="137">
        <v>92692.0</v>
      </c>
      <c r="E153" s="138">
        <v>61836.0</v>
      </c>
      <c r="F153" s="138">
        <v>79236.0</v>
      </c>
      <c r="G153" s="139">
        <v>66236.0</v>
      </c>
      <c r="H153" s="128">
        <v>61835.94</v>
      </c>
      <c r="I153" s="130"/>
      <c r="J153" s="130"/>
      <c r="K153" s="130"/>
      <c r="L153" s="34">
        <f t="shared" ref="L153:O153" si="120">IFERROR((H153/D153),"NO APLICA")</f>
        <v>0.6671119406</v>
      </c>
      <c r="M153" s="34">
        <f t="shared" si="120"/>
        <v>0</v>
      </c>
      <c r="N153" s="34">
        <f t="shared" si="120"/>
        <v>0</v>
      </c>
      <c r="O153" s="34">
        <f t="shared" si="120"/>
        <v>0</v>
      </c>
      <c r="P153" s="34">
        <f t="shared" si="114"/>
        <v>0.6671119406</v>
      </c>
      <c r="Q153" s="34">
        <f t="shared" si="115"/>
        <v>0.4001601004</v>
      </c>
      <c r="R153" s="34">
        <f t="shared" si="116"/>
        <v>0.2645229377</v>
      </c>
      <c r="S153" s="34">
        <f t="shared" si="117"/>
        <v>0.2061198</v>
      </c>
      <c r="T153" s="140"/>
      <c r="U153" s="15"/>
    </row>
    <row r="154" ht="57.75" customHeight="1">
      <c r="B154" s="132" t="s">
        <v>490</v>
      </c>
      <c r="C154" s="133">
        <v>1.3501582E7</v>
      </c>
      <c r="D154" s="134">
        <v>3375395.5</v>
      </c>
      <c r="E154" s="134">
        <v>3375395.5</v>
      </c>
      <c r="F154" s="134">
        <v>3375395.5</v>
      </c>
      <c r="G154" s="135">
        <v>3375395.5</v>
      </c>
      <c r="H154" s="128">
        <v>3375395.5</v>
      </c>
      <c r="I154" s="141">
        <v>372855.86</v>
      </c>
      <c r="J154" s="130"/>
      <c r="K154" s="130"/>
      <c r="L154" s="34">
        <f t="shared" ref="L154:O154" si="121">IFERROR((H154/D154),"NO APLICA")</f>
        <v>1</v>
      </c>
      <c r="M154" s="34">
        <f t="shared" si="121"/>
        <v>0.1104628658</v>
      </c>
      <c r="N154" s="34">
        <f t="shared" si="121"/>
        <v>0</v>
      </c>
      <c r="O154" s="34">
        <f t="shared" si="121"/>
        <v>0</v>
      </c>
      <c r="P154" s="34">
        <f t="shared" si="114"/>
        <v>1</v>
      </c>
      <c r="Q154" s="34">
        <f t="shared" si="115"/>
        <v>0.5552314329</v>
      </c>
      <c r="R154" s="34">
        <f t="shared" si="116"/>
        <v>0.3701542886</v>
      </c>
      <c r="S154" s="34">
        <f t="shared" si="117"/>
        <v>0.2776157164</v>
      </c>
      <c r="T154" s="121"/>
      <c r="U154" s="15"/>
    </row>
    <row r="155" ht="39.0" customHeight="1">
      <c r="B155" s="132" t="s">
        <v>491</v>
      </c>
      <c r="C155" s="142">
        <v>850000.0</v>
      </c>
      <c r="D155" s="143">
        <v>105252.0</v>
      </c>
      <c r="E155" s="144">
        <v>340702.0</v>
      </c>
      <c r="F155" s="144">
        <v>229702.0</v>
      </c>
      <c r="G155" s="145">
        <v>174344.0</v>
      </c>
      <c r="H155" s="146">
        <v>20980.42</v>
      </c>
      <c r="I155" s="129">
        <v>327055.82</v>
      </c>
      <c r="J155" s="129">
        <v>84327.56</v>
      </c>
      <c r="K155" s="130"/>
      <c r="L155" s="34">
        <f t="shared" ref="L155:O155" si="122">IFERROR((H155/D155),"NO APLICA")</f>
        <v>0.1993351195</v>
      </c>
      <c r="M155" s="34">
        <f t="shared" si="122"/>
        <v>0.9599468744</v>
      </c>
      <c r="N155" s="34">
        <f t="shared" si="122"/>
        <v>0.3671172214</v>
      </c>
      <c r="O155" s="34">
        <f t="shared" si="122"/>
        <v>0</v>
      </c>
      <c r="P155" s="34">
        <f t="shared" si="114"/>
        <v>0.1993351195</v>
      </c>
      <c r="Q155" s="34">
        <f t="shared" si="115"/>
        <v>0.7804308068</v>
      </c>
      <c r="R155" s="34">
        <f t="shared" si="116"/>
        <v>0.6399170584</v>
      </c>
      <c r="S155" s="34">
        <f t="shared" si="117"/>
        <v>0.5086632941</v>
      </c>
      <c r="T155" s="147" t="s">
        <v>492</v>
      </c>
      <c r="U155" s="15"/>
    </row>
    <row r="156" ht="63.75" customHeight="1">
      <c r="B156" s="132" t="s">
        <v>493</v>
      </c>
      <c r="C156" s="148">
        <v>9400000.0</v>
      </c>
      <c r="D156" s="119">
        <v>2762464.0</v>
      </c>
      <c r="E156" s="119">
        <v>2367240.0</v>
      </c>
      <c r="F156" s="119">
        <v>2138258.0</v>
      </c>
      <c r="G156" s="123">
        <v>1367273.0</v>
      </c>
      <c r="H156" s="149">
        <v>2762464.0</v>
      </c>
      <c r="I156" s="150">
        <v>2938198.0</v>
      </c>
      <c r="J156" s="150">
        <v>1412860.0</v>
      </c>
      <c r="K156" s="34"/>
      <c r="L156" s="34">
        <f t="shared" ref="L156:O156" si="123">IFERROR((H156/D156),"NO APLICA")</f>
        <v>1</v>
      </c>
      <c r="M156" s="34">
        <f t="shared" si="123"/>
        <v>1.24119143</v>
      </c>
      <c r="N156" s="34">
        <f t="shared" si="123"/>
        <v>0.6607528184</v>
      </c>
      <c r="O156" s="34">
        <f t="shared" si="123"/>
        <v>0</v>
      </c>
      <c r="P156" s="34">
        <f t="shared" si="114"/>
        <v>1</v>
      </c>
      <c r="Q156" s="34">
        <f t="shared" si="115"/>
        <v>1.111304278</v>
      </c>
      <c r="R156" s="34">
        <f t="shared" si="116"/>
        <v>0.9787505768</v>
      </c>
      <c r="S156" s="34">
        <f t="shared" si="117"/>
        <v>0.8237786233</v>
      </c>
      <c r="T156" s="121"/>
      <c r="U156" s="15"/>
    </row>
    <row r="157" ht="54.0" customHeight="1">
      <c r="B157" s="132" t="s">
        <v>494</v>
      </c>
      <c r="C157" s="148">
        <v>1550000.0</v>
      </c>
      <c r="D157" s="119">
        <v>281386.54</v>
      </c>
      <c r="E157" s="119">
        <v>504090.0</v>
      </c>
      <c r="F157" s="119">
        <v>442663.0</v>
      </c>
      <c r="G157" s="123" t="s">
        <v>495</v>
      </c>
      <c r="H157" s="149">
        <v>158943.93</v>
      </c>
      <c r="I157" s="42"/>
      <c r="J157" s="42"/>
      <c r="K157" s="34"/>
      <c r="L157" s="34">
        <f t="shared" ref="L157:O157" si="124">IFERROR((H157/D157),"NO APLICA")</f>
        <v>0.5648597477</v>
      </c>
      <c r="M157" s="34">
        <f t="shared" si="124"/>
        <v>0</v>
      </c>
      <c r="N157" s="34">
        <f t="shared" si="124"/>
        <v>0</v>
      </c>
      <c r="O157" s="34" t="str">
        <f t="shared" si="124"/>
        <v>NO APLICA</v>
      </c>
      <c r="P157" s="34">
        <f t="shared" si="114"/>
        <v>0.5648597477</v>
      </c>
      <c r="Q157" s="34">
        <f t="shared" si="115"/>
        <v>0.2023535038</v>
      </c>
      <c r="R157" s="34">
        <f t="shared" si="116"/>
        <v>0.1294184617</v>
      </c>
      <c r="S157" s="34" t="str">
        <f t="shared" si="117"/>
        <v>NO APLICA</v>
      </c>
      <c r="T157" s="121"/>
      <c r="U157" s="15"/>
    </row>
    <row r="158" ht="30.75" customHeight="1">
      <c r="B158" s="132" t="s">
        <v>496</v>
      </c>
      <c r="C158" s="142">
        <v>600000.0</v>
      </c>
      <c r="D158" s="143">
        <v>150000.0</v>
      </c>
      <c r="E158" s="144">
        <v>150000.0</v>
      </c>
      <c r="F158" s="144">
        <v>150000.0</v>
      </c>
      <c r="G158" s="145">
        <v>150000.0</v>
      </c>
      <c r="H158" s="149">
        <v>50009.08</v>
      </c>
      <c r="I158" s="42"/>
      <c r="J158" s="42"/>
      <c r="K158" s="42"/>
      <c r="L158" s="34">
        <f t="shared" ref="L158:O158" si="125">IFERROR((H158/D158),"NO APLICA")</f>
        <v>0.3333938667</v>
      </c>
      <c r="M158" s="34">
        <f t="shared" si="125"/>
        <v>0</v>
      </c>
      <c r="N158" s="34">
        <f t="shared" si="125"/>
        <v>0</v>
      </c>
      <c r="O158" s="34">
        <f t="shared" si="125"/>
        <v>0</v>
      </c>
      <c r="P158" s="34">
        <f t="shared" si="114"/>
        <v>0.3333938667</v>
      </c>
      <c r="Q158" s="34">
        <f t="shared" si="115"/>
        <v>0.1666969333</v>
      </c>
      <c r="R158" s="34">
        <f t="shared" si="116"/>
        <v>0.1111312889</v>
      </c>
      <c r="S158" s="34">
        <f t="shared" si="117"/>
        <v>0.08334846667</v>
      </c>
      <c r="T158" s="121"/>
      <c r="U158" s="15"/>
    </row>
    <row r="159" ht="64.5" customHeight="1">
      <c r="B159" s="132" t="s">
        <v>497</v>
      </c>
      <c r="C159" s="148">
        <v>7500000.0</v>
      </c>
      <c r="D159" s="119">
        <v>1875000.0</v>
      </c>
      <c r="E159" s="119">
        <v>1875000.0</v>
      </c>
      <c r="F159" s="119">
        <v>1875000.0</v>
      </c>
      <c r="G159" s="123">
        <v>1875000.0</v>
      </c>
      <c r="H159" s="149">
        <v>1875000.0</v>
      </c>
      <c r="I159" s="149"/>
      <c r="J159" s="149"/>
      <c r="K159" s="151"/>
      <c r="L159" s="34">
        <f t="shared" ref="L159:O159" si="126">IFERROR((H159/D159),"NO APLICA")</f>
        <v>1</v>
      </c>
      <c r="M159" s="34">
        <f t="shared" si="126"/>
        <v>0</v>
      </c>
      <c r="N159" s="34">
        <f t="shared" si="126"/>
        <v>0</v>
      </c>
      <c r="O159" s="34">
        <f t="shared" si="126"/>
        <v>0</v>
      </c>
      <c r="P159" s="34">
        <f t="shared" si="114"/>
        <v>1</v>
      </c>
      <c r="Q159" s="34">
        <f t="shared" si="115"/>
        <v>0.5</v>
      </c>
      <c r="R159" s="34">
        <f t="shared" si="116"/>
        <v>0.3333333333</v>
      </c>
      <c r="S159" s="34">
        <f t="shared" si="117"/>
        <v>0.25</v>
      </c>
      <c r="T159" s="121"/>
      <c r="U159" s="15"/>
    </row>
    <row r="160" ht="57.75" customHeight="1">
      <c r="B160" s="132" t="s">
        <v>498</v>
      </c>
      <c r="C160" s="136">
        <v>8000000.0</v>
      </c>
      <c r="D160" s="152">
        <v>2000000.0</v>
      </c>
      <c r="E160" s="137">
        <v>2000000.0</v>
      </c>
      <c r="F160" s="137">
        <v>2000000.0</v>
      </c>
      <c r="G160" s="153">
        <v>2000000.0</v>
      </c>
      <c r="H160" s="128">
        <v>587621.94</v>
      </c>
      <c r="I160" s="146">
        <v>2199701.12</v>
      </c>
      <c r="J160" s="146">
        <v>1221135.07</v>
      </c>
      <c r="K160" s="128">
        <v>0.0</v>
      </c>
      <c r="L160" s="34">
        <f t="shared" ref="L160:O160" si="127">IFERROR((H160/D160),"NO APLICA")</f>
        <v>0.29381097</v>
      </c>
      <c r="M160" s="34">
        <f t="shared" si="127"/>
        <v>1.09985056</v>
      </c>
      <c r="N160" s="34">
        <f t="shared" si="127"/>
        <v>0.610567535</v>
      </c>
      <c r="O160" s="34">
        <f t="shared" si="127"/>
        <v>0</v>
      </c>
      <c r="P160" s="34">
        <f t="shared" si="114"/>
        <v>0.29381097</v>
      </c>
      <c r="Q160" s="34">
        <f t="shared" si="115"/>
        <v>0.696830765</v>
      </c>
      <c r="R160" s="34">
        <f t="shared" si="116"/>
        <v>0.668076355</v>
      </c>
      <c r="S160" s="34">
        <f t="shared" si="117"/>
        <v>0.5010572663</v>
      </c>
      <c r="T160" s="121"/>
      <c r="U160" s="15"/>
    </row>
    <row r="161" ht="61.5" customHeight="1">
      <c r="B161" s="132" t="s">
        <v>499</v>
      </c>
      <c r="C161" s="133">
        <v>8172197.0</v>
      </c>
      <c r="D161" s="119" t="s">
        <v>500</v>
      </c>
      <c r="E161" s="119">
        <v>2042049.25</v>
      </c>
      <c r="F161" s="119">
        <v>2042049.25</v>
      </c>
      <c r="G161" s="123">
        <v>2042049.25</v>
      </c>
      <c r="H161" s="149">
        <v>2042049.25</v>
      </c>
      <c r="I161" s="42">
        <v>2042049.0</v>
      </c>
      <c r="J161" s="42"/>
      <c r="K161" s="34"/>
      <c r="L161" s="34" t="str">
        <f t="shared" ref="L161:O161" si="128">IFERROR((H161/D161),"NO APLICA")</f>
        <v>NO APLICA</v>
      </c>
      <c r="M161" s="34">
        <f t="shared" si="128"/>
        <v>0.9999998776</v>
      </c>
      <c r="N161" s="34">
        <f t="shared" si="128"/>
        <v>0</v>
      </c>
      <c r="O161" s="34">
        <f t="shared" si="128"/>
        <v>0</v>
      </c>
      <c r="P161" s="34" t="str">
        <f t="shared" si="114"/>
        <v>NO APLICA</v>
      </c>
      <c r="Q161" s="34" t="str">
        <f t="shared" si="115"/>
        <v>NO APLICA</v>
      </c>
      <c r="R161" s="34" t="str">
        <f t="shared" si="116"/>
        <v>NO APLICA</v>
      </c>
      <c r="S161" s="34" t="str">
        <f t="shared" si="117"/>
        <v>NO APLICA</v>
      </c>
      <c r="T161" s="121"/>
      <c r="U161" s="15"/>
    </row>
    <row r="162" ht="63.0" customHeight="1">
      <c r="B162" s="132" t="s">
        <v>501</v>
      </c>
      <c r="C162" s="136">
        <v>7704115.0</v>
      </c>
      <c r="D162" s="137">
        <v>1926028.75</v>
      </c>
      <c r="E162" s="137">
        <v>1926028.75</v>
      </c>
      <c r="F162" s="137">
        <v>1926028.75</v>
      </c>
      <c r="G162" s="153">
        <v>1926028.75</v>
      </c>
      <c r="H162" s="128">
        <v>1122711.42</v>
      </c>
      <c r="I162" s="130"/>
      <c r="J162" s="130"/>
      <c r="K162" s="130"/>
      <c r="L162" s="34">
        <f t="shared" ref="L162:O162" si="129">IFERROR((H162/D162),"NO APLICA")</f>
        <v>0.5829151927</v>
      </c>
      <c r="M162" s="34">
        <f t="shared" si="129"/>
        <v>0</v>
      </c>
      <c r="N162" s="34">
        <f t="shared" si="129"/>
        <v>0</v>
      </c>
      <c r="O162" s="34">
        <f t="shared" si="129"/>
        <v>0</v>
      </c>
      <c r="P162" s="34">
        <f t="shared" si="114"/>
        <v>0.5829151927</v>
      </c>
      <c r="Q162" s="34">
        <f t="shared" si="115"/>
        <v>0.2914575964</v>
      </c>
      <c r="R162" s="34">
        <f t="shared" si="116"/>
        <v>0.1943050642</v>
      </c>
      <c r="S162" s="34">
        <f t="shared" si="117"/>
        <v>0.1457287982</v>
      </c>
      <c r="T162" s="121"/>
      <c r="U162" s="15"/>
    </row>
    <row r="163" ht="57.75" customHeight="1">
      <c r="B163" s="154" t="s">
        <v>502</v>
      </c>
      <c r="C163" s="133">
        <v>6200000.0</v>
      </c>
      <c r="D163" s="134">
        <v>939591.0</v>
      </c>
      <c r="E163" s="134">
        <v>904591.0</v>
      </c>
      <c r="F163" s="134">
        <v>1071224.0</v>
      </c>
      <c r="G163" s="135">
        <v>3284594.0</v>
      </c>
      <c r="H163" s="128">
        <v>905506.23</v>
      </c>
      <c r="I163" s="130"/>
      <c r="J163" s="130"/>
      <c r="K163" s="130"/>
      <c r="L163" s="34">
        <f t="shared" ref="L163:O163" si="130">IFERROR((H163/D163),"NO APLICA")</f>
        <v>0.9637238224</v>
      </c>
      <c r="M163" s="34">
        <f t="shared" si="130"/>
        <v>0</v>
      </c>
      <c r="N163" s="34">
        <f t="shared" si="130"/>
        <v>0</v>
      </c>
      <c r="O163" s="34">
        <f t="shared" si="130"/>
        <v>0</v>
      </c>
      <c r="P163" s="34">
        <f t="shared" si="114"/>
        <v>0.9637238224</v>
      </c>
      <c r="Q163" s="34">
        <f t="shared" si="115"/>
        <v>0.4910069776</v>
      </c>
      <c r="R163" s="34">
        <f t="shared" si="116"/>
        <v>0.3105935263</v>
      </c>
      <c r="S163" s="34">
        <f t="shared" si="117"/>
        <v>0.1460493919</v>
      </c>
      <c r="T163" s="121"/>
      <c r="U163" s="15"/>
    </row>
    <row r="164" ht="24.0" customHeight="1">
      <c r="B164" s="133" t="s">
        <v>503</v>
      </c>
      <c r="C164" s="133">
        <f>SUM(C149:C163)</f>
        <v>75202717</v>
      </c>
      <c r="D164" s="130"/>
      <c r="E164" s="130"/>
      <c r="F164" s="130"/>
      <c r="G164" s="155"/>
      <c r="H164" s="130">
        <f>SUM(H151:H163)</f>
        <v>14918888.35</v>
      </c>
      <c r="I164" s="130"/>
      <c r="J164" s="130"/>
      <c r="K164" s="130"/>
      <c r="L164" s="34" t="str">
        <f t="shared" ref="L164:O164" si="131">IFERROR((H164/D164),"NO APLICA")</f>
        <v>NO APLICA</v>
      </c>
      <c r="M164" s="34" t="str">
        <f t="shared" si="131"/>
        <v>NO APLICA</v>
      </c>
      <c r="N164" s="34" t="str">
        <f t="shared" si="131"/>
        <v>NO APLICA</v>
      </c>
      <c r="O164" s="34" t="str">
        <f t="shared" si="131"/>
        <v>NO APLICA</v>
      </c>
      <c r="P164" s="34" t="str">
        <f t="shared" si="114"/>
        <v>NO APLICA</v>
      </c>
      <c r="Q164" s="34" t="str">
        <f t="shared" si="115"/>
        <v>NO APLICA</v>
      </c>
      <c r="R164" s="34" t="str">
        <f t="shared" si="116"/>
        <v>NO APLICA</v>
      </c>
      <c r="S164" s="34" t="str">
        <f t="shared" si="117"/>
        <v>NO APLICA</v>
      </c>
      <c r="T164" s="121"/>
      <c r="U164" s="15"/>
    </row>
    <row r="165" ht="14.25" customHeight="1">
      <c r="N165" s="2"/>
    </row>
    <row r="166" ht="14.25" customHeight="1">
      <c r="N166" s="2"/>
    </row>
    <row r="167" ht="14.25" customHeight="1">
      <c r="N167" s="2"/>
    </row>
    <row r="168" ht="14.25" customHeight="1">
      <c r="N168" s="2"/>
    </row>
    <row r="169" ht="14.25" customHeight="1">
      <c r="N169" s="2"/>
    </row>
    <row r="170" ht="14.25" customHeight="1">
      <c r="N170" s="2"/>
    </row>
    <row r="171" ht="14.25" customHeight="1">
      <c r="N171" s="2"/>
    </row>
    <row r="172" ht="14.25" customHeight="1">
      <c r="N172" s="2"/>
    </row>
    <row r="173" ht="14.25" customHeight="1">
      <c r="N173" s="2"/>
    </row>
    <row r="174" ht="14.25" customHeight="1">
      <c r="N174" s="2"/>
    </row>
    <row r="175" ht="14.25" customHeight="1">
      <c r="N175" s="2"/>
    </row>
    <row r="176" ht="14.25" customHeight="1">
      <c r="N176" s="2"/>
    </row>
    <row r="177" ht="14.25" customHeight="1">
      <c r="N177" s="2"/>
    </row>
    <row r="178" ht="14.25" customHeight="1">
      <c r="N178" s="2"/>
    </row>
    <row r="179" ht="14.25" customHeight="1">
      <c r="N179" s="2"/>
    </row>
    <row r="180" ht="14.25" customHeight="1">
      <c r="N180" s="2"/>
    </row>
    <row r="181" ht="14.25" customHeight="1">
      <c r="N181" s="2"/>
    </row>
    <row r="182" ht="14.25" customHeight="1">
      <c r="N182" s="2"/>
    </row>
    <row r="183" ht="14.25" customHeight="1">
      <c r="N183" s="2"/>
    </row>
    <row r="184" ht="14.25" customHeight="1">
      <c r="N184" s="2"/>
    </row>
    <row r="185" ht="14.25" customHeight="1">
      <c r="N185" s="2"/>
    </row>
    <row r="186" ht="14.25" customHeight="1">
      <c r="N186" s="2"/>
    </row>
    <row r="187" ht="14.25" customHeight="1">
      <c r="N187" s="2"/>
    </row>
    <row r="188" ht="14.25" customHeight="1">
      <c r="N188" s="2"/>
    </row>
    <row r="189" ht="14.25" customHeight="1">
      <c r="N189" s="2"/>
    </row>
    <row r="190" ht="14.25" customHeight="1">
      <c r="N190" s="2"/>
    </row>
    <row r="191" ht="14.25" customHeight="1">
      <c r="N191" s="2"/>
    </row>
    <row r="192" ht="14.25" customHeight="1">
      <c r="N192" s="2"/>
    </row>
    <row r="193" ht="14.25" customHeight="1">
      <c r="N193" s="2"/>
    </row>
    <row r="194" ht="14.25" customHeight="1">
      <c r="N194" s="2"/>
    </row>
    <row r="195" ht="14.25" customHeight="1">
      <c r="N195" s="2"/>
    </row>
    <row r="196" ht="14.25" customHeight="1">
      <c r="N196" s="2"/>
    </row>
    <row r="197" ht="14.25" customHeight="1">
      <c r="N197" s="2"/>
    </row>
    <row r="198" ht="14.25" customHeight="1">
      <c r="N198" s="2"/>
    </row>
    <row r="199" ht="14.25" customHeight="1">
      <c r="N199" s="2"/>
    </row>
    <row r="200" ht="14.25" customHeight="1">
      <c r="N200" s="2"/>
    </row>
    <row r="201" ht="14.25" customHeight="1">
      <c r="N201" s="2"/>
    </row>
    <row r="202" ht="14.25" customHeight="1">
      <c r="N202" s="2"/>
    </row>
    <row r="203" ht="14.25" customHeight="1">
      <c r="N203" s="2"/>
    </row>
    <row r="204" ht="14.25" customHeight="1">
      <c r="N204" s="2"/>
    </row>
    <row r="205" ht="14.25" customHeight="1">
      <c r="N205" s="2"/>
    </row>
    <row r="206" ht="14.25" customHeight="1">
      <c r="N206" s="2"/>
    </row>
    <row r="207" ht="14.25" customHeight="1">
      <c r="N207" s="2"/>
    </row>
    <row r="208" ht="14.25" customHeight="1">
      <c r="N208" s="2"/>
    </row>
    <row r="209" ht="14.25" customHeight="1">
      <c r="N209" s="2"/>
    </row>
    <row r="210" ht="14.25" customHeight="1">
      <c r="N210" s="2"/>
    </row>
    <row r="211" ht="14.25" customHeight="1">
      <c r="N211" s="2"/>
    </row>
    <row r="212" ht="14.25" customHeight="1">
      <c r="N212" s="2"/>
    </row>
    <row r="213" ht="14.25" customHeight="1">
      <c r="N213" s="2"/>
    </row>
    <row r="214" ht="14.25" customHeight="1">
      <c r="N214" s="2"/>
    </row>
    <row r="215" ht="14.25" customHeight="1">
      <c r="N215" s="2"/>
    </row>
    <row r="216" ht="14.25" customHeight="1">
      <c r="N216" s="2"/>
    </row>
    <row r="217" ht="14.25" customHeight="1">
      <c r="N217" s="2"/>
    </row>
    <row r="218" ht="14.25" customHeight="1">
      <c r="N218" s="2"/>
    </row>
    <row r="219" ht="14.25" customHeight="1">
      <c r="N219" s="2"/>
    </row>
    <row r="220" ht="14.25" customHeight="1">
      <c r="N220" s="2"/>
    </row>
    <row r="221" ht="14.25" customHeight="1">
      <c r="N221" s="2"/>
    </row>
    <row r="222" ht="14.25" customHeight="1">
      <c r="N222" s="2"/>
    </row>
    <row r="223" ht="14.25" customHeight="1">
      <c r="N223" s="2"/>
    </row>
    <row r="224" ht="14.25" customHeight="1">
      <c r="N224" s="2"/>
    </row>
    <row r="225" ht="14.25" customHeight="1">
      <c r="N225" s="2"/>
    </row>
    <row r="226" ht="14.25" customHeight="1">
      <c r="N226" s="2"/>
    </row>
    <row r="227" ht="14.25" customHeight="1">
      <c r="N227" s="2"/>
    </row>
    <row r="228" ht="14.25" customHeight="1">
      <c r="N228" s="2"/>
    </row>
    <row r="229" ht="14.25" customHeight="1">
      <c r="N229" s="2"/>
    </row>
    <row r="230" ht="14.25" customHeight="1">
      <c r="N230" s="2"/>
    </row>
    <row r="231" ht="14.25" customHeight="1">
      <c r="N231" s="2"/>
    </row>
    <row r="232" ht="14.25" customHeight="1">
      <c r="N232" s="2"/>
    </row>
    <row r="233" ht="14.25" customHeight="1">
      <c r="N233" s="2"/>
    </row>
    <row r="234" ht="14.25" customHeight="1">
      <c r="N234" s="2"/>
    </row>
    <row r="235" ht="14.25" customHeight="1">
      <c r="N235" s="2"/>
    </row>
    <row r="236" ht="14.25" customHeight="1">
      <c r="N236" s="2"/>
    </row>
    <row r="237" ht="14.25" customHeight="1">
      <c r="N237" s="2"/>
    </row>
    <row r="238" ht="14.25" customHeight="1">
      <c r="N238" s="2"/>
    </row>
    <row r="239" ht="14.25" customHeight="1">
      <c r="N239" s="2"/>
    </row>
    <row r="240" ht="14.25" customHeight="1">
      <c r="N240" s="2"/>
    </row>
    <row r="241" ht="14.25" customHeight="1">
      <c r="N241" s="2"/>
    </row>
    <row r="242" ht="14.25" customHeight="1">
      <c r="N242" s="2"/>
    </row>
    <row r="243" ht="14.25" customHeight="1">
      <c r="N243" s="2"/>
    </row>
    <row r="244" ht="14.25" customHeight="1">
      <c r="N244" s="2"/>
    </row>
    <row r="245" ht="14.25" customHeight="1">
      <c r="N245" s="2"/>
    </row>
    <row r="246" ht="14.25" customHeight="1">
      <c r="N246" s="2"/>
    </row>
    <row r="247" ht="14.25" customHeight="1">
      <c r="N247" s="2"/>
    </row>
    <row r="248" ht="14.25" customHeight="1">
      <c r="N248" s="2"/>
    </row>
    <row r="249" ht="14.25" customHeight="1">
      <c r="N249" s="2"/>
    </row>
    <row r="250" ht="14.25" customHeight="1">
      <c r="N250" s="2"/>
    </row>
    <row r="251" ht="14.25" customHeight="1">
      <c r="N251" s="2"/>
    </row>
    <row r="252" ht="14.25" customHeight="1">
      <c r="N252" s="2"/>
    </row>
    <row r="253" ht="14.25" customHeight="1">
      <c r="N253" s="2"/>
    </row>
    <row r="254" ht="14.25" customHeight="1">
      <c r="N254" s="2"/>
    </row>
    <row r="255" ht="14.25" customHeight="1">
      <c r="N255" s="2"/>
    </row>
    <row r="256" ht="14.25" customHeight="1">
      <c r="N256" s="2"/>
    </row>
    <row r="257" ht="14.25" customHeight="1">
      <c r="N257" s="2"/>
    </row>
    <row r="258" ht="14.25" customHeight="1">
      <c r="N258" s="2"/>
    </row>
    <row r="259" ht="14.25" customHeight="1">
      <c r="N259" s="2"/>
    </row>
    <row r="260" ht="14.25" customHeight="1">
      <c r="N260" s="2"/>
    </row>
    <row r="261" ht="14.25" customHeight="1">
      <c r="N261" s="2"/>
    </row>
    <row r="262" ht="14.25" customHeight="1">
      <c r="N262" s="2"/>
    </row>
    <row r="263" ht="14.25" customHeight="1">
      <c r="N263" s="2"/>
    </row>
    <row r="264" ht="14.25" customHeight="1">
      <c r="N264" s="2"/>
    </row>
    <row r="265" ht="14.25" customHeight="1">
      <c r="N265" s="2"/>
    </row>
    <row r="266" ht="14.25" customHeight="1">
      <c r="N266" s="2"/>
    </row>
    <row r="267" ht="14.25" customHeight="1">
      <c r="N267" s="2"/>
    </row>
    <row r="268" ht="14.25" customHeight="1">
      <c r="N268" s="2"/>
    </row>
    <row r="269" ht="14.25" customHeight="1">
      <c r="N269" s="2"/>
    </row>
    <row r="270" ht="14.25" customHeight="1">
      <c r="N270" s="2"/>
    </row>
    <row r="271" ht="14.25" customHeight="1">
      <c r="N271" s="2"/>
    </row>
    <row r="272" ht="14.25" customHeight="1">
      <c r="N272" s="2"/>
    </row>
    <row r="273" ht="14.25" customHeight="1">
      <c r="N273" s="2"/>
    </row>
    <row r="274" ht="14.25" customHeight="1">
      <c r="N274" s="2"/>
    </row>
    <row r="275" ht="14.25" customHeight="1">
      <c r="N275" s="2"/>
    </row>
    <row r="276" ht="14.25" customHeight="1">
      <c r="N276" s="2"/>
    </row>
    <row r="277" ht="14.25" customHeight="1">
      <c r="N277" s="2"/>
    </row>
    <row r="278" ht="14.25" customHeight="1">
      <c r="N278" s="2"/>
    </row>
    <row r="279" ht="14.25" customHeight="1">
      <c r="N279" s="2"/>
    </row>
    <row r="280" ht="14.25" customHeight="1">
      <c r="N280" s="2"/>
    </row>
    <row r="281" ht="14.25" customHeight="1">
      <c r="N281" s="2"/>
    </row>
    <row r="282" ht="14.25" customHeight="1">
      <c r="N282" s="2"/>
    </row>
    <row r="283" ht="14.25" customHeight="1">
      <c r="N283" s="2"/>
    </row>
    <row r="284" ht="14.25" customHeight="1">
      <c r="N284" s="2"/>
    </row>
    <row r="285" ht="14.25" customHeight="1">
      <c r="N285" s="2"/>
    </row>
    <row r="286" ht="14.25" customHeight="1">
      <c r="N286" s="2"/>
    </row>
    <row r="287" ht="14.25" customHeight="1">
      <c r="N287" s="2"/>
    </row>
    <row r="288" ht="14.25" customHeight="1">
      <c r="N288" s="2"/>
    </row>
    <row r="289" ht="14.25" customHeight="1">
      <c r="N289" s="2"/>
    </row>
    <row r="290" ht="14.25" customHeight="1">
      <c r="N290" s="2"/>
    </row>
    <row r="291" ht="14.25" customHeight="1">
      <c r="N291" s="2"/>
    </row>
    <row r="292" ht="14.25" customHeight="1">
      <c r="N292" s="2"/>
    </row>
    <row r="293" ht="14.25" customHeight="1">
      <c r="N293" s="2"/>
    </row>
    <row r="294" ht="14.25" customHeight="1">
      <c r="N294" s="2"/>
    </row>
    <row r="295" ht="14.25" customHeight="1">
      <c r="N295" s="2"/>
    </row>
    <row r="296" ht="14.25" customHeight="1">
      <c r="N296" s="2"/>
    </row>
    <row r="297" ht="14.25" customHeight="1">
      <c r="N297" s="2"/>
    </row>
    <row r="298" ht="14.25" customHeight="1">
      <c r="N298" s="2"/>
    </row>
    <row r="299" ht="14.25" customHeight="1">
      <c r="N299" s="2"/>
    </row>
    <row r="300" ht="14.25" customHeight="1">
      <c r="N300" s="2"/>
    </row>
    <row r="301" ht="14.25" customHeight="1">
      <c r="N301" s="2"/>
    </row>
    <row r="302" ht="14.25" customHeight="1">
      <c r="N302" s="2"/>
    </row>
    <row r="303" ht="14.25" customHeight="1">
      <c r="N303" s="2"/>
    </row>
    <row r="304" ht="14.25" customHeight="1">
      <c r="N304" s="2"/>
    </row>
    <row r="305" ht="14.25" customHeight="1">
      <c r="N305" s="2"/>
    </row>
    <row r="306" ht="14.25" customHeight="1">
      <c r="N306" s="2"/>
    </row>
    <row r="307" ht="14.25" customHeight="1">
      <c r="N307" s="2"/>
    </row>
    <row r="308" ht="14.25" customHeight="1">
      <c r="N308" s="2"/>
    </row>
    <row r="309" ht="14.25" customHeight="1">
      <c r="N309" s="2"/>
    </row>
    <row r="310" ht="14.25" customHeight="1">
      <c r="N310" s="2"/>
    </row>
    <row r="311" ht="14.25" customHeight="1">
      <c r="N311" s="2"/>
    </row>
    <row r="312" ht="14.25" customHeight="1">
      <c r="N312" s="2"/>
    </row>
    <row r="313" ht="14.25" customHeight="1">
      <c r="N313" s="2"/>
    </row>
    <row r="314" ht="14.25" customHeight="1">
      <c r="N314" s="2"/>
    </row>
    <row r="315" ht="14.25" customHeight="1">
      <c r="N315" s="2"/>
    </row>
    <row r="316" ht="14.25" customHeight="1">
      <c r="N316" s="2"/>
    </row>
    <row r="317" ht="14.25" customHeight="1">
      <c r="N317" s="2"/>
    </row>
    <row r="318" ht="14.25" customHeight="1">
      <c r="N318" s="2"/>
    </row>
    <row r="319" ht="14.25" customHeight="1">
      <c r="N319" s="2"/>
    </row>
    <row r="320" ht="14.25" customHeight="1">
      <c r="N320" s="2"/>
    </row>
    <row r="321" ht="14.25" customHeight="1">
      <c r="N321" s="2"/>
    </row>
    <row r="322" ht="14.25" customHeight="1">
      <c r="N322" s="2"/>
    </row>
    <row r="323" ht="14.25" customHeight="1">
      <c r="N323" s="2"/>
    </row>
    <row r="324" ht="14.25" customHeight="1">
      <c r="N324" s="2"/>
    </row>
    <row r="325" ht="14.25" customHeight="1">
      <c r="N325" s="2"/>
    </row>
    <row r="326" ht="14.25" customHeight="1">
      <c r="N326" s="2"/>
    </row>
    <row r="327" ht="14.25" customHeight="1">
      <c r="N327" s="2"/>
    </row>
    <row r="328" ht="14.25" customHeight="1">
      <c r="N328" s="2"/>
    </row>
    <row r="329" ht="14.25" customHeight="1">
      <c r="N329" s="2"/>
    </row>
    <row r="330" ht="14.25" customHeight="1">
      <c r="N330" s="2"/>
    </row>
    <row r="331" ht="14.25" customHeight="1">
      <c r="N331" s="2"/>
    </row>
    <row r="332" ht="14.25" customHeight="1">
      <c r="N332" s="2"/>
    </row>
    <row r="333" ht="14.25" customHeight="1">
      <c r="N333" s="2"/>
    </row>
    <row r="334" ht="14.25" customHeight="1">
      <c r="N334" s="2"/>
    </row>
    <row r="335" ht="14.25" customHeight="1">
      <c r="N335" s="2"/>
    </row>
    <row r="336" ht="14.25" customHeight="1">
      <c r="N336" s="2"/>
    </row>
    <row r="337" ht="14.25" customHeight="1">
      <c r="N337" s="2"/>
    </row>
    <row r="338" ht="14.25" customHeight="1">
      <c r="N338" s="2"/>
    </row>
    <row r="339" ht="14.25" customHeight="1">
      <c r="N339" s="2"/>
    </row>
    <row r="340" ht="14.25" customHeight="1">
      <c r="N340" s="2"/>
    </row>
    <row r="341" ht="14.25" customHeight="1">
      <c r="N341" s="2"/>
    </row>
    <row r="342" ht="14.25" customHeight="1">
      <c r="N342" s="2"/>
    </row>
    <row r="343" ht="14.25" customHeight="1">
      <c r="N343" s="2"/>
    </row>
    <row r="344" ht="14.25" customHeight="1">
      <c r="N344" s="2"/>
    </row>
    <row r="345" ht="14.25" customHeight="1">
      <c r="N345" s="2"/>
    </row>
    <row r="346" ht="14.25" customHeight="1">
      <c r="N346" s="2"/>
    </row>
    <row r="347" ht="14.25" customHeight="1">
      <c r="N347" s="2"/>
    </row>
    <row r="348" ht="14.25" customHeight="1">
      <c r="N348" s="2"/>
    </row>
    <row r="349" ht="14.25" customHeight="1">
      <c r="N349" s="2"/>
    </row>
    <row r="350" ht="14.25" customHeight="1">
      <c r="N350" s="2"/>
    </row>
    <row r="351" ht="14.25" customHeight="1">
      <c r="N351" s="2"/>
    </row>
    <row r="352" ht="14.25" customHeight="1">
      <c r="N352" s="2"/>
    </row>
    <row r="353" ht="14.25" customHeight="1">
      <c r="N353" s="2"/>
    </row>
    <row r="354" ht="14.25" customHeight="1">
      <c r="N354" s="2"/>
    </row>
    <row r="355" ht="14.25" customHeight="1">
      <c r="N355" s="2"/>
    </row>
    <row r="356" ht="14.25" customHeight="1">
      <c r="N356" s="2"/>
    </row>
    <row r="357" ht="14.25" customHeight="1">
      <c r="N357" s="2"/>
    </row>
    <row r="358" ht="14.25" customHeight="1">
      <c r="N358" s="2"/>
    </row>
    <row r="359" ht="14.25" customHeight="1">
      <c r="N359" s="2"/>
    </row>
    <row r="360" ht="14.25" customHeight="1">
      <c r="N360" s="2"/>
    </row>
    <row r="361" ht="14.25" customHeight="1">
      <c r="N361" s="2"/>
    </row>
    <row r="362" ht="14.25" customHeight="1">
      <c r="N362" s="2"/>
    </row>
    <row r="363" ht="14.25" customHeight="1">
      <c r="N363" s="2"/>
    </row>
    <row r="364" ht="14.25" customHeight="1">
      <c r="N364" s="2"/>
    </row>
    <row r="365" ht="14.25" customHeight="1">
      <c r="N365" s="2"/>
    </row>
    <row r="366" ht="14.25" customHeight="1">
      <c r="N366" s="2"/>
    </row>
    <row r="367" ht="14.25" customHeight="1">
      <c r="N367" s="2"/>
    </row>
    <row r="368" ht="14.25" customHeight="1">
      <c r="N368" s="2"/>
    </row>
    <row r="369" ht="14.25" customHeight="1">
      <c r="N369" s="2"/>
    </row>
    <row r="370" ht="14.25" customHeight="1">
      <c r="N370" s="2"/>
    </row>
    <row r="371" ht="14.25" customHeight="1">
      <c r="N371" s="2"/>
    </row>
    <row r="372" ht="14.25" customHeight="1">
      <c r="N372" s="2"/>
    </row>
    <row r="373" ht="14.25" customHeight="1">
      <c r="N373" s="2"/>
    </row>
    <row r="374" ht="14.25" customHeight="1">
      <c r="N374" s="2"/>
    </row>
    <row r="375" ht="14.25" customHeight="1">
      <c r="N375" s="2"/>
    </row>
    <row r="376" ht="14.25" customHeight="1">
      <c r="N376" s="2"/>
    </row>
    <row r="377" ht="14.25" customHeight="1">
      <c r="N377" s="2"/>
    </row>
    <row r="378" ht="14.25" customHeight="1">
      <c r="N378" s="2"/>
    </row>
    <row r="379" ht="14.25" customHeight="1">
      <c r="N379" s="2"/>
    </row>
    <row r="380" ht="14.25" customHeight="1">
      <c r="N380" s="2"/>
    </row>
    <row r="381" ht="14.25" customHeight="1">
      <c r="N381" s="2"/>
    </row>
    <row r="382" ht="14.25" customHeight="1">
      <c r="N382" s="2"/>
    </row>
    <row r="383" ht="14.25" customHeight="1">
      <c r="N383" s="2"/>
    </row>
    <row r="384" ht="14.25" customHeight="1">
      <c r="N384" s="2"/>
    </row>
    <row r="385" ht="14.25" customHeight="1">
      <c r="N385" s="2"/>
    </row>
    <row r="386" ht="14.25" customHeight="1">
      <c r="N386" s="2"/>
    </row>
    <row r="387" ht="14.25" customHeight="1">
      <c r="N387" s="2"/>
    </row>
    <row r="388" ht="14.25" customHeight="1">
      <c r="N388" s="2"/>
    </row>
    <row r="389" ht="14.25" customHeight="1">
      <c r="N389" s="2"/>
    </row>
    <row r="390" ht="14.25" customHeight="1">
      <c r="N390" s="2"/>
    </row>
    <row r="391" ht="14.25" customHeight="1">
      <c r="N391" s="2"/>
    </row>
    <row r="392" ht="14.25" customHeight="1">
      <c r="N392" s="2"/>
    </row>
    <row r="393" ht="14.25" customHeight="1">
      <c r="N393" s="2"/>
    </row>
    <row r="394" ht="14.25" customHeight="1">
      <c r="N394" s="2"/>
    </row>
    <row r="395" ht="14.25" customHeight="1">
      <c r="N395" s="2"/>
    </row>
    <row r="396" ht="14.25" customHeight="1">
      <c r="N396" s="2"/>
    </row>
    <row r="397" ht="14.25" customHeight="1">
      <c r="N397" s="2"/>
    </row>
    <row r="398" ht="14.25" customHeight="1">
      <c r="N398" s="2"/>
    </row>
    <row r="399" ht="14.25" customHeight="1">
      <c r="N399" s="2"/>
    </row>
    <row r="400" ht="14.25" customHeight="1">
      <c r="N400" s="2"/>
    </row>
    <row r="401" ht="14.25" customHeight="1">
      <c r="N401" s="2"/>
    </row>
    <row r="402" ht="14.25" customHeight="1">
      <c r="N402" s="2"/>
    </row>
    <row r="403" ht="14.25" customHeight="1">
      <c r="N403" s="2"/>
    </row>
    <row r="404" ht="14.25" customHeight="1">
      <c r="N404" s="2"/>
    </row>
    <row r="405" ht="14.25" customHeight="1">
      <c r="N405" s="2"/>
    </row>
    <row r="406" ht="14.25" customHeight="1">
      <c r="N406" s="2"/>
    </row>
    <row r="407" ht="14.25" customHeight="1">
      <c r="N407" s="2"/>
    </row>
    <row r="408" ht="14.25" customHeight="1">
      <c r="N408" s="2"/>
    </row>
    <row r="409" ht="14.25" customHeight="1">
      <c r="N409" s="2"/>
    </row>
    <row r="410" ht="14.25" customHeight="1">
      <c r="N410" s="2"/>
    </row>
    <row r="411" ht="14.25" customHeight="1">
      <c r="N411" s="2"/>
    </row>
    <row r="412" ht="14.25" customHeight="1">
      <c r="N412" s="2"/>
    </row>
    <row r="413" ht="14.25" customHeight="1">
      <c r="N413" s="2"/>
    </row>
    <row r="414" ht="14.25" customHeight="1">
      <c r="N414" s="2"/>
    </row>
    <row r="415" ht="14.25" customHeight="1">
      <c r="N415" s="2"/>
    </row>
    <row r="416" ht="14.25" customHeight="1">
      <c r="N416" s="2"/>
    </row>
    <row r="417" ht="14.25" customHeight="1">
      <c r="N417" s="2"/>
    </row>
    <row r="418" ht="14.25" customHeight="1">
      <c r="N418" s="2"/>
    </row>
    <row r="419" ht="14.25" customHeight="1">
      <c r="N419" s="2"/>
    </row>
    <row r="420" ht="14.25" customHeight="1">
      <c r="N420" s="2"/>
    </row>
    <row r="421" ht="14.25" customHeight="1">
      <c r="N421" s="2"/>
    </row>
    <row r="422" ht="14.25" customHeight="1">
      <c r="N422" s="2"/>
    </row>
    <row r="423" ht="14.25" customHeight="1">
      <c r="N423" s="2"/>
    </row>
    <row r="424" ht="14.25" customHeight="1">
      <c r="N424" s="2"/>
    </row>
    <row r="425" ht="14.25" customHeight="1">
      <c r="N425" s="2"/>
    </row>
    <row r="426" ht="14.25" customHeight="1">
      <c r="N426" s="2"/>
    </row>
    <row r="427" ht="14.25" customHeight="1">
      <c r="N427" s="2"/>
    </row>
    <row r="428" ht="14.25" customHeight="1">
      <c r="N428" s="2"/>
    </row>
    <row r="429" ht="14.25" customHeight="1">
      <c r="N429" s="2"/>
    </row>
    <row r="430" ht="14.25" customHeight="1">
      <c r="N430" s="2"/>
    </row>
    <row r="431" ht="14.25" customHeight="1">
      <c r="N431" s="2"/>
    </row>
    <row r="432" ht="14.25" customHeight="1">
      <c r="N432" s="2"/>
    </row>
    <row r="433" ht="14.25" customHeight="1">
      <c r="N433" s="2"/>
    </row>
    <row r="434" ht="14.25" customHeight="1">
      <c r="N434" s="2"/>
    </row>
    <row r="435" ht="14.25" customHeight="1">
      <c r="N435" s="2"/>
    </row>
    <row r="436" ht="14.25" customHeight="1">
      <c r="N436" s="2"/>
    </row>
    <row r="437" ht="14.25" customHeight="1">
      <c r="N437" s="2"/>
    </row>
    <row r="438" ht="14.25" customHeight="1">
      <c r="N438" s="2"/>
    </row>
    <row r="439" ht="14.25" customHeight="1">
      <c r="N439" s="2"/>
    </row>
    <row r="440" ht="14.25" customHeight="1">
      <c r="N440" s="2"/>
    </row>
    <row r="441" ht="14.25" customHeight="1">
      <c r="N441" s="2"/>
    </row>
    <row r="442" ht="14.25" customHeight="1">
      <c r="N442" s="2"/>
    </row>
    <row r="443" ht="14.25" customHeight="1">
      <c r="N443" s="2"/>
    </row>
    <row r="444" ht="14.25" customHeight="1">
      <c r="N444" s="2"/>
    </row>
    <row r="445" ht="14.25" customHeight="1">
      <c r="N445" s="2"/>
    </row>
    <row r="446" ht="14.25" customHeight="1">
      <c r="N446" s="2"/>
    </row>
    <row r="447" ht="14.25" customHeight="1">
      <c r="N447" s="2"/>
    </row>
    <row r="448" ht="14.25" customHeight="1">
      <c r="N448" s="2"/>
    </row>
    <row r="449" ht="14.25" customHeight="1">
      <c r="N449" s="2"/>
    </row>
    <row r="450" ht="14.25" customHeight="1">
      <c r="N450" s="2"/>
    </row>
    <row r="451" ht="14.25" customHeight="1">
      <c r="N451" s="2"/>
    </row>
    <row r="452" ht="14.25" customHeight="1">
      <c r="N452" s="2"/>
    </row>
    <row r="453" ht="14.25" customHeight="1">
      <c r="N453" s="2"/>
    </row>
    <row r="454" ht="14.25" customHeight="1">
      <c r="N454" s="2"/>
    </row>
    <row r="455" ht="14.25" customHeight="1">
      <c r="N455" s="2"/>
    </row>
    <row r="456" ht="14.25" customHeight="1">
      <c r="N456" s="2"/>
    </row>
    <row r="457" ht="14.25" customHeight="1">
      <c r="N457" s="2"/>
    </row>
    <row r="458" ht="14.25" customHeight="1">
      <c r="N458" s="2"/>
    </row>
    <row r="459" ht="14.25" customHeight="1">
      <c r="N459" s="2"/>
    </row>
    <row r="460" ht="14.25" customHeight="1">
      <c r="N460" s="2"/>
    </row>
    <row r="461" ht="14.25" customHeight="1">
      <c r="N461" s="2"/>
    </row>
    <row r="462" ht="14.25" customHeight="1">
      <c r="N462" s="2"/>
    </row>
    <row r="463" ht="14.25" customHeight="1">
      <c r="N463" s="2"/>
    </row>
    <row r="464" ht="14.25" customHeight="1">
      <c r="N464" s="2"/>
    </row>
    <row r="465" ht="14.25" customHeight="1">
      <c r="N465" s="2"/>
    </row>
    <row r="466" ht="14.25" customHeight="1">
      <c r="N466" s="2"/>
    </row>
    <row r="467" ht="14.25" customHeight="1">
      <c r="N467" s="2"/>
    </row>
    <row r="468" ht="14.25" customHeight="1">
      <c r="N468" s="2"/>
    </row>
    <row r="469" ht="14.25" customHeight="1">
      <c r="N469" s="2"/>
    </row>
    <row r="470" ht="14.25" customHeight="1">
      <c r="N470" s="2"/>
    </row>
    <row r="471" ht="14.25" customHeight="1">
      <c r="N471" s="2"/>
    </row>
    <row r="472" ht="14.25" customHeight="1">
      <c r="N472" s="2"/>
    </row>
    <row r="473" ht="14.25" customHeight="1">
      <c r="N473" s="2"/>
    </row>
    <row r="474" ht="14.25" customHeight="1">
      <c r="N474" s="2"/>
    </row>
    <row r="475" ht="14.25" customHeight="1">
      <c r="N475" s="2"/>
    </row>
    <row r="476" ht="14.25" customHeight="1">
      <c r="N476" s="2"/>
    </row>
    <row r="477" ht="14.25" customHeight="1">
      <c r="N477" s="2"/>
    </row>
    <row r="478" ht="14.25" customHeight="1">
      <c r="N478" s="2"/>
    </row>
    <row r="479" ht="14.25" customHeight="1">
      <c r="N479" s="2"/>
    </row>
    <row r="480" ht="14.25" customHeight="1">
      <c r="N480" s="2"/>
    </row>
    <row r="481" ht="14.25" customHeight="1">
      <c r="N481" s="2"/>
    </row>
    <row r="482" ht="14.25" customHeight="1">
      <c r="N482" s="2"/>
    </row>
    <row r="483" ht="14.25" customHeight="1">
      <c r="N483" s="2"/>
    </row>
    <row r="484" ht="14.25" customHeight="1">
      <c r="N484" s="2"/>
    </row>
    <row r="485" ht="14.25" customHeight="1">
      <c r="N485" s="2"/>
    </row>
    <row r="486" ht="14.25" customHeight="1">
      <c r="N486" s="2"/>
    </row>
    <row r="487" ht="14.25" customHeight="1">
      <c r="N487" s="2"/>
    </row>
    <row r="488" ht="14.25" customHeight="1">
      <c r="N488" s="2"/>
    </row>
    <row r="489" ht="14.25" customHeight="1">
      <c r="N489" s="2"/>
    </row>
    <row r="490" ht="14.25" customHeight="1">
      <c r="N490" s="2"/>
    </row>
    <row r="491" ht="14.25" customHeight="1">
      <c r="N491" s="2"/>
    </row>
    <row r="492" ht="14.25" customHeight="1">
      <c r="N492" s="2"/>
    </row>
    <row r="493" ht="14.25" customHeight="1">
      <c r="N493" s="2"/>
    </row>
    <row r="494" ht="14.25" customHeight="1">
      <c r="N494" s="2"/>
    </row>
    <row r="495" ht="14.25" customHeight="1">
      <c r="N495" s="2"/>
    </row>
    <row r="496" ht="14.25" customHeight="1">
      <c r="N496" s="2"/>
    </row>
    <row r="497" ht="14.25" customHeight="1">
      <c r="N497" s="2"/>
    </row>
    <row r="498" ht="14.25" customHeight="1">
      <c r="N498" s="2"/>
    </row>
    <row r="499" ht="14.25" customHeight="1">
      <c r="N499" s="2"/>
    </row>
    <row r="500" ht="14.25" customHeight="1">
      <c r="N500" s="2"/>
    </row>
    <row r="501" ht="14.25" customHeight="1">
      <c r="N501" s="2"/>
    </row>
    <row r="502" ht="14.25" customHeight="1">
      <c r="N502" s="2"/>
    </row>
    <row r="503" ht="14.25" customHeight="1">
      <c r="N503" s="2"/>
    </row>
    <row r="504" ht="14.25" customHeight="1">
      <c r="N504" s="2"/>
    </row>
    <row r="505" ht="14.25" customHeight="1">
      <c r="N505" s="2"/>
    </row>
    <row r="506" ht="14.25" customHeight="1">
      <c r="N506" s="2"/>
    </row>
    <row r="507" ht="14.25" customHeight="1">
      <c r="N507" s="2"/>
    </row>
    <row r="508" ht="14.25" customHeight="1">
      <c r="N508" s="2"/>
    </row>
    <row r="509" ht="14.25" customHeight="1">
      <c r="N509" s="2"/>
    </row>
    <row r="510" ht="14.25" customHeight="1">
      <c r="N510" s="2"/>
    </row>
    <row r="511" ht="14.25" customHeight="1">
      <c r="N511" s="2"/>
    </row>
    <row r="512" ht="14.25" customHeight="1">
      <c r="N512" s="2"/>
    </row>
    <row r="513" ht="14.25" customHeight="1">
      <c r="N513" s="2"/>
    </row>
    <row r="514" ht="14.25" customHeight="1">
      <c r="N514" s="2"/>
    </row>
    <row r="515" ht="14.25" customHeight="1">
      <c r="N515" s="2"/>
    </row>
    <row r="516" ht="14.25" customHeight="1">
      <c r="N516" s="2"/>
    </row>
    <row r="517" ht="14.25" customHeight="1">
      <c r="N517" s="2"/>
    </row>
    <row r="518" ht="14.25" customHeight="1">
      <c r="N518" s="2"/>
    </row>
    <row r="519" ht="14.25" customHeight="1">
      <c r="N519" s="2"/>
    </row>
    <row r="520" ht="14.25" customHeight="1">
      <c r="N520" s="2"/>
    </row>
    <row r="521" ht="14.25" customHeight="1">
      <c r="N521" s="2"/>
    </row>
    <row r="522" ht="14.25" customHeight="1">
      <c r="N522" s="2"/>
    </row>
    <row r="523" ht="14.25" customHeight="1">
      <c r="N523" s="2"/>
    </row>
    <row r="524" ht="14.25" customHeight="1">
      <c r="N524" s="2"/>
    </row>
    <row r="525" ht="14.25" customHeight="1">
      <c r="N525" s="2"/>
    </row>
    <row r="526" ht="14.25" customHeight="1">
      <c r="N526" s="2"/>
    </row>
    <row r="527" ht="14.25" customHeight="1">
      <c r="N527" s="2"/>
    </row>
    <row r="528" ht="14.25" customHeight="1">
      <c r="N528" s="2"/>
    </row>
    <row r="529" ht="14.25" customHeight="1">
      <c r="N529" s="2"/>
    </row>
    <row r="530" ht="14.25" customHeight="1">
      <c r="N530" s="2"/>
    </row>
    <row r="531" ht="14.25" customHeight="1">
      <c r="N531" s="2"/>
    </row>
    <row r="532" ht="14.25" customHeight="1">
      <c r="N532" s="2"/>
    </row>
    <row r="533" ht="14.25" customHeight="1">
      <c r="N533" s="2"/>
    </row>
    <row r="534" ht="14.25" customHeight="1">
      <c r="N534" s="2"/>
    </row>
    <row r="535" ht="14.25" customHeight="1">
      <c r="N535" s="2"/>
    </row>
    <row r="536" ht="14.25" customHeight="1">
      <c r="N536" s="2"/>
    </row>
    <row r="537" ht="14.25" customHeight="1">
      <c r="N537" s="2"/>
    </row>
    <row r="538" ht="14.25" customHeight="1">
      <c r="N538" s="2"/>
    </row>
    <row r="539" ht="14.25" customHeight="1">
      <c r="N539" s="2"/>
    </row>
    <row r="540" ht="14.25" customHeight="1">
      <c r="N540" s="2"/>
    </row>
    <row r="541" ht="14.25" customHeight="1">
      <c r="N541" s="2"/>
    </row>
    <row r="542" ht="14.25" customHeight="1">
      <c r="N542" s="2"/>
    </row>
    <row r="543" ht="14.25" customHeight="1">
      <c r="N543" s="2"/>
    </row>
    <row r="544" ht="14.25" customHeight="1">
      <c r="N544" s="2"/>
    </row>
    <row r="545" ht="14.25" customHeight="1">
      <c r="N545" s="2"/>
    </row>
    <row r="546" ht="14.25" customHeight="1">
      <c r="N546" s="2"/>
    </row>
    <row r="547" ht="14.25" customHeight="1">
      <c r="N547" s="2"/>
    </row>
    <row r="548" ht="14.25" customHeight="1">
      <c r="N548" s="2"/>
    </row>
    <row r="549" ht="14.25" customHeight="1">
      <c r="N549" s="2"/>
    </row>
    <row r="550" ht="14.25" customHeight="1">
      <c r="N550" s="2"/>
    </row>
    <row r="551" ht="14.25" customHeight="1">
      <c r="N551" s="2"/>
    </row>
    <row r="552" ht="14.25" customHeight="1">
      <c r="N552" s="2"/>
    </row>
    <row r="553" ht="14.25" customHeight="1">
      <c r="N553" s="2"/>
    </row>
    <row r="554" ht="14.25" customHeight="1">
      <c r="N554" s="2"/>
    </row>
    <row r="555" ht="14.25" customHeight="1">
      <c r="N555" s="2"/>
    </row>
    <row r="556" ht="14.25" customHeight="1">
      <c r="N556" s="2"/>
    </row>
    <row r="557" ht="14.25" customHeight="1">
      <c r="N557" s="2"/>
    </row>
    <row r="558" ht="14.25" customHeight="1">
      <c r="N558" s="2"/>
    </row>
    <row r="559" ht="14.25" customHeight="1">
      <c r="N559" s="2"/>
    </row>
    <row r="560" ht="14.25" customHeight="1">
      <c r="N560" s="2"/>
    </row>
    <row r="561" ht="14.25" customHeight="1">
      <c r="N561" s="2"/>
    </row>
    <row r="562" ht="14.25" customHeight="1">
      <c r="N562" s="2"/>
    </row>
    <row r="563" ht="14.25" customHeight="1">
      <c r="N563" s="2"/>
    </row>
    <row r="564" ht="14.25" customHeight="1">
      <c r="N564" s="2"/>
    </row>
    <row r="565" ht="14.25" customHeight="1">
      <c r="N565" s="2"/>
    </row>
    <row r="566" ht="14.25" customHeight="1">
      <c r="N566" s="2"/>
    </row>
    <row r="567" ht="14.25" customHeight="1">
      <c r="N567" s="2"/>
    </row>
    <row r="568" ht="14.25" customHeight="1">
      <c r="N568" s="2"/>
    </row>
    <row r="569" ht="14.25" customHeight="1">
      <c r="N569" s="2"/>
    </row>
    <row r="570" ht="14.25" customHeight="1">
      <c r="N570" s="2"/>
    </row>
    <row r="571" ht="14.25" customHeight="1">
      <c r="N571" s="2"/>
    </row>
    <row r="572" ht="14.25" customHeight="1">
      <c r="N572" s="2"/>
    </row>
    <row r="573" ht="14.25" customHeight="1">
      <c r="N573" s="2"/>
    </row>
    <row r="574" ht="14.25" customHeight="1">
      <c r="N574" s="2"/>
    </row>
    <row r="575" ht="14.25" customHeight="1">
      <c r="N575" s="2"/>
    </row>
    <row r="576" ht="14.25" customHeight="1">
      <c r="N576" s="2"/>
    </row>
    <row r="577" ht="14.25" customHeight="1">
      <c r="N577" s="2"/>
    </row>
    <row r="578" ht="14.25" customHeight="1">
      <c r="N578" s="2"/>
    </row>
    <row r="579" ht="14.25" customHeight="1">
      <c r="N579" s="2"/>
    </row>
    <row r="580" ht="14.25" customHeight="1">
      <c r="N580" s="2"/>
    </row>
    <row r="581" ht="14.25" customHeight="1">
      <c r="N581" s="2"/>
    </row>
    <row r="582" ht="14.25" customHeight="1">
      <c r="N582" s="2"/>
    </row>
    <row r="583" ht="14.25" customHeight="1">
      <c r="N583" s="2"/>
    </row>
    <row r="584" ht="14.25" customHeight="1">
      <c r="N584" s="2"/>
    </row>
    <row r="585" ht="14.25" customHeight="1">
      <c r="N585" s="2"/>
    </row>
    <row r="586" ht="14.25" customHeight="1">
      <c r="N586" s="2"/>
    </row>
    <row r="587" ht="14.25" customHeight="1">
      <c r="N587" s="2"/>
    </row>
    <row r="588" ht="14.25" customHeight="1">
      <c r="N588" s="2"/>
    </row>
    <row r="589" ht="14.25" customHeight="1">
      <c r="N589" s="2"/>
    </row>
    <row r="590" ht="14.25" customHeight="1">
      <c r="N590" s="2"/>
    </row>
    <row r="591" ht="14.25" customHeight="1">
      <c r="N591" s="2"/>
    </row>
    <row r="592" ht="14.25" customHeight="1">
      <c r="N592" s="2"/>
    </row>
    <row r="593" ht="14.25" customHeight="1">
      <c r="N593" s="2"/>
    </row>
    <row r="594" ht="14.25" customHeight="1">
      <c r="N594" s="2"/>
    </row>
    <row r="595" ht="14.25" customHeight="1">
      <c r="N595" s="2"/>
    </row>
    <row r="596" ht="14.25" customHeight="1">
      <c r="N596" s="2"/>
    </row>
    <row r="597" ht="14.25" customHeight="1">
      <c r="N597" s="2"/>
    </row>
    <row r="598" ht="14.25" customHeight="1">
      <c r="N598" s="2"/>
    </row>
    <row r="599" ht="14.25" customHeight="1">
      <c r="N599" s="2"/>
    </row>
    <row r="600" ht="14.25" customHeight="1">
      <c r="N600" s="2"/>
    </row>
    <row r="601" ht="14.25" customHeight="1">
      <c r="N601" s="2"/>
    </row>
    <row r="602" ht="14.25" customHeight="1">
      <c r="N602" s="2"/>
    </row>
    <row r="603" ht="14.25" customHeight="1">
      <c r="N603" s="2"/>
    </row>
    <row r="604" ht="14.25" customHeight="1">
      <c r="N604" s="2"/>
    </row>
    <row r="605" ht="14.25" customHeight="1">
      <c r="N605" s="2"/>
    </row>
    <row r="606" ht="14.25" customHeight="1">
      <c r="N606" s="2"/>
    </row>
    <row r="607" ht="14.25" customHeight="1">
      <c r="N607" s="2"/>
    </row>
    <row r="608" ht="14.25" customHeight="1">
      <c r="N608" s="2"/>
    </row>
    <row r="609" ht="14.25" customHeight="1">
      <c r="N609" s="2"/>
    </row>
    <row r="610" ht="14.25" customHeight="1">
      <c r="N610" s="2"/>
    </row>
    <row r="611" ht="14.25" customHeight="1">
      <c r="N611" s="2"/>
    </row>
    <row r="612" ht="14.25" customHeight="1">
      <c r="N612" s="2"/>
    </row>
    <row r="613" ht="14.25" customHeight="1">
      <c r="N613" s="2"/>
    </row>
    <row r="614" ht="14.25" customHeight="1">
      <c r="N614" s="2"/>
    </row>
    <row r="615" ht="14.25" customHeight="1">
      <c r="N615" s="2"/>
    </row>
    <row r="616" ht="14.25" customHeight="1">
      <c r="N616" s="2"/>
    </row>
    <row r="617" ht="14.25" customHeight="1">
      <c r="N617" s="2"/>
    </row>
    <row r="618" ht="14.25" customHeight="1">
      <c r="N618" s="2"/>
    </row>
    <row r="619" ht="14.25" customHeight="1">
      <c r="N619" s="2"/>
    </row>
    <row r="620" ht="14.25" customHeight="1">
      <c r="N620" s="2"/>
    </row>
    <row r="621" ht="14.25" customHeight="1">
      <c r="N621" s="2"/>
    </row>
    <row r="622" ht="14.25" customHeight="1">
      <c r="N622" s="2"/>
    </row>
    <row r="623" ht="14.25" customHeight="1">
      <c r="N623" s="2"/>
    </row>
    <row r="624" ht="14.25" customHeight="1">
      <c r="N624" s="2"/>
    </row>
    <row r="625" ht="14.25" customHeight="1">
      <c r="N625" s="2"/>
    </row>
    <row r="626" ht="14.25" customHeight="1">
      <c r="N626" s="2"/>
    </row>
    <row r="627" ht="14.25" customHeight="1">
      <c r="N627" s="2"/>
    </row>
    <row r="628" ht="14.25" customHeight="1">
      <c r="N628" s="2"/>
    </row>
    <row r="629" ht="14.25" customHeight="1">
      <c r="N629" s="2"/>
    </row>
    <row r="630" ht="14.25" customHeight="1">
      <c r="N630" s="2"/>
    </row>
    <row r="631" ht="14.25" customHeight="1">
      <c r="N631" s="2"/>
    </row>
    <row r="632" ht="14.25" customHeight="1">
      <c r="N632" s="2"/>
    </row>
    <row r="633" ht="14.25" customHeight="1">
      <c r="N633" s="2"/>
    </row>
    <row r="634" ht="14.25" customHeight="1">
      <c r="N634" s="2"/>
    </row>
    <row r="635" ht="14.25" customHeight="1">
      <c r="N635" s="2"/>
    </row>
    <row r="636" ht="14.25" customHeight="1">
      <c r="N636" s="2"/>
    </row>
    <row r="637" ht="14.25" customHeight="1">
      <c r="N637" s="2"/>
    </row>
    <row r="638" ht="14.25" customHeight="1">
      <c r="N638" s="2"/>
    </row>
    <row r="639" ht="14.25" customHeight="1">
      <c r="N639" s="2"/>
    </row>
    <row r="640" ht="14.25" customHeight="1">
      <c r="N640" s="2"/>
    </row>
    <row r="641" ht="14.25" customHeight="1">
      <c r="N641" s="2"/>
    </row>
    <row r="642" ht="14.25" customHeight="1">
      <c r="N642" s="2"/>
    </row>
    <row r="643" ht="14.25" customHeight="1">
      <c r="N643" s="2"/>
    </row>
    <row r="644" ht="14.25" customHeight="1">
      <c r="N644" s="2"/>
    </row>
    <row r="645" ht="14.25" customHeight="1">
      <c r="N645" s="2"/>
    </row>
    <row r="646" ht="14.25" customHeight="1">
      <c r="N646" s="2"/>
    </row>
    <row r="647" ht="14.25" customHeight="1">
      <c r="N647" s="2"/>
    </row>
    <row r="648" ht="14.25" customHeight="1">
      <c r="N648" s="2"/>
    </row>
    <row r="649" ht="14.25" customHeight="1">
      <c r="N649" s="2"/>
    </row>
    <row r="650" ht="14.25" customHeight="1">
      <c r="N650" s="2"/>
    </row>
    <row r="651" ht="14.25" customHeight="1">
      <c r="N651" s="2"/>
    </row>
    <row r="652" ht="14.25" customHeight="1">
      <c r="N652" s="2"/>
    </row>
    <row r="653" ht="14.25" customHeight="1">
      <c r="N653" s="2"/>
    </row>
    <row r="654" ht="14.25" customHeight="1">
      <c r="N654" s="2"/>
    </row>
    <row r="655" ht="14.25" customHeight="1">
      <c r="N655" s="2"/>
    </row>
    <row r="656" ht="14.25" customHeight="1">
      <c r="N656" s="2"/>
    </row>
    <row r="657" ht="14.25" customHeight="1">
      <c r="N657" s="2"/>
    </row>
    <row r="658" ht="14.25" customHeight="1">
      <c r="N658" s="2"/>
    </row>
    <row r="659" ht="14.25" customHeight="1">
      <c r="N659" s="2"/>
    </row>
    <row r="660" ht="14.25" customHeight="1">
      <c r="N660" s="2"/>
    </row>
    <row r="661" ht="14.25" customHeight="1">
      <c r="N661" s="2"/>
    </row>
    <row r="662" ht="14.25" customHeight="1">
      <c r="N662" s="2"/>
    </row>
    <row r="663" ht="14.25" customHeight="1">
      <c r="N663" s="2"/>
    </row>
    <row r="664" ht="14.25" customHeight="1">
      <c r="N664" s="2"/>
    </row>
    <row r="665" ht="14.25" customHeight="1">
      <c r="N665" s="2"/>
    </row>
    <row r="666" ht="14.25" customHeight="1">
      <c r="N666" s="2"/>
    </row>
    <row r="667" ht="14.25" customHeight="1">
      <c r="N667" s="2"/>
    </row>
    <row r="668" ht="14.25" customHeight="1">
      <c r="N668" s="2"/>
    </row>
    <row r="669" ht="14.25" customHeight="1">
      <c r="N669" s="2"/>
    </row>
    <row r="670" ht="14.25" customHeight="1">
      <c r="N670" s="2"/>
    </row>
    <row r="671" ht="14.25" customHeight="1">
      <c r="N671" s="2"/>
    </row>
    <row r="672" ht="14.25" customHeight="1">
      <c r="N672" s="2"/>
    </row>
    <row r="673" ht="14.25" customHeight="1">
      <c r="N673" s="2"/>
    </row>
    <row r="674" ht="14.25" customHeight="1">
      <c r="N674" s="2"/>
    </row>
    <row r="675" ht="14.25" customHeight="1">
      <c r="N675" s="2"/>
    </row>
    <row r="676" ht="14.25" customHeight="1">
      <c r="N676" s="2"/>
    </row>
    <row r="677" ht="14.25" customHeight="1">
      <c r="N677" s="2"/>
    </row>
    <row r="678" ht="14.25" customHeight="1">
      <c r="N678" s="2"/>
    </row>
    <row r="679" ht="14.25" customHeight="1">
      <c r="N679" s="2"/>
    </row>
    <row r="680" ht="14.25" customHeight="1">
      <c r="N680" s="2"/>
    </row>
    <row r="681" ht="14.25" customHeight="1">
      <c r="N681" s="2"/>
    </row>
    <row r="682" ht="14.25" customHeight="1">
      <c r="N682" s="2"/>
    </row>
    <row r="683" ht="14.25" customHeight="1">
      <c r="N683" s="2"/>
    </row>
    <row r="684" ht="14.25" customHeight="1">
      <c r="N684" s="2"/>
    </row>
    <row r="685" ht="14.25" customHeight="1">
      <c r="N685" s="2"/>
    </row>
    <row r="686" ht="14.25" customHeight="1">
      <c r="N686" s="2"/>
    </row>
    <row r="687" ht="14.25" customHeight="1">
      <c r="N687" s="2"/>
    </row>
    <row r="688" ht="14.25" customHeight="1">
      <c r="N688" s="2"/>
    </row>
    <row r="689" ht="14.25" customHeight="1">
      <c r="N689" s="2"/>
    </row>
    <row r="690" ht="14.25" customHeight="1">
      <c r="N690" s="2"/>
    </row>
    <row r="691" ht="14.25" customHeight="1">
      <c r="N691" s="2"/>
    </row>
    <row r="692" ht="14.25" customHeight="1">
      <c r="N692" s="2"/>
    </row>
    <row r="693" ht="14.25" customHeight="1">
      <c r="N693" s="2"/>
    </row>
    <row r="694" ht="14.25" customHeight="1">
      <c r="N694" s="2"/>
    </row>
    <row r="695" ht="14.25" customHeight="1">
      <c r="N695" s="2"/>
    </row>
    <row r="696" ht="14.25" customHeight="1">
      <c r="N696" s="2"/>
    </row>
    <row r="697" ht="14.25" customHeight="1">
      <c r="N697" s="2"/>
    </row>
    <row r="698" ht="14.25" customHeight="1">
      <c r="N698" s="2"/>
    </row>
    <row r="699" ht="14.25" customHeight="1">
      <c r="N699" s="2"/>
    </row>
    <row r="700" ht="14.25" customHeight="1">
      <c r="N700" s="2"/>
    </row>
    <row r="701" ht="14.25" customHeight="1">
      <c r="N701" s="2"/>
    </row>
    <row r="702" ht="14.25" customHeight="1">
      <c r="N702" s="2"/>
    </row>
    <row r="703" ht="14.25" customHeight="1">
      <c r="N703" s="2"/>
    </row>
    <row r="704" ht="14.25" customHeight="1">
      <c r="N704" s="2"/>
    </row>
    <row r="705" ht="14.25" customHeight="1">
      <c r="N705" s="2"/>
    </row>
    <row r="706" ht="14.25" customHeight="1">
      <c r="N706" s="2"/>
    </row>
    <row r="707" ht="14.25" customHeight="1">
      <c r="N707" s="2"/>
    </row>
    <row r="708" ht="14.25" customHeight="1">
      <c r="N708" s="2"/>
    </row>
    <row r="709" ht="14.25" customHeight="1">
      <c r="N709" s="2"/>
    </row>
    <row r="710" ht="14.25" customHeight="1">
      <c r="N710" s="2"/>
    </row>
    <row r="711" ht="14.25" customHeight="1">
      <c r="N711" s="2"/>
    </row>
    <row r="712" ht="14.25" customHeight="1">
      <c r="N712" s="2"/>
    </row>
    <row r="713" ht="14.25" customHeight="1">
      <c r="N713" s="2"/>
    </row>
    <row r="714" ht="14.25" customHeight="1">
      <c r="N714" s="2"/>
    </row>
    <row r="715" ht="14.25" customHeight="1">
      <c r="N715" s="2"/>
    </row>
    <row r="716" ht="14.25" customHeight="1">
      <c r="N716" s="2"/>
    </row>
    <row r="717" ht="14.25" customHeight="1">
      <c r="N717" s="2"/>
    </row>
    <row r="718" ht="14.25" customHeight="1">
      <c r="N718" s="2"/>
    </row>
    <row r="719" ht="14.25" customHeight="1">
      <c r="N719" s="2"/>
    </row>
    <row r="720" ht="14.25" customHeight="1">
      <c r="N720" s="2"/>
    </row>
    <row r="721" ht="14.25" customHeight="1">
      <c r="N721" s="2"/>
    </row>
    <row r="722" ht="14.25" customHeight="1">
      <c r="N722" s="2"/>
    </row>
    <row r="723" ht="14.25" customHeight="1">
      <c r="N723" s="2"/>
    </row>
    <row r="724" ht="14.25" customHeight="1">
      <c r="N724" s="2"/>
    </row>
    <row r="725" ht="14.25" customHeight="1">
      <c r="N725" s="2"/>
    </row>
    <row r="726" ht="14.25" customHeight="1">
      <c r="N726" s="2"/>
    </row>
    <row r="727" ht="14.25" customHeight="1">
      <c r="N727" s="2"/>
    </row>
    <row r="728" ht="14.25" customHeight="1">
      <c r="N728" s="2"/>
    </row>
    <row r="729" ht="14.25" customHeight="1">
      <c r="N729" s="2"/>
    </row>
    <row r="730" ht="14.25" customHeight="1">
      <c r="N730" s="2"/>
    </row>
    <row r="731" ht="14.25" customHeight="1">
      <c r="N731" s="2"/>
    </row>
    <row r="732" ht="14.25" customHeight="1">
      <c r="N732" s="2"/>
    </row>
    <row r="733" ht="14.25" customHeight="1">
      <c r="N733" s="2"/>
    </row>
    <row r="734" ht="14.25" customHeight="1">
      <c r="N734" s="2"/>
    </row>
    <row r="735" ht="14.25" customHeight="1">
      <c r="N735" s="2"/>
    </row>
    <row r="736" ht="14.25" customHeight="1">
      <c r="N736" s="2"/>
    </row>
    <row r="737" ht="14.25" customHeight="1">
      <c r="N737" s="2"/>
    </row>
    <row r="738" ht="14.25" customHeight="1">
      <c r="N738" s="2"/>
    </row>
    <row r="739" ht="14.25" customHeight="1">
      <c r="N739" s="2"/>
    </row>
    <row r="740" ht="14.25" customHeight="1">
      <c r="N740" s="2"/>
    </row>
    <row r="741" ht="14.25" customHeight="1">
      <c r="N741" s="2"/>
    </row>
    <row r="742" ht="14.25" customHeight="1">
      <c r="N742" s="2"/>
    </row>
    <row r="743" ht="14.25" customHeight="1">
      <c r="N743" s="2"/>
    </row>
    <row r="744" ht="14.25" customHeight="1">
      <c r="N744" s="2"/>
    </row>
    <row r="745" ht="14.25" customHeight="1">
      <c r="N745" s="2"/>
    </row>
    <row r="746" ht="14.25" customHeight="1">
      <c r="N746" s="2"/>
    </row>
    <row r="747" ht="14.25" customHeight="1">
      <c r="N747" s="2"/>
    </row>
    <row r="748" ht="14.25" customHeight="1">
      <c r="N748" s="2"/>
    </row>
    <row r="749" ht="14.25" customHeight="1">
      <c r="N749" s="2"/>
    </row>
    <row r="750" ht="14.25" customHeight="1">
      <c r="N750" s="2"/>
    </row>
    <row r="751" ht="14.25" customHeight="1">
      <c r="N751" s="2"/>
    </row>
    <row r="752" ht="14.25" customHeight="1">
      <c r="N752" s="2"/>
    </row>
    <row r="753" ht="14.25" customHeight="1">
      <c r="N753" s="2"/>
    </row>
    <row r="754" ht="14.25" customHeight="1">
      <c r="N754" s="2"/>
    </row>
    <row r="755" ht="14.25" customHeight="1">
      <c r="N755" s="2"/>
    </row>
    <row r="756" ht="14.25" customHeight="1">
      <c r="N756" s="2"/>
    </row>
    <row r="757" ht="14.25" customHeight="1">
      <c r="N757" s="2"/>
    </row>
    <row r="758" ht="14.25" customHeight="1">
      <c r="N758" s="2"/>
    </row>
    <row r="759" ht="14.25" customHeight="1">
      <c r="N759" s="2"/>
    </row>
    <row r="760" ht="14.25" customHeight="1">
      <c r="N760" s="2"/>
    </row>
    <row r="761" ht="14.25" customHeight="1">
      <c r="N761" s="2"/>
    </row>
    <row r="762" ht="14.25" customHeight="1">
      <c r="N762" s="2"/>
    </row>
    <row r="763" ht="14.25" customHeight="1">
      <c r="N763" s="2"/>
    </row>
    <row r="764" ht="14.25" customHeight="1">
      <c r="N764" s="2"/>
    </row>
    <row r="765" ht="14.25" customHeight="1">
      <c r="N765" s="2"/>
    </row>
    <row r="766" ht="14.25" customHeight="1">
      <c r="N766" s="2"/>
    </row>
    <row r="767" ht="14.25" customHeight="1">
      <c r="N767" s="2"/>
    </row>
    <row r="768" ht="14.25" customHeight="1">
      <c r="N768" s="2"/>
    </row>
    <row r="769" ht="14.25" customHeight="1">
      <c r="N769" s="2"/>
    </row>
    <row r="770" ht="14.25" customHeight="1">
      <c r="N770" s="2"/>
    </row>
    <row r="771" ht="14.25" customHeight="1">
      <c r="N771" s="2"/>
    </row>
    <row r="772" ht="14.25" customHeight="1">
      <c r="N772" s="2"/>
    </row>
    <row r="773" ht="14.25" customHeight="1">
      <c r="N773" s="2"/>
    </row>
    <row r="774" ht="14.25" customHeight="1">
      <c r="N774" s="2"/>
    </row>
    <row r="775" ht="14.25" customHeight="1">
      <c r="N775" s="2"/>
    </row>
    <row r="776" ht="14.25" customHeight="1">
      <c r="N776" s="2"/>
    </row>
    <row r="777" ht="14.25" customHeight="1">
      <c r="N777" s="2"/>
    </row>
    <row r="778" ht="14.25" customHeight="1">
      <c r="N778" s="2"/>
    </row>
    <row r="779" ht="14.25" customHeight="1">
      <c r="N779" s="2"/>
    </row>
    <row r="780" ht="14.25" customHeight="1">
      <c r="N780" s="2"/>
    </row>
    <row r="781" ht="14.25" customHeight="1">
      <c r="N781" s="2"/>
    </row>
    <row r="782" ht="14.25" customHeight="1">
      <c r="N782" s="2"/>
    </row>
    <row r="783" ht="14.25" customHeight="1">
      <c r="N783" s="2"/>
    </row>
    <row r="784" ht="14.25" customHeight="1">
      <c r="N784" s="2"/>
    </row>
    <row r="785" ht="14.25" customHeight="1">
      <c r="N785" s="2"/>
    </row>
    <row r="786" ht="14.25" customHeight="1">
      <c r="N786" s="2"/>
    </row>
    <row r="787" ht="14.25" customHeight="1">
      <c r="N787" s="2"/>
    </row>
    <row r="788" ht="14.25" customHeight="1">
      <c r="N788" s="2"/>
    </row>
    <row r="789" ht="14.25" customHeight="1">
      <c r="N789" s="2"/>
    </row>
    <row r="790" ht="14.25" customHeight="1">
      <c r="N790" s="2"/>
    </row>
    <row r="791" ht="14.25" customHeight="1">
      <c r="N791" s="2"/>
    </row>
    <row r="792" ht="14.25" customHeight="1">
      <c r="N792" s="2"/>
    </row>
    <row r="793" ht="14.25" customHeight="1">
      <c r="N793" s="2"/>
    </row>
    <row r="794" ht="14.25" customHeight="1">
      <c r="N794" s="2"/>
    </row>
    <row r="795" ht="14.25" customHeight="1">
      <c r="N795" s="2"/>
    </row>
    <row r="796" ht="14.25" customHeight="1">
      <c r="N796" s="2"/>
    </row>
    <row r="797" ht="14.25" customHeight="1">
      <c r="N797" s="2"/>
    </row>
    <row r="798" ht="14.25" customHeight="1">
      <c r="N798" s="2"/>
    </row>
    <row r="799" ht="14.25" customHeight="1">
      <c r="N799" s="2"/>
    </row>
    <row r="800" ht="14.25" customHeight="1">
      <c r="N800" s="2"/>
    </row>
    <row r="801" ht="14.25" customHeight="1">
      <c r="N801" s="2"/>
    </row>
    <row r="802" ht="14.25" customHeight="1">
      <c r="N802" s="2"/>
    </row>
    <row r="803" ht="14.25" customHeight="1">
      <c r="N803" s="2"/>
    </row>
    <row r="804" ht="14.25" customHeight="1">
      <c r="N804" s="2"/>
    </row>
    <row r="805" ht="14.25" customHeight="1">
      <c r="N805" s="2"/>
    </row>
    <row r="806" ht="14.25" customHeight="1">
      <c r="N806" s="2"/>
    </row>
    <row r="807" ht="14.25" customHeight="1">
      <c r="N807" s="2"/>
    </row>
    <row r="808" ht="14.25" customHeight="1">
      <c r="N808" s="2"/>
    </row>
    <row r="809" ht="14.25" customHeight="1">
      <c r="N809" s="2"/>
    </row>
    <row r="810" ht="14.25" customHeight="1">
      <c r="N810" s="2"/>
    </row>
    <row r="811" ht="14.25" customHeight="1">
      <c r="N811" s="2"/>
    </row>
    <row r="812" ht="14.25" customHeight="1">
      <c r="N812" s="2"/>
    </row>
    <row r="813" ht="14.25" customHeight="1">
      <c r="N813" s="2"/>
    </row>
    <row r="814" ht="14.25" customHeight="1">
      <c r="N814" s="2"/>
    </row>
    <row r="815" ht="14.25" customHeight="1">
      <c r="N815" s="2"/>
    </row>
    <row r="816" ht="14.25" customHeight="1">
      <c r="N816" s="2"/>
    </row>
    <row r="817" ht="14.25" customHeight="1">
      <c r="N817" s="2"/>
    </row>
    <row r="818" ht="14.25" customHeight="1">
      <c r="N818" s="2"/>
    </row>
    <row r="819" ht="14.25" customHeight="1">
      <c r="N819" s="2"/>
    </row>
    <row r="820" ht="14.25" customHeight="1">
      <c r="N820" s="2"/>
    </row>
    <row r="821" ht="14.25" customHeight="1">
      <c r="N821" s="2"/>
    </row>
    <row r="822" ht="14.25" customHeight="1">
      <c r="N822" s="2"/>
    </row>
    <row r="823" ht="14.25" customHeight="1">
      <c r="N823" s="2"/>
    </row>
    <row r="824" ht="14.25" customHeight="1">
      <c r="N824" s="2"/>
    </row>
    <row r="825" ht="14.25" customHeight="1">
      <c r="N825" s="2"/>
    </row>
    <row r="826" ht="14.25" customHeight="1">
      <c r="N826" s="2"/>
    </row>
    <row r="827" ht="14.25" customHeight="1">
      <c r="N827" s="2"/>
    </row>
    <row r="828" ht="14.25" customHeight="1">
      <c r="N828" s="2"/>
    </row>
    <row r="829" ht="14.25" customHeight="1">
      <c r="N829" s="2"/>
    </row>
    <row r="830" ht="14.25" customHeight="1">
      <c r="N830" s="2"/>
    </row>
    <row r="831" ht="14.25" customHeight="1">
      <c r="N831" s="2"/>
    </row>
    <row r="832" ht="14.25" customHeight="1">
      <c r="N832" s="2"/>
    </row>
    <row r="833" ht="14.25" customHeight="1">
      <c r="N833" s="2"/>
    </row>
    <row r="834" ht="14.25" customHeight="1">
      <c r="N834" s="2"/>
    </row>
    <row r="835" ht="14.25" customHeight="1">
      <c r="N835" s="2"/>
    </row>
    <row r="836" ht="14.25" customHeight="1">
      <c r="N836" s="2"/>
    </row>
    <row r="837" ht="14.25" customHeight="1">
      <c r="N837" s="2"/>
    </row>
    <row r="838" ht="14.25" customHeight="1">
      <c r="N838" s="2"/>
    </row>
    <row r="839" ht="14.25" customHeight="1">
      <c r="N839" s="2"/>
    </row>
    <row r="840" ht="14.25" customHeight="1">
      <c r="N840" s="2"/>
    </row>
    <row r="841" ht="14.25" customHeight="1">
      <c r="N841" s="2"/>
    </row>
    <row r="842" ht="14.25" customHeight="1">
      <c r="N842" s="2"/>
    </row>
    <row r="843" ht="14.25" customHeight="1">
      <c r="N843" s="2"/>
    </row>
    <row r="844" ht="14.25" customHeight="1">
      <c r="N844" s="2"/>
    </row>
    <row r="845" ht="14.25" customHeight="1">
      <c r="N845" s="2"/>
    </row>
    <row r="846" ht="14.25" customHeight="1">
      <c r="N846" s="2"/>
    </row>
    <row r="847" ht="14.25" customHeight="1">
      <c r="N847" s="2"/>
    </row>
    <row r="848" ht="14.25" customHeight="1">
      <c r="N848" s="2"/>
    </row>
    <row r="849" ht="14.25" customHeight="1">
      <c r="N849" s="2"/>
    </row>
    <row r="850" ht="14.25" customHeight="1">
      <c r="N850" s="2"/>
    </row>
    <row r="851" ht="14.25" customHeight="1">
      <c r="N851" s="2"/>
    </row>
    <row r="852" ht="14.25" customHeight="1">
      <c r="N852" s="2"/>
    </row>
    <row r="853" ht="14.25" customHeight="1">
      <c r="N853" s="2"/>
    </row>
    <row r="854" ht="14.25" customHeight="1">
      <c r="N854" s="2"/>
    </row>
    <row r="855" ht="14.25" customHeight="1">
      <c r="N855" s="2"/>
    </row>
    <row r="856" ht="14.25" customHeight="1">
      <c r="N856" s="2"/>
    </row>
    <row r="857" ht="14.25" customHeight="1">
      <c r="N857" s="2"/>
    </row>
    <row r="858" ht="14.25" customHeight="1">
      <c r="N858" s="2"/>
    </row>
    <row r="859" ht="14.25" customHeight="1">
      <c r="N859" s="2"/>
    </row>
    <row r="860" ht="14.25" customHeight="1">
      <c r="N860" s="2"/>
    </row>
    <row r="861" ht="14.25" customHeight="1">
      <c r="N861" s="2"/>
    </row>
    <row r="862" ht="14.25" customHeight="1">
      <c r="N862" s="2"/>
    </row>
    <row r="863" ht="14.25" customHeight="1">
      <c r="N863" s="2"/>
    </row>
    <row r="864" ht="14.25" customHeight="1">
      <c r="N864" s="2"/>
    </row>
    <row r="865" ht="14.25" customHeight="1">
      <c r="N865" s="2"/>
    </row>
    <row r="866" ht="14.25" customHeight="1">
      <c r="N866" s="2"/>
    </row>
    <row r="867" ht="14.25" customHeight="1">
      <c r="N867" s="2"/>
    </row>
    <row r="868" ht="14.25" customHeight="1">
      <c r="N868" s="2"/>
    </row>
    <row r="869" ht="14.25" customHeight="1">
      <c r="N869" s="2"/>
    </row>
    <row r="870" ht="14.25" customHeight="1">
      <c r="N870" s="2"/>
    </row>
    <row r="871" ht="14.25" customHeight="1">
      <c r="N871" s="2"/>
    </row>
    <row r="872" ht="14.25" customHeight="1">
      <c r="N872" s="2"/>
    </row>
    <row r="873" ht="14.25" customHeight="1">
      <c r="N873" s="2"/>
    </row>
    <row r="874" ht="14.25" customHeight="1">
      <c r="N874" s="2"/>
    </row>
    <row r="875" ht="14.25" customHeight="1">
      <c r="N875" s="2"/>
    </row>
    <row r="876" ht="14.25" customHeight="1">
      <c r="N876" s="2"/>
    </row>
    <row r="877" ht="14.25" customHeight="1">
      <c r="N877" s="2"/>
    </row>
    <row r="878" ht="14.25" customHeight="1">
      <c r="N878" s="2"/>
    </row>
    <row r="879" ht="14.25" customHeight="1">
      <c r="N879" s="2"/>
    </row>
    <row r="880" ht="14.25" customHeight="1">
      <c r="N880" s="2"/>
    </row>
    <row r="881" ht="14.25" customHeight="1">
      <c r="N881" s="2"/>
    </row>
    <row r="882" ht="14.25" customHeight="1">
      <c r="N882" s="2"/>
    </row>
    <row r="883" ht="14.25" customHeight="1">
      <c r="N883" s="2"/>
    </row>
    <row r="884" ht="14.25" customHeight="1">
      <c r="N884" s="2"/>
    </row>
    <row r="885" ht="14.25" customHeight="1">
      <c r="N885" s="2"/>
    </row>
    <row r="886" ht="14.25" customHeight="1">
      <c r="N886" s="2"/>
    </row>
    <row r="887" ht="14.25" customHeight="1">
      <c r="N887" s="2"/>
    </row>
    <row r="888" ht="14.25" customHeight="1">
      <c r="N888" s="2"/>
    </row>
    <row r="889" ht="14.25" customHeight="1">
      <c r="N889" s="2"/>
    </row>
    <row r="890" ht="14.25" customHeight="1">
      <c r="N890" s="2"/>
    </row>
    <row r="891" ht="14.25" customHeight="1">
      <c r="N891" s="2"/>
    </row>
    <row r="892" ht="14.25" customHeight="1">
      <c r="N892" s="2"/>
    </row>
    <row r="893" ht="14.25" customHeight="1">
      <c r="N893" s="2"/>
    </row>
    <row r="894" ht="14.25" customHeight="1">
      <c r="N894" s="2"/>
    </row>
    <row r="895" ht="14.25" customHeight="1">
      <c r="N895" s="2"/>
    </row>
    <row r="896" ht="14.25" customHeight="1">
      <c r="N896" s="2"/>
    </row>
    <row r="897" ht="14.25" customHeight="1">
      <c r="N897" s="2"/>
    </row>
    <row r="898" ht="14.25" customHeight="1">
      <c r="N898" s="2"/>
    </row>
    <row r="899" ht="14.25" customHeight="1">
      <c r="N899" s="2"/>
    </row>
    <row r="900" ht="14.25" customHeight="1">
      <c r="N900" s="2"/>
    </row>
    <row r="901" ht="14.25" customHeight="1">
      <c r="N901" s="2"/>
    </row>
    <row r="902" ht="14.25" customHeight="1">
      <c r="N902" s="2"/>
    </row>
    <row r="903" ht="14.25" customHeight="1">
      <c r="N903" s="2"/>
    </row>
    <row r="904" ht="14.25" customHeight="1">
      <c r="N904" s="2"/>
    </row>
    <row r="905" ht="14.25" customHeight="1">
      <c r="N905" s="2"/>
    </row>
    <row r="906" ht="14.25" customHeight="1">
      <c r="N906" s="2"/>
    </row>
    <row r="907" ht="14.25" customHeight="1">
      <c r="N907" s="2"/>
    </row>
    <row r="908" ht="14.25" customHeight="1">
      <c r="N908" s="2"/>
    </row>
    <row r="909" ht="14.25" customHeight="1">
      <c r="N909" s="2"/>
    </row>
    <row r="910" ht="14.25" customHeight="1">
      <c r="N910" s="2"/>
    </row>
    <row r="911" ht="14.25" customHeight="1">
      <c r="N911" s="2"/>
    </row>
    <row r="912" ht="14.25" customHeight="1">
      <c r="N912" s="2"/>
    </row>
    <row r="913" ht="14.25" customHeight="1">
      <c r="N913" s="2"/>
    </row>
    <row r="914" ht="14.25" customHeight="1">
      <c r="N914" s="2"/>
    </row>
    <row r="915" ht="14.25" customHeight="1">
      <c r="N915" s="2"/>
    </row>
    <row r="916" ht="14.25" customHeight="1">
      <c r="N916" s="2"/>
    </row>
    <row r="917" ht="14.25" customHeight="1">
      <c r="N917" s="2"/>
    </row>
    <row r="918" ht="14.25" customHeight="1">
      <c r="N918" s="2"/>
    </row>
    <row r="919" ht="14.25" customHeight="1">
      <c r="N919" s="2"/>
    </row>
    <row r="920" ht="14.25" customHeight="1">
      <c r="N920" s="2"/>
    </row>
    <row r="921" ht="14.25" customHeight="1">
      <c r="N921" s="2"/>
    </row>
    <row r="922" ht="14.25" customHeight="1">
      <c r="N922" s="2"/>
    </row>
    <row r="923" ht="14.25" customHeight="1">
      <c r="N923" s="2"/>
    </row>
    <row r="924" ht="14.25" customHeight="1">
      <c r="N924" s="2"/>
    </row>
    <row r="925" ht="14.25" customHeight="1">
      <c r="N925" s="2"/>
    </row>
    <row r="926" ht="14.25" customHeight="1">
      <c r="N926" s="2"/>
    </row>
    <row r="927" ht="14.25" customHeight="1">
      <c r="N927" s="2"/>
    </row>
    <row r="928" ht="14.25" customHeight="1">
      <c r="N928" s="2"/>
    </row>
    <row r="929" ht="14.25" customHeight="1">
      <c r="N929" s="2"/>
    </row>
    <row r="930" ht="14.25" customHeight="1">
      <c r="N930" s="2"/>
    </row>
    <row r="931" ht="14.25" customHeight="1">
      <c r="N931" s="2"/>
    </row>
    <row r="932" ht="14.25" customHeight="1">
      <c r="N932" s="2"/>
    </row>
    <row r="933" ht="14.25" customHeight="1">
      <c r="N933" s="2"/>
    </row>
    <row r="934" ht="14.25" customHeight="1">
      <c r="N934" s="2"/>
    </row>
    <row r="935" ht="14.25" customHeight="1">
      <c r="N935" s="2"/>
    </row>
    <row r="936" ht="14.25" customHeight="1">
      <c r="N936" s="2"/>
    </row>
    <row r="937" ht="14.25" customHeight="1">
      <c r="N937" s="2"/>
    </row>
    <row r="938" ht="14.25" customHeight="1">
      <c r="N938" s="2"/>
    </row>
    <row r="939" ht="14.25" customHeight="1">
      <c r="N939" s="2"/>
    </row>
    <row r="940" ht="14.25" customHeight="1">
      <c r="N940" s="2"/>
    </row>
    <row r="941" ht="14.25" customHeight="1">
      <c r="N941" s="2"/>
    </row>
    <row r="942" ht="14.25" customHeight="1">
      <c r="N942" s="2"/>
    </row>
    <row r="943" ht="14.25" customHeight="1">
      <c r="N943" s="2"/>
    </row>
    <row r="944" ht="14.25" customHeight="1">
      <c r="N944" s="2"/>
    </row>
    <row r="945" ht="14.25" customHeight="1">
      <c r="N945" s="2"/>
    </row>
    <row r="946" ht="14.25" customHeight="1">
      <c r="N946" s="2"/>
    </row>
    <row r="947" ht="14.25" customHeight="1">
      <c r="N947" s="2"/>
    </row>
    <row r="948" ht="14.25" customHeight="1">
      <c r="N948" s="2"/>
    </row>
    <row r="949" ht="14.25" customHeight="1">
      <c r="N949" s="2"/>
    </row>
    <row r="950" ht="14.25" customHeight="1">
      <c r="N950" s="2"/>
    </row>
    <row r="951" ht="14.25" customHeight="1">
      <c r="N951" s="2"/>
    </row>
    <row r="952" ht="14.25" customHeight="1">
      <c r="N952" s="2"/>
    </row>
    <row r="953" ht="14.25" customHeight="1">
      <c r="N953" s="2"/>
    </row>
    <row r="954" ht="14.25" customHeight="1">
      <c r="N954" s="2"/>
    </row>
    <row r="955" ht="14.25" customHeight="1">
      <c r="N955" s="2"/>
    </row>
    <row r="956" ht="14.25" customHeight="1">
      <c r="N956" s="2"/>
    </row>
    <row r="957" ht="14.25" customHeight="1">
      <c r="N957" s="2"/>
    </row>
    <row r="958" ht="14.25" customHeight="1">
      <c r="N958" s="2"/>
    </row>
    <row r="959" ht="14.25" customHeight="1">
      <c r="N959" s="2"/>
    </row>
    <row r="960" ht="14.25" customHeight="1">
      <c r="N960" s="2"/>
    </row>
    <row r="961" ht="14.25" customHeight="1">
      <c r="N961" s="2"/>
    </row>
    <row r="962" ht="14.25" customHeight="1">
      <c r="N962" s="2"/>
    </row>
    <row r="963" ht="14.25" customHeight="1">
      <c r="N963" s="2"/>
    </row>
    <row r="964" ht="14.25" customHeight="1">
      <c r="N964" s="2"/>
    </row>
    <row r="965" ht="14.25" customHeight="1">
      <c r="N965" s="2"/>
    </row>
    <row r="966" ht="14.25" customHeight="1">
      <c r="N966" s="2"/>
    </row>
    <row r="967" ht="14.25" customHeight="1">
      <c r="N967" s="2"/>
    </row>
    <row r="968" ht="14.25" customHeight="1">
      <c r="N968" s="2"/>
    </row>
    <row r="969" ht="14.25" customHeight="1">
      <c r="N969" s="2"/>
    </row>
    <row r="970" ht="14.25" customHeight="1">
      <c r="N970" s="2"/>
    </row>
    <row r="971" ht="14.25" customHeight="1">
      <c r="N971" s="2"/>
    </row>
    <row r="972" ht="14.25" customHeight="1">
      <c r="N972" s="2"/>
    </row>
    <row r="973" ht="14.25" customHeight="1">
      <c r="N973" s="2"/>
    </row>
    <row r="974" ht="14.25" customHeight="1">
      <c r="N974" s="2"/>
    </row>
    <row r="975" ht="14.25" customHeight="1">
      <c r="N975" s="2"/>
    </row>
    <row r="976" ht="14.25" customHeight="1">
      <c r="N976" s="2"/>
    </row>
    <row r="977" ht="14.25" customHeight="1">
      <c r="N977" s="2"/>
    </row>
    <row r="978" ht="14.25" customHeight="1">
      <c r="N978" s="2"/>
    </row>
    <row r="979" ht="14.25" customHeight="1">
      <c r="N979" s="2"/>
    </row>
    <row r="980" ht="14.25" customHeight="1">
      <c r="N980" s="2"/>
    </row>
    <row r="981" ht="14.25" customHeight="1">
      <c r="N981" s="2"/>
    </row>
    <row r="982" ht="14.25" customHeight="1">
      <c r="N982" s="2"/>
    </row>
    <row r="983" ht="14.25" customHeight="1">
      <c r="N983" s="2"/>
    </row>
    <row r="984" ht="14.25" customHeight="1">
      <c r="N984" s="2"/>
    </row>
    <row r="985" ht="14.25" customHeight="1">
      <c r="N985" s="2"/>
    </row>
    <row r="986" ht="14.25" customHeight="1">
      <c r="N986" s="2"/>
    </row>
    <row r="987" ht="14.25" customHeight="1">
      <c r="N987" s="2"/>
    </row>
    <row r="988" ht="14.25" customHeight="1">
      <c r="N988" s="2"/>
    </row>
    <row r="989" ht="14.25" customHeight="1">
      <c r="N989" s="2"/>
    </row>
    <row r="990" ht="14.25" customHeight="1">
      <c r="N990" s="2"/>
    </row>
    <row r="991" ht="14.25" customHeight="1">
      <c r="N991" s="2"/>
    </row>
    <row r="992" ht="14.25" customHeight="1">
      <c r="N992" s="2"/>
    </row>
    <row r="993" ht="14.25" customHeight="1">
      <c r="N993" s="2"/>
    </row>
    <row r="994" ht="14.25" customHeight="1">
      <c r="N994" s="2"/>
    </row>
    <row r="995" ht="14.25" customHeight="1">
      <c r="N995" s="2"/>
    </row>
    <row r="996" ht="14.25" customHeight="1">
      <c r="N996" s="2"/>
    </row>
    <row r="997" ht="14.25" customHeight="1">
      <c r="N997" s="2"/>
    </row>
    <row r="998" ht="14.25" customHeight="1">
      <c r="N998" s="2"/>
    </row>
    <row r="999" ht="14.25" customHeight="1">
      <c r="N999" s="2"/>
    </row>
    <row r="1000" ht="14.25" customHeight="1">
      <c r="N1000" s="2"/>
    </row>
  </sheetData>
  <mergeCells count="40">
    <mergeCell ref="T162:U162"/>
    <mergeCell ref="T163:U163"/>
    <mergeCell ref="T164:U164"/>
    <mergeCell ref="T155:U155"/>
    <mergeCell ref="T156:U156"/>
    <mergeCell ref="T157:U157"/>
    <mergeCell ref="T158:U158"/>
    <mergeCell ref="T159:U159"/>
    <mergeCell ref="T160:U160"/>
    <mergeCell ref="T161:U161"/>
    <mergeCell ref="L13:O13"/>
    <mergeCell ref="P13:S13"/>
    <mergeCell ref="T13:W13"/>
    <mergeCell ref="X13:X14"/>
    <mergeCell ref="W129:X129"/>
    <mergeCell ref="E4:S4"/>
    <mergeCell ref="E5:S5"/>
    <mergeCell ref="E6:S6"/>
    <mergeCell ref="E7:S7"/>
    <mergeCell ref="G12:W12"/>
    <mergeCell ref="B13:B14"/>
    <mergeCell ref="C13:C14"/>
    <mergeCell ref="D147:G147"/>
    <mergeCell ref="H147:K147"/>
    <mergeCell ref="L147:O147"/>
    <mergeCell ref="P147:S147"/>
    <mergeCell ref="D13:F13"/>
    <mergeCell ref="G13:K13"/>
    <mergeCell ref="C129:D129"/>
    <mergeCell ref="I129:N129"/>
    <mergeCell ref="B146:U146"/>
    <mergeCell ref="B147:B148"/>
    <mergeCell ref="C147:C148"/>
    <mergeCell ref="T147:U148"/>
    <mergeCell ref="T149:U149"/>
    <mergeCell ref="T150:U150"/>
    <mergeCell ref="T151:U151"/>
    <mergeCell ref="T152:U152"/>
    <mergeCell ref="T153:U153"/>
    <mergeCell ref="T154:U154"/>
  </mergeCells>
  <conditionalFormatting sqref="D149:G160">
    <cfRule type="containsBlanks" dxfId="0" priority="1">
      <formula>LEN(TRIM(D149))=0</formula>
    </cfRule>
  </conditionalFormatting>
  <conditionalFormatting sqref="D162:G164">
    <cfRule type="containsBlanks" dxfId="0" priority="2">
      <formula>LEN(TRIM(D162))=0</formula>
    </cfRule>
  </conditionalFormatting>
  <conditionalFormatting sqref="G51:L54">
    <cfRule type="cellIs" dxfId="1" priority="3" operator="equal">
      <formula>"NO DISPONIBLE"</formula>
    </cfRule>
  </conditionalFormatting>
  <conditionalFormatting sqref="H15">
    <cfRule type="cellIs" dxfId="1" priority="4" operator="equal">
      <formula>"NO DISPONIBLE"</formula>
    </cfRule>
  </conditionalFormatting>
  <conditionalFormatting sqref="H154">
    <cfRule type="containsBlanks" dxfId="0" priority="5">
      <formula>LEN(TRIM(H154))=0</formula>
    </cfRule>
  </conditionalFormatting>
  <conditionalFormatting sqref="H156">
    <cfRule type="containsBlanks" dxfId="0" priority="6">
      <formula>LEN(TRIM(H156))=0</formula>
    </cfRule>
  </conditionalFormatting>
  <conditionalFormatting sqref="H159 D161:H161">
    <cfRule type="containsBlanks" dxfId="0" priority="7">
      <formula>LEN(TRIM(H159))=0</formula>
    </cfRule>
  </conditionalFormatting>
  <conditionalFormatting sqref="H16:K20">
    <cfRule type="containsBlanks" dxfId="0" priority="8">
      <formula>LEN(TRIM(H16))=0</formula>
    </cfRule>
  </conditionalFormatting>
  <conditionalFormatting sqref="H29:K37">
    <cfRule type="containsBlanks" dxfId="0" priority="9">
      <formula>LEN(TRIM(H29))=0</formula>
    </cfRule>
  </conditionalFormatting>
  <conditionalFormatting sqref="H47:K50">
    <cfRule type="containsBlanks" dxfId="0" priority="10">
      <formula>LEN(TRIM(H47))=0</formula>
    </cfRule>
  </conditionalFormatting>
  <conditionalFormatting sqref="H55:K69">
    <cfRule type="containsBlanks" dxfId="0" priority="11">
      <formula>LEN(TRIM(H55))=0</formula>
    </cfRule>
  </conditionalFormatting>
  <conditionalFormatting sqref="H76:K83">
    <cfRule type="containsBlanks" dxfId="0" priority="12">
      <formula>LEN(TRIM(H76))=0</formula>
    </cfRule>
  </conditionalFormatting>
  <conditionalFormatting sqref="H90:K102">
    <cfRule type="containsBlanks" dxfId="0" priority="13">
      <formula>LEN(TRIM(H90))=0</formula>
    </cfRule>
  </conditionalFormatting>
  <conditionalFormatting sqref="H104:K121">
    <cfRule type="containsBlanks" dxfId="0" priority="14">
      <formula>LEN(TRIM(H104))=0</formula>
    </cfRule>
  </conditionalFormatting>
  <conditionalFormatting sqref="H149:K153">
    <cfRule type="containsBlanks" dxfId="2" priority="15">
      <formula>LEN(TRIM(H149))=0</formula>
    </cfRule>
  </conditionalFormatting>
  <conditionalFormatting sqref="H160:K160">
    <cfRule type="containsBlanks" dxfId="2" priority="16">
      <formula>LEN(TRIM(H160))=0</formula>
    </cfRule>
  </conditionalFormatting>
  <conditionalFormatting sqref="H162:K164">
    <cfRule type="containsBlanks" dxfId="2" priority="17">
      <formula>LEN(TRIM(H162))=0</formula>
    </cfRule>
  </conditionalFormatting>
  <conditionalFormatting sqref="I15:K15">
    <cfRule type="cellIs" dxfId="1" priority="18" operator="equal">
      <formula>"NO DISPONIBLE"</formula>
    </cfRule>
  </conditionalFormatting>
  <conditionalFormatting sqref="I154:K159 H155 H157:H158 I161:K161">
    <cfRule type="containsBlanks" dxfId="2" priority="19">
      <formula>LEN(TRIM(I154))=0</formula>
    </cfRule>
  </conditionalFormatting>
  <conditionalFormatting sqref="L15">
    <cfRule type="cellIs" dxfId="1" priority="20" operator="equal">
      <formula>"NO DISPONIBLE"</formula>
    </cfRule>
  </conditionalFormatting>
  <conditionalFormatting sqref="L25:L37 N25 M29:N33">
    <cfRule type="containsBlanks" dxfId="2" priority="21">
      <formula>LEN(TRIM(L25))=0</formula>
    </cfRule>
  </conditionalFormatting>
  <conditionalFormatting sqref="L47:L50">
    <cfRule type="containsBlanks" dxfId="2" priority="22">
      <formula>LEN(TRIM(L47))=0</formula>
    </cfRule>
  </conditionalFormatting>
  <conditionalFormatting sqref="L55:L69 M56:N64">
    <cfRule type="containsBlanks" dxfId="2" priority="23">
      <formula>LEN(TRIM(L55))=0</formula>
    </cfRule>
  </conditionalFormatting>
  <conditionalFormatting sqref="L76:L83">
    <cfRule type="containsBlanks" dxfId="2" priority="24">
      <formula>LEN(TRIM(L76))=0</formula>
    </cfRule>
  </conditionalFormatting>
  <conditionalFormatting sqref="L90:L102">
    <cfRule type="containsBlanks" dxfId="2" priority="25">
      <formula>LEN(TRIM(L90))=0</formula>
    </cfRule>
  </conditionalFormatting>
  <conditionalFormatting sqref="L16:O20 R17:S121">
    <cfRule type="containsBlanks" dxfId="2" priority="26">
      <formula>LEN(TRIM(L16))=0</formula>
    </cfRule>
  </conditionalFormatting>
  <conditionalFormatting sqref="L149:S164">
    <cfRule type="cellIs" dxfId="3" priority="27" operator="equal">
      <formula>"NO APLICA"</formula>
    </cfRule>
  </conditionalFormatting>
  <conditionalFormatting sqref="L149:S164">
    <cfRule type="cellIs" dxfId="4" priority="28" operator="between">
      <formula>0.7</formula>
      <formula>1.2</formula>
    </cfRule>
  </conditionalFormatting>
  <conditionalFormatting sqref="L149:S164">
    <cfRule type="cellIs" dxfId="5" priority="29" operator="between">
      <formula>0.5</formula>
      <formula>0.7</formula>
    </cfRule>
  </conditionalFormatting>
  <conditionalFormatting sqref="L149:S164">
    <cfRule type="cellIs" dxfId="6" priority="30" operator="lessThan">
      <formula>0.5</formula>
    </cfRule>
  </conditionalFormatting>
  <conditionalFormatting sqref="L149:S164">
    <cfRule type="cellIs" dxfId="6" priority="31" operator="greaterThan">
      <formula>1.2</formula>
    </cfRule>
  </conditionalFormatting>
  <conditionalFormatting sqref="M15:N15">
    <cfRule type="cellIs" dxfId="1" priority="32" operator="equal">
      <formula>"NO DISPONIBLE"</formula>
    </cfRule>
  </conditionalFormatting>
  <conditionalFormatting sqref="L104:L121 M104:N104">
    <cfRule type="containsBlanks" dxfId="2" priority="33">
      <formula>LEN(TRIM(L104))=0</formula>
    </cfRule>
  </conditionalFormatting>
  <conditionalFormatting sqref="N15:O15">
    <cfRule type="containsBlanks" dxfId="2" priority="34">
      <formula>LEN(TRIM(N15))=0</formula>
    </cfRule>
  </conditionalFormatting>
  <conditionalFormatting sqref="P15:Q15">
    <cfRule type="cellIs" dxfId="4" priority="35" stopIfTrue="1" operator="equal">
      <formula>"100%"</formula>
    </cfRule>
  </conditionalFormatting>
  <conditionalFormatting sqref="P15:Q15">
    <cfRule type="cellIs" dxfId="6" priority="36" stopIfTrue="1" operator="lessThan">
      <formula>0.5</formula>
    </cfRule>
  </conditionalFormatting>
  <conditionalFormatting sqref="P15:Q15">
    <cfRule type="cellIs" dxfId="5" priority="37" stopIfTrue="1" operator="between">
      <formula>0.5</formula>
      <formula>0.7</formula>
    </cfRule>
  </conditionalFormatting>
  <conditionalFormatting sqref="P15:Q15">
    <cfRule type="cellIs" dxfId="4" priority="38" stopIfTrue="1" operator="between">
      <formula>0.7</formula>
      <formula>1.2</formula>
    </cfRule>
  </conditionalFormatting>
  <conditionalFormatting sqref="P15:Q15">
    <cfRule type="cellIs" dxfId="4" priority="39" stopIfTrue="1" operator="greaterThanOrEqual">
      <formula>1.2</formula>
    </cfRule>
  </conditionalFormatting>
  <conditionalFormatting sqref="P15:Q15">
    <cfRule type="containsBlanks" dxfId="2" priority="40" stopIfTrue="1">
      <formula>LEN(TRIM(P15))=0</formula>
    </cfRule>
  </conditionalFormatting>
  <conditionalFormatting sqref="P15:S121">
    <cfRule type="cellIs" dxfId="4" priority="41" stopIfTrue="1" operator="equal">
      <formula>"100%"</formula>
    </cfRule>
  </conditionalFormatting>
  <conditionalFormatting sqref="P15:S121">
    <cfRule type="cellIs" dxfId="6" priority="42" stopIfTrue="1" operator="lessThan">
      <formula>0.5</formula>
    </cfRule>
  </conditionalFormatting>
  <conditionalFormatting sqref="P15:S121">
    <cfRule type="cellIs" dxfId="5" priority="43" stopIfTrue="1" operator="between">
      <formula>0.5</formula>
      <formula>0.7</formula>
    </cfRule>
  </conditionalFormatting>
  <conditionalFormatting sqref="P15:S121">
    <cfRule type="cellIs" dxfId="4" priority="44" stopIfTrue="1" operator="between">
      <formula>0.7</formula>
      <formula>1.2</formula>
    </cfRule>
  </conditionalFormatting>
  <conditionalFormatting sqref="P15:S121">
    <cfRule type="cellIs" dxfId="4" priority="45" stopIfTrue="1" operator="greaterThanOrEqual">
      <formula>1.2</formula>
    </cfRule>
  </conditionalFormatting>
  <conditionalFormatting sqref="P15:S121">
    <cfRule type="containsBlanks" dxfId="2" priority="46" stopIfTrue="1">
      <formula>LEN(TRIM(P15))=0</formula>
    </cfRule>
  </conditionalFormatting>
  <printOptions/>
  <pageMargins bottom="0.75" footer="0.0" header="0.0" left="0.7" right="0.7" top="0.75"/>
  <pageSetup fitToHeight="0" paperSize="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23.29"/>
    <col customWidth="1" min="3" max="3" width="15.57"/>
    <col customWidth="1" min="4" max="4" width="17.57"/>
    <col customWidth="1" min="5" max="5" width="15.57"/>
    <col customWidth="1" min="6" max="6" width="16.14"/>
    <col customWidth="1" min="7" max="7" width="16.29"/>
    <col customWidth="1" min="8" max="8" width="18.14"/>
    <col customWidth="1" min="9" max="9" width="15.57"/>
    <col customWidth="1" min="10" max="10" width="15.0"/>
    <col customWidth="1" min="11" max="20" width="10.71"/>
    <col customWidth="1" min="21" max="21" width="55.57"/>
    <col customWidth="1" min="22" max="26" width="10.71"/>
  </cols>
  <sheetData>
    <row r="3">
      <c r="B3" s="102" t="s">
        <v>471</v>
      </c>
      <c r="C3" s="103"/>
      <c r="D3" s="103"/>
      <c r="E3" s="103"/>
      <c r="F3" s="103"/>
      <c r="G3" s="103"/>
      <c r="H3" s="103"/>
      <c r="I3" s="103"/>
      <c r="J3" s="103"/>
      <c r="K3" s="103"/>
      <c r="L3" s="103"/>
      <c r="M3" s="103"/>
      <c r="N3" s="103"/>
      <c r="O3" s="103"/>
      <c r="P3" s="103"/>
      <c r="Q3" s="103"/>
      <c r="R3" s="103"/>
      <c r="S3" s="103"/>
      <c r="T3" s="103"/>
      <c r="U3" s="104"/>
    </row>
    <row r="4">
      <c r="B4" s="105" t="s">
        <v>472</v>
      </c>
      <c r="C4" s="105" t="s">
        <v>473</v>
      </c>
      <c r="D4" s="102" t="s">
        <v>474</v>
      </c>
      <c r="E4" s="103"/>
      <c r="F4" s="103"/>
      <c r="G4" s="104"/>
      <c r="H4" s="106" t="s">
        <v>475</v>
      </c>
      <c r="I4" s="103"/>
      <c r="J4" s="103"/>
      <c r="K4" s="104"/>
      <c r="L4" s="106" t="s">
        <v>476</v>
      </c>
      <c r="M4" s="103"/>
      <c r="N4" s="103"/>
      <c r="O4" s="104"/>
      <c r="P4" s="106" t="s">
        <v>477</v>
      </c>
      <c r="Q4" s="103"/>
      <c r="R4" s="103"/>
      <c r="S4" s="107"/>
      <c r="T4" s="108" t="s">
        <v>478</v>
      </c>
      <c r="U4" s="109"/>
    </row>
    <row r="5">
      <c r="B5" s="110"/>
      <c r="C5" s="110"/>
      <c r="D5" s="111" t="s">
        <v>479</v>
      </c>
      <c r="E5" s="112" t="s">
        <v>480</v>
      </c>
      <c r="F5" s="113" t="s">
        <v>481</v>
      </c>
      <c r="G5" s="112" t="s">
        <v>482</v>
      </c>
      <c r="H5" s="156" t="s">
        <v>479</v>
      </c>
      <c r="I5" s="157" t="s">
        <v>480</v>
      </c>
      <c r="J5" s="158" t="s">
        <v>481</v>
      </c>
      <c r="K5" s="157" t="s">
        <v>482</v>
      </c>
      <c r="L5" s="111" t="s">
        <v>479</v>
      </c>
      <c r="M5" s="112" t="s">
        <v>480</v>
      </c>
      <c r="N5" s="113" t="s">
        <v>481</v>
      </c>
      <c r="O5" s="112" t="s">
        <v>482</v>
      </c>
      <c r="P5" s="111" t="s">
        <v>479</v>
      </c>
      <c r="Q5" s="112" t="s">
        <v>480</v>
      </c>
      <c r="R5" s="113" t="s">
        <v>481</v>
      </c>
      <c r="S5" s="114" t="s">
        <v>482</v>
      </c>
      <c r="T5" s="115"/>
      <c r="U5" s="116"/>
    </row>
    <row r="6">
      <c r="B6" s="117" t="s">
        <v>483</v>
      </c>
      <c r="C6" s="159">
        <v>1.4241368E7</v>
      </c>
      <c r="D6" s="160">
        <v>3346174.0</v>
      </c>
      <c r="E6" s="160">
        <v>3255988.0</v>
      </c>
      <c r="F6" s="160">
        <v>3337487.0</v>
      </c>
      <c r="G6" s="160">
        <v>4301719.0</v>
      </c>
      <c r="H6" s="161">
        <v>4028140.0</v>
      </c>
      <c r="I6" s="161">
        <v>4650577.0</v>
      </c>
      <c r="J6" s="162"/>
      <c r="K6" s="162"/>
      <c r="L6" s="34">
        <f t="shared" ref="L6:O6" si="1">IFERROR((H6/D6),"NO APLICA")</f>
        <v>1.203804704</v>
      </c>
      <c r="M6" s="34">
        <f t="shared" si="1"/>
        <v>1.428315153</v>
      </c>
      <c r="N6" s="34">
        <f t="shared" si="1"/>
        <v>0</v>
      </c>
      <c r="O6" s="34">
        <f t="shared" si="1"/>
        <v>0</v>
      </c>
      <c r="P6" s="34">
        <f t="shared" ref="P6:P22" si="3">IFERROR(((H6)/(D6)),"NO APLICA")</f>
        <v>1.203804704</v>
      </c>
      <c r="Q6" s="34">
        <f t="shared" ref="Q6:Q22" si="4">IFERROR(((H6+I6)/(D6+E6)),"NO APLICA")</f>
        <v>1.314526514</v>
      </c>
      <c r="R6" s="34">
        <f t="shared" ref="R6:R22" si="5">IFERROR(((H6+I6+J6)/(D6+E6+F6)),"NO APLICA")</f>
        <v>0.8731411944</v>
      </c>
      <c r="S6" s="34"/>
      <c r="T6" s="147" t="s">
        <v>504</v>
      </c>
      <c r="U6" s="15"/>
    </row>
    <row r="7" hidden="1">
      <c r="B7" s="117"/>
      <c r="C7" s="40"/>
      <c r="D7" s="160"/>
      <c r="E7" s="160"/>
      <c r="F7" s="160"/>
      <c r="G7" s="160"/>
      <c r="H7" s="161"/>
      <c r="I7" s="161"/>
      <c r="J7" s="162"/>
      <c r="K7" s="162"/>
      <c r="L7" s="34" t="str">
        <f t="shared" ref="L7:O7" si="2">IFERROR((H7/D7),"NO APLICA")</f>
        <v>NO APLICA</v>
      </c>
      <c r="M7" s="34" t="str">
        <f t="shared" si="2"/>
        <v>NO APLICA</v>
      </c>
      <c r="N7" s="34" t="str">
        <f t="shared" si="2"/>
        <v>NO APLICA</v>
      </c>
      <c r="O7" s="34" t="str">
        <f t="shared" si="2"/>
        <v>NO APLICA</v>
      </c>
      <c r="P7" s="34" t="str">
        <f t="shared" si="3"/>
        <v>NO APLICA</v>
      </c>
      <c r="Q7" s="34" t="str">
        <f t="shared" si="4"/>
        <v>NO APLICA</v>
      </c>
      <c r="R7" s="34" t="str">
        <f t="shared" si="5"/>
        <v>NO APLICA</v>
      </c>
      <c r="S7" s="34" t="str">
        <f t="shared" ref="S7:S8" si="7">IFERROR(((H7+I7+J7+K7)/(D7+E7+F7+G7)),"NO APLICA")</f>
        <v>NO APLICA</v>
      </c>
      <c r="T7" s="147" t="s">
        <v>505</v>
      </c>
      <c r="U7" s="15"/>
    </row>
    <row r="8">
      <c r="B8" s="117" t="s">
        <v>506</v>
      </c>
      <c r="C8" s="40" t="s">
        <v>485</v>
      </c>
      <c r="D8" s="160">
        <v>0.0</v>
      </c>
      <c r="E8" s="160">
        <v>0.0</v>
      </c>
      <c r="F8" s="160">
        <v>0.0</v>
      </c>
      <c r="G8" s="160">
        <v>0.0</v>
      </c>
      <c r="H8" s="161">
        <v>0.0</v>
      </c>
      <c r="I8" s="161">
        <v>0.0</v>
      </c>
      <c r="J8" s="162"/>
      <c r="K8" s="162"/>
      <c r="L8" s="34" t="str">
        <f t="shared" ref="L8:O8" si="6">IFERROR((H8/D8),"NO APLICA")</f>
        <v>NO APLICA</v>
      </c>
      <c r="M8" s="34" t="str">
        <f t="shared" si="6"/>
        <v>NO APLICA</v>
      </c>
      <c r="N8" s="34" t="str">
        <f t="shared" si="6"/>
        <v>NO APLICA</v>
      </c>
      <c r="O8" s="34" t="str">
        <f t="shared" si="6"/>
        <v>NO APLICA</v>
      </c>
      <c r="P8" s="34" t="str">
        <f t="shared" si="3"/>
        <v>NO APLICA</v>
      </c>
      <c r="Q8" s="34" t="str">
        <f t="shared" si="4"/>
        <v>NO APLICA</v>
      </c>
      <c r="R8" s="34" t="str">
        <f t="shared" si="5"/>
        <v>NO APLICA</v>
      </c>
      <c r="S8" s="34" t="str">
        <f t="shared" si="7"/>
        <v>NO APLICA</v>
      </c>
      <c r="T8" s="147" t="s">
        <v>504</v>
      </c>
      <c r="U8" s="15"/>
    </row>
    <row r="9">
      <c r="B9" s="117" t="s">
        <v>486</v>
      </c>
      <c r="C9" s="133">
        <v>5574823.0</v>
      </c>
      <c r="D9" s="163">
        <v>1279296.0</v>
      </c>
      <c r="E9" s="163">
        <v>1216518.0</v>
      </c>
      <c r="F9" s="163">
        <v>1271620.0</v>
      </c>
      <c r="G9" s="163">
        <v>1807389.0</v>
      </c>
      <c r="H9" s="164">
        <v>982145.82</v>
      </c>
      <c r="I9" s="165">
        <v>1250763.89</v>
      </c>
      <c r="J9" s="166"/>
      <c r="K9" s="166"/>
      <c r="L9" s="34">
        <f t="shared" ref="L9:O9" si="8">IFERROR((H9/D9),"NO APLICA")</f>
        <v>0.7677236699</v>
      </c>
      <c r="M9" s="34">
        <f t="shared" si="8"/>
        <v>1.028150747</v>
      </c>
      <c r="N9" s="34">
        <f t="shared" si="8"/>
        <v>0</v>
      </c>
      <c r="O9" s="34">
        <f t="shared" si="8"/>
        <v>0</v>
      </c>
      <c r="P9" s="34">
        <f t="shared" si="3"/>
        <v>0.7677236699</v>
      </c>
      <c r="Q9" s="34">
        <f t="shared" si="4"/>
        <v>0.8946619059</v>
      </c>
      <c r="R9" s="34">
        <f t="shared" si="5"/>
        <v>0.5926871473</v>
      </c>
      <c r="S9" s="34"/>
      <c r="T9" s="147" t="s">
        <v>504</v>
      </c>
      <c r="U9" s="15"/>
    </row>
    <row r="10">
      <c r="B10" s="132" t="s">
        <v>507</v>
      </c>
      <c r="C10" s="133">
        <v>4900000.0</v>
      </c>
      <c r="D10" s="163">
        <v>1228206.0</v>
      </c>
      <c r="E10" s="163">
        <v>1290264.0</v>
      </c>
      <c r="F10" s="163">
        <v>1191265.0</v>
      </c>
      <c r="G10" s="163">
        <v>1190265.0</v>
      </c>
      <c r="H10" s="164">
        <v>974224.82</v>
      </c>
      <c r="I10" s="165">
        <v>1240319.48</v>
      </c>
      <c r="J10" s="166"/>
      <c r="K10" s="166"/>
      <c r="L10" s="34">
        <f t="shared" ref="L10:O10" si="9">IFERROR((H10/D10),"NO APLICA")</f>
        <v>0.7932096244</v>
      </c>
      <c r="M10" s="34">
        <f t="shared" si="9"/>
        <v>0.9612912396</v>
      </c>
      <c r="N10" s="34">
        <f t="shared" si="9"/>
        <v>0</v>
      </c>
      <c r="O10" s="34">
        <f t="shared" si="9"/>
        <v>0</v>
      </c>
      <c r="P10" s="34">
        <f t="shared" si="3"/>
        <v>0.7932096244</v>
      </c>
      <c r="Q10" s="34">
        <f t="shared" si="4"/>
        <v>0.8793212943</v>
      </c>
      <c r="R10" s="34">
        <f t="shared" si="5"/>
        <v>0.5969548499</v>
      </c>
      <c r="S10" s="34"/>
      <c r="T10" s="147" t="s">
        <v>504</v>
      </c>
      <c r="U10" s="15"/>
    </row>
    <row r="11" ht="142.5" customHeight="1">
      <c r="B11" s="132" t="s">
        <v>489</v>
      </c>
      <c r="C11" s="133">
        <v>300000.0</v>
      </c>
      <c r="D11" s="163">
        <v>92692.0</v>
      </c>
      <c r="E11" s="163">
        <v>61836.0</v>
      </c>
      <c r="F11" s="163">
        <v>79236.0</v>
      </c>
      <c r="G11" s="163">
        <v>66236.0</v>
      </c>
      <c r="H11" s="164">
        <v>61835.94</v>
      </c>
      <c r="I11" s="167">
        <v>58083.0</v>
      </c>
      <c r="J11" s="167">
        <v>89942.98</v>
      </c>
      <c r="K11" s="164"/>
      <c r="L11" s="34">
        <f t="shared" ref="L11:O11" si="10">IFERROR((H11/D11),"NO APLICA")</f>
        <v>0.6671119406</v>
      </c>
      <c r="M11" s="34">
        <f t="shared" si="10"/>
        <v>0.9393071997</v>
      </c>
      <c r="N11" s="34">
        <f t="shared" si="10"/>
        <v>1.13512772</v>
      </c>
      <c r="O11" s="34">
        <f t="shared" si="10"/>
        <v>0</v>
      </c>
      <c r="P11" s="34">
        <f t="shared" si="3"/>
        <v>0.6671119406</v>
      </c>
      <c r="Q11" s="34">
        <f t="shared" si="4"/>
        <v>0.7760337285</v>
      </c>
      <c r="R11" s="34">
        <f t="shared" si="5"/>
        <v>0.8977512363</v>
      </c>
      <c r="S11" s="34"/>
      <c r="T11" s="147" t="s">
        <v>508</v>
      </c>
      <c r="U11" s="15"/>
    </row>
    <row r="12" ht="90.0" customHeight="1">
      <c r="B12" s="132" t="s">
        <v>490</v>
      </c>
      <c r="C12" s="133">
        <v>1.3501582E7</v>
      </c>
      <c r="D12" s="163">
        <v>3375395.5</v>
      </c>
      <c r="E12" s="163">
        <v>3375395.5</v>
      </c>
      <c r="F12" s="163">
        <v>3375395.5</v>
      </c>
      <c r="G12" s="163">
        <v>3375395.5</v>
      </c>
      <c r="H12" s="164">
        <v>3375395.5</v>
      </c>
      <c r="I12" s="164">
        <v>372855.86</v>
      </c>
      <c r="J12" s="164">
        <v>227554.13</v>
      </c>
      <c r="K12" s="166"/>
      <c r="L12" s="34">
        <f t="shared" ref="L12:O12" si="11">IFERROR((H12/D12),"NO APLICA")</f>
        <v>1</v>
      </c>
      <c r="M12" s="34">
        <f t="shared" si="11"/>
        <v>0.1104628658</v>
      </c>
      <c r="N12" s="34">
        <f t="shared" si="11"/>
        <v>0.06741554582</v>
      </c>
      <c r="O12" s="34">
        <f t="shared" si="11"/>
        <v>0</v>
      </c>
      <c r="P12" s="34">
        <f t="shared" si="3"/>
        <v>1</v>
      </c>
      <c r="Q12" s="34">
        <f t="shared" si="4"/>
        <v>0.5552314329</v>
      </c>
      <c r="R12" s="34">
        <f t="shared" si="5"/>
        <v>0.3926261372</v>
      </c>
      <c r="S12" s="34"/>
      <c r="T12" s="147" t="s">
        <v>509</v>
      </c>
      <c r="U12" s="15"/>
    </row>
    <row r="13" ht="87.75" customHeight="1">
      <c r="B13" s="132" t="s">
        <v>491</v>
      </c>
      <c r="C13" s="133">
        <v>850000.0</v>
      </c>
      <c r="D13" s="163">
        <v>105252.0</v>
      </c>
      <c r="E13" s="163">
        <v>340702.0</v>
      </c>
      <c r="F13" s="163">
        <v>229702.0</v>
      </c>
      <c r="G13" s="163">
        <v>174344.0</v>
      </c>
      <c r="H13" s="164">
        <v>20980.42</v>
      </c>
      <c r="I13" s="168">
        <v>327055.82</v>
      </c>
      <c r="J13" s="165">
        <v>84327.56</v>
      </c>
      <c r="K13" s="166"/>
      <c r="L13" s="34">
        <f t="shared" ref="L13:O13" si="12">IFERROR((H13/D13),"NO APLICA")</f>
        <v>0.1993351195</v>
      </c>
      <c r="M13" s="34">
        <f t="shared" si="12"/>
        <v>0.9599468744</v>
      </c>
      <c r="N13" s="34">
        <f t="shared" si="12"/>
        <v>0.3671172214</v>
      </c>
      <c r="O13" s="34">
        <f t="shared" si="12"/>
        <v>0</v>
      </c>
      <c r="P13" s="34">
        <f t="shared" si="3"/>
        <v>0.1993351195</v>
      </c>
      <c r="Q13" s="34">
        <f t="shared" si="4"/>
        <v>0.7804308068</v>
      </c>
      <c r="R13" s="34">
        <f t="shared" si="5"/>
        <v>0.6399170584</v>
      </c>
      <c r="S13" s="34"/>
      <c r="T13" s="147" t="s">
        <v>510</v>
      </c>
      <c r="U13" s="15"/>
    </row>
    <row r="14">
      <c r="B14" s="132" t="s">
        <v>511</v>
      </c>
      <c r="C14" s="169">
        <v>9400000.0</v>
      </c>
      <c r="D14" s="163">
        <v>2762464.0</v>
      </c>
      <c r="E14" s="163">
        <v>2367240.0</v>
      </c>
      <c r="F14" s="163">
        <v>2138258.0</v>
      </c>
      <c r="G14" s="163">
        <v>1367273.0</v>
      </c>
      <c r="H14" s="164">
        <v>2762464.0</v>
      </c>
      <c r="I14" s="161">
        <v>2938198.0</v>
      </c>
      <c r="J14" s="162"/>
      <c r="K14" s="170"/>
      <c r="L14" s="34">
        <f t="shared" ref="L14:O14" si="13">IFERROR((H14/D14),"NO APLICA")</f>
        <v>1</v>
      </c>
      <c r="M14" s="34">
        <f t="shared" si="13"/>
        <v>1.24119143</v>
      </c>
      <c r="N14" s="34">
        <f t="shared" si="13"/>
        <v>0</v>
      </c>
      <c r="O14" s="34">
        <f t="shared" si="13"/>
        <v>0</v>
      </c>
      <c r="P14" s="34">
        <f t="shared" si="3"/>
        <v>1</v>
      </c>
      <c r="Q14" s="34">
        <f t="shared" si="4"/>
        <v>1.111304278</v>
      </c>
      <c r="R14" s="34">
        <f t="shared" si="5"/>
        <v>0.784354954</v>
      </c>
      <c r="S14" s="34"/>
      <c r="T14" s="147" t="s">
        <v>504</v>
      </c>
      <c r="U14" s="15"/>
    </row>
    <row r="15">
      <c r="B15" s="132" t="s">
        <v>494</v>
      </c>
      <c r="C15" s="148">
        <v>1550000.0</v>
      </c>
      <c r="D15" s="160">
        <v>281387.0</v>
      </c>
      <c r="E15" s="163">
        <v>504090.0</v>
      </c>
      <c r="F15" s="163">
        <v>442663.0</v>
      </c>
      <c r="G15" s="163" t="s">
        <v>495</v>
      </c>
      <c r="H15" s="164">
        <v>158943.93</v>
      </c>
      <c r="I15" s="161">
        <v>1285693.0</v>
      </c>
      <c r="J15" s="161">
        <v>242643.64</v>
      </c>
      <c r="K15" s="170"/>
      <c r="L15" s="34">
        <f t="shared" ref="L15:O15" si="14">IFERROR((H15/D15),"NO APLICA")</f>
        <v>0.5648588243</v>
      </c>
      <c r="M15" s="34">
        <f t="shared" si="14"/>
        <v>2.550522724</v>
      </c>
      <c r="N15" s="34">
        <f t="shared" si="14"/>
        <v>0.5481452934</v>
      </c>
      <c r="O15" s="34" t="str">
        <f t="shared" si="14"/>
        <v>NO APLICA</v>
      </c>
      <c r="P15" s="34">
        <f t="shared" si="3"/>
        <v>0.5648588243</v>
      </c>
      <c r="Q15" s="34">
        <f t="shared" si="4"/>
        <v>1.839184254</v>
      </c>
      <c r="R15" s="34">
        <f t="shared" si="5"/>
        <v>1.373850351</v>
      </c>
      <c r="S15" s="34"/>
      <c r="T15" s="147" t="s">
        <v>512</v>
      </c>
      <c r="U15" s="15"/>
    </row>
    <row r="16" ht="187.5" customHeight="1">
      <c r="B16" s="132" t="s">
        <v>496</v>
      </c>
      <c r="C16" s="133">
        <v>600000.0</v>
      </c>
      <c r="D16" s="163">
        <v>150000.0</v>
      </c>
      <c r="E16" s="163">
        <v>150000.0</v>
      </c>
      <c r="F16" s="163">
        <v>150000.0</v>
      </c>
      <c r="G16" s="163">
        <v>150000.0</v>
      </c>
      <c r="H16" s="164">
        <v>50009.08</v>
      </c>
      <c r="I16" s="161">
        <v>134568.3</v>
      </c>
      <c r="J16" s="161">
        <v>96038.72</v>
      </c>
      <c r="K16" s="162"/>
      <c r="L16" s="34">
        <f t="shared" ref="L16:O16" si="15">IFERROR((H16/D16),"NO APLICA")</f>
        <v>0.3333938667</v>
      </c>
      <c r="M16" s="34">
        <f t="shared" si="15"/>
        <v>0.897122</v>
      </c>
      <c r="N16" s="34">
        <f t="shared" si="15"/>
        <v>0.6402581333</v>
      </c>
      <c r="O16" s="34">
        <f t="shared" si="15"/>
        <v>0</v>
      </c>
      <c r="P16" s="34">
        <f t="shared" si="3"/>
        <v>0.3333938667</v>
      </c>
      <c r="Q16" s="34">
        <f t="shared" si="4"/>
        <v>0.6152579333</v>
      </c>
      <c r="R16" s="34">
        <f t="shared" si="5"/>
        <v>0.6235913333</v>
      </c>
      <c r="S16" s="34"/>
      <c r="T16" s="147" t="s">
        <v>513</v>
      </c>
      <c r="U16" s="15"/>
    </row>
    <row r="17">
      <c r="B17" s="132" t="s">
        <v>497</v>
      </c>
      <c r="C17" s="148">
        <v>7500000.0</v>
      </c>
      <c r="D17" s="163">
        <v>1875000.0</v>
      </c>
      <c r="E17" s="163">
        <v>1875000.0</v>
      </c>
      <c r="F17" s="163">
        <v>1875000.0</v>
      </c>
      <c r="G17" s="163">
        <v>1875000.0</v>
      </c>
      <c r="H17" s="164">
        <v>1875000.0</v>
      </c>
      <c r="I17" s="161">
        <v>3476005.0</v>
      </c>
      <c r="J17" s="162"/>
      <c r="K17" s="170"/>
      <c r="L17" s="34">
        <f t="shared" ref="L17:O17" si="16">IFERROR((H17/D17),"NO APLICA")</f>
        <v>1</v>
      </c>
      <c r="M17" s="34">
        <f t="shared" si="16"/>
        <v>1.853869333</v>
      </c>
      <c r="N17" s="34">
        <f t="shared" si="16"/>
        <v>0</v>
      </c>
      <c r="O17" s="34">
        <f t="shared" si="16"/>
        <v>0</v>
      </c>
      <c r="P17" s="34">
        <f t="shared" si="3"/>
        <v>1</v>
      </c>
      <c r="Q17" s="34">
        <f t="shared" si="4"/>
        <v>1.426934667</v>
      </c>
      <c r="R17" s="34">
        <f t="shared" si="5"/>
        <v>0.9512897778</v>
      </c>
      <c r="S17" s="34"/>
      <c r="T17" s="147" t="s">
        <v>504</v>
      </c>
      <c r="U17" s="15"/>
    </row>
    <row r="18">
      <c r="B18" s="132" t="s">
        <v>498</v>
      </c>
      <c r="C18" s="133">
        <v>8000000.0</v>
      </c>
      <c r="D18" s="163">
        <v>2000000.0</v>
      </c>
      <c r="E18" s="163">
        <v>2000000.0</v>
      </c>
      <c r="F18" s="163">
        <v>2000000.0</v>
      </c>
      <c r="G18" s="163">
        <v>2000000.0</v>
      </c>
      <c r="H18" s="164">
        <v>587621.94</v>
      </c>
      <c r="I18" s="167">
        <v>2199701.12</v>
      </c>
      <c r="J18" s="167">
        <v>1221135.07</v>
      </c>
      <c r="K18" s="164">
        <v>0.0</v>
      </c>
      <c r="L18" s="34">
        <f t="shared" ref="L18:O18" si="17">IFERROR((H18/D18),"NO APLICA")</f>
        <v>0.29381097</v>
      </c>
      <c r="M18" s="34">
        <f t="shared" si="17"/>
        <v>1.09985056</v>
      </c>
      <c r="N18" s="34">
        <f t="shared" si="17"/>
        <v>0.610567535</v>
      </c>
      <c r="O18" s="34">
        <f t="shared" si="17"/>
        <v>0</v>
      </c>
      <c r="P18" s="34">
        <f t="shared" si="3"/>
        <v>0.29381097</v>
      </c>
      <c r="Q18" s="34">
        <f t="shared" si="4"/>
        <v>0.696830765</v>
      </c>
      <c r="R18" s="34">
        <f t="shared" si="5"/>
        <v>0.668076355</v>
      </c>
      <c r="S18" s="34"/>
      <c r="T18" s="147" t="s">
        <v>504</v>
      </c>
      <c r="U18" s="15"/>
    </row>
    <row r="19">
      <c r="B19" s="132" t="s">
        <v>499</v>
      </c>
      <c r="C19" s="133">
        <v>8172197.0</v>
      </c>
      <c r="D19" s="160">
        <v>2042049.25</v>
      </c>
      <c r="E19" s="163">
        <v>2042049.25</v>
      </c>
      <c r="F19" s="163">
        <v>2042049.25</v>
      </c>
      <c r="G19" s="163">
        <v>2042049.25</v>
      </c>
      <c r="H19" s="164">
        <v>2042049.25</v>
      </c>
      <c r="I19" s="164">
        <v>2042049.25</v>
      </c>
      <c r="J19" s="164">
        <v>2042049.25</v>
      </c>
      <c r="K19" s="170"/>
      <c r="L19" s="34">
        <f t="shared" ref="L19:O19" si="18">IFERROR((H19/D19),"NO APLICA")</f>
        <v>1</v>
      </c>
      <c r="M19" s="34">
        <f t="shared" si="18"/>
        <v>1</v>
      </c>
      <c r="N19" s="34">
        <f t="shared" si="18"/>
        <v>1</v>
      </c>
      <c r="O19" s="34">
        <f t="shared" si="18"/>
        <v>0</v>
      </c>
      <c r="P19" s="34">
        <f t="shared" si="3"/>
        <v>1</v>
      </c>
      <c r="Q19" s="34">
        <f t="shared" si="4"/>
        <v>1</v>
      </c>
      <c r="R19" s="34">
        <f t="shared" si="5"/>
        <v>1</v>
      </c>
      <c r="S19" s="34"/>
      <c r="T19" s="147" t="s">
        <v>504</v>
      </c>
      <c r="U19" s="15"/>
    </row>
    <row r="20">
      <c r="B20" s="132" t="s">
        <v>501</v>
      </c>
      <c r="C20" s="133">
        <v>7704115.0</v>
      </c>
      <c r="D20" s="163">
        <v>1926028.75</v>
      </c>
      <c r="E20" s="163">
        <v>1926028.75</v>
      </c>
      <c r="F20" s="163">
        <v>1926028.75</v>
      </c>
      <c r="G20" s="163">
        <v>1926028.75</v>
      </c>
      <c r="H20" s="164">
        <v>1122711.42</v>
      </c>
      <c r="I20" s="165">
        <v>3195741.02</v>
      </c>
      <c r="J20" s="166"/>
      <c r="K20" s="166"/>
      <c r="L20" s="34">
        <f t="shared" ref="L20:O20" si="19">IFERROR((H20/D20),"NO APLICA")</f>
        <v>0.5829151927</v>
      </c>
      <c r="M20" s="34">
        <f t="shared" si="19"/>
        <v>1.659238482</v>
      </c>
      <c r="N20" s="34">
        <f t="shared" si="19"/>
        <v>0</v>
      </c>
      <c r="O20" s="34">
        <f t="shared" si="19"/>
        <v>0</v>
      </c>
      <c r="P20" s="34">
        <f t="shared" si="3"/>
        <v>0.5829151927</v>
      </c>
      <c r="Q20" s="34">
        <f t="shared" si="4"/>
        <v>1.121076838</v>
      </c>
      <c r="R20" s="34">
        <f t="shared" si="5"/>
        <v>0.7473845583</v>
      </c>
      <c r="S20" s="34"/>
      <c r="T20" s="147" t="s">
        <v>504</v>
      </c>
      <c r="U20" s="15"/>
    </row>
    <row r="21">
      <c r="B21" s="154" t="s">
        <v>502</v>
      </c>
      <c r="C21" s="133">
        <v>6200000.0</v>
      </c>
      <c r="D21" s="163">
        <v>939591.0</v>
      </c>
      <c r="E21" s="163">
        <v>904591.0</v>
      </c>
      <c r="F21" s="163">
        <v>1071224.0</v>
      </c>
      <c r="G21" s="163">
        <v>3284594.0</v>
      </c>
      <c r="H21" s="164">
        <v>905506.23</v>
      </c>
      <c r="I21" s="165">
        <v>660138.75</v>
      </c>
      <c r="J21" s="165">
        <v>439552.03</v>
      </c>
      <c r="K21" s="166"/>
      <c r="L21" s="34">
        <f t="shared" ref="L21:O21" si="20">IFERROR((H21/D21),"NO APLICA")</f>
        <v>0.9637238224</v>
      </c>
      <c r="M21" s="34">
        <f t="shared" si="20"/>
        <v>0.7297648882</v>
      </c>
      <c r="N21" s="34">
        <f t="shared" si="20"/>
        <v>0.4103269064</v>
      </c>
      <c r="O21" s="34">
        <f t="shared" si="20"/>
        <v>0</v>
      </c>
      <c r="P21" s="34">
        <f t="shared" si="3"/>
        <v>0.9637238224</v>
      </c>
      <c r="Q21" s="34">
        <f t="shared" si="4"/>
        <v>0.8489644623</v>
      </c>
      <c r="R21" s="34">
        <f t="shared" si="5"/>
        <v>0.6877934017</v>
      </c>
      <c r="S21" s="34"/>
      <c r="T21" s="147" t="s">
        <v>514</v>
      </c>
      <c r="U21" s="15"/>
    </row>
    <row r="22" ht="15.75" customHeight="1">
      <c r="B22" s="133" t="s">
        <v>503</v>
      </c>
      <c r="C22" s="133">
        <f t="shared" ref="C22:K22" si="21">SUM(C6:C21)</f>
        <v>88494085</v>
      </c>
      <c r="D22" s="133">
        <f t="shared" si="21"/>
        <v>21403535.5</v>
      </c>
      <c r="E22" s="133">
        <f t="shared" si="21"/>
        <v>21309702.5</v>
      </c>
      <c r="F22" s="133">
        <f t="shared" si="21"/>
        <v>21129928.5</v>
      </c>
      <c r="G22" s="133">
        <f t="shared" si="21"/>
        <v>23560293.5</v>
      </c>
      <c r="H22" s="133">
        <f t="shared" si="21"/>
        <v>18947028.35</v>
      </c>
      <c r="I22" s="133">
        <f t="shared" si="21"/>
        <v>23831749.49</v>
      </c>
      <c r="J22" s="133">
        <f t="shared" si="21"/>
        <v>4443243.38</v>
      </c>
      <c r="K22" s="133">
        <f t="shared" si="21"/>
        <v>0</v>
      </c>
      <c r="L22" s="34">
        <f t="shared" ref="L22:O22" si="22">IFERROR((H22/D22),"NO APLICA")</f>
        <v>0.8852289076</v>
      </c>
      <c r="M22" s="34">
        <f t="shared" si="22"/>
        <v>1.118352051</v>
      </c>
      <c r="N22" s="34">
        <f t="shared" si="22"/>
        <v>0.2102819884</v>
      </c>
      <c r="O22" s="34">
        <f t="shared" si="22"/>
        <v>0</v>
      </c>
      <c r="P22" s="34">
        <f t="shared" si="3"/>
        <v>0.8852289076</v>
      </c>
      <c r="Q22" s="34">
        <f t="shared" si="4"/>
        <v>1.001534415</v>
      </c>
      <c r="R22" s="34">
        <f t="shared" si="5"/>
        <v>0.7396566275</v>
      </c>
      <c r="S22" s="34">
        <f>IFERROR(((H22+I22+J22+K22)/(D22+E22+F22+G22)),"NO APLICA")</f>
        <v>0.5402763371</v>
      </c>
      <c r="T22" s="171"/>
      <c r="U22" s="15"/>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5">
    <mergeCell ref="B3:U3"/>
    <mergeCell ref="B4:B5"/>
    <mergeCell ref="C4:C5"/>
    <mergeCell ref="D4:G4"/>
    <mergeCell ref="H4:K4"/>
    <mergeCell ref="L4:O4"/>
    <mergeCell ref="P4:S4"/>
    <mergeCell ref="T4:U5"/>
    <mergeCell ref="T6:U6"/>
    <mergeCell ref="T7:U7"/>
    <mergeCell ref="T8:U8"/>
    <mergeCell ref="T9:U9"/>
    <mergeCell ref="T10:U10"/>
    <mergeCell ref="T11:U11"/>
    <mergeCell ref="T19:U19"/>
    <mergeCell ref="T20:U20"/>
    <mergeCell ref="T21:U21"/>
    <mergeCell ref="T22:U22"/>
    <mergeCell ref="T12:U12"/>
    <mergeCell ref="T13:U13"/>
    <mergeCell ref="T14:U14"/>
    <mergeCell ref="T15:U15"/>
    <mergeCell ref="T16:U16"/>
    <mergeCell ref="T17:U17"/>
    <mergeCell ref="T18:U18"/>
  </mergeCells>
  <conditionalFormatting sqref="D6:G18">
    <cfRule type="containsBlanks" dxfId="0" priority="1">
      <formula>LEN(TRIM(D6))=0</formula>
    </cfRule>
  </conditionalFormatting>
  <conditionalFormatting sqref="D20:G21">
    <cfRule type="containsBlanks" dxfId="0" priority="2">
      <formula>LEN(TRIM(D20))=0</formula>
    </cfRule>
  </conditionalFormatting>
  <conditionalFormatting sqref="H12:J12">
    <cfRule type="containsBlanks" dxfId="0" priority="3">
      <formula>LEN(TRIM(H12))=0</formula>
    </cfRule>
  </conditionalFormatting>
  <conditionalFormatting sqref="H14">
    <cfRule type="containsBlanks" dxfId="0" priority="4">
      <formula>LEN(TRIM(H14))=0</formula>
    </cfRule>
  </conditionalFormatting>
  <conditionalFormatting sqref="H17 D19:J19">
    <cfRule type="containsBlanks" dxfId="0" priority="5">
      <formula>LEN(TRIM(H17))=0</formula>
    </cfRule>
  </conditionalFormatting>
  <conditionalFormatting sqref="H6:H11 I6:I12 J6:K11">
    <cfRule type="containsBlanks" dxfId="2" priority="6">
      <formula>LEN(TRIM(H6))=0</formula>
    </cfRule>
  </conditionalFormatting>
  <conditionalFormatting sqref="H18:K18">
    <cfRule type="containsBlanks" dxfId="2" priority="7">
      <formula>LEN(TRIM(H18))=0</formula>
    </cfRule>
  </conditionalFormatting>
  <conditionalFormatting sqref="H20:K21">
    <cfRule type="containsBlanks" dxfId="2" priority="8">
      <formula>LEN(TRIM(H20))=0</formula>
    </cfRule>
  </conditionalFormatting>
  <conditionalFormatting sqref="H13:K13 H15:K16 I12:K12 I14:K14 I17:K17 I19:K19">
    <cfRule type="containsBlanks" dxfId="2" priority="9">
      <formula>LEN(TRIM(H13))=0</formula>
    </cfRule>
  </conditionalFormatting>
  <conditionalFormatting sqref="L6:S22">
    <cfRule type="cellIs" dxfId="3" priority="10" operator="equal">
      <formula>"NO APLICA"</formula>
    </cfRule>
  </conditionalFormatting>
  <conditionalFormatting sqref="L6:S22">
    <cfRule type="cellIs" dxfId="4" priority="11" operator="between">
      <formula>0.7</formula>
      <formula>1.2</formula>
    </cfRule>
  </conditionalFormatting>
  <conditionalFormatting sqref="L6:S22">
    <cfRule type="cellIs" dxfId="5" priority="12" operator="between">
      <formula>0.5</formula>
      <formula>0.7</formula>
    </cfRule>
  </conditionalFormatting>
  <conditionalFormatting sqref="L6:S22">
    <cfRule type="cellIs" dxfId="6" priority="13" operator="lessThan">
      <formula>0.5</formula>
    </cfRule>
  </conditionalFormatting>
  <conditionalFormatting sqref="L6:S22">
    <cfRule type="cellIs" dxfId="6" priority="14" operator="greaterThan">
      <formula>1.2</formula>
    </cfRule>
  </conditionalFormatting>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19.29"/>
    <col customWidth="1" min="3" max="3" width="35.86"/>
    <col customWidth="1" min="4" max="6" width="31.43"/>
    <col customWidth="1" min="7" max="15" width="16.86"/>
    <col customWidth="1" min="16" max="23" width="18.14"/>
    <col customWidth="1" min="24" max="24" width="61.86"/>
    <col customWidth="1" min="25" max="28" width="11.43"/>
  </cols>
  <sheetData>
    <row r="1" ht="14.25" customHeight="1"/>
    <row r="2" ht="14.25" customHeight="1"/>
    <row r="3" ht="14.25" customHeight="1"/>
    <row r="4" ht="63.0" customHeight="1">
      <c r="E4" s="3" t="s">
        <v>515</v>
      </c>
      <c r="F4" s="4"/>
      <c r="G4" s="4"/>
      <c r="H4" s="4"/>
      <c r="I4" s="4"/>
      <c r="J4" s="4"/>
      <c r="K4" s="4"/>
      <c r="L4" s="4"/>
      <c r="M4" s="4"/>
      <c r="N4" s="4"/>
      <c r="O4" s="4"/>
      <c r="P4" s="4"/>
      <c r="Q4" s="4"/>
      <c r="R4" s="4"/>
      <c r="S4" s="5"/>
    </row>
    <row r="5" ht="30.0" customHeight="1">
      <c r="E5" s="6" t="s">
        <v>1</v>
      </c>
      <c r="F5" s="7"/>
      <c r="G5" s="7"/>
      <c r="H5" s="7"/>
      <c r="I5" s="7"/>
      <c r="J5" s="7"/>
      <c r="K5" s="7"/>
      <c r="L5" s="7"/>
      <c r="M5" s="7"/>
      <c r="N5" s="7"/>
      <c r="O5" s="7"/>
      <c r="P5" s="7"/>
      <c r="Q5" s="7"/>
      <c r="R5" s="7"/>
      <c r="S5" s="8"/>
    </row>
    <row r="6" ht="26.25" customHeight="1">
      <c r="E6" s="6" t="s">
        <v>516</v>
      </c>
      <c r="F6" s="7"/>
      <c r="G6" s="7"/>
      <c r="H6" s="7"/>
      <c r="I6" s="7"/>
      <c r="J6" s="7"/>
      <c r="K6" s="7"/>
      <c r="L6" s="7"/>
      <c r="M6" s="7"/>
      <c r="N6" s="7"/>
      <c r="O6" s="7"/>
      <c r="P6" s="7"/>
      <c r="Q6" s="7"/>
      <c r="R6" s="7"/>
      <c r="S6" s="8"/>
    </row>
    <row r="7" ht="26.25" customHeight="1">
      <c r="E7" s="6" t="s">
        <v>517</v>
      </c>
      <c r="F7" s="7"/>
      <c r="G7" s="7"/>
      <c r="H7" s="7"/>
      <c r="I7" s="7"/>
      <c r="J7" s="7"/>
      <c r="K7" s="7"/>
      <c r="L7" s="7"/>
      <c r="M7" s="7"/>
      <c r="N7" s="7"/>
      <c r="O7" s="7"/>
      <c r="P7" s="7"/>
      <c r="Q7" s="7"/>
      <c r="R7" s="7"/>
      <c r="S7" s="8"/>
    </row>
    <row r="8" ht="15.75" customHeight="1">
      <c r="E8" s="9"/>
      <c r="F8" s="10"/>
      <c r="G8" s="10"/>
      <c r="H8" s="10"/>
      <c r="I8" s="10"/>
      <c r="J8" s="10"/>
      <c r="K8" s="10"/>
      <c r="L8" s="10"/>
      <c r="M8" s="10"/>
      <c r="N8" s="10"/>
      <c r="O8" s="10"/>
      <c r="P8" s="10"/>
      <c r="Q8" s="10"/>
      <c r="R8" s="10"/>
      <c r="S8" s="10"/>
    </row>
    <row r="9" ht="14.25" customHeight="1"/>
    <row r="10" ht="14.25" customHeight="1"/>
    <row r="11" ht="9.0" customHeight="1"/>
    <row r="12" ht="26.25" customHeight="1">
      <c r="G12" s="172" t="s">
        <v>518</v>
      </c>
      <c r="H12" s="103"/>
      <c r="I12" s="103"/>
      <c r="J12" s="103"/>
      <c r="K12" s="103"/>
      <c r="L12" s="103"/>
      <c r="M12" s="103"/>
      <c r="N12" s="103"/>
      <c r="O12" s="103"/>
      <c r="P12" s="103"/>
      <c r="Q12" s="103"/>
      <c r="R12" s="103"/>
      <c r="S12" s="103"/>
      <c r="T12" s="103"/>
      <c r="U12" s="103"/>
      <c r="V12" s="103"/>
      <c r="W12" s="104"/>
    </row>
    <row r="13" ht="57.0" customHeight="1">
      <c r="B13" s="173" t="s">
        <v>5</v>
      </c>
      <c r="C13" s="173" t="s">
        <v>6</v>
      </c>
      <c r="D13" s="174" t="s">
        <v>7</v>
      </c>
      <c r="E13" s="103"/>
      <c r="F13" s="104"/>
      <c r="G13" s="175" t="s">
        <v>519</v>
      </c>
      <c r="H13" s="103"/>
      <c r="I13" s="103"/>
      <c r="J13" s="103"/>
      <c r="K13" s="104"/>
      <c r="L13" s="174" t="s">
        <v>520</v>
      </c>
      <c r="M13" s="103"/>
      <c r="N13" s="103"/>
      <c r="O13" s="104"/>
      <c r="P13" s="174" t="s">
        <v>521</v>
      </c>
      <c r="Q13" s="103"/>
      <c r="R13" s="103"/>
      <c r="S13" s="104"/>
      <c r="T13" s="176" t="s">
        <v>522</v>
      </c>
      <c r="U13" s="103"/>
      <c r="V13" s="103"/>
      <c r="W13" s="104"/>
      <c r="X13" s="177" t="s">
        <v>523</v>
      </c>
    </row>
    <row r="14" ht="143.25" customHeight="1">
      <c r="B14" s="178"/>
      <c r="C14" s="178"/>
      <c r="D14" s="179" t="s">
        <v>13</v>
      </c>
      <c r="E14" s="179" t="s">
        <v>14</v>
      </c>
      <c r="F14" s="180" t="s">
        <v>15</v>
      </c>
      <c r="G14" s="181" t="s">
        <v>16</v>
      </c>
      <c r="H14" s="182" t="s">
        <v>17</v>
      </c>
      <c r="I14" s="183" t="s">
        <v>18</v>
      </c>
      <c r="J14" s="184" t="s">
        <v>19</v>
      </c>
      <c r="K14" s="185" t="s">
        <v>20</v>
      </c>
      <c r="L14" s="186" t="s">
        <v>17</v>
      </c>
      <c r="M14" s="187" t="s">
        <v>18</v>
      </c>
      <c r="N14" s="188" t="s">
        <v>19</v>
      </c>
      <c r="O14" s="189" t="s">
        <v>20</v>
      </c>
      <c r="P14" s="186" t="s">
        <v>17</v>
      </c>
      <c r="Q14" s="187" t="s">
        <v>18</v>
      </c>
      <c r="R14" s="188" t="s">
        <v>19</v>
      </c>
      <c r="S14" s="189" t="s">
        <v>20</v>
      </c>
      <c r="T14" s="188" t="s">
        <v>17</v>
      </c>
      <c r="U14" s="187" t="s">
        <v>18</v>
      </c>
      <c r="V14" s="188" t="s">
        <v>19</v>
      </c>
      <c r="W14" s="189" t="s">
        <v>20</v>
      </c>
      <c r="X14" s="178"/>
    </row>
    <row r="15" ht="165.75" customHeight="1">
      <c r="B15" s="190" t="s">
        <v>21</v>
      </c>
      <c r="C15" s="191" t="s">
        <v>524</v>
      </c>
      <c r="D15" s="191" t="s">
        <v>525</v>
      </c>
      <c r="E15" s="192" t="s">
        <v>24</v>
      </c>
      <c r="F15" s="193" t="s">
        <v>526</v>
      </c>
      <c r="G15" s="194" t="s">
        <v>527</v>
      </c>
      <c r="H15" s="195" t="s">
        <v>527</v>
      </c>
      <c r="I15" s="196" t="s">
        <v>527</v>
      </c>
      <c r="J15" s="196" t="s">
        <v>527</v>
      </c>
      <c r="K15" s="197" t="s">
        <v>527</v>
      </c>
      <c r="L15" s="195" t="s">
        <v>527</v>
      </c>
      <c r="M15" s="196" t="s">
        <v>527</v>
      </c>
      <c r="N15" s="196" t="s">
        <v>527</v>
      </c>
      <c r="O15" s="197" t="s">
        <v>527</v>
      </c>
      <c r="P15" s="195" t="s">
        <v>527</v>
      </c>
      <c r="Q15" s="196" t="s">
        <v>527</v>
      </c>
      <c r="R15" s="196" t="s">
        <v>527</v>
      </c>
      <c r="S15" s="197" t="s">
        <v>527</v>
      </c>
      <c r="T15" s="195" t="s">
        <v>527</v>
      </c>
      <c r="U15" s="196" t="s">
        <v>527</v>
      </c>
      <c r="V15" s="196" t="s">
        <v>527</v>
      </c>
      <c r="W15" s="197" t="s">
        <v>527</v>
      </c>
      <c r="X15" s="198" t="s">
        <v>528</v>
      </c>
    </row>
    <row r="16" ht="23.25" customHeight="1">
      <c r="B16" s="199" t="s">
        <v>505</v>
      </c>
      <c r="C16" s="200"/>
      <c r="D16" s="200"/>
      <c r="E16" s="200"/>
      <c r="F16" s="201"/>
      <c r="G16" s="202"/>
      <c r="H16" s="203"/>
      <c r="I16" s="204"/>
      <c r="J16" s="204"/>
      <c r="K16" s="205"/>
      <c r="L16" s="206"/>
      <c r="M16" s="204"/>
      <c r="N16" s="204"/>
      <c r="O16" s="207"/>
      <c r="P16" s="208" t="str">
        <f t="shared" ref="P16:S16" si="1">IFERROR((L16/H16),"100%")</f>
        <v>100%</v>
      </c>
      <c r="Q16" s="34" t="str">
        <f t="shared" si="1"/>
        <v>100%</v>
      </c>
      <c r="R16" s="34" t="str">
        <f t="shared" si="1"/>
        <v>100%</v>
      </c>
      <c r="S16" s="209" t="str">
        <f t="shared" si="1"/>
        <v>100%</v>
      </c>
      <c r="T16" s="208" t="str">
        <f>IFERROR((L16/$G$16),"No Programado")</f>
        <v>No Programado</v>
      </c>
      <c r="U16" s="210" t="str">
        <f>IFERROR((L16+M16)/$G$16, "No Programado")</f>
        <v>No Programado</v>
      </c>
      <c r="V16" s="34" t="str">
        <f>IFERROR((M16+N16+L16)/$G$16, "No Programado")</f>
        <v>No Programado</v>
      </c>
      <c r="W16" s="209" t="str">
        <f>IFERROR((N16+O16+M16+L16)/$G$16, "No Programado")</f>
        <v>No Programado</v>
      </c>
      <c r="X16" s="211"/>
    </row>
    <row r="17" ht="23.25" customHeight="1">
      <c r="B17" s="212" t="s">
        <v>529</v>
      </c>
      <c r="C17" s="213"/>
      <c r="D17" s="213"/>
      <c r="E17" s="214"/>
      <c r="F17" s="215" t="s">
        <v>530</v>
      </c>
      <c r="G17" s="216"/>
      <c r="H17" s="203"/>
      <c r="I17" s="204"/>
      <c r="J17" s="204"/>
      <c r="K17" s="205"/>
      <c r="L17" s="206"/>
      <c r="M17" s="204"/>
      <c r="N17" s="204"/>
      <c r="O17" s="207"/>
      <c r="P17" s="217"/>
      <c r="Q17" s="50"/>
      <c r="R17" s="50"/>
      <c r="S17" s="83"/>
      <c r="T17" s="217"/>
      <c r="U17" s="85"/>
      <c r="V17" s="50"/>
      <c r="W17" s="83"/>
      <c r="X17" s="218" t="s">
        <v>531</v>
      </c>
      <c r="AB17" s="52"/>
    </row>
    <row r="18" ht="23.25" customHeight="1">
      <c r="B18" s="219" t="s">
        <v>532</v>
      </c>
      <c r="C18" s="220"/>
      <c r="D18" s="220"/>
      <c r="E18" s="221"/>
      <c r="F18" s="222" t="s">
        <v>530</v>
      </c>
      <c r="G18" s="223"/>
      <c r="H18" s="224"/>
      <c r="I18" s="225"/>
      <c r="J18" s="225"/>
      <c r="K18" s="226"/>
      <c r="L18" s="227"/>
      <c r="M18" s="225"/>
      <c r="N18" s="225"/>
      <c r="O18" s="228"/>
      <c r="P18" s="217"/>
      <c r="Q18" s="50"/>
      <c r="R18" s="50"/>
      <c r="S18" s="83"/>
      <c r="T18" s="217"/>
      <c r="U18" s="85"/>
      <c r="V18" s="50"/>
      <c r="W18" s="83"/>
      <c r="X18" s="229" t="s">
        <v>531</v>
      </c>
    </row>
    <row r="19" ht="23.25" customHeight="1">
      <c r="B19" s="230" t="s">
        <v>533</v>
      </c>
      <c r="C19" s="231"/>
      <c r="D19" s="232"/>
      <c r="E19" s="233"/>
      <c r="F19" s="234" t="s">
        <v>530</v>
      </c>
      <c r="G19" s="235"/>
      <c r="H19" s="224"/>
      <c r="I19" s="225"/>
      <c r="J19" s="225"/>
      <c r="K19" s="226"/>
      <c r="L19" s="227"/>
      <c r="M19" s="225"/>
      <c r="N19" s="225"/>
      <c r="O19" s="228"/>
      <c r="P19" s="217"/>
      <c r="Q19" s="50"/>
      <c r="R19" s="50"/>
      <c r="S19" s="83"/>
      <c r="T19" s="217"/>
      <c r="U19" s="85"/>
      <c r="V19" s="50"/>
      <c r="W19" s="83"/>
      <c r="X19" s="236" t="s">
        <v>531</v>
      </c>
    </row>
    <row r="20" ht="23.25" customHeight="1">
      <c r="B20" s="237" t="s">
        <v>533</v>
      </c>
      <c r="C20" s="238"/>
      <c r="D20" s="239"/>
      <c r="E20" s="240"/>
      <c r="F20" s="241" t="s">
        <v>530</v>
      </c>
      <c r="G20" s="242"/>
      <c r="H20" s="243"/>
      <c r="I20" s="244"/>
      <c r="J20" s="244"/>
      <c r="K20" s="245"/>
      <c r="L20" s="246"/>
      <c r="M20" s="244"/>
      <c r="N20" s="244"/>
      <c r="O20" s="247"/>
      <c r="P20" s="217"/>
      <c r="Q20" s="50"/>
      <c r="R20" s="50"/>
      <c r="S20" s="83"/>
      <c r="T20" s="217"/>
      <c r="U20" s="85"/>
      <c r="V20" s="50"/>
      <c r="W20" s="83"/>
      <c r="X20" s="248" t="s">
        <v>531</v>
      </c>
    </row>
    <row r="21" ht="14.25" customHeight="1"/>
    <row r="22" ht="14.25" customHeight="1"/>
    <row r="23" ht="14.25" customHeight="1"/>
    <row r="24" ht="47.25" customHeight="1">
      <c r="C24" s="249" t="s">
        <v>534</v>
      </c>
      <c r="D24" s="100"/>
      <c r="J24" s="250" t="s">
        <v>535</v>
      </c>
      <c r="K24" s="100"/>
      <c r="L24" s="100"/>
      <c r="M24" s="100"/>
      <c r="N24" s="100"/>
      <c r="O24" s="100"/>
      <c r="W24" s="249" t="s">
        <v>536</v>
      </c>
      <c r="X24" s="100"/>
    </row>
    <row r="25" ht="14.25" customHeight="1"/>
    <row r="26" ht="14.25" customHeight="1"/>
    <row r="27" ht="14.25" customHeight="1">
      <c r="E27" s="102" t="s">
        <v>471</v>
      </c>
      <c r="F27" s="103"/>
      <c r="G27" s="103"/>
      <c r="H27" s="103"/>
      <c r="I27" s="103"/>
      <c r="J27" s="103"/>
      <c r="K27" s="103"/>
      <c r="L27" s="103"/>
      <c r="M27" s="103"/>
      <c r="N27" s="103"/>
      <c r="O27" s="103"/>
      <c r="P27" s="103"/>
      <c r="Q27" s="103"/>
      <c r="R27" s="103"/>
      <c r="S27" s="103"/>
      <c r="T27" s="103"/>
      <c r="U27" s="103"/>
      <c r="V27" s="103"/>
      <c r="W27" s="103"/>
      <c r="X27" s="104"/>
    </row>
    <row r="28" ht="30.0" customHeight="1">
      <c r="E28" s="105" t="s">
        <v>472</v>
      </c>
      <c r="F28" s="105" t="s">
        <v>537</v>
      </c>
      <c r="G28" s="102" t="s">
        <v>474</v>
      </c>
      <c r="H28" s="103"/>
      <c r="I28" s="103"/>
      <c r="J28" s="104"/>
      <c r="K28" s="106" t="s">
        <v>475</v>
      </c>
      <c r="L28" s="103"/>
      <c r="M28" s="103"/>
      <c r="N28" s="104"/>
      <c r="O28" s="106" t="s">
        <v>476</v>
      </c>
      <c r="P28" s="103"/>
      <c r="Q28" s="103"/>
      <c r="R28" s="104"/>
      <c r="S28" s="106" t="s">
        <v>477</v>
      </c>
      <c r="T28" s="103"/>
      <c r="U28" s="103"/>
      <c r="V28" s="107"/>
      <c r="W28" s="108" t="s">
        <v>538</v>
      </c>
      <c r="X28" s="109"/>
    </row>
    <row r="29" ht="14.25" customHeight="1">
      <c r="E29" s="178"/>
      <c r="F29" s="178"/>
      <c r="G29" s="251" t="s">
        <v>539</v>
      </c>
      <c r="H29" s="252" t="s">
        <v>540</v>
      </c>
      <c r="I29" s="253" t="s">
        <v>541</v>
      </c>
      <c r="J29" s="252" t="s">
        <v>542</v>
      </c>
      <c r="K29" s="251" t="s">
        <v>539</v>
      </c>
      <c r="L29" s="252" t="s">
        <v>540</v>
      </c>
      <c r="M29" s="253" t="s">
        <v>541</v>
      </c>
      <c r="N29" s="252" t="s">
        <v>542</v>
      </c>
      <c r="O29" s="251" t="s">
        <v>539</v>
      </c>
      <c r="P29" s="252" t="s">
        <v>540</v>
      </c>
      <c r="Q29" s="253" t="s">
        <v>541</v>
      </c>
      <c r="R29" s="252" t="s">
        <v>542</v>
      </c>
      <c r="S29" s="251" t="s">
        <v>539</v>
      </c>
      <c r="T29" s="252" t="s">
        <v>540</v>
      </c>
      <c r="U29" s="253" t="s">
        <v>541</v>
      </c>
      <c r="V29" s="254" t="s">
        <v>542</v>
      </c>
      <c r="W29" s="255"/>
      <c r="X29" s="256"/>
    </row>
    <row r="30" ht="14.25" customHeight="1">
      <c r="E30" s="257"/>
      <c r="F30" s="258"/>
      <c r="G30" s="259"/>
      <c r="H30" s="204"/>
      <c r="I30" s="204"/>
      <c r="J30" s="207"/>
      <c r="K30" s="259"/>
      <c r="L30" s="204"/>
      <c r="M30" s="204"/>
      <c r="N30" s="207"/>
      <c r="O30" s="260" t="str">
        <f t="shared" ref="O30:R30" si="2">IFERROR((K30/G30),"NO APLICA")</f>
        <v>NO APLICA</v>
      </c>
      <c r="P30" s="261" t="str">
        <f t="shared" si="2"/>
        <v>NO APLICA</v>
      </c>
      <c r="Q30" s="261" t="str">
        <f t="shared" si="2"/>
        <v>NO APLICA</v>
      </c>
      <c r="R30" s="262" t="str">
        <f t="shared" si="2"/>
        <v>NO APLICA</v>
      </c>
      <c r="S30" s="260" t="str">
        <f>IFERROR(((K30)/(G30)),"NO APLICA")</f>
        <v>NO APLICA</v>
      </c>
      <c r="T30" s="261" t="str">
        <f t="shared" ref="T30:T33" si="4">IFERROR(((K30+L30)/(G30+H30)),"NO APLICA")</f>
        <v>NO APLICA</v>
      </c>
      <c r="U30" s="261" t="str">
        <f t="shared" ref="U30:U33" si="5">IFERROR(((K30+L30+M30)/(G30+H30+I30)),"NO APLICA")</f>
        <v>NO APLICA</v>
      </c>
      <c r="V30" s="262" t="str">
        <f t="shared" ref="V30:V33" si="6">IFERROR(((K30+L30+M30+N30)/(G30+H30+I30+J30)),"NO APLICA")</f>
        <v>NO APLICA</v>
      </c>
      <c r="W30" s="263"/>
      <c r="X30" s="264"/>
    </row>
    <row r="31" ht="14.25" customHeight="1">
      <c r="E31" s="265"/>
      <c r="F31" s="136">
        <v>0.0</v>
      </c>
      <c r="G31" s="266"/>
      <c r="H31" s="267"/>
      <c r="I31" s="267"/>
      <c r="J31" s="268"/>
      <c r="K31" s="269"/>
      <c r="L31" s="267"/>
      <c r="M31" s="267"/>
      <c r="N31" s="268"/>
      <c r="O31" s="260" t="str">
        <f t="shared" ref="O31:O33" si="7">IFERROR(K31/G31,"NO APLICA")</f>
        <v>NO APLICA</v>
      </c>
      <c r="P31" s="261" t="str">
        <f t="shared" ref="P31:R31" si="3">IFERROR((L31/H31),"NO APLICA")</f>
        <v>NO APLICA</v>
      </c>
      <c r="Q31" s="261" t="str">
        <f t="shared" si="3"/>
        <v>NO APLICA</v>
      </c>
      <c r="R31" s="270" t="str">
        <f t="shared" si="3"/>
        <v>NO APLICA</v>
      </c>
      <c r="S31" s="260" t="str">
        <f t="shared" ref="S31:S33" si="9">IFERROR(K31/F31,"NO APLICA")</f>
        <v>NO APLICA</v>
      </c>
      <c r="T31" s="261" t="str">
        <f t="shared" si="4"/>
        <v>NO APLICA</v>
      </c>
      <c r="U31" s="261" t="str">
        <f t="shared" si="5"/>
        <v>NO APLICA</v>
      </c>
      <c r="V31" s="270" t="str">
        <f t="shared" si="6"/>
        <v>NO APLICA</v>
      </c>
      <c r="W31" s="271"/>
      <c r="X31" s="272"/>
    </row>
    <row r="32" ht="14.25" customHeight="1">
      <c r="E32" s="265"/>
      <c r="F32" s="136">
        <v>0.0</v>
      </c>
      <c r="G32" s="269"/>
      <c r="H32" s="267"/>
      <c r="I32" s="267"/>
      <c r="J32" s="268"/>
      <c r="K32" s="269"/>
      <c r="L32" s="267"/>
      <c r="M32" s="267"/>
      <c r="N32" s="268"/>
      <c r="O32" s="260" t="str">
        <f t="shared" si="7"/>
        <v>NO APLICA</v>
      </c>
      <c r="P32" s="261" t="str">
        <f t="shared" ref="P32:R32" si="8">IFERROR((L32/H32),"NO APLICA")</f>
        <v>NO APLICA</v>
      </c>
      <c r="Q32" s="261" t="str">
        <f t="shared" si="8"/>
        <v>NO APLICA</v>
      </c>
      <c r="R32" s="270" t="str">
        <f t="shared" si="8"/>
        <v>NO APLICA</v>
      </c>
      <c r="S32" s="260" t="str">
        <f t="shared" si="9"/>
        <v>NO APLICA</v>
      </c>
      <c r="T32" s="261" t="str">
        <f t="shared" si="4"/>
        <v>NO APLICA</v>
      </c>
      <c r="U32" s="261" t="str">
        <f t="shared" si="5"/>
        <v>NO APLICA</v>
      </c>
      <c r="V32" s="270" t="str">
        <f t="shared" si="6"/>
        <v>NO APLICA</v>
      </c>
      <c r="W32" s="271"/>
      <c r="X32" s="272"/>
    </row>
    <row r="33" ht="14.25" customHeight="1">
      <c r="E33" s="273"/>
      <c r="F33" s="274"/>
      <c r="G33" s="275"/>
      <c r="H33" s="276"/>
      <c r="I33" s="276"/>
      <c r="J33" s="277"/>
      <c r="K33" s="275"/>
      <c r="L33" s="276"/>
      <c r="M33" s="276"/>
      <c r="N33" s="277"/>
      <c r="O33" s="278" t="str">
        <f t="shared" si="7"/>
        <v>NO APLICA</v>
      </c>
      <c r="P33" s="279" t="str">
        <f t="shared" ref="P33:R33" si="10">IFERROR((L33/H33),"NO APLICA")</f>
        <v>NO APLICA</v>
      </c>
      <c r="Q33" s="279" t="str">
        <f t="shared" si="10"/>
        <v>NO APLICA</v>
      </c>
      <c r="R33" s="280" t="str">
        <f t="shared" si="10"/>
        <v>NO APLICA</v>
      </c>
      <c r="S33" s="278" t="str">
        <f t="shared" si="9"/>
        <v>NO APLICA</v>
      </c>
      <c r="T33" s="279" t="str">
        <f t="shared" si="4"/>
        <v>NO APLICA</v>
      </c>
      <c r="U33" s="279" t="str">
        <f t="shared" si="5"/>
        <v>NO APLICA</v>
      </c>
      <c r="V33" s="280" t="str">
        <f t="shared" si="6"/>
        <v>NO APLICA</v>
      </c>
      <c r="W33" s="281"/>
      <c r="X33" s="282"/>
    </row>
    <row r="34" ht="25.5" customHeight="1">
      <c r="B34" s="283"/>
    </row>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0">
    <mergeCell ref="L13:O13"/>
    <mergeCell ref="P13:S13"/>
    <mergeCell ref="T13:W13"/>
    <mergeCell ref="X13:X14"/>
    <mergeCell ref="W24:X24"/>
    <mergeCell ref="E4:S4"/>
    <mergeCell ref="E5:S5"/>
    <mergeCell ref="E6:S6"/>
    <mergeCell ref="E7:S7"/>
    <mergeCell ref="G12:W12"/>
    <mergeCell ref="B13:B14"/>
    <mergeCell ref="C13:C14"/>
    <mergeCell ref="F28:F29"/>
    <mergeCell ref="G28:J28"/>
    <mergeCell ref="B34:C34"/>
    <mergeCell ref="K28:N28"/>
    <mergeCell ref="O28:R28"/>
    <mergeCell ref="S28:V28"/>
    <mergeCell ref="W28:X29"/>
    <mergeCell ref="W30:X30"/>
    <mergeCell ref="W31:X31"/>
    <mergeCell ref="W32:X32"/>
    <mergeCell ref="W33:X33"/>
    <mergeCell ref="D13:F13"/>
    <mergeCell ref="G13:K13"/>
    <mergeCell ref="B16:F16"/>
    <mergeCell ref="C24:D24"/>
    <mergeCell ref="J24:O24"/>
    <mergeCell ref="E27:X27"/>
    <mergeCell ref="E28:E29"/>
  </mergeCells>
  <conditionalFormatting sqref="G30:J33">
    <cfRule type="containsBlanks" dxfId="0" priority="1">
      <formula>LEN(TRIM(G30))=0</formula>
    </cfRule>
  </conditionalFormatting>
  <conditionalFormatting sqref="H16:K20">
    <cfRule type="containsBlanks" dxfId="0" priority="2">
      <formula>LEN(TRIM(H16))=0</formula>
    </cfRule>
  </conditionalFormatting>
  <conditionalFormatting sqref="H15:W15">
    <cfRule type="cellIs" dxfId="1" priority="3" operator="equal">
      <formula>"NO DISPONIBLE"</formula>
    </cfRule>
  </conditionalFormatting>
  <conditionalFormatting sqref="K30:N33">
    <cfRule type="containsBlanks" dxfId="2" priority="4">
      <formula>LEN(TRIM(K30))=0</formula>
    </cfRule>
  </conditionalFormatting>
  <conditionalFormatting sqref="L16:O20">
    <cfRule type="containsBlanks" dxfId="2" priority="5">
      <formula>LEN(TRIM(L16))=0</formula>
    </cfRule>
  </conditionalFormatting>
  <conditionalFormatting sqref="O30:V33">
    <cfRule type="cellIs" dxfId="3" priority="6" operator="equal">
      <formula>"NO APLICA"</formula>
    </cfRule>
  </conditionalFormatting>
  <conditionalFormatting sqref="O30:V33">
    <cfRule type="cellIs" dxfId="4" priority="7" operator="between">
      <formula>0.7</formula>
      <formula>1.2</formula>
    </cfRule>
  </conditionalFormatting>
  <conditionalFormatting sqref="O30:V33">
    <cfRule type="cellIs" dxfId="5" priority="8" operator="between">
      <formula>0.5</formula>
      <formula>0.7</formula>
    </cfRule>
  </conditionalFormatting>
  <conditionalFormatting sqref="O30:V33">
    <cfRule type="cellIs" dxfId="6" priority="9" operator="lessThan">
      <formula>0.5</formula>
    </cfRule>
  </conditionalFormatting>
  <conditionalFormatting sqref="O30:V33">
    <cfRule type="cellIs" dxfId="6" priority="10" operator="greaterThan">
      <formula>1.2</formula>
    </cfRule>
  </conditionalFormatting>
  <conditionalFormatting sqref="P16:S16">
    <cfRule type="cellIs" dxfId="4" priority="11" stopIfTrue="1" operator="equal">
      <formula>"100%"</formula>
    </cfRule>
  </conditionalFormatting>
  <conditionalFormatting sqref="P16:S16">
    <cfRule type="cellIs" dxfId="6" priority="12" stopIfTrue="1" operator="lessThan">
      <formula>0.5</formula>
    </cfRule>
  </conditionalFormatting>
  <conditionalFormatting sqref="P16:S16">
    <cfRule type="cellIs" dxfId="5" priority="13" stopIfTrue="1" operator="between">
      <formula>0.5</formula>
      <formula>0.7</formula>
    </cfRule>
  </conditionalFormatting>
  <conditionalFormatting sqref="P16:S16">
    <cfRule type="cellIs" dxfId="4" priority="14" stopIfTrue="1" operator="between">
      <formula>0.7</formula>
      <formula>1.2</formula>
    </cfRule>
  </conditionalFormatting>
  <conditionalFormatting sqref="P16:S16">
    <cfRule type="cellIs" dxfId="4" priority="15" stopIfTrue="1" operator="greaterThanOrEqual">
      <formula>1.2</formula>
    </cfRule>
  </conditionalFormatting>
  <conditionalFormatting sqref="P16:S16">
    <cfRule type="containsBlanks" dxfId="2" priority="16" stopIfTrue="1">
      <formula>LEN(TRIM(P16))=0</formula>
    </cfRule>
  </conditionalFormatting>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32.86"/>
    <col customWidth="1" min="3" max="3" width="35.86"/>
    <col customWidth="1" min="4" max="6" width="31.43"/>
    <col customWidth="1" min="7" max="15" width="16.86"/>
    <col customWidth="1" min="16" max="23" width="18.14"/>
    <col customWidth="1" min="24" max="24" width="61.86"/>
    <col customWidth="1" min="25" max="28" width="11.43"/>
  </cols>
  <sheetData>
    <row r="1" ht="14.25" customHeight="1"/>
    <row r="2" ht="14.25" customHeight="1"/>
    <row r="3" ht="14.25" customHeight="1"/>
    <row r="4" ht="63.0" customHeight="1">
      <c r="E4" s="3" t="s">
        <v>543</v>
      </c>
      <c r="F4" s="4"/>
      <c r="G4" s="4"/>
      <c r="H4" s="4"/>
      <c r="I4" s="4"/>
      <c r="J4" s="4"/>
      <c r="K4" s="4"/>
      <c r="L4" s="4"/>
      <c r="M4" s="4"/>
      <c r="N4" s="4"/>
      <c r="O4" s="4"/>
      <c r="P4" s="4"/>
      <c r="Q4" s="4"/>
      <c r="R4" s="4"/>
      <c r="S4" s="5"/>
    </row>
    <row r="5" ht="30.0" customHeight="1">
      <c r="E5" s="6" t="s">
        <v>1</v>
      </c>
      <c r="F5" s="7"/>
      <c r="G5" s="7"/>
      <c r="H5" s="7"/>
      <c r="I5" s="7"/>
      <c r="J5" s="7"/>
      <c r="K5" s="7"/>
      <c r="L5" s="7"/>
      <c r="M5" s="7"/>
      <c r="N5" s="7"/>
      <c r="O5" s="7"/>
      <c r="P5" s="7"/>
      <c r="Q5" s="7"/>
      <c r="R5" s="7"/>
      <c r="S5" s="8"/>
    </row>
    <row r="6" ht="26.25" customHeight="1">
      <c r="E6" s="6" t="s">
        <v>516</v>
      </c>
      <c r="F6" s="7"/>
      <c r="G6" s="7"/>
      <c r="H6" s="7"/>
      <c r="I6" s="7"/>
      <c r="J6" s="7"/>
      <c r="K6" s="7"/>
      <c r="L6" s="7"/>
      <c r="M6" s="7"/>
      <c r="N6" s="7"/>
      <c r="O6" s="7"/>
      <c r="P6" s="7"/>
      <c r="Q6" s="7"/>
      <c r="R6" s="7"/>
      <c r="S6" s="8"/>
    </row>
    <row r="7" ht="26.25" customHeight="1">
      <c r="E7" s="6" t="s">
        <v>517</v>
      </c>
      <c r="F7" s="7"/>
      <c r="G7" s="7"/>
      <c r="H7" s="7"/>
      <c r="I7" s="7"/>
      <c r="J7" s="7"/>
      <c r="K7" s="7"/>
      <c r="L7" s="7"/>
      <c r="M7" s="7"/>
      <c r="N7" s="7"/>
      <c r="O7" s="7"/>
      <c r="P7" s="7"/>
      <c r="Q7" s="7"/>
      <c r="R7" s="7"/>
      <c r="S7" s="8"/>
    </row>
    <row r="8" ht="15.75" customHeight="1">
      <c r="E8" s="9"/>
      <c r="F8" s="10"/>
      <c r="G8" s="10"/>
      <c r="H8" s="10"/>
      <c r="I8" s="10"/>
      <c r="J8" s="10"/>
      <c r="K8" s="10"/>
      <c r="L8" s="10"/>
      <c r="M8" s="10"/>
      <c r="N8" s="10"/>
      <c r="O8" s="10"/>
      <c r="P8" s="10"/>
      <c r="Q8" s="10"/>
      <c r="R8" s="10"/>
      <c r="S8" s="10"/>
    </row>
    <row r="9" ht="14.25" customHeight="1"/>
    <row r="10" ht="14.25" customHeight="1"/>
    <row r="11" ht="9.0" customHeight="1"/>
    <row r="12" ht="26.25" customHeight="1">
      <c r="G12" s="172" t="s">
        <v>544</v>
      </c>
      <c r="H12" s="103"/>
      <c r="I12" s="103"/>
      <c r="J12" s="103"/>
      <c r="K12" s="103"/>
      <c r="L12" s="103"/>
      <c r="M12" s="103"/>
      <c r="N12" s="103"/>
      <c r="O12" s="103"/>
      <c r="P12" s="103"/>
      <c r="Q12" s="103"/>
      <c r="R12" s="103"/>
      <c r="S12" s="103"/>
      <c r="T12" s="103"/>
      <c r="U12" s="103"/>
      <c r="V12" s="103"/>
      <c r="W12" s="104"/>
    </row>
    <row r="13" ht="57.0" customHeight="1">
      <c r="B13" s="173" t="s">
        <v>5</v>
      </c>
      <c r="C13" s="173" t="s">
        <v>6</v>
      </c>
      <c r="D13" s="174" t="s">
        <v>7</v>
      </c>
      <c r="E13" s="103"/>
      <c r="F13" s="104"/>
      <c r="G13" s="175" t="s">
        <v>545</v>
      </c>
      <c r="H13" s="103"/>
      <c r="I13" s="103"/>
      <c r="J13" s="103"/>
      <c r="K13" s="104"/>
      <c r="L13" s="174" t="s">
        <v>546</v>
      </c>
      <c r="M13" s="103"/>
      <c r="N13" s="103"/>
      <c r="O13" s="104"/>
      <c r="P13" s="174" t="s">
        <v>547</v>
      </c>
      <c r="Q13" s="103"/>
      <c r="R13" s="103"/>
      <c r="S13" s="104"/>
      <c r="T13" s="176" t="s">
        <v>548</v>
      </c>
      <c r="U13" s="103"/>
      <c r="V13" s="103"/>
      <c r="W13" s="104"/>
      <c r="X13" s="177" t="s">
        <v>549</v>
      </c>
    </row>
    <row r="14" ht="143.25" customHeight="1">
      <c r="B14" s="178"/>
      <c r="C14" s="178"/>
      <c r="D14" s="179" t="s">
        <v>13</v>
      </c>
      <c r="E14" s="179" t="s">
        <v>14</v>
      </c>
      <c r="F14" s="180" t="s">
        <v>15</v>
      </c>
      <c r="G14" s="181" t="s">
        <v>16</v>
      </c>
      <c r="H14" s="182" t="s">
        <v>17</v>
      </c>
      <c r="I14" s="183" t="s">
        <v>18</v>
      </c>
      <c r="J14" s="184" t="s">
        <v>19</v>
      </c>
      <c r="K14" s="185" t="s">
        <v>20</v>
      </c>
      <c r="L14" s="186" t="s">
        <v>17</v>
      </c>
      <c r="M14" s="187" t="s">
        <v>18</v>
      </c>
      <c r="N14" s="188" t="s">
        <v>19</v>
      </c>
      <c r="O14" s="189" t="s">
        <v>20</v>
      </c>
      <c r="P14" s="186" t="s">
        <v>17</v>
      </c>
      <c r="Q14" s="187" t="s">
        <v>18</v>
      </c>
      <c r="R14" s="188" t="s">
        <v>19</v>
      </c>
      <c r="S14" s="189" t="s">
        <v>20</v>
      </c>
      <c r="T14" s="188" t="s">
        <v>17</v>
      </c>
      <c r="U14" s="187" t="s">
        <v>18</v>
      </c>
      <c r="V14" s="188" t="s">
        <v>19</v>
      </c>
      <c r="W14" s="189" t="s">
        <v>20</v>
      </c>
      <c r="X14" s="178"/>
    </row>
    <row r="15" ht="165.75" customHeight="1">
      <c r="B15" s="190" t="s">
        <v>21</v>
      </c>
      <c r="C15" s="191" t="s">
        <v>550</v>
      </c>
      <c r="D15" s="191" t="s">
        <v>551</v>
      </c>
      <c r="E15" s="192" t="s">
        <v>24</v>
      </c>
      <c r="F15" s="193" t="s">
        <v>552</v>
      </c>
      <c r="G15" s="194" t="s">
        <v>527</v>
      </c>
      <c r="H15" s="195" t="s">
        <v>527</v>
      </c>
      <c r="I15" s="196" t="s">
        <v>527</v>
      </c>
      <c r="J15" s="196" t="s">
        <v>527</v>
      </c>
      <c r="K15" s="197" t="s">
        <v>527</v>
      </c>
      <c r="L15" s="195" t="s">
        <v>527</v>
      </c>
      <c r="M15" s="196" t="s">
        <v>527</v>
      </c>
      <c r="N15" s="196" t="s">
        <v>527</v>
      </c>
      <c r="O15" s="197" t="s">
        <v>527</v>
      </c>
      <c r="P15" s="195" t="s">
        <v>527</v>
      </c>
      <c r="Q15" s="196" t="s">
        <v>527</v>
      </c>
      <c r="R15" s="196" t="s">
        <v>527</v>
      </c>
      <c r="S15" s="197" t="s">
        <v>527</v>
      </c>
      <c r="T15" s="195" t="s">
        <v>527</v>
      </c>
      <c r="U15" s="196" t="s">
        <v>527</v>
      </c>
      <c r="V15" s="196" t="s">
        <v>527</v>
      </c>
      <c r="W15" s="197" t="s">
        <v>527</v>
      </c>
      <c r="X15" s="198" t="s">
        <v>553</v>
      </c>
    </row>
    <row r="16" ht="23.25" customHeight="1">
      <c r="B16" s="199" t="s">
        <v>505</v>
      </c>
      <c r="C16" s="200"/>
      <c r="D16" s="200"/>
      <c r="E16" s="200"/>
      <c r="F16" s="201"/>
      <c r="G16" s="202"/>
      <c r="H16" s="203"/>
      <c r="I16" s="204"/>
      <c r="J16" s="204"/>
      <c r="K16" s="205"/>
      <c r="L16" s="206"/>
      <c r="M16" s="204"/>
      <c r="N16" s="204"/>
      <c r="O16" s="207"/>
      <c r="P16" s="208" t="str">
        <f t="shared" ref="P16:S16" si="1">IFERROR((L16/H16),"100%")</f>
        <v>100%</v>
      </c>
      <c r="Q16" s="34" t="str">
        <f t="shared" si="1"/>
        <v>100%</v>
      </c>
      <c r="R16" s="34" t="str">
        <f t="shared" si="1"/>
        <v>100%</v>
      </c>
      <c r="S16" s="209" t="str">
        <f t="shared" si="1"/>
        <v>100%</v>
      </c>
      <c r="T16" s="208" t="str">
        <f>IFERROR((L16/$G$16),"No Programado")</f>
        <v>No Programado</v>
      </c>
      <c r="U16" s="210" t="str">
        <f>IFERROR((L16+M16)/$G$16, "No Programado")</f>
        <v>No Programado</v>
      </c>
      <c r="V16" s="34" t="str">
        <f>IFERROR((M16+N16+L16)/$G$16, "No Programado")</f>
        <v>No Programado</v>
      </c>
      <c r="W16" s="209" t="str">
        <f>IFERROR((N16+O16+M16+L16)/$G$16, "No Programado")</f>
        <v>No Programado</v>
      </c>
      <c r="X16" s="211"/>
    </row>
    <row r="17" ht="23.25" customHeight="1">
      <c r="B17" s="212" t="s">
        <v>529</v>
      </c>
      <c r="C17" s="213"/>
      <c r="D17" s="213"/>
      <c r="E17" s="214"/>
      <c r="F17" s="215" t="s">
        <v>530</v>
      </c>
      <c r="G17" s="216"/>
      <c r="H17" s="203"/>
      <c r="I17" s="204"/>
      <c r="J17" s="204"/>
      <c r="K17" s="205"/>
      <c r="L17" s="206"/>
      <c r="M17" s="204"/>
      <c r="N17" s="204"/>
      <c r="O17" s="207"/>
      <c r="P17" s="217"/>
      <c r="Q17" s="50"/>
      <c r="R17" s="50"/>
      <c r="S17" s="83"/>
      <c r="T17" s="217"/>
      <c r="U17" s="85"/>
      <c r="V17" s="50"/>
      <c r="W17" s="83"/>
      <c r="X17" s="218" t="s">
        <v>531</v>
      </c>
      <c r="AB17" s="52"/>
    </row>
    <row r="18" ht="126.0" customHeight="1">
      <c r="B18" s="284" t="s">
        <v>33</v>
      </c>
      <c r="C18" s="285" t="s">
        <v>554</v>
      </c>
      <c r="D18" s="286" t="s">
        <v>555</v>
      </c>
      <c r="E18" s="287" t="s">
        <v>30</v>
      </c>
      <c r="F18" s="53" t="s">
        <v>556</v>
      </c>
      <c r="G18" s="223"/>
      <c r="H18" s="224"/>
      <c r="I18" s="225"/>
      <c r="J18" s="225"/>
      <c r="K18" s="226"/>
      <c r="L18" s="227"/>
      <c r="M18" s="225"/>
      <c r="N18" s="225"/>
      <c r="O18" s="228"/>
      <c r="P18" s="217"/>
      <c r="Q18" s="50"/>
      <c r="R18" s="50"/>
      <c r="S18" s="83"/>
      <c r="T18" s="217"/>
      <c r="U18" s="85"/>
      <c r="V18" s="50"/>
      <c r="W18" s="83"/>
      <c r="X18" s="229" t="s">
        <v>531</v>
      </c>
    </row>
    <row r="19" ht="132.0" customHeight="1">
      <c r="B19" s="24" t="s">
        <v>38</v>
      </c>
      <c r="C19" s="288" t="s">
        <v>557</v>
      </c>
      <c r="D19" s="57" t="s">
        <v>558</v>
      </c>
      <c r="E19" s="221" t="s">
        <v>30</v>
      </c>
      <c r="F19" s="58" t="s">
        <v>559</v>
      </c>
      <c r="G19" s="235"/>
      <c r="H19" s="224"/>
      <c r="I19" s="225"/>
      <c r="J19" s="225"/>
      <c r="K19" s="226"/>
      <c r="L19" s="227"/>
      <c r="M19" s="225"/>
      <c r="N19" s="225"/>
      <c r="O19" s="228"/>
      <c r="P19" s="217"/>
      <c r="Q19" s="50"/>
      <c r="R19" s="50"/>
      <c r="S19" s="83"/>
      <c r="T19" s="217"/>
      <c r="U19" s="85"/>
      <c r="V19" s="50"/>
      <c r="W19" s="83"/>
      <c r="X19" s="236" t="s">
        <v>531</v>
      </c>
    </row>
    <row r="20" ht="127.5" customHeight="1">
      <c r="B20" s="24" t="s">
        <v>38</v>
      </c>
      <c r="C20" s="289" t="s">
        <v>560</v>
      </c>
      <c r="D20" s="57" t="s">
        <v>561</v>
      </c>
      <c r="E20" s="221" t="s">
        <v>30</v>
      </c>
      <c r="F20" s="58" t="s">
        <v>562</v>
      </c>
      <c r="G20" s="242"/>
      <c r="H20" s="243"/>
      <c r="I20" s="244"/>
      <c r="J20" s="244"/>
      <c r="K20" s="245"/>
      <c r="L20" s="246"/>
      <c r="M20" s="244"/>
      <c r="N20" s="244"/>
      <c r="O20" s="247"/>
      <c r="P20" s="217"/>
      <c r="Q20" s="50"/>
      <c r="R20" s="50"/>
      <c r="S20" s="83"/>
      <c r="T20" s="217"/>
      <c r="U20" s="85"/>
      <c r="V20" s="50"/>
      <c r="W20" s="83"/>
      <c r="X20" s="248" t="s">
        <v>531</v>
      </c>
    </row>
    <row r="21" ht="109.5" customHeight="1">
      <c r="B21" s="24" t="s">
        <v>38</v>
      </c>
      <c r="C21" s="62" t="s">
        <v>563</v>
      </c>
      <c r="D21" s="57" t="s">
        <v>564</v>
      </c>
      <c r="E21" s="290" t="s">
        <v>30</v>
      </c>
      <c r="F21" s="58" t="s">
        <v>565</v>
      </c>
    </row>
    <row r="22" ht="126.0" customHeight="1">
      <c r="B22" s="291" t="s">
        <v>566</v>
      </c>
      <c r="C22" s="54" t="s">
        <v>567</v>
      </c>
      <c r="D22" s="292" t="s">
        <v>568</v>
      </c>
      <c r="E22" s="53" t="s">
        <v>569</v>
      </c>
      <c r="F22" s="55" t="s">
        <v>570</v>
      </c>
    </row>
    <row r="23" ht="97.5" customHeight="1">
      <c r="B23" s="293" t="s">
        <v>38</v>
      </c>
      <c r="C23" s="294" t="s">
        <v>571</v>
      </c>
      <c r="D23" s="295" t="s">
        <v>572</v>
      </c>
      <c r="E23" s="24" t="s">
        <v>30</v>
      </c>
      <c r="F23" s="58" t="s">
        <v>573</v>
      </c>
    </row>
    <row r="24" ht="87.0" customHeight="1">
      <c r="B24" s="296" t="s">
        <v>38</v>
      </c>
      <c r="C24" s="297" t="s">
        <v>574</v>
      </c>
      <c r="D24" s="298" t="s">
        <v>575</v>
      </c>
      <c r="E24" s="24" t="s">
        <v>30</v>
      </c>
      <c r="F24" s="58" t="s">
        <v>576</v>
      </c>
      <c r="J24" s="250" t="s">
        <v>535</v>
      </c>
      <c r="K24" s="100"/>
      <c r="L24" s="100"/>
      <c r="M24" s="100"/>
      <c r="N24" s="100"/>
      <c r="O24" s="100"/>
      <c r="W24" s="249" t="s">
        <v>536</v>
      </c>
      <c r="X24" s="100"/>
    </row>
    <row r="25" ht="69.75" customHeight="1">
      <c r="B25" s="299" t="s">
        <v>64</v>
      </c>
      <c r="C25" s="300" t="s">
        <v>577</v>
      </c>
      <c r="D25" s="301" t="s">
        <v>578</v>
      </c>
      <c r="E25" s="24" t="s">
        <v>30</v>
      </c>
      <c r="F25" s="53" t="s">
        <v>579</v>
      </c>
      <c r="G25" s="302"/>
    </row>
    <row r="26" ht="14.25" customHeight="1">
      <c r="B26" s="24" t="s">
        <v>38</v>
      </c>
      <c r="C26" s="62" t="s">
        <v>580</v>
      </c>
      <c r="D26" s="94" t="s">
        <v>581</v>
      </c>
      <c r="E26" s="24" t="s">
        <v>30</v>
      </c>
      <c r="F26" s="24" t="s">
        <v>582</v>
      </c>
    </row>
    <row r="27" ht="14.25" customHeight="1">
      <c r="B27" s="24" t="s">
        <v>38</v>
      </c>
      <c r="C27" s="62" t="s">
        <v>583</v>
      </c>
      <c r="D27" s="57" t="s">
        <v>584</v>
      </c>
      <c r="E27" s="303" t="s">
        <v>569</v>
      </c>
      <c r="F27" s="57" t="s">
        <v>585</v>
      </c>
      <c r="G27" s="304"/>
      <c r="H27" s="304"/>
      <c r="I27" s="304"/>
      <c r="J27" s="304"/>
      <c r="K27" s="304"/>
      <c r="L27" s="304"/>
      <c r="M27" s="304"/>
      <c r="N27" s="304"/>
      <c r="O27" s="304"/>
      <c r="P27" s="304"/>
      <c r="Q27" s="304"/>
      <c r="R27" s="304"/>
      <c r="S27" s="304"/>
      <c r="T27" s="304"/>
      <c r="U27" s="304"/>
      <c r="V27" s="304"/>
      <c r="W27" s="304"/>
      <c r="X27" s="305"/>
    </row>
    <row r="28" ht="63.0" customHeight="1">
      <c r="B28" s="24" t="s">
        <v>38</v>
      </c>
      <c r="C28" s="62" t="s">
        <v>586</v>
      </c>
      <c r="D28" s="57" t="s">
        <v>587</v>
      </c>
      <c r="E28" s="306" t="s">
        <v>30</v>
      </c>
      <c r="F28" s="57" t="s">
        <v>588</v>
      </c>
      <c r="G28" s="102" t="s">
        <v>474</v>
      </c>
      <c r="H28" s="103"/>
      <c r="I28" s="103"/>
      <c r="J28" s="104"/>
      <c r="K28" s="106" t="s">
        <v>475</v>
      </c>
      <c r="L28" s="103"/>
      <c r="M28" s="103"/>
      <c r="N28" s="104"/>
      <c r="O28" s="106" t="s">
        <v>476</v>
      </c>
      <c r="P28" s="103"/>
      <c r="Q28" s="103"/>
      <c r="R28" s="104"/>
      <c r="S28" s="106" t="s">
        <v>477</v>
      </c>
      <c r="T28" s="103"/>
      <c r="U28" s="103"/>
      <c r="V28" s="107"/>
      <c r="W28" s="108" t="s">
        <v>589</v>
      </c>
      <c r="X28" s="109"/>
    </row>
    <row r="29" ht="14.25" customHeight="1">
      <c r="B29" s="299" t="s">
        <v>590</v>
      </c>
      <c r="C29" s="301" t="s">
        <v>591</v>
      </c>
      <c r="D29" s="54" t="s">
        <v>592</v>
      </c>
      <c r="E29" s="306" t="s">
        <v>30</v>
      </c>
      <c r="F29" s="284" t="s">
        <v>593</v>
      </c>
      <c r="G29" s="251" t="s">
        <v>594</v>
      </c>
      <c r="H29" s="252" t="s">
        <v>595</v>
      </c>
      <c r="I29" s="253" t="s">
        <v>596</v>
      </c>
      <c r="J29" s="252" t="s">
        <v>597</v>
      </c>
      <c r="K29" s="251" t="s">
        <v>594</v>
      </c>
      <c r="L29" s="252" t="s">
        <v>595</v>
      </c>
      <c r="M29" s="253" t="s">
        <v>596</v>
      </c>
      <c r="N29" s="252" t="s">
        <v>597</v>
      </c>
      <c r="O29" s="251" t="s">
        <v>594</v>
      </c>
      <c r="P29" s="252" t="s">
        <v>595</v>
      </c>
      <c r="Q29" s="253" t="s">
        <v>596</v>
      </c>
      <c r="R29" s="252" t="s">
        <v>597</v>
      </c>
      <c r="S29" s="251" t="s">
        <v>594</v>
      </c>
      <c r="T29" s="252" t="s">
        <v>595</v>
      </c>
      <c r="U29" s="253" t="s">
        <v>596</v>
      </c>
      <c r="V29" s="254" t="s">
        <v>597</v>
      </c>
      <c r="W29" s="255"/>
      <c r="X29" s="256"/>
    </row>
    <row r="30" ht="14.25" customHeight="1">
      <c r="B30" s="24" t="s">
        <v>38</v>
      </c>
      <c r="C30" s="57" t="s">
        <v>598</v>
      </c>
      <c r="D30" s="62" t="s">
        <v>599</v>
      </c>
      <c r="E30" s="105" t="s">
        <v>30</v>
      </c>
      <c r="F30" s="58" t="s">
        <v>600</v>
      </c>
      <c r="G30" s="259"/>
      <c r="H30" s="204"/>
      <c r="I30" s="204"/>
      <c r="J30" s="207"/>
      <c r="K30" s="259"/>
      <c r="L30" s="204"/>
      <c r="M30" s="204"/>
      <c r="N30" s="207"/>
      <c r="O30" s="260" t="str">
        <f t="shared" ref="O30:R30" si="2">IFERROR((K30/G30),"NO APLICA")</f>
        <v>NO APLICA</v>
      </c>
      <c r="P30" s="261" t="str">
        <f t="shared" si="2"/>
        <v>NO APLICA</v>
      </c>
      <c r="Q30" s="261" t="str">
        <f t="shared" si="2"/>
        <v>NO APLICA</v>
      </c>
      <c r="R30" s="262" t="str">
        <f t="shared" si="2"/>
        <v>NO APLICA</v>
      </c>
      <c r="S30" s="260" t="str">
        <f>IFERROR(((K30)/(G30)),"NO APLICA")</f>
        <v>NO APLICA</v>
      </c>
      <c r="T30" s="261" t="str">
        <f t="shared" ref="T30:T33" si="4">IFERROR(((K30+L30)/(G30+H30)),"NO APLICA")</f>
        <v>NO APLICA</v>
      </c>
      <c r="U30" s="261" t="str">
        <f t="shared" ref="U30:U33" si="5">IFERROR(((K30+L30+M30)/(G30+H30+I30)),"NO APLICA")</f>
        <v>NO APLICA</v>
      </c>
      <c r="V30" s="262" t="str">
        <f t="shared" ref="V30:V33" si="6">IFERROR(((K30+L30+M30+N30)/(G30+H30+I30+J30)),"NO APLICA")</f>
        <v>NO APLICA</v>
      </c>
      <c r="W30" s="263"/>
      <c r="X30" s="264"/>
    </row>
    <row r="31" ht="14.25" customHeight="1">
      <c r="B31" s="24" t="s">
        <v>38</v>
      </c>
      <c r="C31" s="62" t="s">
        <v>601</v>
      </c>
      <c r="D31" s="57" t="s">
        <v>602</v>
      </c>
      <c r="E31" s="178"/>
      <c r="F31" s="24" t="s">
        <v>603</v>
      </c>
      <c r="G31" s="266"/>
      <c r="H31" s="267"/>
      <c r="I31" s="267"/>
      <c r="J31" s="268"/>
      <c r="K31" s="269"/>
      <c r="L31" s="267"/>
      <c r="M31" s="267"/>
      <c r="N31" s="268"/>
      <c r="O31" s="260" t="str">
        <f t="shared" ref="O31:O33" si="7">IFERROR(K31/G31,"NO APLICA")</f>
        <v>NO APLICA</v>
      </c>
      <c r="P31" s="261" t="str">
        <f t="shared" ref="P31:R31" si="3">IFERROR((L31/H31),"NO APLICA")</f>
        <v>NO APLICA</v>
      </c>
      <c r="Q31" s="261" t="str">
        <f t="shared" si="3"/>
        <v>NO APLICA</v>
      </c>
      <c r="R31" s="270" t="str">
        <f t="shared" si="3"/>
        <v>NO APLICA</v>
      </c>
      <c r="S31" s="260" t="str">
        <f t="shared" ref="S31:S33" si="9">IFERROR(K31/F31,"NO APLICA")</f>
        <v>NO APLICA</v>
      </c>
      <c r="T31" s="261" t="str">
        <f t="shared" si="4"/>
        <v>NO APLICA</v>
      </c>
      <c r="U31" s="261" t="str">
        <f t="shared" si="5"/>
        <v>NO APLICA</v>
      </c>
      <c r="V31" s="270" t="str">
        <f t="shared" si="6"/>
        <v>NO APLICA</v>
      </c>
      <c r="W31" s="271"/>
      <c r="X31" s="272"/>
    </row>
    <row r="32" ht="60.0" customHeight="1">
      <c r="B32" s="24" t="s">
        <v>38</v>
      </c>
      <c r="C32" s="62" t="s">
        <v>604</v>
      </c>
      <c r="D32" s="57" t="s">
        <v>605</v>
      </c>
      <c r="E32" s="105" t="s">
        <v>30</v>
      </c>
      <c r="F32" s="58" t="s">
        <v>606</v>
      </c>
      <c r="G32" s="269"/>
      <c r="H32" s="267"/>
      <c r="I32" s="267"/>
      <c r="J32" s="268"/>
      <c r="K32" s="269"/>
      <c r="L32" s="267"/>
      <c r="M32" s="267"/>
      <c r="N32" s="268"/>
      <c r="O32" s="260" t="str">
        <f t="shared" si="7"/>
        <v>NO APLICA</v>
      </c>
      <c r="P32" s="261" t="str">
        <f t="shared" ref="P32:R32" si="8">IFERROR((L32/H32),"NO APLICA")</f>
        <v>NO APLICA</v>
      </c>
      <c r="Q32" s="261" t="str">
        <f t="shared" si="8"/>
        <v>NO APLICA</v>
      </c>
      <c r="R32" s="270" t="str">
        <f t="shared" si="8"/>
        <v>NO APLICA</v>
      </c>
      <c r="S32" s="260" t="str">
        <f t="shared" si="9"/>
        <v>NO APLICA</v>
      </c>
      <c r="T32" s="261" t="str">
        <f t="shared" si="4"/>
        <v>NO APLICA</v>
      </c>
      <c r="U32" s="261" t="str">
        <f t="shared" si="5"/>
        <v>NO APLICA</v>
      </c>
      <c r="V32" s="270" t="str">
        <f t="shared" si="6"/>
        <v>NO APLICA</v>
      </c>
      <c r="W32" s="271"/>
      <c r="X32" s="272"/>
    </row>
    <row r="33" ht="63.0" customHeight="1">
      <c r="B33" s="24" t="s">
        <v>38</v>
      </c>
      <c r="C33" s="62" t="s">
        <v>607</v>
      </c>
      <c r="D33" s="57" t="s">
        <v>608</v>
      </c>
      <c r="E33" s="178"/>
      <c r="F33" s="58" t="s">
        <v>609</v>
      </c>
      <c r="G33" s="275"/>
      <c r="H33" s="276"/>
      <c r="I33" s="276"/>
      <c r="J33" s="277"/>
      <c r="K33" s="275"/>
      <c r="L33" s="276"/>
      <c r="M33" s="276"/>
      <c r="N33" s="277"/>
      <c r="O33" s="278" t="str">
        <f t="shared" si="7"/>
        <v>NO APLICA</v>
      </c>
      <c r="P33" s="279" t="str">
        <f t="shared" ref="P33:R33" si="10">IFERROR((L33/H33),"NO APLICA")</f>
        <v>NO APLICA</v>
      </c>
      <c r="Q33" s="279" t="str">
        <f t="shared" si="10"/>
        <v>NO APLICA</v>
      </c>
      <c r="R33" s="280" t="str">
        <f t="shared" si="10"/>
        <v>NO APLICA</v>
      </c>
      <c r="S33" s="278" t="str">
        <f t="shared" si="9"/>
        <v>NO APLICA</v>
      </c>
      <c r="T33" s="279" t="str">
        <f t="shared" si="4"/>
        <v>NO APLICA</v>
      </c>
      <c r="U33" s="279" t="str">
        <f t="shared" si="5"/>
        <v>NO APLICA</v>
      </c>
      <c r="V33" s="280" t="str">
        <f t="shared" si="6"/>
        <v>NO APLICA</v>
      </c>
      <c r="W33" s="281"/>
      <c r="X33" s="282"/>
    </row>
    <row r="34" ht="75.0" customHeight="1">
      <c r="B34" s="53" t="s">
        <v>610</v>
      </c>
      <c r="C34" s="54" t="s">
        <v>611</v>
      </c>
      <c r="D34" s="55" t="s">
        <v>612</v>
      </c>
      <c r="E34" s="306" t="s">
        <v>30</v>
      </c>
      <c r="F34" s="55" t="s">
        <v>613</v>
      </c>
    </row>
    <row r="35" ht="14.25" customHeight="1">
      <c r="B35" s="307" t="s">
        <v>38</v>
      </c>
      <c r="C35" s="62" t="s">
        <v>614</v>
      </c>
      <c r="D35" s="308" t="s">
        <v>615</v>
      </c>
      <c r="E35" s="309" t="s">
        <v>30</v>
      </c>
      <c r="F35" s="58" t="s">
        <v>616</v>
      </c>
    </row>
    <row r="36" ht="14.25" customHeight="1">
      <c r="B36" s="307" t="s">
        <v>38</v>
      </c>
      <c r="C36" s="57" t="s">
        <v>617</v>
      </c>
      <c r="D36" s="310" t="s">
        <v>618</v>
      </c>
      <c r="E36" s="309" t="s">
        <v>30</v>
      </c>
      <c r="F36" s="58" t="s">
        <v>619</v>
      </c>
    </row>
    <row r="37" ht="14.25" customHeight="1">
      <c r="B37" s="307" t="s">
        <v>38</v>
      </c>
      <c r="C37" s="57" t="s">
        <v>620</v>
      </c>
      <c r="D37" s="308" t="s">
        <v>621</v>
      </c>
      <c r="E37" s="309" t="s">
        <v>622</v>
      </c>
      <c r="F37" s="58" t="s">
        <v>623</v>
      </c>
    </row>
    <row r="38" ht="14.25" customHeight="1">
      <c r="B38" s="53" t="s">
        <v>121</v>
      </c>
      <c r="C38" s="77" t="s">
        <v>624</v>
      </c>
      <c r="D38" s="292" t="s">
        <v>625</v>
      </c>
      <c r="E38" s="309" t="s">
        <v>622</v>
      </c>
      <c r="F38" s="55" t="s">
        <v>626</v>
      </c>
    </row>
    <row r="39" ht="14.25" customHeight="1">
      <c r="B39" s="24" t="s">
        <v>38</v>
      </c>
      <c r="C39" s="57" t="s">
        <v>627</v>
      </c>
      <c r="D39" s="94" t="s">
        <v>628</v>
      </c>
      <c r="E39" s="309" t="s">
        <v>30</v>
      </c>
      <c r="F39" s="58" t="s">
        <v>629</v>
      </c>
    </row>
    <row r="40" ht="14.25" customHeight="1">
      <c r="B40" s="24" t="s">
        <v>38</v>
      </c>
      <c r="C40" s="57" t="s">
        <v>630</v>
      </c>
      <c r="D40" s="311" t="s">
        <v>631</v>
      </c>
      <c r="E40" s="309" t="s">
        <v>30</v>
      </c>
      <c r="F40" s="58" t="s">
        <v>632</v>
      </c>
    </row>
    <row r="41" ht="14.25" customHeight="1">
      <c r="B41" s="24" t="s">
        <v>38</v>
      </c>
      <c r="C41" s="57" t="s">
        <v>633</v>
      </c>
      <c r="D41" s="62" t="s">
        <v>634</v>
      </c>
      <c r="E41" s="309" t="s">
        <v>30</v>
      </c>
      <c r="F41" s="58" t="s">
        <v>635</v>
      </c>
    </row>
    <row r="42" ht="14.25" customHeight="1">
      <c r="B42" s="96" t="s">
        <v>636</v>
      </c>
      <c r="C42" s="54" t="s">
        <v>637</v>
      </c>
      <c r="D42" s="66" t="s">
        <v>638</v>
      </c>
      <c r="E42" s="309" t="s">
        <v>30</v>
      </c>
      <c r="F42" s="55" t="s">
        <v>639</v>
      </c>
    </row>
    <row r="43" ht="14.25" customHeight="1">
      <c r="B43" s="312" t="s">
        <v>38</v>
      </c>
      <c r="C43" s="62" t="s">
        <v>640</v>
      </c>
      <c r="D43" s="57" t="s">
        <v>641</v>
      </c>
      <c r="E43" s="309" t="s">
        <v>30</v>
      </c>
      <c r="F43" s="58" t="s">
        <v>642</v>
      </c>
    </row>
    <row r="44" ht="14.25" customHeight="1">
      <c r="B44" s="312" t="s">
        <v>38</v>
      </c>
      <c r="C44" s="57" t="s">
        <v>643</v>
      </c>
      <c r="D44" s="57" t="s">
        <v>644</v>
      </c>
      <c r="E44" s="309" t="s">
        <v>30</v>
      </c>
      <c r="F44" s="58" t="s">
        <v>645</v>
      </c>
    </row>
    <row r="45" ht="14.25" customHeight="1">
      <c r="B45" s="312" t="s">
        <v>38</v>
      </c>
      <c r="C45" s="57" t="s">
        <v>646</v>
      </c>
      <c r="D45" s="57" t="s">
        <v>647</v>
      </c>
      <c r="E45" s="309" t="s">
        <v>30</v>
      </c>
      <c r="F45" s="58" t="s">
        <v>648</v>
      </c>
    </row>
    <row r="46" ht="14.25" customHeight="1">
      <c r="B46" s="312" t="s">
        <v>38</v>
      </c>
      <c r="C46" s="313" t="s">
        <v>649</v>
      </c>
      <c r="D46" s="313" t="s">
        <v>650</v>
      </c>
      <c r="E46" s="309" t="s">
        <v>30</v>
      </c>
      <c r="F46" s="58" t="s">
        <v>651</v>
      </c>
    </row>
    <row r="47" ht="14.25" customHeight="1">
      <c r="B47" s="53" t="s">
        <v>159</v>
      </c>
      <c r="C47" s="314" t="s">
        <v>652</v>
      </c>
      <c r="D47" s="87" t="s">
        <v>653</v>
      </c>
      <c r="E47" s="309" t="s">
        <v>30</v>
      </c>
      <c r="F47" s="314" t="s">
        <v>654</v>
      </c>
    </row>
    <row r="48" ht="14.25" customHeight="1">
      <c r="B48" s="24" t="s">
        <v>38</v>
      </c>
      <c r="C48" s="315" t="s">
        <v>655</v>
      </c>
      <c r="D48" s="316" t="s">
        <v>656</v>
      </c>
      <c r="E48" s="309" t="s">
        <v>30</v>
      </c>
      <c r="F48" s="317" t="s">
        <v>657</v>
      </c>
    </row>
    <row r="49" ht="14.25" customHeight="1">
      <c r="B49" s="24" t="s">
        <v>38</v>
      </c>
      <c r="C49" s="315" t="s">
        <v>658</v>
      </c>
      <c r="D49" s="316" t="s">
        <v>659</v>
      </c>
      <c r="E49" s="309" t="s">
        <v>30</v>
      </c>
      <c r="F49" s="317" t="s">
        <v>660</v>
      </c>
    </row>
    <row r="50" ht="14.25" customHeight="1">
      <c r="B50" s="24" t="s">
        <v>38</v>
      </c>
      <c r="C50" s="315" t="s">
        <v>661</v>
      </c>
      <c r="D50" s="316" t="s">
        <v>662</v>
      </c>
      <c r="E50" s="309" t="s">
        <v>30</v>
      </c>
      <c r="F50" s="317" t="s">
        <v>663</v>
      </c>
    </row>
    <row r="51" ht="14.25" customHeight="1">
      <c r="B51" s="318" t="s">
        <v>664</v>
      </c>
      <c r="C51" s="286" t="s">
        <v>665</v>
      </c>
      <c r="D51" s="319" t="s">
        <v>666</v>
      </c>
      <c r="E51" s="309" t="s">
        <v>30</v>
      </c>
      <c r="F51" s="54" t="s">
        <v>667</v>
      </c>
    </row>
    <row r="52" ht="14.25" customHeight="1">
      <c r="B52" s="24" t="s">
        <v>38</v>
      </c>
      <c r="C52" s="57" t="s">
        <v>668</v>
      </c>
      <c r="D52" s="57" t="s">
        <v>669</v>
      </c>
      <c r="E52" s="309" t="s">
        <v>30</v>
      </c>
      <c r="F52" s="57" t="s">
        <v>670</v>
      </c>
    </row>
    <row r="53" ht="14.25" customHeight="1">
      <c r="B53" s="24" t="s">
        <v>38</v>
      </c>
      <c r="C53" s="57" t="s">
        <v>671</v>
      </c>
      <c r="D53" s="57" t="s">
        <v>672</v>
      </c>
      <c r="E53" s="309" t="s">
        <v>30</v>
      </c>
      <c r="F53" s="57" t="s">
        <v>673</v>
      </c>
    </row>
    <row r="54" ht="14.25" customHeight="1">
      <c r="B54" s="24" t="s">
        <v>38</v>
      </c>
      <c r="C54" s="57" t="s">
        <v>674</v>
      </c>
      <c r="D54" s="57" t="s">
        <v>675</v>
      </c>
      <c r="E54" s="309" t="s">
        <v>30</v>
      </c>
      <c r="F54" s="57" t="s">
        <v>676</v>
      </c>
    </row>
    <row r="55" ht="14.25" customHeight="1">
      <c r="B55" s="24" t="s">
        <v>38</v>
      </c>
      <c r="C55" s="57" t="s">
        <v>677</v>
      </c>
      <c r="D55" s="57" t="s">
        <v>678</v>
      </c>
      <c r="E55" s="309" t="s">
        <v>30</v>
      </c>
      <c r="F55" s="57" t="s">
        <v>679</v>
      </c>
    </row>
    <row r="56" ht="14.25" customHeight="1">
      <c r="B56" s="53" t="s">
        <v>680</v>
      </c>
      <c r="C56" s="54" t="s">
        <v>681</v>
      </c>
      <c r="D56" s="66" t="s">
        <v>682</v>
      </c>
      <c r="E56" s="309" t="s">
        <v>30</v>
      </c>
      <c r="F56" s="66" t="s">
        <v>683</v>
      </c>
    </row>
    <row r="57" ht="14.25" customHeight="1">
      <c r="B57" s="24" t="s">
        <v>38</v>
      </c>
      <c r="C57" s="57" t="s">
        <v>684</v>
      </c>
      <c r="D57" s="57" t="s">
        <v>685</v>
      </c>
      <c r="E57" s="309" t="s">
        <v>30</v>
      </c>
      <c r="F57" s="57" t="s">
        <v>686</v>
      </c>
    </row>
    <row r="58" ht="14.25" customHeight="1">
      <c r="B58" s="24" t="s">
        <v>38</v>
      </c>
      <c r="C58" s="57" t="s">
        <v>687</v>
      </c>
      <c r="D58" s="57" t="s">
        <v>688</v>
      </c>
      <c r="E58" s="309" t="s">
        <v>30</v>
      </c>
      <c r="F58" s="57" t="s">
        <v>689</v>
      </c>
    </row>
    <row r="59" ht="14.25" customHeight="1">
      <c r="B59" s="24" t="s">
        <v>38</v>
      </c>
      <c r="C59" s="57" t="s">
        <v>690</v>
      </c>
      <c r="D59" s="57" t="s">
        <v>691</v>
      </c>
      <c r="E59" s="309" t="s">
        <v>30</v>
      </c>
      <c r="F59" s="57" t="s">
        <v>692</v>
      </c>
    </row>
    <row r="60" ht="14.25" customHeight="1">
      <c r="B60" s="24" t="s">
        <v>38</v>
      </c>
      <c r="C60" s="57" t="s">
        <v>693</v>
      </c>
      <c r="D60" s="57" t="s">
        <v>694</v>
      </c>
      <c r="E60" s="309" t="s">
        <v>30</v>
      </c>
      <c r="F60" s="57" t="s">
        <v>695</v>
      </c>
    </row>
    <row r="61" ht="14.25" customHeight="1">
      <c r="B61" s="24" t="s">
        <v>38</v>
      </c>
      <c r="C61" s="57" t="s">
        <v>696</v>
      </c>
      <c r="D61" s="57" t="s">
        <v>697</v>
      </c>
      <c r="E61" s="309" t="s">
        <v>30</v>
      </c>
      <c r="F61" s="57" t="s">
        <v>698</v>
      </c>
    </row>
    <row r="62" ht="14.25" customHeight="1">
      <c r="B62" s="24" t="s">
        <v>38</v>
      </c>
      <c r="C62" s="57" t="s">
        <v>699</v>
      </c>
      <c r="D62" s="57" t="s">
        <v>700</v>
      </c>
      <c r="E62" s="309" t="s">
        <v>30</v>
      </c>
      <c r="F62" s="57" t="s">
        <v>701</v>
      </c>
    </row>
    <row r="63" ht="14.25" customHeight="1">
      <c r="B63" s="24" t="s">
        <v>38</v>
      </c>
      <c r="C63" s="57" t="s">
        <v>702</v>
      </c>
      <c r="D63" s="57" t="s">
        <v>703</v>
      </c>
      <c r="E63" s="309" t="s">
        <v>30</v>
      </c>
      <c r="F63" s="57" t="s">
        <v>704</v>
      </c>
    </row>
    <row r="64" ht="14.25" customHeight="1">
      <c r="B64" s="24" t="s">
        <v>38</v>
      </c>
      <c r="C64" s="62" t="s">
        <v>705</v>
      </c>
      <c r="D64" s="57" t="s">
        <v>706</v>
      </c>
      <c r="E64" s="309" t="s">
        <v>30</v>
      </c>
      <c r="F64" s="57" t="s">
        <v>707</v>
      </c>
    </row>
    <row r="65" ht="14.25" customHeight="1">
      <c r="B65" s="53" t="s">
        <v>233</v>
      </c>
      <c r="C65" s="54" t="s">
        <v>708</v>
      </c>
      <c r="D65" s="87" t="s">
        <v>709</v>
      </c>
      <c r="E65" s="309" t="s">
        <v>622</v>
      </c>
      <c r="F65" s="66" t="s">
        <v>710</v>
      </c>
    </row>
    <row r="66" ht="14.25" customHeight="1">
      <c r="B66" s="24" t="s">
        <v>38</v>
      </c>
      <c r="C66" s="62" t="s">
        <v>711</v>
      </c>
      <c r="D66" s="58" t="s">
        <v>712</v>
      </c>
      <c r="E66" s="309" t="s">
        <v>622</v>
      </c>
      <c r="F66" s="57" t="s">
        <v>713</v>
      </c>
    </row>
    <row r="67" ht="14.25" customHeight="1">
      <c r="B67" s="24" t="s">
        <v>38</v>
      </c>
      <c r="C67" s="62" t="s">
        <v>714</v>
      </c>
      <c r="D67" s="58" t="s">
        <v>715</v>
      </c>
      <c r="E67" s="309" t="s">
        <v>622</v>
      </c>
      <c r="F67" s="57" t="s">
        <v>716</v>
      </c>
    </row>
    <row r="68" ht="14.25" customHeight="1">
      <c r="B68" s="24" t="s">
        <v>38</v>
      </c>
      <c r="C68" s="62" t="s">
        <v>717</v>
      </c>
      <c r="D68" s="57" t="s">
        <v>718</v>
      </c>
      <c r="E68" s="309" t="s">
        <v>622</v>
      </c>
      <c r="F68" s="57" t="s">
        <v>719</v>
      </c>
    </row>
    <row r="69" ht="14.25" customHeight="1">
      <c r="B69" s="24" t="s">
        <v>38</v>
      </c>
      <c r="C69" s="62" t="s">
        <v>720</v>
      </c>
      <c r="D69" s="57" t="s">
        <v>721</v>
      </c>
      <c r="E69" s="309" t="s">
        <v>622</v>
      </c>
      <c r="F69" s="57" t="s">
        <v>722</v>
      </c>
    </row>
    <row r="70" ht="14.25" customHeight="1">
      <c r="B70" s="54" t="s">
        <v>254</v>
      </c>
      <c r="C70" s="54" t="s">
        <v>723</v>
      </c>
      <c r="D70" s="54" t="s">
        <v>724</v>
      </c>
      <c r="E70" s="309" t="s">
        <v>622</v>
      </c>
      <c r="F70" s="54" t="s">
        <v>725</v>
      </c>
    </row>
    <row r="71" ht="14.25" customHeight="1">
      <c r="B71" s="24" t="s">
        <v>38</v>
      </c>
      <c r="C71" s="62" t="s">
        <v>726</v>
      </c>
      <c r="D71" s="57" t="s">
        <v>727</v>
      </c>
      <c r="E71" s="309" t="s">
        <v>622</v>
      </c>
      <c r="F71" s="57" t="s">
        <v>728</v>
      </c>
    </row>
    <row r="72" ht="14.25" customHeight="1">
      <c r="B72" s="24" t="s">
        <v>38</v>
      </c>
      <c r="C72" s="62" t="s">
        <v>729</v>
      </c>
      <c r="D72" s="57" t="s">
        <v>730</v>
      </c>
      <c r="E72" s="309" t="s">
        <v>622</v>
      </c>
      <c r="F72" s="57" t="s">
        <v>731</v>
      </c>
    </row>
    <row r="73" ht="14.25" customHeight="1">
      <c r="B73" s="24" t="s">
        <v>38</v>
      </c>
      <c r="C73" s="62" t="s">
        <v>732</v>
      </c>
      <c r="D73" s="57" t="s">
        <v>733</v>
      </c>
      <c r="E73" s="309" t="s">
        <v>622</v>
      </c>
      <c r="F73" s="57" t="s">
        <v>734</v>
      </c>
    </row>
    <row r="74" ht="14.25" customHeight="1">
      <c r="B74" s="24" t="s">
        <v>38</v>
      </c>
      <c r="C74" s="62" t="s">
        <v>735</v>
      </c>
      <c r="D74" s="57" t="s">
        <v>736</v>
      </c>
      <c r="E74" s="309" t="s">
        <v>622</v>
      </c>
      <c r="F74" s="57" t="s">
        <v>737</v>
      </c>
    </row>
    <row r="75" ht="14.25" customHeight="1">
      <c r="B75" s="24" t="s">
        <v>38</v>
      </c>
      <c r="C75" s="62" t="s">
        <v>738</v>
      </c>
      <c r="D75" s="57" t="s">
        <v>739</v>
      </c>
      <c r="E75" s="309" t="s">
        <v>622</v>
      </c>
      <c r="F75" s="57" t="s">
        <v>740</v>
      </c>
    </row>
    <row r="76" ht="14.25" customHeight="1">
      <c r="B76" s="54" t="s">
        <v>741</v>
      </c>
      <c r="C76" s="54" t="s">
        <v>742</v>
      </c>
      <c r="D76" s="66" t="s">
        <v>743</v>
      </c>
      <c r="E76" s="309" t="s">
        <v>622</v>
      </c>
      <c r="F76" s="66" t="s">
        <v>744</v>
      </c>
    </row>
    <row r="77" ht="14.25" customHeight="1">
      <c r="B77" s="24" t="s">
        <v>38</v>
      </c>
      <c r="C77" s="62" t="s">
        <v>745</v>
      </c>
      <c r="D77" s="57" t="s">
        <v>746</v>
      </c>
      <c r="E77" s="309" t="s">
        <v>622</v>
      </c>
      <c r="F77" s="57" t="s">
        <v>747</v>
      </c>
    </row>
    <row r="78" ht="14.25" customHeight="1">
      <c r="B78" s="24" t="s">
        <v>38</v>
      </c>
      <c r="C78" s="62" t="s">
        <v>748</v>
      </c>
      <c r="D78" s="57" t="s">
        <v>749</v>
      </c>
      <c r="E78" s="309" t="s">
        <v>622</v>
      </c>
      <c r="F78" s="57" t="s">
        <v>750</v>
      </c>
    </row>
    <row r="79" ht="14.25" customHeight="1">
      <c r="B79" s="24" t="s">
        <v>38</v>
      </c>
      <c r="C79" s="62" t="s">
        <v>751</v>
      </c>
      <c r="D79" s="57" t="s">
        <v>752</v>
      </c>
      <c r="E79" s="309" t="s">
        <v>622</v>
      </c>
      <c r="F79" s="57" t="s">
        <v>753</v>
      </c>
    </row>
    <row r="80" ht="14.25" customHeight="1">
      <c r="B80" s="24" t="s">
        <v>38</v>
      </c>
      <c r="C80" s="62" t="s">
        <v>754</v>
      </c>
      <c r="D80" s="57" t="s">
        <v>755</v>
      </c>
      <c r="E80" s="309" t="s">
        <v>622</v>
      </c>
      <c r="F80" s="57" t="s">
        <v>756</v>
      </c>
    </row>
    <row r="81" ht="14.25" customHeight="1">
      <c r="B81" s="24" t="s">
        <v>38</v>
      </c>
      <c r="C81" s="62" t="s">
        <v>757</v>
      </c>
      <c r="D81" s="57" t="s">
        <v>758</v>
      </c>
      <c r="E81" s="309" t="s">
        <v>622</v>
      </c>
      <c r="F81" s="57" t="s">
        <v>759</v>
      </c>
    </row>
    <row r="82" ht="14.25" customHeight="1">
      <c r="B82" s="24" t="s">
        <v>38</v>
      </c>
      <c r="C82" s="62" t="s">
        <v>760</v>
      </c>
      <c r="D82" s="57" t="s">
        <v>761</v>
      </c>
      <c r="E82" s="309" t="s">
        <v>622</v>
      </c>
      <c r="F82" s="57" t="s">
        <v>762</v>
      </c>
    </row>
    <row r="83" ht="14.25" customHeight="1">
      <c r="B83" s="24" t="s">
        <v>38</v>
      </c>
      <c r="C83" s="62" t="s">
        <v>763</v>
      </c>
      <c r="D83" s="57" t="s">
        <v>764</v>
      </c>
      <c r="E83" s="309" t="s">
        <v>622</v>
      </c>
      <c r="F83" s="57" t="s">
        <v>765</v>
      </c>
    </row>
    <row r="84" ht="14.25" customHeight="1">
      <c r="B84" s="54" t="s">
        <v>312</v>
      </c>
      <c r="C84" s="54" t="s">
        <v>766</v>
      </c>
      <c r="D84" s="66" t="s">
        <v>767</v>
      </c>
      <c r="E84" s="309" t="s">
        <v>622</v>
      </c>
      <c r="F84" s="66" t="s">
        <v>768</v>
      </c>
    </row>
    <row r="85" ht="14.25" customHeight="1">
      <c r="B85" s="24" t="s">
        <v>38</v>
      </c>
      <c r="C85" s="62" t="s">
        <v>769</v>
      </c>
      <c r="D85" s="57" t="s">
        <v>770</v>
      </c>
      <c r="E85" s="309" t="s">
        <v>622</v>
      </c>
      <c r="F85" s="57" t="s">
        <v>771</v>
      </c>
    </row>
    <row r="86" ht="14.25" customHeight="1">
      <c r="B86" s="24" t="s">
        <v>38</v>
      </c>
      <c r="C86" s="62" t="s">
        <v>772</v>
      </c>
      <c r="D86" s="57" t="s">
        <v>773</v>
      </c>
      <c r="E86" s="309" t="s">
        <v>622</v>
      </c>
      <c r="F86" s="57" t="s">
        <v>774</v>
      </c>
    </row>
    <row r="87" ht="14.25" customHeight="1">
      <c r="B87" s="24" t="s">
        <v>38</v>
      </c>
      <c r="C87" s="62" t="s">
        <v>775</v>
      </c>
      <c r="D87" s="57" t="s">
        <v>776</v>
      </c>
      <c r="E87" s="309" t="s">
        <v>622</v>
      </c>
      <c r="F87" s="57" t="s">
        <v>777</v>
      </c>
    </row>
    <row r="88" ht="14.25" customHeight="1">
      <c r="B88" s="24" t="s">
        <v>38</v>
      </c>
      <c r="C88" s="62" t="s">
        <v>778</v>
      </c>
      <c r="D88" s="57" t="s">
        <v>779</v>
      </c>
      <c r="E88" s="309" t="s">
        <v>622</v>
      </c>
      <c r="F88" s="57" t="s">
        <v>780</v>
      </c>
    </row>
    <row r="89" ht="14.25" customHeight="1">
      <c r="B89" s="24" t="s">
        <v>38</v>
      </c>
      <c r="C89" s="62" t="s">
        <v>781</v>
      </c>
      <c r="D89" s="57" t="s">
        <v>782</v>
      </c>
      <c r="E89" s="309" t="s">
        <v>622</v>
      </c>
      <c r="F89" s="57" t="s">
        <v>783</v>
      </c>
    </row>
    <row r="90" ht="14.25" customHeight="1">
      <c r="B90" s="318" t="s">
        <v>784</v>
      </c>
      <c r="C90" s="96" t="s">
        <v>785</v>
      </c>
      <c r="D90" s="320" t="s">
        <v>786</v>
      </c>
      <c r="E90" s="309" t="s">
        <v>622</v>
      </c>
      <c r="F90" s="54" t="s">
        <v>341</v>
      </c>
    </row>
    <row r="91" ht="14.25" customHeight="1">
      <c r="B91" s="24" t="s">
        <v>38</v>
      </c>
      <c r="C91" s="57" t="s">
        <v>787</v>
      </c>
      <c r="D91" s="57" t="s">
        <v>788</v>
      </c>
      <c r="E91" s="309" t="s">
        <v>622</v>
      </c>
      <c r="F91" s="57" t="s">
        <v>789</v>
      </c>
    </row>
    <row r="92" ht="14.25" customHeight="1">
      <c r="B92" s="24" t="s">
        <v>38</v>
      </c>
      <c r="C92" s="57" t="s">
        <v>790</v>
      </c>
      <c r="D92" s="57" t="s">
        <v>791</v>
      </c>
      <c r="E92" s="309" t="s">
        <v>622</v>
      </c>
      <c r="F92" s="57" t="s">
        <v>792</v>
      </c>
    </row>
    <row r="93" ht="14.25" customHeight="1">
      <c r="B93" s="24" t="s">
        <v>38</v>
      </c>
      <c r="C93" s="57" t="s">
        <v>793</v>
      </c>
      <c r="D93" s="57" t="s">
        <v>794</v>
      </c>
      <c r="E93" s="309" t="s">
        <v>622</v>
      </c>
      <c r="F93" s="57" t="s">
        <v>353</v>
      </c>
    </row>
    <row r="94" ht="14.25" customHeight="1">
      <c r="B94" s="24" t="s">
        <v>38</v>
      </c>
      <c r="C94" s="57" t="s">
        <v>795</v>
      </c>
      <c r="D94" s="57" t="s">
        <v>796</v>
      </c>
      <c r="E94" s="309" t="s">
        <v>622</v>
      </c>
      <c r="F94" s="57" t="s">
        <v>797</v>
      </c>
    </row>
    <row r="95" ht="14.25" customHeight="1">
      <c r="B95" s="310" t="s">
        <v>38</v>
      </c>
      <c r="C95" s="57" t="s">
        <v>798</v>
      </c>
      <c r="D95" s="57" t="s">
        <v>799</v>
      </c>
      <c r="E95" s="309" t="s">
        <v>622</v>
      </c>
      <c r="F95" s="57" t="s">
        <v>800</v>
      </c>
    </row>
    <row r="96" ht="14.25" customHeight="1">
      <c r="B96" s="310" t="s">
        <v>38</v>
      </c>
      <c r="C96" s="57" t="s">
        <v>801</v>
      </c>
      <c r="D96" s="57" t="s">
        <v>802</v>
      </c>
      <c r="E96" s="309" t="s">
        <v>622</v>
      </c>
      <c r="F96" s="57" t="s">
        <v>803</v>
      </c>
    </row>
    <row r="97" ht="14.25" customHeight="1">
      <c r="B97" s="310" t="s">
        <v>38</v>
      </c>
      <c r="C97" s="57" t="s">
        <v>804</v>
      </c>
      <c r="D97" s="57" t="s">
        <v>805</v>
      </c>
      <c r="E97" s="309" t="s">
        <v>622</v>
      </c>
      <c r="F97" s="57" t="s">
        <v>806</v>
      </c>
    </row>
    <row r="98" ht="42.0" customHeight="1">
      <c r="B98" s="310" t="s">
        <v>38</v>
      </c>
      <c r="C98" s="57" t="s">
        <v>807</v>
      </c>
      <c r="D98" s="57" t="s">
        <v>372</v>
      </c>
      <c r="E98" s="309" t="s">
        <v>622</v>
      </c>
      <c r="F98" s="57" t="s">
        <v>808</v>
      </c>
    </row>
    <row r="99" ht="14.25" customHeight="1">
      <c r="B99" s="310" t="s">
        <v>38</v>
      </c>
      <c r="C99" s="57" t="s">
        <v>809</v>
      </c>
      <c r="D99" s="57" t="s">
        <v>810</v>
      </c>
      <c r="E99" s="309" t="s">
        <v>622</v>
      </c>
      <c r="F99" s="57" t="s">
        <v>811</v>
      </c>
    </row>
    <row r="100" ht="14.25" customHeight="1">
      <c r="B100" s="321" t="s">
        <v>38</v>
      </c>
      <c r="C100" s="57" t="s">
        <v>812</v>
      </c>
      <c r="D100" s="57" t="s">
        <v>813</v>
      </c>
      <c r="E100" s="309" t="s">
        <v>622</v>
      </c>
      <c r="F100" s="57" t="s">
        <v>814</v>
      </c>
    </row>
    <row r="101" ht="14.25" customHeight="1">
      <c r="B101" s="322" t="s">
        <v>38</v>
      </c>
      <c r="C101" s="57" t="s">
        <v>815</v>
      </c>
      <c r="D101" s="57" t="s">
        <v>816</v>
      </c>
      <c r="E101" s="309" t="s">
        <v>622</v>
      </c>
      <c r="F101" s="57" t="s">
        <v>817</v>
      </c>
    </row>
    <row r="102" ht="14.25" customHeight="1">
      <c r="B102" s="312" t="s">
        <v>38</v>
      </c>
      <c r="C102" s="57" t="s">
        <v>818</v>
      </c>
      <c r="D102" s="57" t="s">
        <v>819</v>
      </c>
      <c r="E102" s="309" t="s">
        <v>622</v>
      </c>
      <c r="F102" s="57" t="s">
        <v>820</v>
      </c>
    </row>
    <row r="103" ht="14.25" customHeight="1">
      <c r="B103" s="310" t="s">
        <v>38</v>
      </c>
      <c r="C103" s="62" t="s">
        <v>821</v>
      </c>
      <c r="D103" s="57" t="s">
        <v>822</v>
      </c>
      <c r="E103" s="309" t="s">
        <v>622</v>
      </c>
      <c r="F103" s="323"/>
    </row>
    <row r="104" ht="14.25" customHeight="1">
      <c r="B104" s="299" t="s">
        <v>823</v>
      </c>
      <c r="C104" s="300" t="s">
        <v>824</v>
      </c>
      <c r="D104" s="324" t="s">
        <v>825</v>
      </c>
      <c r="E104" s="309" t="s">
        <v>622</v>
      </c>
      <c r="F104" s="66" t="s">
        <v>826</v>
      </c>
    </row>
    <row r="105" ht="14.25" customHeight="1">
      <c r="B105" s="24" t="s">
        <v>38</v>
      </c>
      <c r="C105" s="62" t="s">
        <v>827</v>
      </c>
      <c r="D105" s="57" t="s">
        <v>828</v>
      </c>
      <c r="E105" s="309" t="s">
        <v>622</v>
      </c>
      <c r="F105" s="57" t="s">
        <v>829</v>
      </c>
    </row>
    <row r="106" ht="14.25" customHeight="1">
      <c r="B106" s="24" t="s">
        <v>38</v>
      </c>
      <c r="C106" s="62" t="s">
        <v>830</v>
      </c>
      <c r="D106" s="57" t="s">
        <v>831</v>
      </c>
      <c r="E106" s="309" t="s">
        <v>622</v>
      </c>
      <c r="F106" s="57" t="s">
        <v>832</v>
      </c>
    </row>
    <row r="107" ht="14.25" customHeight="1">
      <c r="B107" s="24" t="s">
        <v>38</v>
      </c>
      <c r="C107" s="62" t="s">
        <v>833</v>
      </c>
      <c r="D107" s="57" t="s">
        <v>834</v>
      </c>
      <c r="E107" s="309" t="s">
        <v>622</v>
      </c>
      <c r="F107" s="57" t="s">
        <v>835</v>
      </c>
    </row>
    <row r="108" ht="14.25" customHeight="1">
      <c r="B108" s="24" t="s">
        <v>38</v>
      </c>
      <c r="C108" s="62" t="s">
        <v>836</v>
      </c>
      <c r="D108" s="57" t="s">
        <v>837</v>
      </c>
      <c r="E108" s="309" t="s">
        <v>622</v>
      </c>
      <c r="F108" s="57" t="s">
        <v>838</v>
      </c>
    </row>
    <row r="109" ht="14.25" customHeight="1">
      <c r="B109" s="24" t="s">
        <v>38</v>
      </c>
      <c r="C109" s="62" t="s">
        <v>839</v>
      </c>
      <c r="D109" s="57" t="s">
        <v>840</v>
      </c>
      <c r="E109" s="309" t="s">
        <v>622</v>
      </c>
      <c r="F109" s="57" t="s">
        <v>841</v>
      </c>
    </row>
    <row r="110" ht="14.25" customHeight="1">
      <c r="B110" s="24" t="s">
        <v>38</v>
      </c>
      <c r="C110" s="62" t="s">
        <v>842</v>
      </c>
      <c r="D110" s="57" t="s">
        <v>843</v>
      </c>
      <c r="E110" s="309" t="s">
        <v>622</v>
      </c>
      <c r="F110" s="57" t="s">
        <v>844</v>
      </c>
    </row>
    <row r="111" ht="14.25" customHeight="1">
      <c r="B111" s="24" t="s">
        <v>38</v>
      </c>
      <c r="C111" s="62" t="s">
        <v>845</v>
      </c>
      <c r="D111" s="57" t="s">
        <v>846</v>
      </c>
      <c r="E111" s="309" t="s">
        <v>622</v>
      </c>
      <c r="F111" s="57" t="s">
        <v>847</v>
      </c>
    </row>
    <row r="112" ht="14.25" customHeight="1">
      <c r="B112" s="24" t="s">
        <v>38</v>
      </c>
      <c r="C112" s="57" t="s">
        <v>848</v>
      </c>
      <c r="D112" s="57" t="s">
        <v>849</v>
      </c>
      <c r="E112" s="309" t="s">
        <v>622</v>
      </c>
      <c r="F112" s="57" t="s">
        <v>850</v>
      </c>
    </row>
    <row r="113" ht="14.25" customHeight="1">
      <c r="B113" s="24" t="s">
        <v>38</v>
      </c>
      <c r="C113" s="62" t="s">
        <v>851</v>
      </c>
      <c r="D113" s="57" t="s">
        <v>852</v>
      </c>
      <c r="E113" s="309" t="s">
        <v>622</v>
      </c>
      <c r="F113" s="57" t="s">
        <v>853</v>
      </c>
    </row>
    <row r="114" ht="14.25" customHeight="1">
      <c r="B114" s="24" t="s">
        <v>38</v>
      </c>
      <c r="C114" s="62" t="s">
        <v>854</v>
      </c>
      <c r="D114" s="57" t="s">
        <v>855</v>
      </c>
      <c r="E114" s="309" t="s">
        <v>622</v>
      </c>
      <c r="F114" s="57" t="s">
        <v>856</v>
      </c>
    </row>
    <row r="115" ht="14.25" customHeight="1">
      <c r="B115" s="24" t="s">
        <v>38</v>
      </c>
      <c r="C115" s="62" t="s">
        <v>857</v>
      </c>
      <c r="D115" s="57" t="s">
        <v>858</v>
      </c>
      <c r="E115" s="309" t="s">
        <v>622</v>
      </c>
      <c r="F115" s="57" t="s">
        <v>859</v>
      </c>
    </row>
    <row r="116" ht="14.25" customHeight="1">
      <c r="B116" s="24" t="s">
        <v>38</v>
      </c>
      <c r="C116" s="62" t="s">
        <v>860</v>
      </c>
      <c r="D116" s="57" t="s">
        <v>861</v>
      </c>
      <c r="E116" s="309" t="s">
        <v>622</v>
      </c>
      <c r="F116" s="57" t="s">
        <v>862</v>
      </c>
    </row>
    <row r="117" ht="14.25" customHeight="1">
      <c r="B117" s="24" t="s">
        <v>38</v>
      </c>
      <c r="C117" s="62" t="s">
        <v>863</v>
      </c>
      <c r="D117" s="57" t="s">
        <v>864</v>
      </c>
      <c r="E117" s="309" t="s">
        <v>622</v>
      </c>
      <c r="F117" s="57" t="s">
        <v>865</v>
      </c>
    </row>
    <row r="118" ht="14.25" customHeight="1">
      <c r="B118" s="24" t="s">
        <v>38</v>
      </c>
      <c r="C118" s="62" t="s">
        <v>866</v>
      </c>
      <c r="D118" s="57" t="s">
        <v>867</v>
      </c>
      <c r="E118" s="309" t="s">
        <v>622</v>
      </c>
      <c r="F118" s="57" t="s">
        <v>868</v>
      </c>
    </row>
    <row r="119" ht="14.25" customHeight="1">
      <c r="B119" s="24" t="s">
        <v>38</v>
      </c>
      <c r="C119" s="62" t="s">
        <v>869</v>
      </c>
      <c r="D119" s="57" t="s">
        <v>870</v>
      </c>
      <c r="E119" s="309" t="s">
        <v>622</v>
      </c>
      <c r="F119" s="57" t="s">
        <v>871</v>
      </c>
    </row>
    <row r="120" ht="42.0" customHeight="1">
      <c r="B120" s="24" t="s">
        <v>38</v>
      </c>
      <c r="C120" s="62" t="s">
        <v>872</v>
      </c>
      <c r="D120" s="57" t="s">
        <v>873</v>
      </c>
      <c r="E120" s="309" t="s">
        <v>622</v>
      </c>
      <c r="F120" s="57" t="s">
        <v>874</v>
      </c>
    </row>
    <row r="121" ht="14.25" customHeight="1">
      <c r="B121" s="24" t="s">
        <v>38</v>
      </c>
      <c r="C121" s="62" t="s">
        <v>875</v>
      </c>
      <c r="D121" s="57" t="s">
        <v>876</v>
      </c>
      <c r="E121" s="309" t="s">
        <v>622</v>
      </c>
      <c r="F121" s="57" t="s">
        <v>877</v>
      </c>
    </row>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7">
    <mergeCell ref="D13:F13"/>
    <mergeCell ref="G13:K13"/>
    <mergeCell ref="B16:F16"/>
    <mergeCell ref="L13:O13"/>
    <mergeCell ref="P13:S13"/>
    <mergeCell ref="J24:O24"/>
    <mergeCell ref="G28:J28"/>
    <mergeCell ref="K28:N28"/>
    <mergeCell ref="O28:R28"/>
    <mergeCell ref="E30:E31"/>
    <mergeCell ref="E32:E33"/>
    <mergeCell ref="E4:S4"/>
    <mergeCell ref="E5:S5"/>
    <mergeCell ref="E6:S6"/>
    <mergeCell ref="E7:S7"/>
    <mergeCell ref="G12:W12"/>
    <mergeCell ref="B13:B14"/>
    <mergeCell ref="C13:C14"/>
    <mergeCell ref="W32:X32"/>
    <mergeCell ref="W33:X33"/>
    <mergeCell ref="T13:W13"/>
    <mergeCell ref="X13:X14"/>
    <mergeCell ref="W24:X24"/>
    <mergeCell ref="S28:V28"/>
    <mergeCell ref="W28:X29"/>
    <mergeCell ref="W30:X30"/>
    <mergeCell ref="W31:X31"/>
  </mergeCells>
  <conditionalFormatting sqref="G30:J33">
    <cfRule type="containsBlanks" dxfId="0" priority="1">
      <formula>LEN(TRIM(G30))=0</formula>
    </cfRule>
  </conditionalFormatting>
  <conditionalFormatting sqref="H16:K20">
    <cfRule type="containsBlanks" dxfId="0" priority="2">
      <formula>LEN(TRIM(H16))=0</formula>
    </cfRule>
  </conditionalFormatting>
  <conditionalFormatting sqref="H15:W15">
    <cfRule type="cellIs" dxfId="1" priority="3" operator="equal">
      <formula>"NO DISPONIBLE"</formula>
    </cfRule>
  </conditionalFormatting>
  <conditionalFormatting sqref="K30:N33">
    <cfRule type="containsBlanks" dxfId="2" priority="4">
      <formula>LEN(TRIM(K30))=0</formula>
    </cfRule>
  </conditionalFormatting>
  <conditionalFormatting sqref="L16:O20">
    <cfRule type="containsBlanks" dxfId="2" priority="5">
      <formula>LEN(TRIM(L16))=0</formula>
    </cfRule>
  </conditionalFormatting>
  <conditionalFormatting sqref="O30:V33">
    <cfRule type="cellIs" dxfId="3" priority="6" operator="equal">
      <formula>"NO APLICA"</formula>
    </cfRule>
  </conditionalFormatting>
  <conditionalFormatting sqref="O30:V33">
    <cfRule type="cellIs" dxfId="4" priority="7" operator="between">
      <formula>0.7</formula>
      <formula>1.2</formula>
    </cfRule>
  </conditionalFormatting>
  <conditionalFormatting sqref="O30:V33">
    <cfRule type="cellIs" dxfId="5" priority="8" operator="between">
      <formula>0.5</formula>
      <formula>0.7</formula>
    </cfRule>
  </conditionalFormatting>
  <conditionalFormatting sqref="O30:V33">
    <cfRule type="cellIs" dxfId="6" priority="9" operator="lessThan">
      <formula>0.5</formula>
    </cfRule>
  </conditionalFormatting>
  <conditionalFormatting sqref="O30:V33">
    <cfRule type="cellIs" dxfId="6" priority="10" operator="greaterThan">
      <formula>1.2</formula>
    </cfRule>
  </conditionalFormatting>
  <conditionalFormatting sqref="P16:S16">
    <cfRule type="cellIs" dxfId="4" priority="11" stopIfTrue="1" operator="equal">
      <formula>"100%"</formula>
    </cfRule>
  </conditionalFormatting>
  <conditionalFormatting sqref="P16:S16">
    <cfRule type="cellIs" dxfId="6" priority="12" stopIfTrue="1" operator="lessThan">
      <formula>0.5</formula>
    </cfRule>
  </conditionalFormatting>
  <conditionalFormatting sqref="P16:S16">
    <cfRule type="cellIs" dxfId="5" priority="13" stopIfTrue="1" operator="between">
      <formula>0.5</formula>
      <formula>0.7</formula>
    </cfRule>
  </conditionalFormatting>
  <conditionalFormatting sqref="P16:S16">
    <cfRule type="cellIs" dxfId="4" priority="14" stopIfTrue="1" operator="between">
      <formula>0.7</formula>
      <formula>1.2</formula>
    </cfRule>
  </conditionalFormatting>
  <conditionalFormatting sqref="P16:S16">
    <cfRule type="cellIs" dxfId="4" priority="15" stopIfTrue="1" operator="greaterThanOrEqual">
      <formula>1.2</formula>
    </cfRule>
  </conditionalFormatting>
  <conditionalFormatting sqref="P16:S16">
    <cfRule type="containsBlanks" dxfId="2" priority="16" stopIfTrue="1">
      <formula>LEN(TRIM(P16))=0</formula>
    </cfRule>
  </conditionalFormatting>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29"/>
    <col customWidth="1" min="2" max="2" width="34.71"/>
    <col customWidth="1" min="3" max="26" width="11.43"/>
  </cols>
  <sheetData>
    <row r="1" ht="14.25" customHeight="1">
      <c r="A1" s="52" t="s">
        <v>878</v>
      </c>
    </row>
    <row r="2" ht="14.25" customHeight="1"/>
    <row r="3" ht="120.0" customHeight="1">
      <c r="A3" s="325" t="s">
        <v>879</v>
      </c>
    </row>
    <row r="4" ht="14.25" customHeight="1"/>
    <row r="5" ht="14.25" customHeight="1">
      <c r="A5" s="326"/>
      <c r="B5" s="327" t="s">
        <v>880</v>
      </c>
    </row>
    <row r="6" ht="14.25" customHeight="1">
      <c r="A6" s="328"/>
      <c r="B6" s="327" t="s">
        <v>881</v>
      </c>
    </row>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3:B3"/>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2021-02-22T21:43:21Z</dcterms:created>
  <dc:creator>DPM</dc:creator>
</cp:coreProperties>
</file>