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susyc\Downloads\"/>
    </mc:Choice>
  </mc:AlternateContent>
  <xr:revisionPtr revIDLastSave="0" documentId="13_ncr:1_{139E5D94-E77E-463D-B27B-C0141B12E16F}" xr6:coauthVersionLast="47" xr6:coauthVersionMax="47" xr10:uidLastSave="{00000000-0000-0000-0000-000000000000}"/>
  <bookViews>
    <workbookView xWindow="-120" yWindow="-120" windowWidth="20730" windowHeight="11160" xr2:uid="{00000000-000D-0000-FFFF-FFFF00000000}"/>
  </bookViews>
  <sheets>
    <sheet name="SEGUIMIENTO 1Tr25" sheetId="3" r:id="rId1"/>
    <sheet name="Hoja1" sheetId="4" r:id="rId2"/>
  </sheets>
  <definedNames>
    <definedName name="ADFASDF">#REF!</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3" i="3" l="1"/>
  <c r="V14" i="3"/>
  <c r="V15" i="3"/>
  <c r="V16" i="3"/>
  <c r="R65" i="3"/>
  <c r="V65" i="3"/>
  <c r="U65" i="3"/>
  <c r="T65" i="3"/>
  <c r="R44" i="3"/>
  <c r="V32" i="3"/>
  <c r="R21" i="3"/>
  <c r="V17" i="3"/>
  <c r="R18" i="3"/>
  <c r="R17" i="3"/>
  <c r="V18" i="3"/>
  <c r="V19" i="3"/>
  <c r="V20" i="3"/>
  <c r="V21" i="3"/>
  <c r="V22" i="3"/>
  <c r="V23" i="3"/>
  <c r="V24" i="3"/>
  <c r="V25" i="3"/>
  <c r="V26" i="3"/>
  <c r="V27" i="3"/>
  <c r="V28" i="3"/>
  <c r="V29" i="3"/>
  <c r="V30" i="3"/>
  <c r="V31"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6" i="3"/>
  <c r="V67" i="3"/>
  <c r="V68" i="3"/>
  <c r="V69" i="3"/>
  <c r="V70" i="3"/>
  <c r="V71" i="3"/>
  <c r="V72" i="3"/>
  <c r="V73" i="3"/>
  <c r="V74" i="3"/>
  <c r="V75" i="3"/>
  <c r="V76" i="3"/>
  <c r="V77" i="3"/>
  <c r="V78" i="3"/>
  <c r="V79" i="3"/>
  <c r="V80" i="3"/>
  <c r="U17" i="3"/>
  <c r="R68" i="3"/>
  <c r="R69" i="3"/>
  <c r="R70" i="3"/>
  <c r="R71" i="3"/>
  <c r="R72" i="3"/>
  <c r="R73" i="3"/>
  <c r="R74" i="3"/>
  <c r="R75" i="3"/>
  <c r="R76" i="3"/>
  <c r="R77" i="3"/>
  <c r="R78" i="3"/>
  <c r="R79" i="3"/>
  <c r="R80" i="3"/>
  <c r="R19" i="3"/>
  <c r="R20" i="3"/>
  <c r="R22" i="3"/>
  <c r="R23" i="3"/>
  <c r="R24" i="3"/>
  <c r="R25" i="3"/>
  <c r="R26" i="3"/>
  <c r="R27" i="3"/>
  <c r="R28" i="3"/>
  <c r="R29" i="3"/>
  <c r="R30" i="3"/>
  <c r="R31" i="3"/>
  <c r="R32" i="3"/>
  <c r="R33" i="3"/>
  <c r="R34" i="3"/>
  <c r="R35" i="3"/>
  <c r="R36" i="3"/>
  <c r="R37" i="3"/>
  <c r="R38" i="3"/>
  <c r="R39" i="3"/>
  <c r="R40" i="3"/>
  <c r="R41" i="3"/>
  <c r="R42" i="3"/>
  <c r="R43" i="3"/>
  <c r="R45" i="3"/>
  <c r="R46" i="3"/>
  <c r="R47" i="3"/>
  <c r="R48" i="3"/>
  <c r="R49" i="3"/>
  <c r="R50" i="3"/>
  <c r="R51" i="3"/>
  <c r="R52" i="3"/>
  <c r="R53" i="3"/>
  <c r="R54" i="3"/>
  <c r="R55" i="3"/>
  <c r="R56" i="3"/>
  <c r="R57" i="3"/>
  <c r="R58" i="3"/>
  <c r="R59" i="3"/>
  <c r="V81" i="3" l="1"/>
  <c r="R61" i="3"/>
  <c r="R62" i="3"/>
  <c r="R63" i="3"/>
  <c r="R64" i="3"/>
  <c r="R66" i="3"/>
  <c r="R67" i="3"/>
  <c r="R60" i="3"/>
  <c r="W81" i="3"/>
  <c r="Q39" i="3" l="1"/>
  <c r="Q27" i="3"/>
  <c r="U28" i="3"/>
  <c r="U19" i="3"/>
  <c r="U18" i="3"/>
  <c r="U13" i="3"/>
  <c r="U14" i="3"/>
  <c r="U15" i="3"/>
  <c r="T19" i="3"/>
  <c r="T17" i="3"/>
  <c r="Q17" i="3"/>
  <c r="P17" i="3"/>
  <c r="Q24" i="3"/>
  <c r="Q25" i="3"/>
  <c r="U48" i="3" l="1"/>
  <c r="Q48" i="3"/>
  <c r="Q80" i="3"/>
  <c r="P80" i="3"/>
  <c r="Q51" i="3"/>
  <c r="Q50" i="3"/>
  <c r="P50" i="3"/>
  <c r="P48" i="3"/>
  <c r="Q41" i="3"/>
  <c r="Q40" i="3"/>
  <c r="P40" i="3"/>
  <c r="Q36" i="3"/>
  <c r="Q34" i="3"/>
  <c r="P34" i="3"/>
  <c r="U33" i="3"/>
  <c r="U32" i="3"/>
  <c r="U31" i="3"/>
  <c r="T33" i="3"/>
  <c r="T32" i="3"/>
  <c r="T31" i="3"/>
  <c r="Q31" i="3"/>
  <c r="Q32" i="3"/>
  <c r="Q33" i="3"/>
  <c r="P33" i="3"/>
  <c r="Q30" i="3"/>
  <c r="Q29" i="3"/>
  <c r="P29" i="3"/>
  <c r="Q22" i="3"/>
  <c r="Q21" i="3"/>
  <c r="P22" i="3"/>
  <c r="Q20" i="3"/>
  <c r="Q13" i="3"/>
  <c r="Q19" i="3"/>
  <c r="T13" i="3"/>
  <c r="Q18" i="3"/>
  <c r="P13" i="3"/>
  <c r="P14" i="3"/>
  <c r="P15" i="3"/>
  <c r="T77" i="3" l="1"/>
  <c r="T34" i="3"/>
  <c r="T35" i="3"/>
  <c r="T36" i="3"/>
  <c r="T37" i="3"/>
  <c r="T43" i="3"/>
  <c r="T47" i="3"/>
  <c r="T48" i="3"/>
  <c r="T49" i="3"/>
  <c r="T68" i="3"/>
  <c r="T69" i="3"/>
  <c r="T70" i="3"/>
  <c r="T71" i="3"/>
  <c r="T72" i="3"/>
  <c r="T73" i="3"/>
  <c r="T74" i="3"/>
  <c r="T75" i="3"/>
  <c r="T76" i="3"/>
  <c r="T78" i="3"/>
  <c r="T79" i="3"/>
  <c r="U34" i="3"/>
  <c r="U35" i="3"/>
  <c r="U36" i="3"/>
  <c r="U37" i="3"/>
  <c r="U43" i="3"/>
  <c r="U47" i="3"/>
  <c r="U49" i="3"/>
  <c r="U69" i="3"/>
  <c r="U70" i="3"/>
  <c r="U71" i="3"/>
  <c r="U72" i="3"/>
  <c r="U73" i="3"/>
  <c r="U74" i="3"/>
  <c r="U75" i="3"/>
  <c r="U76" i="3"/>
  <c r="U77" i="3"/>
  <c r="U78" i="3"/>
  <c r="U79" i="3"/>
  <c r="Q14" i="3"/>
  <c r="Q15" i="3"/>
  <c r="Q35" i="3"/>
  <c r="Q47" i="3"/>
  <c r="Q49" i="3"/>
  <c r="Q69" i="3"/>
  <c r="Q70" i="3"/>
  <c r="Q71" i="3"/>
  <c r="Q72" i="3"/>
  <c r="Q73" i="3"/>
  <c r="Q74" i="3"/>
  <c r="Q75" i="3"/>
  <c r="Q76" i="3"/>
  <c r="Q77" i="3"/>
  <c r="Q78" i="3"/>
  <c r="Q79" i="3"/>
  <c r="M68" i="3" l="1"/>
  <c r="Q68" i="3" l="1"/>
  <c r="U68" i="3"/>
  <c r="T14" i="3"/>
  <c r="T15" i="3"/>
  <c r="L20" i="3"/>
  <c r="H21" i="3"/>
  <c r="L21" i="3" s="1"/>
  <c r="J21" i="3"/>
  <c r="K21" i="3"/>
  <c r="L23" i="3"/>
  <c r="Q23" i="3"/>
  <c r="K24" i="3"/>
  <c r="L25" i="3"/>
  <c r="L26" i="3"/>
  <c r="Q26" i="3"/>
  <c r="Q28" i="3"/>
  <c r="P37" i="3"/>
  <c r="Q37" i="3"/>
  <c r="Q38" i="3"/>
  <c r="U39" i="3"/>
  <c r="Q42" i="3"/>
  <c r="Q43" i="3"/>
  <c r="Q44" i="3"/>
  <c r="Q45" i="3"/>
  <c r="Q46" i="3"/>
  <c r="Q52" i="3"/>
  <c r="Q53" i="3"/>
  <c r="Q54" i="3"/>
  <c r="Q55" i="3"/>
  <c r="Q56" i="3"/>
  <c r="Q57" i="3"/>
  <c r="Q58" i="3"/>
  <c r="Q59" i="3"/>
  <c r="Q60" i="3"/>
  <c r="Q61" i="3"/>
  <c r="Q62" i="3"/>
  <c r="Q63" i="3"/>
  <c r="Q64" i="3"/>
  <c r="Q65" i="3"/>
  <c r="L66" i="3"/>
  <c r="Q66" i="3"/>
  <c r="Q67" i="3"/>
  <c r="Q81" i="3" l="1"/>
  <c r="U25" i="3"/>
  <c r="T25" i="3"/>
  <c r="U27" i="3"/>
  <c r="P27" i="3"/>
  <c r="U21" i="3"/>
  <c r="T21" i="3"/>
  <c r="P20" i="3"/>
  <c r="T20" i="3"/>
  <c r="U20" i="3"/>
  <c r="T39" i="3"/>
  <c r="T27" i="3"/>
  <c r="T18" i="3"/>
  <c r="U80" i="3"/>
  <c r="T80" i="3"/>
  <c r="T67" i="3"/>
  <c r="U67" i="3"/>
  <c r="T66" i="3"/>
  <c r="U66" i="3"/>
  <c r="T64" i="3"/>
  <c r="U64" i="3"/>
  <c r="U63" i="3"/>
  <c r="T63" i="3"/>
  <c r="T62" i="3"/>
  <c r="U62" i="3"/>
  <c r="U61" i="3"/>
  <c r="T61" i="3"/>
  <c r="T60" i="3"/>
  <c r="U60" i="3"/>
  <c r="T59" i="3"/>
  <c r="U59" i="3"/>
  <c r="T58" i="3"/>
  <c r="U58" i="3"/>
  <c r="T57" i="3"/>
  <c r="U57" i="3"/>
  <c r="U56" i="3"/>
  <c r="T56" i="3"/>
  <c r="U55" i="3"/>
  <c r="T55" i="3"/>
  <c r="T54" i="3"/>
  <c r="U54" i="3"/>
  <c r="T53" i="3"/>
  <c r="U53" i="3"/>
  <c r="T52" i="3"/>
  <c r="U52" i="3"/>
  <c r="T51" i="3"/>
  <c r="U51" i="3"/>
  <c r="T50" i="3"/>
  <c r="U50" i="3"/>
  <c r="T46" i="3"/>
  <c r="U46" i="3"/>
  <c r="U45" i="3"/>
  <c r="T45" i="3"/>
  <c r="U44" i="3"/>
  <c r="T44" i="3"/>
  <c r="P44" i="3"/>
  <c r="U42" i="3"/>
  <c r="T42" i="3"/>
  <c r="P41" i="3"/>
  <c r="U41" i="3"/>
  <c r="T41" i="3"/>
  <c r="T40" i="3"/>
  <c r="U40" i="3"/>
  <c r="P38" i="3"/>
  <c r="T38" i="3"/>
  <c r="U38" i="3"/>
  <c r="P30" i="3"/>
  <c r="T30" i="3"/>
  <c r="U30" i="3"/>
  <c r="T29" i="3"/>
  <c r="U29" i="3"/>
  <c r="T28" i="3"/>
  <c r="T26" i="3"/>
  <c r="U26" i="3"/>
  <c r="P24" i="3"/>
  <c r="T24" i="3"/>
  <c r="U24" i="3"/>
  <c r="T23" i="3"/>
  <c r="U23" i="3"/>
  <c r="T22" i="3"/>
  <c r="U22" i="3"/>
  <c r="P19" i="3"/>
  <c r="P45" i="3"/>
  <c r="P43" i="3"/>
  <c r="P46" i="3"/>
  <c r="P35" i="3"/>
  <c r="U81" i="3" l="1"/>
  <c r="T81" i="3"/>
  <c r="S107" i="3"/>
  <c r="S99" i="3" l="1"/>
  <c r="P36" i="3"/>
  <c r="P39" i="3"/>
  <c r="P42" i="3"/>
  <c r="P18" i="3" l="1"/>
  <c r="P79" i="3" l="1"/>
  <c r="P76" i="3"/>
  <c r="P77" i="3"/>
  <c r="P78" i="3"/>
  <c r="P75" i="3" l="1"/>
  <c r="P74" i="3"/>
  <c r="P73" i="3"/>
  <c r="P72" i="3"/>
  <c r="P71" i="3"/>
  <c r="P70" i="3"/>
  <c r="P69" i="3"/>
  <c r="P68" i="3"/>
  <c r="P66" i="3" l="1"/>
  <c r="P67" i="3"/>
  <c r="P60" i="3"/>
  <c r="P61" i="3"/>
  <c r="P62" i="3"/>
  <c r="P63" i="3"/>
  <c r="P64" i="3"/>
  <c r="P65" i="3"/>
  <c r="P59" i="3" l="1"/>
  <c r="P56" i="3"/>
  <c r="P57" i="3"/>
  <c r="P58" i="3"/>
  <c r="S103" i="3" l="1"/>
  <c r="O103" i="3"/>
  <c r="P53" i="3"/>
  <c r="P54" i="3"/>
  <c r="P55" i="3"/>
  <c r="S102" i="3" l="1"/>
  <c r="P52" i="3"/>
  <c r="P51" i="3"/>
  <c r="O102" i="3" l="1"/>
  <c r="P49" i="3" l="1"/>
  <c r="P47" i="3"/>
  <c r="P31" i="3" l="1"/>
  <c r="P32" i="3"/>
  <c r="P25" i="3"/>
  <c r="P26" i="3"/>
  <c r="P28" i="3"/>
  <c r="O99" i="3"/>
  <c r="O107" i="3"/>
  <c r="S97" i="3"/>
  <c r="O97" i="3"/>
  <c r="P23" i="3" l="1"/>
  <c r="P21" i="3"/>
  <c r="P81" i="3" s="1"/>
  <c r="V95" i="3" l="1"/>
  <c r="U95" i="3"/>
  <c r="S95" i="3"/>
  <c r="R95" i="3"/>
  <c r="Q95" i="3"/>
  <c r="P95" i="3"/>
  <c r="O95" i="3"/>
  <c r="W95" i="3" s="1"/>
  <c r="R14" i="3" l="1"/>
  <c r="R81" i="3" s="1"/>
  <c r="S14" i="3"/>
  <c r="S81" i="3" s="1"/>
</calcChain>
</file>

<file path=xl/sharedStrings.xml><?xml version="1.0" encoding="utf-8"?>
<sst xmlns="http://schemas.openxmlformats.org/spreadsheetml/2006/main" count="479" uniqueCount="339">
  <si>
    <t>SEGUIMIENTO DE AVANCE EN CUMPLIMIENTO DE METAS Y OBJETIVOS 2025</t>
  </si>
  <si>
    <t>EJE 1: BUEN GOBIERNO</t>
  </si>
  <si>
    <t>P-PPA 1.2 PROGRAMA DE CONSOLIDACIÓN DE LA GESTIÓN MUNICIPAL</t>
  </si>
  <si>
    <t>PRESIDENCIA MUNICIPAL</t>
  </si>
  <si>
    <t>AVANCE EN CUMPLIMIENTO DE METAS TRIMESTRAL Y ANUAL ACUMULADO 2025</t>
  </si>
  <si>
    <t xml:space="preserve">                                                                                                                                                                                                                                                                                                                                                                                                                                                                                                                                                                                                                                                                                                                                                                                                                                                                                                                                                                                                                                                                                                                                                          </t>
  </si>
  <si>
    <t>Nivel.
(unidad administrativa responsable)</t>
  </si>
  <si>
    <t>Resumen narrativo u objetivos.
Clave: Número del Eje, Número del Programa, 1 para el Fin, 1 para el Propósito, Número del Componente, Número de las Actividades.</t>
  </si>
  <si>
    <t>INDICADOR</t>
  </si>
  <si>
    <t>META PROGRAMADA 2024</t>
  </si>
  <si>
    <t>META REALIZADA 2024</t>
  </si>
  <si>
    <t>PORCENTAJE DE AVANCE TRIMESTRAL 2025</t>
  </si>
  <si>
    <t>PORCENTAJE DE AVANCE TRIMESTRAL ACUMULADO 2025</t>
  </si>
  <si>
    <t>justificaciones</t>
  </si>
  <si>
    <t>Nombre del Indicador.
Siglas y descripción.</t>
  </si>
  <si>
    <t>Frecuencia de medición del Indicador.
Con base a las recomendaciones del nivel de objetivos.</t>
  </si>
  <si>
    <t>Unidad de medida del Indicador y unidad de medida de sus variables.</t>
  </si>
  <si>
    <t>ANUAL</t>
  </si>
  <si>
    <t>TRIMESTRE 1</t>
  </si>
  <si>
    <t>TRIMESTRE 2</t>
  </si>
  <si>
    <t>TRIMESTRE 3</t>
  </si>
  <si>
    <t>TRIMESTRE 4</t>
  </si>
  <si>
    <t>Fin
(DGPM / DP)</t>
  </si>
  <si>
    <t>Anual</t>
  </si>
  <si>
    <t>EJEMPLO</t>
  </si>
  <si>
    <t>Propósito
( Dirección Planeación Municipal )</t>
  </si>
  <si>
    <t>1.1.1.1. Las dependencias y entidades del municipio de Benito Juárez dependientes directas de la Presidencia Municipal fortalecen la vinculación secuencial entre las etapas de planeación, programación y presupuestación.</t>
  </si>
  <si>
    <t>El indicador  de Propósito se modificó con la actualización del PMD 2021-2024 dejándolo como el índice de avance en el componente de Planeación del ciclo presupuestario evaluado por la SHCP.
En el primer trimestre el avance alcanzado del 100% se obtuvo al lograr el porcentaje programado y corresponde al resultado obenido en la evaluación 2023.</t>
  </si>
  <si>
    <t>Componente
(Secretaría Particular)</t>
  </si>
  <si>
    <t>Trimestral</t>
  </si>
  <si>
    <t>Actividad</t>
  </si>
  <si>
    <t>Componente
( Secretaría Técnica )</t>
  </si>
  <si>
    <t>Componente
(Unidad de Gestión Administrativa Distrito Cancún)</t>
  </si>
  <si>
    <t>Componente (Dirección General de Comunicación Social)</t>
  </si>
  <si>
    <t>Componente
( Dirección Gral Planeación Municipal  )</t>
  </si>
  <si>
    <t>Componente
(Unidad de Vinculación con Organismos Descentralizados)</t>
  </si>
  <si>
    <t>Componente
(Dirección de Relaciones Públicas)</t>
  </si>
  <si>
    <t>Componente (Asesores)</t>
  </si>
  <si>
    <t xml:space="preserve">Trimestral </t>
  </si>
  <si>
    <t>Componente
( Unidad de Transparencia )</t>
  </si>
  <si>
    <t>Componente
(Delegación Municipal Alfredo  V. Bonfil)</t>
  </si>
  <si>
    <t>Componente
(Subdelegación Puerto Juárez)</t>
  </si>
  <si>
    <t>ELABORÓ
Lic. Jonathan Brunner Eissenvenn
Coordinador Administrativo de la Presidencia Municipal</t>
  </si>
  <si>
    <t>SEGUIMIENTO A LA EJECUCIÓN DEL PRESUPUESTO AUTORIZADO</t>
  </si>
  <si>
    <t>CONCENTRADO DE UNIDADES ADMINISTRATIVAS</t>
  </si>
  <si>
    <t>PRESUPUESTO ANUAL AUTORIZADO</t>
  </si>
  <si>
    <t>PLANEACIÓN TRIMESTRAL DE EJECUCIÓN DEL PRESUPUESTO</t>
  </si>
  <si>
    <t>EJECUCIÓN  DEL PRESUPUESTO AUTORIZADO</t>
  </si>
  <si>
    <t>AVANCE TRIMESTRAL EN LA EJECUCIÓN DEL PRESUPUESTO</t>
  </si>
  <si>
    <t>AVANCE ACUMULADO ANUAL DE LA  EJECUCIÓN DEL PRESUPUESTO</t>
  </si>
  <si>
    <t>JUSTIFICACION TRIMESTRAL Y ANUAL DE AVANCE DE RESULTADOS 2023</t>
  </si>
  <si>
    <t>TRIMESTRE 1 2023</t>
  </si>
  <si>
    <t>TRIMESTRE 2 2023</t>
  </si>
  <si>
    <t>TRIMESTRE 3 2023</t>
  </si>
  <si>
    <t>TRIMESTRE 4 2023</t>
  </si>
  <si>
    <t>Secretaría Particular</t>
  </si>
  <si>
    <t>Derivado que el sistema OPERGOB no se apertura de manera oficial no se cuenta con el monto ejercido en el primer trimestre. Por lo cual, en el segundo trimestre se reportará lo ejercido en los dos primeros trimestres del año.</t>
  </si>
  <si>
    <t>Secretaría Técnica</t>
  </si>
  <si>
    <t xml:space="preserve">Trimestral: En el p primer trimestre se logro un porcentaje del 100%  comparando lo planeado y ejecutado del presupuesto. 
Anual: En el presupuesto planeado se logro un porcentaje de avance anual de ejecución del 15.77%. </t>
  </si>
  <si>
    <t>Unidad de Gestión Administrativa Distrito Cancún</t>
  </si>
  <si>
    <t>Justificacion Trimestral: no se ejerció el presupuesto en el primer trimestre
Justificación Anual:  no se ejerció el presuepuesto trimestral por lo que no hubo avance en el presupuesto anual.</t>
  </si>
  <si>
    <t>Dirección General de Comunicación Social</t>
  </si>
  <si>
    <t>Este rubro refleja un aproximado de lo que se lleva ejercido durante el primer trimestre debido a que el sistema OPERGOB se encuentra en proceso de captura de pagos, mismo que en segundo trimestre reflejará lo ejercido en el primer trimestre</t>
  </si>
  <si>
    <t>Dirección General de Planeación Municipal</t>
  </si>
  <si>
    <t>UVOD</t>
  </si>
  <si>
    <t>NO SE EJERCIÓ PRESUPUESTO PORQUE ACTUALMENTE SE NOS PRESTA UN ESPACIO EN LA SECRETARIA DE DESARROLLO SOCIAL Y ECONÓMICO ,ADEMAS DE QUE EL MAYOR PORCENTAJE  ESTA DESTINADO A SERVICIO DE ARRENDAMIENTO, SE SOLICITÓ MODIFICACIÓN PERO NO FUE APROBADA.</t>
  </si>
  <si>
    <t>Dirección de Relaciones Públicas</t>
  </si>
  <si>
    <t>La cantidad proporcionada es un estimado, ya que no se ha aperturado el sistema OPERGOB para poder tener una cifra correcta.</t>
  </si>
  <si>
    <t>Dirección de Gestión Social</t>
  </si>
  <si>
    <t xml:space="preserve">No se gasto lo proyectado, por no estar habilitado el sistema OPERGOB, así como no haber autorizado los recursos en tiempo y forma por la Dirección Financiera. </t>
  </si>
  <si>
    <t>Coordinación General de Asesores</t>
  </si>
  <si>
    <t>Unidad de Transparencia</t>
  </si>
  <si>
    <t>Delegación Municipal Alfredo  V. Bonfil</t>
  </si>
  <si>
    <t>Por cuestiones en el sistema OPERGOB que no se ha aperturado no tenemos la información requerida, pero se reportara en el segundo trimestre lo ejecutado en los primeros dos trimestres.</t>
  </si>
  <si>
    <t>Subdelegación Puerto Juárez</t>
  </si>
  <si>
    <r>
      <rPr>
        <b/>
        <sz val="11"/>
        <color theme="1"/>
        <rFont val="Calibri"/>
        <family val="2"/>
        <scheme val="minor"/>
      </rPr>
      <t>Justificacion Trimestral:</t>
    </r>
    <r>
      <rPr>
        <sz val="11"/>
        <color theme="1"/>
        <rFont val="Calibri"/>
        <family val="2"/>
        <scheme val="minor"/>
      </rPr>
      <t xml:space="preserve">  Este periodo no se alcanzo la meta trazada al llegar al 55.21%  del presupuesto.debido que no se realizo gastos operativos.                                                                                                                                                                            </t>
    </r>
    <r>
      <rPr>
        <b/>
        <sz val="11"/>
        <color theme="1"/>
        <rFont val="Calibri"/>
        <family val="2"/>
        <scheme val="minor"/>
      </rPr>
      <t xml:space="preserve">Meta Anual: </t>
    </r>
    <r>
      <rPr>
        <sz val="11"/>
        <color theme="1"/>
        <rFont val="Calibri"/>
        <family val="2"/>
        <scheme val="minor"/>
      </rPr>
      <t>En este periodo se cumplio el 5.96% del presupuestp programanado</t>
    </r>
  </si>
  <si>
    <t>Trianual</t>
  </si>
  <si>
    <t xml:space="preserve">Proposito </t>
  </si>
  <si>
    <t>1.2.1.1  Las dependencias y entidades del municipio de Benito Juárez dependientes directas de la Presidencia Municipal fortalecen la vinculación secuencial entre las etapas de planeación, programación y presupuestación</t>
  </si>
  <si>
    <t>IAG = Índice de Avance en el componente de planeacion</t>
  </si>
  <si>
    <t>anual</t>
  </si>
  <si>
    <r>
      <rPr>
        <b/>
        <sz val="12"/>
        <color theme="1"/>
        <rFont val="Arial"/>
        <family val="2"/>
      </rPr>
      <t xml:space="preserve">1.2.1 </t>
    </r>
    <r>
      <rPr>
        <sz val="12"/>
        <color theme="1"/>
        <rFont val="Arial"/>
        <family val="2"/>
      </rPr>
      <t>Contribuir a la renovación de los mecanismos de gestión, flexibilizando nuestras estructuras y procedimientos administrativos con calidad, innovación tecnológica y combate a la corrupción mediante el fortalecimiento de  la vinculación secuencial de las etapas de planeación estratégica para el logro de los objetivos establecidos en el Plan Municipal de Desarrollo.</t>
    </r>
  </si>
  <si>
    <r>
      <rPr>
        <b/>
        <sz val="12"/>
        <color theme="1"/>
        <rFont val="Arial"/>
        <family val="2"/>
      </rPr>
      <t xml:space="preserve">IGOB_HUM_R: </t>
    </r>
    <r>
      <rPr>
        <sz val="12"/>
        <color theme="1"/>
        <rFont val="Arial"/>
        <family val="2"/>
      </rPr>
      <t>Índice de Gobierno Humanista y de Resultados</t>
    </r>
  </si>
  <si>
    <r>
      <rPr>
        <b/>
        <sz val="12"/>
        <color theme="1"/>
        <rFont val="Arial"/>
        <family val="2"/>
      </rPr>
      <t>Unidad de medida del Indicador:</t>
    </r>
    <r>
      <rPr>
        <sz val="12"/>
        <color theme="1"/>
        <rFont val="Arial"/>
        <family val="2"/>
      </rPr>
      <t xml:space="preserve">
Porcentaje </t>
    </r>
  </si>
  <si>
    <r>
      <rPr>
        <b/>
        <sz val="12"/>
        <color rgb="FFFFFFFF"/>
        <rFont val="Arial"/>
        <family val="2"/>
      </rPr>
      <t>IACP =</t>
    </r>
    <r>
      <rPr>
        <sz val="12"/>
        <color rgb="FFFFFFFF"/>
        <rFont val="Arial"/>
        <family val="2"/>
      </rPr>
      <t xml:space="preserve"> Índice de Avance en el componente de Planeación del PbR-SED</t>
    </r>
  </si>
  <si>
    <r>
      <t xml:space="preserve">Unidad de medida del Indicador:
</t>
    </r>
    <r>
      <rPr>
        <sz val="12"/>
        <color rgb="FFFFFFFF"/>
        <rFont val="Arial"/>
        <family val="2"/>
      </rPr>
      <t>Porcentaje</t>
    </r>
  </si>
  <si>
    <r>
      <t xml:space="preserve">1.2.1.1.1 </t>
    </r>
    <r>
      <rPr>
        <sz val="12"/>
        <color rgb="FF000000"/>
        <rFont val="Arial"/>
        <family val="2"/>
      </rPr>
      <t>Agenda pública del Presidente Municipal con la ciudadanía realizada.</t>
    </r>
  </si>
  <si>
    <r>
      <t xml:space="preserve">PAPR: </t>
    </r>
    <r>
      <rPr>
        <sz val="12"/>
        <color theme="1"/>
        <rFont val="Arial"/>
        <family val="2"/>
      </rPr>
      <t>Porcentaje de la Agenda Pública Realizada</t>
    </r>
  </si>
  <si>
    <r>
      <t xml:space="preserve">Unidad de medida del Indicador:
</t>
    </r>
    <r>
      <rPr>
        <sz val="12"/>
        <color theme="1"/>
        <rFont val="Arial"/>
        <family val="2"/>
      </rPr>
      <t xml:space="preserve">Porcentaje
</t>
    </r>
    <r>
      <rPr>
        <b/>
        <sz val="12"/>
        <color theme="1"/>
        <rFont val="Arial"/>
        <family val="2"/>
      </rPr>
      <t xml:space="preserve">
Unidad de medida de las variables: 
</t>
    </r>
    <r>
      <rPr>
        <sz val="12"/>
        <color theme="1"/>
        <rFont val="Arial"/>
        <family val="2"/>
      </rPr>
      <t>Eventos</t>
    </r>
  </si>
  <si>
    <r>
      <t xml:space="preserve">1.2.1.1.1.1 </t>
    </r>
    <r>
      <rPr>
        <sz val="12"/>
        <color theme="1"/>
        <rFont val="Arial"/>
        <family val="2"/>
      </rPr>
      <t>Atención y seguimiento a las peticiones ciudadanas e interinstitucionales realizadas al Presidente Municipal.</t>
    </r>
  </si>
  <si>
    <r>
      <rPr>
        <b/>
        <sz val="12"/>
        <color theme="1"/>
        <rFont val="Arial"/>
        <family val="2"/>
      </rPr>
      <t>PPA:</t>
    </r>
    <r>
      <rPr>
        <sz val="12"/>
        <color theme="1"/>
        <rFont val="Arial"/>
        <family val="2"/>
      </rPr>
      <t xml:space="preserve"> Porcentaje de Peticiones Atendidas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</si>
  <si>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Peticiones</t>
    </r>
  </si>
  <si>
    <r>
      <t xml:space="preserve">1.2.1.1.1.2 </t>
    </r>
    <r>
      <rPr>
        <sz val="12"/>
        <color theme="1"/>
        <rFont val="Arial"/>
        <family val="2"/>
      </rPr>
      <t>Coordinación de las audiencias otorgadas a la ciudadanía.</t>
    </r>
  </si>
  <si>
    <r>
      <rPr>
        <b/>
        <sz val="12"/>
        <color theme="1"/>
        <rFont val="Arial"/>
        <family val="2"/>
      </rPr>
      <t xml:space="preserve">PAA: </t>
    </r>
    <r>
      <rPr>
        <sz val="12"/>
        <color theme="1"/>
        <rFont val="Arial"/>
        <family val="2"/>
      </rPr>
      <t>Porcentaje de Audiencias Atendidas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</si>
  <si>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Audiencias</t>
    </r>
  </si>
  <si>
    <r>
      <t xml:space="preserve">1.2.1.1.2 </t>
    </r>
    <r>
      <rPr>
        <sz val="12"/>
        <color theme="1"/>
        <rFont val="Arial Nova Cond"/>
        <family val="2"/>
      </rPr>
      <t>Proyectos estratégicos de la Secretaría Técnica satisfactoriamente concluidos.</t>
    </r>
  </si>
  <si>
    <r>
      <t xml:space="preserve">PPEI: </t>
    </r>
    <r>
      <rPr>
        <sz val="12"/>
        <color theme="1"/>
        <rFont val="Arial"/>
        <family val="2"/>
      </rPr>
      <t>Porcentaje  de Proyectos Estratégicos Implementados.</t>
    </r>
  </si>
  <si>
    <r>
      <t xml:space="preserve">Unidad de medida del Indicador:
</t>
    </r>
    <r>
      <rPr>
        <sz val="12"/>
        <color theme="1"/>
        <rFont val="Arial"/>
        <family val="2"/>
      </rPr>
      <t xml:space="preserve">Porcentaje 
</t>
    </r>
    <r>
      <rPr>
        <b/>
        <sz val="12"/>
        <color theme="1"/>
        <rFont val="Arial"/>
        <family val="2"/>
      </rPr>
      <t xml:space="preserve">
Unidad de medida de las variables:
</t>
    </r>
    <r>
      <rPr>
        <sz val="12"/>
        <color theme="1"/>
        <rFont val="Arial"/>
        <family val="2"/>
      </rPr>
      <t>Proyectos</t>
    </r>
  </si>
  <si>
    <r>
      <t>1.2.1.1.2.1</t>
    </r>
    <r>
      <rPr>
        <sz val="12"/>
        <color theme="1"/>
        <rFont val="Arial Nova Cond"/>
        <family val="2"/>
      </rPr>
      <t xml:space="preserve"> Implementación de proyectos de gestión pública y proyectos especiales de la Presidencia Municipal. </t>
    </r>
  </si>
  <si>
    <r>
      <rPr>
        <b/>
        <sz val="12"/>
        <color theme="1"/>
        <rFont val="Arial"/>
        <family val="2"/>
      </rPr>
      <t>PEP</t>
    </r>
    <r>
      <rPr>
        <sz val="12"/>
        <color theme="1"/>
        <rFont val="Arial"/>
        <family val="2"/>
      </rPr>
      <t>: Porcentaje de Efectividad de los Proyectos de Gestión pública y Proyectos Especiales.</t>
    </r>
  </si>
  <si>
    <r>
      <t xml:space="preserve">Unidad de medida del Indicador:
</t>
    </r>
    <r>
      <rPr>
        <sz val="12"/>
        <color theme="1"/>
        <rFont val="Arial"/>
        <family val="2"/>
      </rPr>
      <t xml:space="preserve">Porcentaje </t>
    </r>
    <r>
      <rPr>
        <b/>
        <sz val="12"/>
        <color theme="1"/>
        <rFont val="Arial"/>
        <family val="2"/>
      </rPr>
      <t xml:space="preserve">
UNIDAD DE MEDIDA DE LAS VARIABLES: </t>
    </r>
    <r>
      <rPr>
        <sz val="12"/>
        <color theme="1"/>
        <rFont val="Arial"/>
        <family val="2"/>
      </rPr>
      <t>Proyectos</t>
    </r>
  </si>
  <si>
    <r>
      <t xml:space="preserve">1.2.1.1.2.2. </t>
    </r>
    <r>
      <rPr>
        <sz val="12"/>
        <color theme="1"/>
        <rFont val="Arial Nova Cond"/>
        <family val="2"/>
      </rPr>
      <t xml:space="preserve">Vinculación del Gobierno Municipal con la ciudadanía, para el diseño, implementación, seguimiento y evaluación de políticas públicas municipales. </t>
    </r>
  </si>
  <si>
    <r>
      <rPr>
        <b/>
        <sz val="12"/>
        <color theme="1"/>
        <rFont val="Arial"/>
        <family val="2"/>
      </rPr>
      <t xml:space="preserve">PAPC: </t>
    </r>
    <r>
      <rPr>
        <sz val="12"/>
        <color theme="1"/>
        <rFont val="Arial"/>
        <family val="2"/>
      </rPr>
      <t>Porcentaje de Actividades con Participación Ciudadana.</t>
    </r>
  </si>
  <si>
    <r>
      <t xml:space="preserve">Unidad de medida del Indicador:
</t>
    </r>
    <r>
      <rPr>
        <sz val="12"/>
        <color theme="1"/>
        <rFont val="Arial"/>
        <family val="2"/>
      </rPr>
      <t xml:space="preserve">Porcentaje 
</t>
    </r>
    <r>
      <rPr>
        <b/>
        <sz val="12"/>
        <color theme="1"/>
        <rFont val="Arial"/>
        <family val="2"/>
      </rPr>
      <t xml:space="preserve">
Unidad de medida de las variables:
</t>
    </r>
    <r>
      <rPr>
        <sz val="12"/>
        <color theme="1"/>
        <rFont val="Arial"/>
        <family val="2"/>
      </rPr>
      <t>Actividades</t>
    </r>
  </si>
  <si>
    <r>
      <t xml:space="preserve">1.2.1.1.2.3. </t>
    </r>
    <r>
      <rPr>
        <sz val="12"/>
        <color theme="1"/>
        <rFont val="Arial Nova Cond"/>
        <family val="2"/>
      </rPr>
      <t>Elaboración de informes de gobierno municipal y reportes para la Presidencia Municipal.</t>
    </r>
  </si>
  <si>
    <r>
      <rPr>
        <b/>
        <sz val="12"/>
        <color theme="1"/>
        <rFont val="Arial"/>
        <family val="2"/>
      </rPr>
      <t>PCIGR:</t>
    </r>
    <r>
      <rPr>
        <sz val="12"/>
        <color theme="1"/>
        <rFont val="Arial"/>
        <family val="2"/>
      </rPr>
      <t xml:space="preserve"> Porcentaje de Cumplimiento de Informes de Gobierno y Reportes.</t>
    </r>
  </si>
  <si>
    <r>
      <t xml:space="preserve">Unidad de medida del Indicador:
</t>
    </r>
    <r>
      <rPr>
        <sz val="12"/>
        <color theme="1"/>
        <rFont val="Arial"/>
        <family val="2"/>
      </rPr>
      <t xml:space="preserve">Porcentaje
</t>
    </r>
    <r>
      <rPr>
        <b/>
        <sz val="12"/>
        <color theme="1"/>
        <rFont val="Arial"/>
        <family val="2"/>
      </rPr>
      <t xml:space="preserve">
Unidad de medida de las variables:  
</t>
    </r>
    <r>
      <rPr>
        <sz val="12"/>
        <color theme="1"/>
        <rFont val="Arial"/>
        <family val="2"/>
      </rPr>
      <t>Documentos</t>
    </r>
  </si>
  <si>
    <r>
      <t xml:space="preserve">1.2.1.1.2.4. </t>
    </r>
    <r>
      <rPr>
        <sz val="12"/>
        <color theme="1"/>
        <rFont val="Arial"/>
        <family val="2"/>
      </rPr>
      <t xml:space="preserve">Consolidación del Gobierno Digital (plataforma central de trámites y servicios, tableros de control y aplicaciones informáticas) como instrumento que  fortalece la transparencia y la rendición de cuentas. </t>
    </r>
  </si>
  <si>
    <r>
      <rPr>
        <b/>
        <sz val="12"/>
        <color theme="1"/>
        <rFont val="Arial"/>
        <family val="2"/>
      </rPr>
      <t>PACGD:</t>
    </r>
    <r>
      <rPr>
        <sz val="12"/>
        <color theme="1"/>
        <rFont val="Arial"/>
        <family val="2"/>
      </rPr>
      <t xml:space="preserve"> Porcentaje de Avance en Consolidación del Gobierno Digital.</t>
    </r>
  </si>
  <si>
    <r>
      <t xml:space="preserve">Unidad de medida del Indicador:
</t>
    </r>
    <r>
      <rPr>
        <sz val="12"/>
        <color theme="1"/>
        <rFont val="Arial"/>
        <family val="2"/>
      </rPr>
      <t xml:space="preserve">Porcentaje 
</t>
    </r>
    <r>
      <rPr>
        <b/>
        <sz val="12"/>
        <color theme="1"/>
        <rFont val="Arial"/>
        <family val="2"/>
      </rPr>
      <t xml:space="preserve">
Unidad de medida de las variables:
</t>
    </r>
    <r>
      <rPr>
        <sz val="12"/>
        <color theme="1"/>
        <rFont val="Arial"/>
        <family val="2"/>
      </rPr>
      <t>Etapas</t>
    </r>
  </si>
  <si>
    <r>
      <rPr>
        <b/>
        <sz val="12"/>
        <color theme="1"/>
        <rFont val="Arial"/>
        <family val="2"/>
      </rPr>
      <t>1.2.1.1.3</t>
    </r>
    <r>
      <rPr>
        <sz val="12"/>
        <color theme="1"/>
        <rFont val="Arial"/>
        <family val="2"/>
      </rPr>
      <t xml:space="preserve"> Supermanzanas de la zona fundacional del Distrito Cancún intervenidas para su revitalización.</t>
    </r>
  </si>
  <si>
    <r>
      <t>PSZFI:</t>
    </r>
    <r>
      <rPr>
        <sz val="12"/>
        <color theme="1"/>
        <rFont val="Arial"/>
        <family val="2"/>
      </rPr>
      <t xml:space="preserve"> Porcentaje de Supermanzanas de la Zona Fundacional intervenidas</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</si>
  <si>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xml:space="preserve"> 
Supermanzanas </t>
    </r>
  </si>
  <si>
    <r>
      <t>1.2.1.1.3.1</t>
    </r>
    <r>
      <rPr>
        <sz val="12"/>
        <color theme="1"/>
        <rFont val="Arial"/>
        <family val="2"/>
      </rPr>
      <t xml:space="preserve"> Realización de actividades para la mejora de la imagen urbana de  espacios publicos de la zona fundacional.</t>
    </r>
  </si>
  <si>
    <r>
      <rPr>
        <b/>
        <sz val="12"/>
        <color theme="1"/>
        <rFont val="Arial"/>
        <family val="2"/>
      </rPr>
      <t>PAMIUZF:</t>
    </r>
    <r>
      <rPr>
        <sz val="12"/>
        <color theme="1"/>
        <rFont val="Arial"/>
        <family val="2"/>
      </rPr>
      <t xml:space="preserve"> Porcentaje de actividades para mejorar la imagen urbana de la Zona Fundacional</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</si>
  <si>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xml:space="preserve">  
Activiades</t>
    </r>
  </si>
  <si>
    <r>
      <t>1.2.1.1.3.2</t>
    </r>
    <r>
      <rPr>
        <sz val="12"/>
        <color theme="1"/>
        <rFont val="Arial"/>
        <family val="2"/>
      </rPr>
      <t xml:space="preserve"> Generación de proyectos participativos de infraestructura de la Zona Fundacional.</t>
    </r>
  </si>
  <si>
    <r>
      <rPr>
        <b/>
        <sz val="12"/>
        <color theme="1"/>
        <rFont val="Arial"/>
        <family val="2"/>
      </rPr>
      <t xml:space="preserve">PPIZFG: </t>
    </r>
    <r>
      <rPr>
        <sz val="12"/>
        <color theme="1"/>
        <rFont val="Arial"/>
        <family val="2"/>
      </rPr>
      <t>Porcentaje de proyectos de infraestructura de la Zona Fundacional generados.</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</si>
  <si>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Proyectos de Infraestructura</t>
    </r>
  </si>
  <si>
    <r>
      <rPr>
        <b/>
        <sz val="12"/>
        <color theme="1"/>
        <rFont val="Arial"/>
        <family val="2"/>
      </rPr>
      <t>1.2.1.1.3.3</t>
    </r>
    <r>
      <rPr>
        <sz val="12"/>
        <color theme="1"/>
        <rFont val="Arial"/>
        <family val="2"/>
      </rPr>
      <t xml:space="preserve"> Realización de acciones  sociales y culturales en la Zona Fundacional</t>
    </r>
  </si>
  <si>
    <r>
      <rPr>
        <b/>
        <sz val="12"/>
        <color theme="1"/>
        <rFont val="Arial"/>
        <family val="2"/>
      </rPr>
      <t xml:space="preserve">PAZF: </t>
    </r>
    <r>
      <rPr>
        <sz val="12"/>
        <color theme="1"/>
        <rFont val="Arial"/>
        <family val="2"/>
      </rPr>
      <t>Porcentaje de acciones realizadas en la zona fundacional</t>
    </r>
  </si>
  <si>
    <r>
      <rPr>
        <b/>
        <sz val="12"/>
        <color theme="1"/>
        <rFont val="Arial"/>
        <family val="2"/>
      </rPr>
      <t>Unidad de medida del Indicador:</t>
    </r>
    <r>
      <rPr>
        <sz val="12"/>
        <color theme="1"/>
        <rFont val="Arial"/>
        <family val="2"/>
      </rPr>
      <t xml:space="preserve">
Porcentaje 
</t>
    </r>
    <r>
      <rPr>
        <b/>
        <sz val="12"/>
        <color theme="1"/>
        <rFont val="Arial"/>
        <family val="2"/>
      </rPr>
      <t xml:space="preserve">Unidad de medida de las variables: </t>
    </r>
    <r>
      <rPr>
        <sz val="12"/>
        <color theme="1"/>
        <rFont val="Arial"/>
        <family val="2"/>
      </rPr>
      <t xml:space="preserve">
Acciones</t>
    </r>
  </si>
  <si>
    <r>
      <t xml:space="preserve">1.2.1.1.4 </t>
    </r>
    <r>
      <rPr>
        <sz val="12"/>
        <color theme="1"/>
        <rFont val="Arial"/>
        <family val="2"/>
      </rPr>
      <t>Agendas de trabajo en  los diferentes medios de comunicación elaboradas.</t>
    </r>
  </si>
  <si>
    <r>
      <t xml:space="preserve">PATMCD: </t>
    </r>
    <r>
      <rPr>
        <sz val="12"/>
        <color rgb="FF000000"/>
        <rFont val="Arial"/>
        <family val="2"/>
      </rPr>
      <t xml:space="preserve">Porcentaje de la Agenda de Trabajos con medios de  comunicación difundidas </t>
    </r>
  </si>
  <si>
    <r>
      <t xml:space="preserve">Unidad de medida del Indicador: 
</t>
    </r>
    <r>
      <rPr>
        <sz val="12"/>
        <color rgb="FF000000"/>
        <rFont val="Arial"/>
        <family val="2"/>
      </rPr>
      <t xml:space="preserve">Porcentaje 
</t>
    </r>
    <r>
      <rPr>
        <b/>
        <sz val="12"/>
        <color rgb="FF000000"/>
        <rFont val="Arial"/>
        <family val="2"/>
      </rPr>
      <t>Unidad de medida de las variables:</t>
    </r>
    <r>
      <rPr>
        <sz val="12"/>
        <color rgb="FF000000"/>
        <rFont val="Arial"/>
        <family val="2"/>
      </rPr>
      <t xml:space="preserve">
Agenda de trabajo</t>
    </r>
  </si>
  <si>
    <r>
      <t>1.2.1.1.4.1</t>
    </r>
    <r>
      <rPr>
        <sz val="12"/>
        <color theme="1"/>
        <rFont val="Arial"/>
        <family val="2"/>
      </rPr>
      <t xml:space="preserve"> Elaboración de boletines informativos de acciones de gobierno</t>
    </r>
  </si>
  <si>
    <r>
      <rPr>
        <b/>
        <sz val="12"/>
        <color rgb="FF000000"/>
        <rFont val="Arial"/>
        <family val="2"/>
      </rPr>
      <t>PBIE:</t>
    </r>
    <r>
      <rPr>
        <sz val="12"/>
        <color rgb="FF000000"/>
        <rFont val="Arial"/>
        <family val="2"/>
      </rPr>
      <t xml:space="preserve"> Porcentaje de boletines informativos elaborados </t>
    </r>
  </si>
  <si>
    <r>
      <rPr>
        <b/>
        <sz val="12"/>
        <color rgb="FF000000"/>
        <rFont val="Arial"/>
        <family val="2"/>
      </rPr>
      <t xml:space="preserve">Unidad de medida del Indicador: </t>
    </r>
    <r>
      <rPr>
        <sz val="12"/>
        <color rgb="FF000000"/>
        <rFont val="Arial"/>
        <family val="2"/>
      </rPr>
      <t xml:space="preserve">
Porcentaje 
</t>
    </r>
    <r>
      <rPr>
        <b/>
        <sz val="12"/>
        <color rgb="FF000000"/>
        <rFont val="Arial"/>
        <family val="2"/>
      </rPr>
      <t>Unidad de medida de las variables:</t>
    </r>
    <r>
      <rPr>
        <sz val="12"/>
        <color rgb="FF000000"/>
        <rFont val="Arial"/>
        <family val="2"/>
      </rPr>
      <t xml:space="preserve">
Boletines</t>
    </r>
  </si>
  <si>
    <r>
      <t xml:space="preserve">1.2.1.1.4.2 </t>
    </r>
    <r>
      <rPr>
        <sz val="12"/>
        <color theme="1"/>
        <rFont val="Arial"/>
        <family val="2"/>
      </rPr>
      <t>Grabación de vídeos de eventos y acciones de gobierno</t>
    </r>
  </si>
  <si>
    <r>
      <rPr>
        <b/>
        <sz val="12"/>
        <color rgb="FF000000"/>
        <rFont val="Arial"/>
        <family val="2"/>
      </rPr>
      <t xml:space="preserve">PHVG: </t>
    </r>
    <r>
      <rPr>
        <sz val="12"/>
        <color rgb="FF000000"/>
        <rFont val="Arial"/>
        <family val="2"/>
      </rPr>
      <t>Porcentaje de horas de videos grabados</t>
    </r>
  </si>
  <si>
    <r>
      <rPr>
        <b/>
        <sz val="12"/>
        <color rgb="FF000000"/>
        <rFont val="Arial"/>
        <family val="2"/>
      </rPr>
      <t>Unidad de medida del Indicador:</t>
    </r>
    <r>
      <rPr>
        <sz val="12"/>
        <color rgb="FF000000"/>
        <rFont val="Arial"/>
        <family val="2"/>
      </rPr>
      <t xml:space="preserve">
 Porcentaje  
</t>
    </r>
    <r>
      <rPr>
        <b/>
        <sz val="12"/>
        <color rgb="FF000000"/>
        <rFont val="Arial"/>
        <family val="2"/>
      </rPr>
      <t>Unidad de medida de las variables:</t>
    </r>
    <r>
      <rPr>
        <sz val="12"/>
        <color rgb="FF000000"/>
        <rFont val="Arial"/>
        <family val="2"/>
      </rPr>
      <t xml:space="preserve"> 
Vídeos</t>
    </r>
  </si>
  <si>
    <r>
      <t xml:space="preserve">1.2.1.1.4.3 </t>
    </r>
    <r>
      <rPr>
        <sz val="12"/>
        <color theme="1"/>
        <rFont val="Arial"/>
        <family val="2"/>
      </rPr>
      <t>Publicación de fotografías de la Presidencia Municipal.</t>
    </r>
  </si>
  <si>
    <r>
      <rPr>
        <b/>
        <sz val="12"/>
        <color rgb="FF000000"/>
        <rFont val="Arial"/>
        <family val="2"/>
      </rPr>
      <t>PFP:</t>
    </r>
    <r>
      <rPr>
        <sz val="12"/>
        <color rgb="FF000000"/>
        <rFont val="Arial"/>
        <family val="2"/>
      </rPr>
      <t xml:space="preserve"> Porcentaje de fotografias publicados</t>
    </r>
  </si>
  <si>
    <r>
      <t xml:space="preserve">Unidad de medida del Indicador:
</t>
    </r>
    <r>
      <rPr>
        <sz val="12"/>
        <color rgb="FF000000"/>
        <rFont val="Arial"/>
        <family val="2"/>
      </rPr>
      <t xml:space="preserve">Porcentaje 
</t>
    </r>
    <r>
      <rPr>
        <b/>
        <sz val="12"/>
        <color rgb="FF000000"/>
        <rFont val="Arial"/>
        <family val="2"/>
      </rPr>
      <t>Unidad de medida de las variables:</t>
    </r>
    <r>
      <rPr>
        <sz val="12"/>
        <color rgb="FF000000"/>
        <rFont val="Arial"/>
        <family val="2"/>
      </rPr>
      <t xml:space="preserve">
Publicaciones Fotograficas</t>
    </r>
  </si>
  <si>
    <r>
      <rPr>
        <b/>
        <sz val="12"/>
        <color theme="1"/>
        <rFont val="Arial"/>
        <family val="2"/>
      </rPr>
      <t xml:space="preserve">1.2.1.1.4.4 </t>
    </r>
    <r>
      <rPr>
        <sz val="12"/>
        <color theme="1"/>
        <rFont val="Arial"/>
        <family val="2"/>
      </rPr>
      <t>Elaboración de órdenes de inserción de campañas públicitarias.</t>
    </r>
  </si>
  <si>
    <r>
      <rPr>
        <b/>
        <sz val="12"/>
        <color rgb="FF000000"/>
        <rFont val="Arial"/>
        <family val="2"/>
      </rPr>
      <t xml:space="preserve">POICPE: </t>
    </r>
    <r>
      <rPr>
        <sz val="12"/>
        <color rgb="FF000000"/>
        <rFont val="Arial"/>
        <family val="2"/>
      </rPr>
      <t>Porcentaje de ordenes de inserción de campañas publicitarias elaborados.</t>
    </r>
  </si>
  <si>
    <r>
      <rPr>
        <b/>
        <sz val="12"/>
        <color rgb="FF000000"/>
        <rFont val="Arial"/>
        <family val="2"/>
      </rPr>
      <t>Unidad de medida del Indicador:</t>
    </r>
    <r>
      <rPr>
        <sz val="12"/>
        <color rgb="FF000000"/>
        <rFont val="Arial"/>
        <family val="2"/>
      </rPr>
      <t xml:space="preserve">
Porcentaje  
</t>
    </r>
    <r>
      <rPr>
        <b/>
        <sz val="12"/>
        <color rgb="FF000000"/>
        <rFont val="Arial"/>
        <family val="2"/>
      </rPr>
      <t>Unidad de medida de las variables:</t>
    </r>
    <r>
      <rPr>
        <sz val="12"/>
        <color rgb="FF000000"/>
        <rFont val="Arial"/>
        <family val="2"/>
      </rPr>
      <t xml:space="preserve"> 
Registro de ordenes</t>
    </r>
  </si>
  <si>
    <r>
      <t xml:space="preserve">1.2.1.1.5 </t>
    </r>
    <r>
      <rPr>
        <sz val="12"/>
        <color theme="1"/>
        <rFont val="Arial"/>
        <family val="2"/>
      </rPr>
      <t>Informes  de los Programas Presupuestarios y Proyectos de Inversión con enfoque de inclusión generados.</t>
    </r>
  </si>
  <si>
    <r>
      <rPr>
        <b/>
        <sz val="12"/>
        <color theme="1"/>
        <rFont val="Arial"/>
        <family val="2"/>
      </rPr>
      <t xml:space="preserve">PIFE: </t>
    </r>
    <r>
      <rPr>
        <sz val="12"/>
        <color theme="1"/>
        <rFont val="Arial"/>
        <family val="2"/>
      </rPr>
      <t xml:space="preserve">Porcentaje del ingreso del FAISMUN ejercido
</t>
    </r>
    <r>
      <rPr>
        <b/>
        <sz val="12"/>
        <color theme="1"/>
        <rFont val="Arial"/>
        <family val="2"/>
      </rPr>
      <t xml:space="preserve">FAISMUN: </t>
    </r>
    <r>
      <rPr>
        <sz val="12"/>
        <color theme="1"/>
        <rFont val="Arial"/>
        <family val="2"/>
      </rPr>
      <t xml:space="preserve">Fondo de Aportación para la Infraestructura Social Municipal.
</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</si>
  <si>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xml:space="preserve">
Ingresos</t>
    </r>
  </si>
  <si>
    <r>
      <rPr>
        <b/>
        <sz val="12"/>
        <color theme="1"/>
        <rFont val="Arial"/>
        <family val="2"/>
      </rPr>
      <t>PIF:</t>
    </r>
    <r>
      <rPr>
        <sz val="12"/>
        <color theme="1"/>
        <rFont val="Arial"/>
        <family val="2"/>
      </rPr>
      <t xml:space="preserve"> porcentaje de ingreso del FORTAMUN ejercido
</t>
    </r>
    <r>
      <rPr>
        <b/>
        <sz val="12"/>
        <color theme="1"/>
        <rFont val="Arial"/>
        <family val="2"/>
      </rPr>
      <t>FORTAMUN:</t>
    </r>
    <r>
      <rPr>
        <sz val="12"/>
        <color theme="1"/>
        <rFont val="Arial"/>
        <family val="2"/>
      </rPr>
      <t xml:space="preserve"> Fondo de Aportaciones para el Fortalecimiento de los Municipios</t>
    </r>
  </si>
  <si>
    <r>
      <rPr>
        <b/>
        <sz val="12"/>
        <color theme="1"/>
        <rFont val="Arial"/>
        <family val="2"/>
      </rPr>
      <t xml:space="preserve">IC: </t>
    </r>
    <r>
      <rPr>
        <sz val="12"/>
        <color theme="1"/>
        <rFont val="Arial"/>
        <family val="2"/>
      </rPr>
      <t>Índice de Consolidación del modelo PbR-SED.</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</si>
  <si>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xml:space="preserve">
Índice</t>
    </r>
  </si>
  <si>
    <r>
      <rPr>
        <b/>
        <sz val="12"/>
        <color theme="1"/>
        <rFont val="Arial"/>
        <family val="2"/>
      </rPr>
      <t>1.2.1.1.5.1</t>
    </r>
    <r>
      <rPr>
        <sz val="12"/>
        <color theme="1"/>
        <rFont val="Arial"/>
        <family val="2"/>
      </rPr>
      <t xml:space="preserve"> Generación de informes de avance en el cumplimiento de objetivos y metas de los PPA de las dependencias y entidades municipales</t>
    </r>
  </si>
  <si>
    <r>
      <rPr>
        <b/>
        <sz val="12"/>
        <color theme="1"/>
        <rFont val="Arial"/>
        <family val="2"/>
      </rPr>
      <t>PACMO:</t>
    </r>
    <r>
      <rPr>
        <sz val="12"/>
        <color theme="1"/>
        <rFont val="Arial"/>
        <family val="2"/>
      </rPr>
      <t xml:space="preserve"> Porcentaje de avance en cumplimiento de objetivos y metas del Plan Municipal de Desarrollo y sus Programas Derivados</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</si>
  <si>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 VARIABLES:</t>
    </r>
    <r>
      <rPr>
        <sz val="12"/>
        <color theme="1"/>
        <rFont val="Arial"/>
        <family val="2"/>
      </rPr>
      <t xml:space="preserve">
Porcentaje</t>
    </r>
  </si>
  <si>
    <r>
      <rPr>
        <b/>
        <sz val="12"/>
        <color theme="1"/>
        <rFont val="Arial"/>
        <family val="2"/>
      </rPr>
      <t>1.2.1.1.5.2</t>
    </r>
    <r>
      <rPr>
        <sz val="12"/>
        <color theme="1"/>
        <rFont val="Arial"/>
        <family val="2"/>
      </rPr>
      <t xml:space="preserve"> Seguimiento a evaluaciones externas, internas de los Programas Presupuestarios y Programas Federales.</t>
    </r>
  </si>
  <si>
    <r>
      <rPr>
        <b/>
        <sz val="12"/>
        <color theme="1"/>
        <rFont val="Arial"/>
        <family val="2"/>
      </rPr>
      <t xml:space="preserve">PASMI: </t>
    </r>
    <r>
      <rPr>
        <sz val="12"/>
        <color theme="1"/>
        <rFont val="Arial"/>
        <family val="2"/>
      </rPr>
      <t>Porcentaje de aspectos susceptibles de mejora implementados</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</si>
  <si>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 VARIABLE:</t>
    </r>
    <r>
      <rPr>
        <sz val="12"/>
        <color theme="1"/>
        <rFont val="Arial"/>
        <family val="2"/>
      </rPr>
      <t xml:space="preserve">
Aspectos Susceptibles de Mejora</t>
    </r>
  </si>
  <si>
    <r>
      <rPr>
        <b/>
        <sz val="12"/>
        <color theme="1"/>
        <rFont val="Arial"/>
        <family val="2"/>
      </rPr>
      <t>1.2.1.1.5.3</t>
    </r>
    <r>
      <rPr>
        <sz val="12"/>
        <color theme="1"/>
        <rFont val="Arial"/>
        <family val="2"/>
      </rPr>
      <t xml:space="preserve"> Coordinación de las sesiones del COPLADEMUN</t>
    </r>
  </si>
  <si>
    <r>
      <rPr>
        <b/>
        <sz val="12"/>
        <color theme="1"/>
        <rFont val="Arial"/>
        <family val="2"/>
      </rPr>
      <t xml:space="preserve">PSCR: </t>
    </r>
    <r>
      <rPr>
        <sz val="12"/>
        <color theme="1"/>
        <rFont val="Arial"/>
        <family val="2"/>
      </rPr>
      <t xml:space="preserve">Porcentraje de sesiones del COPLADEMUN realizadas </t>
    </r>
  </si>
  <si>
    <r>
      <rPr>
        <b/>
        <sz val="12"/>
        <color theme="1"/>
        <rFont val="Arial"/>
        <family val="2"/>
      </rPr>
      <t xml:space="preserve">UNIDAD DE MEDIDA DEL INDICADOR: </t>
    </r>
    <r>
      <rPr>
        <sz val="12"/>
        <color theme="1"/>
        <rFont val="Arial"/>
        <family val="2"/>
      </rPr>
      <t xml:space="preserve">
Porcentaje
</t>
    </r>
    <r>
      <rPr>
        <b/>
        <sz val="12"/>
        <color theme="1"/>
        <rFont val="Arial"/>
        <family val="2"/>
      </rPr>
      <t>UNIDAD DE MEDIDA DE LA VARIABLE:</t>
    </r>
    <r>
      <rPr>
        <sz val="12"/>
        <color theme="1"/>
        <rFont val="Arial"/>
        <family val="2"/>
      </rPr>
      <t xml:space="preserve">
Sesiones</t>
    </r>
  </si>
  <si>
    <r>
      <rPr>
        <b/>
        <sz val="12"/>
        <color theme="1"/>
        <rFont val="Arial"/>
        <family val="2"/>
      </rPr>
      <t xml:space="preserve">1.2.1.1.5.4 </t>
    </r>
    <r>
      <rPr>
        <sz val="12"/>
        <color theme="1"/>
        <rFont val="Arial"/>
        <family val="2"/>
      </rPr>
      <t>Promoción del Protocolo de Atención a usuarios con Discapacidad desde el servicio público.</t>
    </r>
  </si>
  <si>
    <r>
      <rPr>
        <b/>
        <sz val="12"/>
        <color theme="1"/>
        <rFont val="Arial"/>
        <family val="2"/>
      </rPr>
      <t>PDSI:</t>
    </r>
    <r>
      <rPr>
        <sz val="12"/>
        <color theme="1"/>
        <rFont val="Arial"/>
        <family val="2"/>
      </rPr>
      <t xml:space="preserve"> Porcentaje de dependencias municipales sensibilizadas en materia de Inclusión de las Personas con Discapacidad</t>
    </r>
  </si>
  <si>
    <r>
      <rPr>
        <b/>
        <sz val="12"/>
        <color theme="1"/>
        <rFont val="Arial"/>
        <family val="2"/>
      </rPr>
      <t xml:space="preserve">UNIDAD DE MEDIDA DEL INDICADOR: </t>
    </r>
    <r>
      <rPr>
        <sz val="12"/>
        <color theme="1"/>
        <rFont val="Arial"/>
        <family val="2"/>
      </rPr>
      <t xml:space="preserve">
Porcentaje 
</t>
    </r>
    <r>
      <rPr>
        <b/>
        <sz val="12"/>
        <color theme="1"/>
        <rFont val="Arial"/>
        <family val="2"/>
      </rPr>
      <t xml:space="preserve">UNIDAD DE MEDIDA DE LA VARIABLE: </t>
    </r>
    <r>
      <rPr>
        <sz val="12"/>
        <color theme="1"/>
        <rFont val="Arial"/>
        <family val="2"/>
      </rPr>
      <t xml:space="preserve">
Dependencias </t>
    </r>
  </si>
  <si>
    <r>
      <rPr>
        <b/>
        <sz val="12"/>
        <color theme="1"/>
        <rFont val="Arial"/>
        <family val="2"/>
      </rPr>
      <t>PCSP:</t>
    </r>
    <r>
      <rPr>
        <sz val="12"/>
        <color theme="1"/>
        <rFont val="Arial"/>
        <family val="2"/>
      </rPr>
      <t xml:space="preserve"> Porcentaje de capacitaciones a servidores(as) públicos(as)  en Cultura de Discapacidad y Lengua de Señas Mexicana </t>
    </r>
  </si>
  <si>
    <r>
      <rPr>
        <b/>
        <sz val="12"/>
        <color theme="1"/>
        <rFont val="Arial"/>
        <family val="2"/>
      </rPr>
      <t xml:space="preserve">UNIDAD DE MEDIDA DEL INDICADOR: </t>
    </r>
    <r>
      <rPr>
        <sz val="12"/>
        <color theme="1"/>
        <rFont val="Arial"/>
        <family val="2"/>
      </rPr>
      <t xml:space="preserve">
Porcentaje 
</t>
    </r>
    <r>
      <rPr>
        <b/>
        <sz val="12"/>
        <color theme="1"/>
        <rFont val="Arial"/>
        <family val="2"/>
      </rPr>
      <t xml:space="preserve">UNIDAD DE MEDIDA DE LA VARIABLE: </t>
    </r>
    <r>
      <rPr>
        <sz val="12"/>
        <color theme="1"/>
        <rFont val="Arial"/>
        <family val="2"/>
      </rPr>
      <t xml:space="preserve">
Capacitaciones</t>
    </r>
  </si>
  <si>
    <r>
      <rPr>
        <b/>
        <sz val="12"/>
        <color theme="1"/>
        <rFont val="Arial"/>
        <family val="2"/>
      </rPr>
      <t>1.2.1.1.5.5</t>
    </r>
    <r>
      <rPr>
        <sz val="12"/>
        <color theme="1"/>
        <rFont val="Arial"/>
        <family val="2"/>
      </rPr>
      <t xml:space="preserve"> Interpretación de lengua de señas mexicana en las sesiones de cabildo y en eventos del Municipio</t>
    </r>
  </si>
  <si>
    <r>
      <rPr>
        <b/>
        <sz val="12"/>
        <color theme="1"/>
        <rFont val="Arial"/>
        <family val="2"/>
      </rPr>
      <t xml:space="preserve">PSILS: </t>
    </r>
    <r>
      <rPr>
        <sz val="12"/>
        <color theme="1"/>
        <rFont val="Arial"/>
        <family val="2"/>
      </rPr>
      <t>Porcentaje de solicitudes de interpretacion de lengua de señas</t>
    </r>
  </si>
  <si>
    <r>
      <rPr>
        <b/>
        <sz val="12"/>
        <color theme="1"/>
        <rFont val="Arial"/>
        <family val="2"/>
      </rPr>
      <t xml:space="preserve">UNIDAD DE MEDIDA DEL INDICADOR: </t>
    </r>
    <r>
      <rPr>
        <sz val="12"/>
        <color theme="1"/>
        <rFont val="Arial"/>
        <family val="2"/>
      </rPr>
      <t xml:space="preserve">
Porcentaje 
</t>
    </r>
    <r>
      <rPr>
        <b/>
        <sz val="12"/>
        <color theme="1"/>
        <rFont val="Arial"/>
        <family val="2"/>
      </rPr>
      <t xml:space="preserve">UNIDAD DE MEDIDA DE LA VARIABLE: </t>
    </r>
    <r>
      <rPr>
        <sz val="12"/>
        <color theme="1"/>
        <rFont val="Arial"/>
        <family val="2"/>
      </rPr>
      <t xml:space="preserve">
Solicitudes de Interpretacion</t>
    </r>
  </si>
  <si>
    <r>
      <rPr>
        <b/>
        <sz val="12"/>
        <color theme="1"/>
        <rFont val="Arial"/>
        <family val="2"/>
      </rPr>
      <t>1.2.1.1.5.6</t>
    </r>
    <r>
      <rPr>
        <sz val="12"/>
        <color theme="1"/>
        <rFont val="Arial"/>
        <family val="2"/>
      </rPr>
      <t xml:space="preserve"> Realización de actividades inclusivas con las Dependencias Municipales, Estatales y Federales.</t>
    </r>
  </si>
  <si>
    <r>
      <rPr>
        <b/>
        <sz val="12"/>
        <color theme="1"/>
        <rFont val="Arial"/>
        <family val="2"/>
      </rPr>
      <t xml:space="preserve">PAIR: </t>
    </r>
    <r>
      <rPr>
        <sz val="12"/>
        <color theme="1"/>
        <rFont val="Arial"/>
        <family val="2"/>
      </rPr>
      <t>Porcentaje de actividades inclusivas realizadas</t>
    </r>
  </si>
  <si>
    <r>
      <rPr>
        <b/>
        <sz val="12"/>
        <color theme="1"/>
        <rFont val="Arial"/>
        <family val="2"/>
      </rPr>
      <t xml:space="preserve">UNIDAD DE MEDIDA DEL INDICADOR: </t>
    </r>
    <r>
      <rPr>
        <sz val="12"/>
        <color theme="1"/>
        <rFont val="Arial"/>
        <family val="2"/>
      </rPr>
      <t xml:space="preserve">
Porcentaje 
</t>
    </r>
    <r>
      <rPr>
        <b/>
        <sz val="12"/>
        <color theme="1"/>
        <rFont val="Arial"/>
        <family val="2"/>
      </rPr>
      <t xml:space="preserve">UNIDAD DE MEDIDA DE LA VARIABLE: </t>
    </r>
    <r>
      <rPr>
        <sz val="12"/>
        <color theme="1"/>
        <rFont val="Arial"/>
        <family val="2"/>
      </rPr>
      <t xml:space="preserve">
Actividades</t>
    </r>
  </si>
  <si>
    <r>
      <rPr>
        <b/>
        <sz val="12"/>
        <color theme="1"/>
        <rFont val="Arial"/>
        <family val="2"/>
      </rPr>
      <t xml:space="preserve">1.2.1.1.5.7 </t>
    </r>
    <r>
      <rPr>
        <sz val="12"/>
        <color theme="1"/>
        <rFont val="Arial"/>
        <family val="2"/>
      </rPr>
      <t xml:space="preserve"> Cordinación de las sesiones del Consejo Municipal para el desarrollo y la inclusión de las personas con discapacidad.</t>
    </r>
  </si>
  <si>
    <r>
      <rPr>
        <b/>
        <sz val="12"/>
        <color theme="1"/>
        <rFont val="Arial"/>
        <family val="2"/>
      </rPr>
      <t xml:space="preserve">PS: </t>
    </r>
    <r>
      <rPr>
        <sz val="12"/>
        <color theme="1"/>
        <rFont val="Arial"/>
        <family val="2"/>
      </rPr>
      <t>Porcentaje de sesiones realizadas del Consejo.</t>
    </r>
  </si>
  <si>
    <r>
      <rPr>
        <b/>
        <sz val="12"/>
        <color theme="1"/>
        <rFont val="Arial"/>
        <family val="2"/>
      </rPr>
      <t xml:space="preserve">UNIDAD DE MEDIDA DEL INDICADOR: </t>
    </r>
    <r>
      <rPr>
        <sz val="12"/>
        <color theme="1"/>
        <rFont val="Arial"/>
        <family val="2"/>
      </rPr>
      <t xml:space="preserve">
Porcentaje 
</t>
    </r>
    <r>
      <rPr>
        <b/>
        <sz val="12"/>
        <color theme="1"/>
        <rFont val="Arial"/>
        <family val="2"/>
      </rPr>
      <t xml:space="preserve">UNIDAD DE MEDIDA DE LA VARIABLE: </t>
    </r>
    <r>
      <rPr>
        <sz val="12"/>
        <color theme="1"/>
        <rFont val="Arial"/>
        <family val="2"/>
      </rPr>
      <t xml:space="preserve">
sesiones </t>
    </r>
  </si>
  <si>
    <r>
      <rPr>
        <b/>
        <sz val="12"/>
        <color theme="1"/>
        <rFont val="Arial"/>
        <family val="2"/>
      </rPr>
      <t xml:space="preserve">1.2.1.1.5.8 </t>
    </r>
    <r>
      <rPr>
        <sz val="12"/>
        <color theme="1"/>
        <rFont val="Arial"/>
        <family val="2"/>
      </rPr>
      <t>Capacitación a servidores públicos con ponentes con discapacidad a nivel nacional e internacional.</t>
    </r>
  </si>
  <si>
    <r>
      <rPr>
        <b/>
        <sz val="12"/>
        <color theme="1"/>
        <rFont val="Arial"/>
        <family val="2"/>
      </rPr>
      <t xml:space="preserve">PCPD: </t>
    </r>
    <r>
      <rPr>
        <sz val="12"/>
        <color theme="1"/>
        <rFont val="Arial"/>
        <family val="2"/>
      </rPr>
      <t>Porcentaje capacitaciones por ponentes con discapacidad a nivel nacional e internacional.</t>
    </r>
  </si>
  <si>
    <r>
      <rPr>
        <b/>
        <sz val="12"/>
        <color theme="1"/>
        <rFont val="Arial"/>
        <family val="2"/>
      </rPr>
      <t>UNIDAD DE MEDIDA DEL INDICADOR:</t>
    </r>
    <r>
      <rPr>
        <sz val="12"/>
        <color theme="1"/>
        <rFont val="Arial"/>
        <family val="2"/>
      </rPr>
      <t xml:space="preserve"> 
Porcentaje 
</t>
    </r>
    <r>
      <rPr>
        <b/>
        <sz val="12"/>
        <color theme="1"/>
        <rFont val="Arial"/>
        <family val="2"/>
      </rPr>
      <t xml:space="preserve">
UNIDAD DE MEDIDA DE LA VARIABLE: </t>
    </r>
    <r>
      <rPr>
        <sz val="12"/>
        <color theme="1"/>
        <rFont val="Arial"/>
        <family val="2"/>
      </rPr>
      <t xml:space="preserve">
Capacitaciones</t>
    </r>
  </si>
  <si>
    <r>
      <rPr>
        <b/>
        <sz val="12"/>
        <color theme="1"/>
        <rFont val="Arial"/>
        <family val="2"/>
      </rPr>
      <t>1.2.1.1.5.9</t>
    </r>
    <r>
      <rPr>
        <sz val="12"/>
        <color theme="1"/>
        <rFont val="Arial"/>
        <family val="2"/>
      </rPr>
      <t xml:space="preserve"> Capacitación a empresas e instituciones educativas en materia de sensibilización sobre la discapacidad y lengua de señas mexicana.</t>
    </r>
  </si>
  <si>
    <r>
      <rPr>
        <b/>
        <sz val="12"/>
        <color theme="1"/>
        <rFont val="Arial"/>
        <family val="2"/>
      </rPr>
      <t xml:space="preserve">PCE: </t>
    </r>
    <r>
      <rPr>
        <sz val="12"/>
        <color theme="1"/>
        <rFont val="Arial"/>
        <family val="2"/>
      </rPr>
      <t>Porcentaje de capacitaciones a empresas e instituciones educativas.</t>
    </r>
  </si>
  <si>
    <r>
      <rPr>
        <b/>
        <sz val="12"/>
        <color theme="1"/>
        <rFont val="Arial"/>
        <family val="2"/>
      </rPr>
      <t xml:space="preserve">UNIDAD DE MEDIDA DEL INDICADOR: </t>
    </r>
    <r>
      <rPr>
        <sz val="12"/>
        <color theme="1"/>
        <rFont val="Arial"/>
        <family val="2"/>
      </rPr>
      <t xml:space="preserve">
Porcentaje 
</t>
    </r>
    <r>
      <rPr>
        <b/>
        <sz val="12"/>
        <color theme="1"/>
        <rFont val="Arial"/>
        <family val="2"/>
      </rPr>
      <t xml:space="preserve">UNIDAD DE MEDIDA DE LA VARIABLE: </t>
    </r>
    <r>
      <rPr>
        <sz val="12"/>
        <color theme="1"/>
        <rFont val="Arial"/>
        <family val="2"/>
      </rPr>
      <t xml:space="preserve">
Registros</t>
    </r>
  </si>
  <si>
    <r>
      <t xml:space="preserve">1.2.1.1.6 </t>
    </r>
    <r>
      <rPr>
        <sz val="12"/>
        <color theme="1"/>
        <rFont val="Arial"/>
        <family val="2"/>
      </rPr>
      <t>Atenciones y seguimientos a Organismos Descentralizados del municipio de Benito Juárez brindados.</t>
    </r>
  </si>
  <si>
    <r>
      <rPr>
        <b/>
        <sz val="12"/>
        <color theme="1"/>
        <rFont val="Arial"/>
        <family val="2"/>
      </rPr>
      <t>PASB:</t>
    </r>
    <r>
      <rPr>
        <sz val="12"/>
        <color theme="1"/>
        <rFont val="Arial"/>
        <family val="2"/>
      </rPr>
      <t xml:space="preserve"> Porcentaje de atenciones y seguimientos brindados a Organismos Descentralizados.</t>
    </r>
  </si>
  <si>
    <r>
      <t xml:space="preserve">Unidad de medida del Indicador:
</t>
    </r>
    <r>
      <rPr>
        <sz val="12"/>
        <color theme="1"/>
        <rFont val="Arial"/>
        <family val="2"/>
      </rPr>
      <t xml:space="preserve">Porcentaje. </t>
    </r>
    <r>
      <rPr>
        <b/>
        <sz val="12"/>
        <color theme="1"/>
        <rFont val="Arial"/>
        <family val="2"/>
      </rPr>
      <t xml:space="preserve">
Unidad de medida de las variables:
</t>
    </r>
    <r>
      <rPr>
        <sz val="12"/>
        <color theme="1"/>
        <rFont val="Arial"/>
        <family val="2"/>
      </rPr>
      <t>Atenciones y seguimientos a Organismos Descentralizados.</t>
    </r>
  </si>
  <si>
    <r>
      <rPr>
        <b/>
        <sz val="12"/>
        <color theme="1"/>
        <rFont val="Arial"/>
        <family val="2"/>
      </rPr>
      <t>1.2.1.1.6.1</t>
    </r>
    <r>
      <rPr>
        <sz val="12"/>
        <color theme="1"/>
        <rFont val="Arial"/>
        <family val="2"/>
      </rPr>
      <t xml:space="preserve"> Participación en las Sesiones de Organos Colegiados.</t>
    </r>
  </si>
  <si>
    <r>
      <rPr>
        <b/>
        <sz val="12"/>
        <color theme="1"/>
        <rFont val="Arial"/>
        <family val="2"/>
      </rPr>
      <t>PPSOC</t>
    </r>
    <r>
      <rPr>
        <sz val="12"/>
        <color theme="1"/>
        <rFont val="Arial"/>
        <family val="2"/>
      </rPr>
      <t>: Porcentaje de participación en sesiones de Órganos Colegiados.</t>
    </r>
  </si>
  <si>
    <r>
      <t xml:space="preserve">Unidad de medida del Indicador:
</t>
    </r>
    <r>
      <rPr>
        <sz val="12"/>
        <color theme="1"/>
        <rFont val="Arial"/>
        <family val="2"/>
      </rPr>
      <t xml:space="preserve">Porcentaje. </t>
    </r>
    <r>
      <rPr>
        <b/>
        <sz val="12"/>
        <color theme="1"/>
        <rFont val="Arial"/>
        <family val="2"/>
      </rPr>
      <t xml:space="preserve">
Unidad de medida de las variables:
</t>
    </r>
    <r>
      <rPr>
        <sz val="12"/>
        <color theme="1"/>
        <rFont val="Arial"/>
        <family val="2"/>
      </rPr>
      <t>Sesiones de Órganos.</t>
    </r>
  </si>
  <si>
    <r>
      <rPr>
        <b/>
        <sz val="12"/>
        <color theme="1"/>
        <rFont val="Arial"/>
        <family val="2"/>
      </rPr>
      <t xml:space="preserve">1.2.1.1.6.2 </t>
    </r>
    <r>
      <rPr>
        <sz val="12"/>
        <color theme="1"/>
        <rFont val="Arial"/>
        <family val="2"/>
      </rPr>
      <t>Elaboración de reportes de actividades de los organismos descentralizados.</t>
    </r>
  </si>
  <si>
    <r>
      <rPr>
        <b/>
        <sz val="12"/>
        <color theme="1"/>
        <rFont val="Arial"/>
        <family val="2"/>
      </rPr>
      <t>PRAE</t>
    </r>
    <r>
      <rPr>
        <sz val="12"/>
        <color theme="1"/>
        <rFont val="Arial"/>
        <family val="2"/>
      </rPr>
      <t>: Porcentaje de Reportes de Actividades de los Organismos Descentralizados elaborados.</t>
    </r>
  </si>
  <si>
    <r>
      <t xml:space="preserve">Unidad de medida del Indicador:
</t>
    </r>
    <r>
      <rPr>
        <sz val="12"/>
        <color theme="1"/>
        <rFont val="Arial"/>
        <family val="2"/>
      </rPr>
      <t xml:space="preserve">Porcentaje. </t>
    </r>
    <r>
      <rPr>
        <b/>
        <sz val="12"/>
        <color theme="1"/>
        <rFont val="Arial"/>
        <family val="2"/>
      </rPr>
      <t xml:space="preserve">
Unidad de medida de las variables:
</t>
    </r>
    <r>
      <rPr>
        <sz val="12"/>
        <color theme="1"/>
        <rFont val="Arial"/>
        <family val="2"/>
      </rPr>
      <t>Reportes de actividades.</t>
    </r>
  </si>
  <si>
    <r>
      <t xml:space="preserve">1.2.1.1.7 </t>
    </r>
    <r>
      <rPr>
        <sz val="12"/>
        <color theme="1"/>
        <rFont val="Arial"/>
        <family val="2"/>
      </rPr>
      <t>Vinculación entre el gobierno municipal y todos los sectores de la sociedad y gobiernos nacionales e internacionales mejorada.</t>
    </r>
  </si>
  <si>
    <r>
      <t xml:space="preserve">PCAGSS: </t>
    </r>
    <r>
      <rPr>
        <sz val="12"/>
        <color theme="1"/>
        <rFont val="Arial"/>
        <family val="2"/>
      </rPr>
      <t>Porcentaje de cumplimiento de los acercamientos con los gobiernos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</si>
  <si>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Acercamientos</t>
    </r>
  </si>
  <si>
    <r>
      <t xml:space="preserve">1.2.1.1.7.1 </t>
    </r>
    <r>
      <rPr>
        <sz val="12"/>
        <color theme="1"/>
        <rFont val="Arial Nova Cond"/>
        <family val="2"/>
      </rPr>
      <t>Atención y apoyo a los requirimientos de la presidencia municipal en diversos eventos.</t>
    </r>
  </si>
  <si>
    <r>
      <rPr>
        <b/>
        <sz val="12"/>
        <color theme="1"/>
        <rFont val="Arial"/>
        <family val="2"/>
      </rPr>
      <t>PEC:</t>
    </r>
    <r>
      <rPr>
        <sz val="12"/>
        <color theme="1"/>
        <rFont val="Arial"/>
        <family val="2"/>
      </rPr>
      <t xml:space="preserve"> Porcentaje de eventos cubiertos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</si>
  <si>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Eventos</t>
    </r>
  </si>
  <si>
    <r>
      <rPr>
        <b/>
        <sz val="12"/>
        <color theme="1"/>
        <rFont val="Arial"/>
        <family val="2"/>
      </rPr>
      <t xml:space="preserve">1.2.1.1.7.2 </t>
    </r>
    <r>
      <rPr>
        <sz val="12"/>
        <color theme="1"/>
        <rFont val="Arial"/>
        <family val="2"/>
      </rPr>
      <t>Difusión de los eventos de vinculación solicitados por las dependencias y entidades del mbj.</t>
    </r>
  </si>
  <si>
    <r>
      <t xml:space="preserve">PDC: </t>
    </r>
    <r>
      <rPr>
        <sz val="12"/>
        <color theme="1"/>
        <rFont val="Arial"/>
        <family val="2"/>
      </rPr>
      <t>Porcentaje de difusiones cubiertas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</si>
  <si>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Difusiones</t>
    </r>
  </si>
  <si>
    <r>
      <t xml:space="preserve">1.2.1.1.8 </t>
    </r>
    <r>
      <rPr>
        <sz val="12"/>
        <color theme="1"/>
        <rFont val="Arial Nova Cond"/>
        <family val="2"/>
      </rPr>
      <t>Entrega de ayudas sociales.</t>
    </r>
  </si>
  <si>
    <r>
      <t xml:space="preserve">PB: </t>
    </r>
    <r>
      <rPr>
        <sz val="12"/>
        <color theme="1"/>
        <rFont val="Arial"/>
        <family val="2"/>
      </rPr>
      <t>Porcentaje de beneficiados con ayuda social.</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</si>
  <si>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Beneficiados.</t>
    </r>
  </si>
  <si>
    <r>
      <t xml:space="preserve">1.2.1.1.8.1 </t>
    </r>
    <r>
      <rPr>
        <sz val="12"/>
        <color theme="1"/>
        <rFont val="Arial Nova Cond"/>
        <family val="2"/>
      </rPr>
      <t xml:space="preserve">Gestión y/o canalización adecuadamente a las demandas ciudadanas para con ello mitigar el impacto económico y social de los grupos más vulnerables. </t>
    </r>
  </si>
  <si>
    <r>
      <rPr>
        <b/>
        <sz val="12"/>
        <color theme="1"/>
        <rFont val="Arial"/>
        <family val="2"/>
      </rPr>
      <t xml:space="preserve">PGC: </t>
    </r>
    <r>
      <rPr>
        <sz val="12"/>
        <color theme="1"/>
        <rFont val="Arial"/>
        <family val="2"/>
      </rPr>
      <t xml:space="preserve">Porcentaje de beneficiarios con gestiones y/o canalizaciones </t>
    </r>
  </si>
  <si>
    <r>
      <t xml:space="preserve">Unidad de medida del indicador:
</t>
    </r>
    <r>
      <rPr>
        <sz val="12"/>
        <color theme="1"/>
        <rFont val="Arial"/>
        <family val="2"/>
      </rPr>
      <t>Porcentaje.</t>
    </r>
    <r>
      <rPr>
        <b/>
        <sz val="12"/>
        <color theme="1"/>
        <rFont val="Arial"/>
        <family val="2"/>
      </rPr>
      <t xml:space="preserve">
Unidad de medida de las variables:</t>
    </r>
    <r>
      <rPr>
        <sz val="12"/>
        <color theme="1"/>
        <rFont val="Arial"/>
        <family val="2"/>
      </rPr>
      <t xml:space="preserve"> Gestiones y/o canalizaciones.</t>
    </r>
  </si>
  <si>
    <r>
      <t xml:space="preserve">1.2.1.1.8.2 </t>
    </r>
    <r>
      <rPr>
        <sz val="12"/>
        <color theme="1"/>
        <rFont val="Arial Nova Cond"/>
        <family val="2"/>
      </rPr>
      <t>Cumplimiento a los eventos que realiza la Dirección de Gestión Social.</t>
    </r>
  </si>
  <si>
    <r>
      <rPr>
        <b/>
        <sz val="12"/>
        <color theme="1"/>
        <rFont val="Arial"/>
        <family val="2"/>
      </rPr>
      <t>PER:</t>
    </r>
    <r>
      <rPr>
        <sz val="12"/>
        <color theme="1"/>
        <rFont val="Arial"/>
        <family val="2"/>
      </rPr>
      <t xml:space="preserve"> Porcentaje de los eventos realizados por la Dirección de Gestión Social</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</si>
  <si>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Eventos realizados.</t>
    </r>
  </si>
  <si>
    <r>
      <t xml:space="preserve">1.2.1.1.9 </t>
    </r>
    <r>
      <rPr>
        <sz val="12"/>
        <color theme="1"/>
        <rFont val="Arial"/>
        <family val="2"/>
      </rPr>
      <t>Asesorias respecto a las demandas y necesidades de la población al Ayuntamiento de Benito Juárez otorgadas.</t>
    </r>
  </si>
  <si>
    <r>
      <t xml:space="preserve">PASO: </t>
    </r>
    <r>
      <rPr>
        <sz val="12"/>
        <color theme="1"/>
        <rFont val="Arial"/>
        <family val="2"/>
      </rPr>
      <t>Porcentaje de Asesorías otorgadas.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</si>
  <si>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 xml:space="preserve">Asesorías  </t>
    </r>
  </si>
  <si>
    <r>
      <rPr>
        <b/>
        <sz val="12"/>
        <color theme="1"/>
        <rFont val="Arial"/>
        <family val="2"/>
      </rPr>
      <t xml:space="preserve">1.2.1.1.9.1 </t>
    </r>
    <r>
      <rPr>
        <sz val="12"/>
        <color theme="1"/>
        <rFont val="Arial"/>
        <family val="2"/>
      </rPr>
      <t>Realización de reuniones con las dependencias y organismos descentralizados de la Administración Pública Municipal.</t>
    </r>
  </si>
  <si>
    <r>
      <rPr>
        <b/>
        <sz val="12"/>
        <color theme="1"/>
        <rFont val="Arial"/>
        <family val="2"/>
      </rPr>
      <t xml:space="preserve">PRAM: </t>
    </r>
    <r>
      <rPr>
        <sz val="12"/>
        <color theme="1"/>
        <rFont val="Arial"/>
        <family val="2"/>
      </rPr>
      <t>Porcentaje de reuniones con la Administración Pública Municipal realizadas.</t>
    </r>
  </si>
  <si>
    <r>
      <rPr>
        <b/>
        <sz val="12"/>
        <color theme="1"/>
        <rFont val="Arial"/>
        <family val="2"/>
      </rPr>
      <t>Unidad de medida del Indicador:</t>
    </r>
    <r>
      <rPr>
        <sz val="12"/>
        <color theme="1"/>
        <rFont val="Arial"/>
        <family val="2"/>
      </rPr>
      <t xml:space="preserve">
Porcentaje
</t>
    </r>
    <r>
      <rPr>
        <b/>
        <sz val="12"/>
        <color theme="1"/>
        <rFont val="Arial"/>
        <family val="2"/>
      </rPr>
      <t xml:space="preserve">
Unidad de medida de las variables:
</t>
    </r>
    <r>
      <rPr>
        <sz val="12"/>
        <color theme="1"/>
        <rFont val="Arial"/>
        <family val="2"/>
      </rPr>
      <t>Reuniones con la Administración Pública Municipal</t>
    </r>
    <r>
      <rPr>
        <b/>
        <sz val="12"/>
        <color theme="1"/>
        <rFont val="Arial"/>
        <family val="2"/>
      </rPr>
      <t xml:space="preserve">
</t>
    </r>
  </si>
  <si>
    <r>
      <rPr>
        <b/>
        <sz val="12"/>
        <color theme="1"/>
        <rFont val="Arial"/>
        <family val="2"/>
      </rPr>
      <t>1.2.1.1.9.2</t>
    </r>
    <r>
      <rPr>
        <sz val="12"/>
        <color theme="1"/>
        <rFont val="Arial"/>
        <family val="2"/>
      </rPr>
      <t xml:space="preserve"> Celebración de Mesas de Trabajo con las Cámaras empresariales y hoteleras.</t>
    </r>
  </si>
  <si>
    <r>
      <rPr>
        <b/>
        <sz val="12"/>
        <color theme="1"/>
        <rFont val="Arial"/>
        <family val="2"/>
      </rPr>
      <t>PMEH:</t>
    </r>
    <r>
      <rPr>
        <sz val="12"/>
        <color theme="1"/>
        <rFont val="Arial"/>
        <family val="2"/>
      </rPr>
      <t xml:space="preserve"> Porcentaje de mesas de trabajo con Cámaras celebradas</t>
    </r>
  </si>
  <si>
    <r>
      <rPr>
        <b/>
        <sz val="12"/>
        <color theme="1"/>
        <rFont val="Arial"/>
        <family val="2"/>
      </rPr>
      <t>Unidad de medida del Indicador:</t>
    </r>
    <r>
      <rPr>
        <sz val="12"/>
        <color theme="1"/>
        <rFont val="Arial"/>
        <family val="2"/>
      </rPr>
      <t xml:space="preserve">
Porcentaje</t>
    </r>
    <r>
      <rPr>
        <b/>
        <sz val="12"/>
        <color theme="1"/>
        <rFont val="Arial"/>
        <family val="2"/>
      </rPr>
      <t xml:space="preserve"> 
Unidad de medida de las variables:
</t>
    </r>
    <r>
      <rPr>
        <sz val="12"/>
        <color theme="1"/>
        <rFont val="Arial"/>
        <family val="2"/>
      </rPr>
      <t>Mesas de trabajo con Cámaras</t>
    </r>
  </si>
  <si>
    <r>
      <rPr>
        <b/>
        <sz val="12"/>
        <color theme="1"/>
        <rFont val="Arial"/>
        <family val="2"/>
      </rPr>
      <t>1.2.1.1.9.3</t>
    </r>
    <r>
      <rPr>
        <sz val="12"/>
        <color theme="1"/>
        <rFont val="Arial"/>
        <family val="2"/>
      </rPr>
      <t xml:space="preserve"> Ejecución de proyectos estratégicos a favor de las demandas y necesidades ciudadanas.</t>
    </r>
  </si>
  <si>
    <r>
      <rPr>
        <b/>
        <sz val="12"/>
        <color theme="1"/>
        <rFont val="Arial"/>
        <family val="2"/>
      </rPr>
      <t xml:space="preserve">PPEC: </t>
    </r>
    <r>
      <rPr>
        <sz val="12"/>
        <color theme="1"/>
        <rFont val="Arial"/>
        <family val="2"/>
      </rPr>
      <t>Porcentaje de proyectos estratégicos ejecutados.</t>
    </r>
  </si>
  <si>
    <r>
      <rPr>
        <b/>
        <sz val="12"/>
        <color theme="1"/>
        <rFont val="Arial"/>
        <family val="2"/>
      </rPr>
      <t>Unidad de medida del Indicador:</t>
    </r>
    <r>
      <rPr>
        <sz val="12"/>
        <color theme="1"/>
        <rFont val="Arial"/>
        <family val="2"/>
      </rPr>
      <t xml:space="preserve">
Porcentaje 
</t>
    </r>
    <r>
      <rPr>
        <b/>
        <sz val="12"/>
        <color theme="1"/>
        <rFont val="Arial"/>
        <family val="2"/>
      </rPr>
      <t xml:space="preserve">Unidad de medida de las variables:
</t>
    </r>
    <r>
      <rPr>
        <sz val="12"/>
        <color theme="1"/>
        <rFont val="Arial"/>
        <family val="2"/>
      </rPr>
      <t>Proyectos Estratégicos</t>
    </r>
  </si>
  <si>
    <r>
      <t>1.2.1.1.10</t>
    </r>
    <r>
      <rPr>
        <sz val="12"/>
        <color theme="1"/>
        <rFont val="Arial"/>
        <family val="2"/>
      </rPr>
      <t xml:space="preserve"> Derecho de Acceso a la Información Pública y Protección de Datos Personales garantizados</t>
    </r>
  </si>
  <si>
    <r>
      <rPr>
        <b/>
        <sz val="12"/>
        <color theme="1"/>
        <rFont val="Arial Nova Cond"/>
        <family val="2"/>
      </rPr>
      <t>PSAIPR:</t>
    </r>
    <r>
      <rPr>
        <sz val="12"/>
        <color theme="1"/>
        <rFont val="Arial Nova Cond"/>
        <family val="2"/>
      </rPr>
      <t xml:space="preserve"> Porcentaje de Solicitudes de Acceso a la Información Pública Recibidas</t>
    </r>
  </si>
  <si>
    <r>
      <t>Unidad de medida del Indicador:</t>
    </r>
    <r>
      <rPr>
        <sz val="12"/>
        <color theme="1"/>
        <rFont val="Arial Nova Cond"/>
        <family val="2"/>
      </rPr>
      <t xml:space="preserve">
Porcentaje
</t>
    </r>
    <r>
      <rPr>
        <b/>
        <sz val="12"/>
        <color theme="1"/>
        <rFont val="Arial Nova Cond"/>
        <family val="2"/>
      </rPr>
      <t xml:space="preserve">
Unidad de medida de las variables:
</t>
    </r>
    <r>
      <rPr>
        <sz val="12"/>
        <color theme="1"/>
        <rFont val="Arial Nova Cond"/>
        <family val="2"/>
      </rPr>
      <t>Solictudes</t>
    </r>
  </si>
  <si>
    <r>
      <rPr>
        <b/>
        <sz val="12"/>
        <color theme="1"/>
        <rFont val="Arial Nova Cond"/>
        <family val="2"/>
      </rPr>
      <t xml:space="preserve">PCOTP: </t>
    </r>
    <r>
      <rPr>
        <sz val="12"/>
        <color theme="1"/>
        <rFont val="Arial Nova Cond"/>
        <family val="2"/>
      </rPr>
      <t xml:space="preserve">Porcentaje de Cumplimiento de Obligaciones de Transparencia en la PNT </t>
    </r>
  </si>
  <si>
    <r>
      <t>Unidad de medida del Indicador:</t>
    </r>
    <r>
      <rPr>
        <sz val="12"/>
        <color theme="1"/>
        <rFont val="Arial Nova Cond"/>
        <family val="2"/>
      </rPr>
      <t xml:space="preserve">
Porcentaje
</t>
    </r>
    <r>
      <rPr>
        <b/>
        <sz val="12"/>
        <color theme="1"/>
        <rFont val="Arial Nova Cond"/>
        <family val="2"/>
      </rPr>
      <t>Unidad de medida de las variables:</t>
    </r>
    <r>
      <rPr>
        <sz val="12"/>
        <color theme="1"/>
        <rFont val="Arial Nova Cond"/>
        <family val="2"/>
      </rPr>
      <t xml:space="preserve">
Cumplimiento de Obligaciones</t>
    </r>
  </si>
  <si>
    <r>
      <t xml:space="preserve">1.2.1.1.10.1 </t>
    </r>
    <r>
      <rPr>
        <sz val="12"/>
        <color theme="1"/>
        <rFont val="Arial"/>
        <family val="2"/>
      </rPr>
      <t>Organización de actividades de difusión</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</si>
  <si>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xml:space="preserve">
Recepción de evidencias</t>
    </r>
  </si>
  <si>
    <r>
      <t>1.2.1.1.10.2</t>
    </r>
    <r>
      <rPr>
        <sz val="12"/>
        <color theme="1"/>
        <rFont val="Arial"/>
        <family val="2"/>
      </rPr>
      <t xml:space="preserve"> Capacitación de las y los servidores públicos</t>
    </r>
  </si>
  <si>
    <r>
      <rPr>
        <b/>
        <sz val="12"/>
        <color theme="1"/>
        <rFont val="Arial"/>
        <family val="2"/>
      </rPr>
      <t xml:space="preserve">PAD: </t>
    </r>
    <r>
      <rPr>
        <sz val="12"/>
        <color theme="1"/>
        <rFont val="Arial"/>
        <family val="2"/>
      </rPr>
      <t>Porcentaje de Actividades de Difusión</t>
    </r>
  </si>
  <si>
    <r>
      <rPr>
        <b/>
        <sz val="12"/>
        <color theme="1"/>
        <rFont val="Arial"/>
        <family val="2"/>
      </rPr>
      <t>Unidad de medida del Indicador:</t>
    </r>
    <r>
      <rPr>
        <sz val="12"/>
        <color theme="1"/>
        <rFont val="Arial"/>
        <family val="2"/>
      </rPr>
      <t xml:space="preserve">
Porcentaje
</t>
    </r>
    <r>
      <rPr>
        <b/>
        <sz val="12"/>
        <color theme="1"/>
        <rFont val="Arial"/>
        <family val="2"/>
      </rPr>
      <t xml:space="preserve">
Unidad de medida de las variables:
</t>
    </r>
    <r>
      <rPr>
        <sz val="12"/>
        <color theme="1"/>
        <rFont val="Arial"/>
        <family val="2"/>
      </rPr>
      <t>Actividades de Difusión</t>
    </r>
  </si>
  <si>
    <r>
      <rPr>
        <b/>
        <sz val="12"/>
        <color theme="1"/>
        <rFont val="Arial"/>
        <family val="2"/>
      </rPr>
      <t xml:space="preserve">PAC: </t>
    </r>
    <r>
      <rPr>
        <sz val="12"/>
        <color theme="1"/>
        <rFont val="Arial"/>
        <family val="2"/>
      </rPr>
      <t>Porcentaje de Actividades de Capacitación</t>
    </r>
  </si>
  <si>
    <r>
      <rPr>
        <b/>
        <sz val="12"/>
        <color theme="1"/>
        <rFont val="Arial"/>
        <family val="2"/>
      </rPr>
      <t>PI:</t>
    </r>
    <r>
      <rPr>
        <sz val="12"/>
        <color theme="1"/>
        <rFont val="Arial"/>
        <family val="2"/>
      </rPr>
      <t xml:space="preserve"> Porcentaje de Inconformidades</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</si>
  <si>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xml:space="preserve">
Inconformidades</t>
    </r>
  </si>
  <si>
    <r>
      <rPr>
        <b/>
        <sz val="12"/>
        <color theme="1"/>
        <rFont val="Arial"/>
        <family val="2"/>
      </rPr>
      <t>PDSPT:</t>
    </r>
    <r>
      <rPr>
        <sz val="12"/>
        <color theme="1"/>
        <rFont val="Arial"/>
        <family val="2"/>
      </rPr>
      <t xml:space="preserve"> Porcentaje de Denuncias Solventadas en los Portales de Transparencia </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</si>
  <si>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xml:space="preserve">
Denuncias Solventadas </t>
    </r>
  </si>
  <si>
    <r>
      <rPr>
        <b/>
        <sz val="12"/>
        <color theme="1"/>
        <rFont val="Arial"/>
        <family val="2"/>
      </rPr>
      <t xml:space="preserve">PSOAP: </t>
    </r>
    <r>
      <rPr>
        <sz val="12"/>
        <color theme="1"/>
        <rFont val="Arial"/>
        <family val="2"/>
      </rPr>
      <t>Porcentaje de Sujetos Obligados con Aviso de Privacidad</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</si>
  <si>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xml:space="preserve">
Sujetos Obligados con Avisos de Privacidad</t>
    </r>
  </si>
  <si>
    <r>
      <rPr>
        <b/>
        <sz val="12"/>
        <color theme="1"/>
        <rFont val="Arial"/>
        <family val="2"/>
      </rPr>
      <t xml:space="preserve">PASDA: </t>
    </r>
    <r>
      <rPr>
        <sz val="12"/>
        <color theme="1"/>
        <rFont val="Arial"/>
        <family val="2"/>
      </rPr>
      <t>Porcentaje de Atención a Solicitudes de Derecho A.R.C.O.P.</t>
    </r>
  </si>
  <si>
    <r>
      <rPr>
        <b/>
        <sz val="12"/>
        <color theme="1"/>
        <rFont val="Arial"/>
        <family val="2"/>
      </rPr>
      <t>Unidad de medida del Indicador:</t>
    </r>
    <r>
      <rPr>
        <sz val="12"/>
        <color theme="1"/>
        <rFont val="Arial"/>
        <family val="2"/>
      </rPr>
      <t xml:space="preserve">
Porcentaje
</t>
    </r>
    <r>
      <rPr>
        <b/>
        <sz val="12"/>
        <color theme="1"/>
        <rFont val="Arial"/>
        <family val="2"/>
      </rPr>
      <t>Unidad de medida de las variables:</t>
    </r>
    <r>
      <rPr>
        <sz val="12"/>
        <color theme="1"/>
        <rFont val="Arial"/>
        <family val="2"/>
      </rPr>
      <t xml:space="preserve">
Solicitudes Derechos A.R.C.O.P.</t>
    </r>
  </si>
  <si>
    <r>
      <t xml:space="preserve">1.2.1.1.11 </t>
    </r>
    <r>
      <rPr>
        <sz val="12"/>
        <color theme="1"/>
        <rFont val="Arial"/>
        <family val="2"/>
      </rPr>
      <t>Servicios Públicos de la Delegación Municipal Alfredo V. Bonfil otorgados.</t>
    </r>
  </si>
  <si>
    <r>
      <t>PSO:</t>
    </r>
    <r>
      <rPr>
        <sz val="12"/>
        <color theme="1"/>
        <rFont val="Arial"/>
        <family val="2"/>
      </rPr>
      <t xml:space="preserve"> Porcentaje de servicios otorgados </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</si>
  <si>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Servicios</t>
    </r>
  </si>
  <si>
    <r>
      <t xml:space="preserve">1.2.1.1.11.1 </t>
    </r>
    <r>
      <rPr>
        <sz val="12"/>
        <color theme="1"/>
        <rFont val="Arial"/>
        <family val="2"/>
      </rPr>
      <t>Aplicación del programa de ayudas y subsidios asignados a la Delegación Municipal Alfredo V. Bonfil.</t>
    </r>
  </si>
  <si>
    <r>
      <rPr>
        <b/>
        <sz val="12"/>
        <color theme="1"/>
        <rFont val="Arial"/>
        <family val="2"/>
      </rPr>
      <t>PRAR</t>
    </r>
    <r>
      <rPr>
        <sz val="12"/>
        <color theme="1"/>
        <rFont val="Arial"/>
        <family val="2"/>
      </rPr>
      <t>: Porcentaje de Requerimientos Administrativos Realizados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</si>
  <si>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Requerimientos</t>
    </r>
  </si>
  <si>
    <r>
      <t xml:space="preserve">1.2.1.1.11.2 </t>
    </r>
    <r>
      <rPr>
        <sz val="12"/>
        <color theme="1"/>
        <rFont val="Arial"/>
        <family val="2"/>
      </rPr>
      <t>Brindar asesorías jurídicas a la población que habita en la Delegación Municipal de Alfredo V. Bonfil.</t>
    </r>
  </si>
  <si>
    <r>
      <rPr>
        <b/>
        <sz val="12"/>
        <color theme="1"/>
        <rFont val="Arial"/>
        <family val="2"/>
      </rPr>
      <t>PRHR</t>
    </r>
    <r>
      <rPr>
        <sz val="12"/>
        <color theme="1"/>
        <rFont val="Arial"/>
        <family val="2"/>
      </rPr>
      <t>: Porcentaje de Requerimientos Humanos Realizados</t>
    </r>
  </si>
  <si>
    <r>
      <t xml:space="preserve">1.2.1.1.11.3 </t>
    </r>
    <r>
      <rPr>
        <sz val="12"/>
        <color theme="1"/>
        <rFont val="Arial"/>
        <family val="2"/>
      </rPr>
      <t>Implementación de asistencia social enfocada en fortalecer el bienestar de la comunidad a través de la Coordinación de Participación Social y la Familia de la Delegación Municipal de Alfredo V. Bonfil.</t>
    </r>
  </si>
  <si>
    <r>
      <rPr>
        <b/>
        <sz val="12"/>
        <color theme="1"/>
        <rFont val="Arial"/>
        <family val="2"/>
      </rPr>
      <t>PRFR:</t>
    </r>
    <r>
      <rPr>
        <sz val="12"/>
        <color theme="1"/>
        <rFont val="Arial"/>
        <family val="2"/>
      </rPr>
      <t xml:space="preserve"> Porcentaje de Requerimientos Financieros Realizados</t>
    </r>
  </si>
  <si>
    <r>
      <t xml:space="preserve">1.2.1.1.11.4 </t>
    </r>
    <r>
      <rPr>
        <sz val="12"/>
        <color theme="1"/>
        <rFont val="Arial"/>
        <family val="2"/>
      </rPr>
      <t>Ejecución de limpieza de calles y áreas verdes de la Delegación Municipal Alfredo V. Bonfil.</t>
    </r>
  </si>
  <si>
    <r>
      <rPr>
        <b/>
        <sz val="12"/>
        <color theme="1"/>
        <rFont val="Arial"/>
        <family val="2"/>
      </rPr>
      <t>PUBPAYS:</t>
    </r>
    <r>
      <rPr>
        <sz val="12"/>
        <color theme="1"/>
        <rFont val="Arial"/>
        <family val="2"/>
      </rPr>
      <t xml:space="preserve"> Porcentaje de usuarios  beneficiados con el programa</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</si>
  <si>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Usuarios beneficiados</t>
    </r>
  </si>
  <si>
    <r>
      <t xml:space="preserve">1.2.1.1.11.5 </t>
    </r>
    <r>
      <rPr>
        <sz val="12"/>
        <color theme="1"/>
        <rFont val="Arial"/>
        <family val="2"/>
      </rPr>
      <t>Atención a usuarios de la biblioteca pública para fomentar la lectura en la población que habita en la Delegación Municipal Alfredo V. Bonfil Delegación.</t>
    </r>
  </si>
  <si>
    <r>
      <rPr>
        <b/>
        <sz val="12"/>
        <color theme="1"/>
        <rFont val="Arial"/>
        <family val="2"/>
      </rPr>
      <t>PRJR:</t>
    </r>
    <r>
      <rPr>
        <sz val="12"/>
        <color theme="1"/>
        <rFont val="Arial"/>
        <family val="2"/>
      </rPr>
      <t xml:space="preserve"> Porcentaje de Requerimientos Jurídicos realizados.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</si>
  <si>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 xml:space="preserve">              Requerimientos</t>
    </r>
  </si>
  <si>
    <r>
      <t>1.2.1.1.11.6 A</t>
    </r>
    <r>
      <rPr>
        <sz val="12"/>
        <color theme="1"/>
        <rFont val="Arial"/>
        <family val="2"/>
      </rPr>
      <t>tención a los reportes realizados por la ciudadanía ante la Coordinación de Protección Civil.  (incendios, choques y cierre de calles)</t>
    </r>
  </si>
  <si>
    <r>
      <rPr>
        <b/>
        <sz val="12"/>
        <color theme="1"/>
        <rFont val="Arial"/>
        <family val="2"/>
      </rPr>
      <t xml:space="preserve">PASA: </t>
    </r>
    <r>
      <rPr>
        <sz val="12"/>
        <color theme="1"/>
        <rFont val="Arial"/>
        <family val="2"/>
      </rPr>
      <t>Porcentaje de  ASISTENCIA  Social  aplicados.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</si>
  <si>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Ciudadanos Atendidos</t>
    </r>
  </si>
  <si>
    <r>
      <t xml:space="preserve">1.2.1.1.11.7  </t>
    </r>
    <r>
      <rPr>
        <sz val="12"/>
        <color theme="1"/>
        <rFont val="Arial"/>
        <family val="2"/>
      </rPr>
      <t>Realización de Eventos Cívicos, Culturales y Deportivos.</t>
    </r>
  </si>
  <si>
    <r>
      <rPr>
        <b/>
        <sz val="12"/>
        <color theme="1"/>
        <rFont val="Arial"/>
        <family val="2"/>
      </rPr>
      <t xml:space="preserve">PCAVL: </t>
    </r>
    <r>
      <rPr>
        <sz val="12"/>
        <color theme="1"/>
        <rFont val="Arial"/>
        <family val="2"/>
      </rPr>
      <t>Porcentaje de calles y areas verdes limpias.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</si>
  <si>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Calles</t>
    </r>
  </si>
  <si>
    <r>
      <rPr>
        <b/>
        <sz val="12"/>
        <color theme="1"/>
        <rFont val="Arial"/>
        <family val="2"/>
      </rPr>
      <t xml:space="preserve">1.2.1.1.12 </t>
    </r>
    <r>
      <rPr>
        <sz val="12"/>
        <color theme="1"/>
        <rFont val="Arial"/>
        <family val="2"/>
      </rPr>
      <t>Gestiones ciudadanas  en la Subdelegacion Puerto Juarez brindadas.</t>
    </r>
  </si>
  <si>
    <r>
      <t xml:space="preserve">PGCB: </t>
    </r>
    <r>
      <rPr>
        <sz val="12"/>
        <color theme="1"/>
        <rFont val="Arial"/>
        <family val="2"/>
      </rPr>
      <t>Porcentaje de gestiones ciudadanas brindadas</t>
    </r>
  </si>
  <si>
    <r>
      <t xml:space="preserve">Unidad de medida del Indicador:
</t>
    </r>
    <r>
      <rPr>
        <sz val="12"/>
        <color theme="1"/>
        <rFont val="Arial"/>
        <family val="2"/>
      </rPr>
      <t>Porcentaje</t>
    </r>
    <r>
      <rPr>
        <b/>
        <sz val="12"/>
        <color theme="1"/>
        <rFont val="Arial"/>
        <family val="2"/>
      </rPr>
      <t xml:space="preserve">
Unidad de medida de las variables:</t>
    </r>
    <r>
      <rPr>
        <sz val="12"/>
        <color theme="1"/>
        <rFont val="Arial"/>
        <family val="2"/>
      </rPr>
      <t xml:space="preserve">
Gestiones ciudadanas</t>
    </r>
  </si>
  <si>
    <r>
      <rPr>
        <b/>
        <sz val="12"/>
        <color theme="1"/>
        <rFont val="Arial"/>
        <family val="2"/>
      </rPr>
      <t>1.2.1.1.12.1</t>
    </r>
    <r>
      <rPr>
        <sz val="12"/>
        <color theme="1"/>
        <rFont val="Arial"/>
        <family val="2"/>
      </rPr>
      <t xml:space="preserve"> Difusión de programas sociales de los tres niveles de gobierno.</t>
    </r>
  </si>
  <si>
    <r>
      <rPr>
        <b/>
        <sz val="12"/>
        <color theme="1"/>
        <rFont val="Arial"/>
        <family val="2"/>
      </rPr>
      <t>PDPS:</t>
    </r>
    <r>
      <rPr>
        <sz val="12"/>
        <color theme="1"/>
        <rFont val="Arial"/>
        <family val="2"/>
      </rPr>
      <t xml:space="preserve"> Porcentaje de programas sociales difundidos.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</si>
  <si>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Programas Sociales</t>
    </r>
  </si>
  <si>
    <r>
      <rPr>
        <b/>
        <sz val="12"/>
        <color theme="1"/>
        <rFont val="Arial"/>
        <family val="2"/>
      </rPr>
      <t xml:space="preserve">1.2.1.1.12.2 </t>
    </r>
    <r>
      <rPr>
        <sz val="12"/>
        <color theme="1"/>
        <rFont val="Arial"/>
        <family val="2"/>
      </rPr>
      <t>Promoción de Capacitación Comunitaria.</t>
    </r>
  </si>
  <si>
    <r>
      <rPr>
        <b/>
        <sz val="12"/>
        <color theme="1"/>
        <rFont val="Arial"/>
        <family val="2"/>
      </rPr>
      <t>PCAP</t>
    </r>
    <r>
      <rPr>
        <sz val="12"/>
        <color theme="1"/>
        <rFont val="Arial"/>
        <family val="2"/>
      </rPr>
      <t xml:space="preserve">: Porcentaje de capacitaciones comunitaria </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</si>
  <si>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Capacitaciones comunitarias</t>
    </r>
  </si>
  <si>
    <r>
      <rPr>
        <b/>
        <sz val="12"/>
        <color theme="1"/>
        <rFont val="Arial"/>
        <family val="2"/>
      </rPr>
      <t>1.2.1.1.12.3</t>
    </r>
    <r>
      <rPr>
        <sz val="12"/>
        <color theme="1"/>
        <rFont val="Arial"/>
        <family val="2"/>
      </rPr>
      <t xml:space="preserve"> Coordinación de Brigadas de limpieza en la Subdelegación de Puerto Juárez</t>
    </r>
  </si>
  <si>
    <r>
      <rPr>
        <b/>
        <sz val="12"/>
        <color theme="1"/>
        <rFont val="Arial"/>
        <family val="2"/>
      </rPr>
      <t xml:space="preserve">PBLC: </t>
    </r>
    <r>
      <rPr>
        <sz val="12"/>
        <color theme="1"/>
        <rFont val="Arial"/>
        <family val="2"/>
      </rPr>
      <t>Porcentaje de brigadas de limpieza coordinadas</t>
    </r>
  </si>
  <si>
    <r>
      <t xml:space="preserve">Unidad de medida del Indicador:                 
</t>
    </r>
    <r>
      <rPr>
        <sz val="12"/>
        <color theme="1"/>
        <rFont val="Arial"/>
        <family val="2"/>
      </rPr>
      <t>Porcentaje</t>
    </r>
    <r>
      <rPr>
        <b/>
        <sz val="12"/>
        <color theme="1"/>
        <rFont val="Arial"/>
        <family val="2"/>
      </rPr>
      <t xml:space="preserve">                                                                                 
Unidad de medida de las variables:   
</t>
    </r>
    <r>
      <rPr>
        <sz val="12"/>
        <color theme="1"/>
        <rFont val="Arial"/>
        <family val="2"/>
      </rPr>
      <t xml:space="preserve">Brigadas de limpieza </t>
    </r>
  </si>
  <si>
    <r>
      <rPr>
        <b/>
        <sz val="12"/>
        <color theme="1"/>
        <rFont val="Arial"/>
        <family val="2"/>
      </rPr>
      <t xml:space="preserve">1.2.1.1.12.4 </t>
    </r>
    <r>
      <rPr>
        <sz val="12"/>
        <color theme="1"/>
        <rFont val="Arial"/>
        <family val="2"/>
      </rPr>
      <t>Realización de Eventos cívicos , culturales y deportivos</t>
    </r>
  </si>
  <si>
    <r>
      <rPr>
        <b/>
        <sz val="12"/>
        <color theme="1"/>
        <rFont val="Arial"/>
        <family val="2"/>
      </rPr>
      <t>PECCD:</t>
    </r>
    <r>
      <rPr>
        <sz val="12"/>
        <color theme="1"/>
        <rFont val="Arial"/>
        <family val="2"/>
      </rPr>
      <t xml:space="preserve"> Porcentaje de eventos Cívicos,Culturales y Deportivos realizados</t>
    </r>
  </si>
  <si>
    <r>
      <t xml:space="preserve">Unidad de medida del Indicador:                 
</t>
    </r>
    <r>
      <rPr>
        <sz val="12"/>
        <color theme="1"/>
        <rFont val="Arial"/>
        <family val="2"/>
      </rPr>
      <t xml:space="preserve">Porcentaje     </t>
    </r>
    <r>
      <rPr>
        <b/>
        <sz val="12"/>
        <color theme="1"/>
        <rFont val="Arial"/>
        <family val="2"/>
      </rPr>
      <t xml:space="preserve">                             
Unidad de medida de las variables:       
</t>
    </r>
    <r>
      <rPr>
        <sz val="12"/>
        <color theme="1"/>
        <rFont val="Arial"/>
        <family val="2"/>
      </rPr>
      <t>Eventos cívicos, culturales y deportivos.</t>
    </r>
  </si>
  <si>
    <r>
      <t xml:space="preserve">1.2.1.1.10.3 </t>
    </r>
    <r>
      <rPr>
        <sz val="12"/>
        <color theme="1"/>
        <rFont val="Arial"/>
        <family val="2"/>
      </rPr>
      <t>Disminución de casos de inconformidad por respuestas de las Solicitudes de Acceso a la Información.</t>
    </r>
  </si>
  <si>
    <r>
      <t>1.2.1.1.10.4</t>
    </r>
    <r>
      <rPr>
        <sz val="12"/>
        <color theme="1"/>
        <rFont val="Arial"/>
        <family val="2"/>
      </rPr>
      <t xml:space="preserve"> Solventación de Denuncias</t>
    </r>
  </si>
  <si>
    <r>
      <t xml:space="preserve">1.2.1.1.10.5 </t>
    </r>
    <r>
      <rPr>
        <sz val="12"/>
        <color theme="1"/>
        <rFont val="Arial"/>
        <family val="2"/>
      </rPr>
      <t>Actualización de los Avisos de Privacidad por Unidad Administrativa</t>
    </r>
  </si>
  <si>
    <r>
      <t xml:space="preserve">1.2.1.1.10.6 </t>
    </r>
    <r>
      <rPr>
        <sz val="12"/>
        <color theme="1"/>
        <rFont val="Arial"/>
        <family val="2"/>
      </rPr>
      <t>Atención a las solicitudes de Derecho A.R.C.O.P.</t>
    </r>
  </si>
  <si>
    <r>
      <t xml:space="preserve">Justificacion Trimestral: </t>
    </r>
    <r>
      <rPr>
        <sz val="11"/>
        <color theme="1"/>
        <rFont val="Arial"/>
        <family val="2"/>
      </rPr>
      <t>Este indicador tiene como meta anual realizar 180 ayudas y subsidios. En este trimestre se realizaron 85 ayudas, superando ligeramente la meta programada para este trimestre, alcanzando un avance del 188.89 %. Esto fue posible gracias a la atención continua a los usuarios beneficiarios de los apoyos y subsidios otorgados por la Delegación Municipal de Alfredo V. Bonfil.</t>
    </r>
  </si>
  <si>
    <r>
      <t xml:space="preserve">Justificacion Trimestral: </t>
    </r>
    <r>
      <rPr>
        <sz val="11"/>
        <color theme="1"/>
        <rFont val="Arial"/>
        <family val="2"/>
      </rPr>
      <t>Este indicador tiene como meta anual realizar 400 limpiezas de calles y áreas verdes. En este trimestre se realizaron 405 de las 100 establecidas. Se rebasa ampliamente la meta programada obteniendo un 405 % de avance trimestral, gracias al refuerzo en las acciones operativas de limpieza, así como a la respuesta inmediata ante reportes ciudadanos en distintas zonas de la Delegación.</t>
    </r>
  </si>
  <si>
    <r>
      <t xml:space="preserve">Justificacion Trimestral: </t>
    </r>
    <r>
      <rPr>
        <sz val="11"/>
        <color theme="1"/>
        <rFont val="Arial"/>
        <family val="2"/>
      </rPr>
      <t>Este indicador tiene como meta anual realizar 1,403 atenciones a usuarios en la biblioteca. En este trimestre se realizaron 859 de las 300 establecidas. Se logra una meta del 286.33 %, impulsada por los eventos realizados durante el trimestre, así como por las actividades de promoción de la lectura, las clases de ingles y ajedrez que fomentan el aprendizaje y creatividad de los niños. De igual forma el curso de verano destaco en las visitas a la biblioteca.</t>
    </r>
  </si>
  <si>
    <r>
      <t xml:space="preserve">Justificacion Trimestral: </t>
    </r>
    <r>
      <rPr>
        <sz val="11"/>
        <color theme="1"/>
        <rFont val="Arial"/>
        <family val="2"/>
      </rPr>
      <t>Este indicador tiene como meta anual realizar 1,000 atenciones a reportes ciudadanos. En este trimestre se realizaron 252 de las 250 establecidas. Se alcanza un 100.80 % de la meta proyectada, gracias a la operatividad constante del área y a la cercanía con la ciudadanía, atendiendo oportunamente los reportes para prevenir situaciones que afecten a la población.</t>
    </r>
  </si>
  <si>
    <r>
      <t xml:space="preserve">Justificacion Trimestral: </t>
    </r>
    <r>
      <rPr>
        <sz val="11"/>
        <color theme="1"/>
        <rFont val="Arial"/>
        <family val="2"/>
      </rPr>
      <t>Este indicador tiene como meta anual realizar 40 eventos cívicos, culturales y deportivos. En este trimestre se realizaron 10 de los 10 establecidos. Se alcanza una meta del 100.0 %, gracias a la organización y a la realización constante de eventos, así como a la creciente participación de la población en cada actividad programada.</t>
    </r>
  </si>
  <si>
    <t>Componente
(Dirección de Atención Ciudadana)</t>
  </si>
  <si>
    <r>
      <rPr>
        <b/>
        <sz val="12"/>
        <color theme="1"/>
        <rFont val="Arial"/>
        <family val="2"/>
      </rPr>
      <t xml:space="preserve">Justificación Trimestral:  </t>
    </r>
    <r>
      <rPr>
        <sz val="12"/>
        <color theme="1"/>
        <rFont val="Arial"/>
        <family val="2"/>
      </rPr>
      <t xml:space="preserve">
El Índice de Gobierno Humanista y de Resultados se integra con 5 Dimensiones y 10 subdimensiones que miden aspectos de bienestar ciudadano, transparencia, participación y eficacia en la administración pública con indicadores de diferentes instituciones externas e internas al municipio . En el tercer trimestre la meta realizada se consideró igual a la programada debido a que los indicadores no han tenido actualizaciones.</t>
    </r>
  </si>
  <si>
    <r>
      <rPr>
        <b/>
        <sz val="12"/>
        <color theme="1"/>
        <rFont val="Arial"/>
        <family val="2"/>
      </rPr>
      <t>Justificación Anual:</t>
    </r>
    <r>
      <rPr>
        <sz val="12"/>
        <color theme="1"/>
        <rFont val="Arial"/>
        <family val="2"/>
      </rPr>
      <t xml:space="preserve"> 
Se alcanzó un 100% de cumplimiento en el componente de planeación, programación y presupuestación. Las dependencias y entidades del municipio de Benito Juárez, dependientes directas de la Presidencia Municipal, han fortalecido con éxito la vinculación entre estas etapas clave, garantizando la efectividad y alineación en la ejecución de proyectos y el manejo de recursos. Este desempeño se refleja en los resultados del PBR l 2025, en los cuales el municipio de Benito Juárez obtuvo un segundo lugar a nivel nacional, destacándose por la calidad en la gestión de su planeación y ejecución presupuestaria, lo que refuerza el compromiso con la mejora continua en los procesos administrativos. ( estos datos se publican cada año durante el mes de abril, lo que corresponde al segundo trimestre de 2025)</t>
    </r>
  </si>
  <si>
    <r>
      <rPr>
        <b/>
        <sz val="12"/>
        <color theme="1"/>
        <rFont val="Arial"/>
        <family val="2"/>
      </rPr>
      <t>Justificación Trimestral:</t>
    </r>
    <r>
      <rPr>
        <sz val="12"/>
        <color theme="1"/>
        <rFont val="Arial"/>
        <family val="2"/>
      </rPr>
      <t xml:space="preserve">
Durante el tercer trimestre de 2025, se cumplió en su totalidad con la meta programada al realizar 118 eventos de los 118 previstos para este periodo, lo que representa un avance del 100%. Este resultado refleja la correcta planeación y ejecución de las actividades programadas, asegurando el cumplimiento de los objetivos institucionales establecidos para el trimestre.
</t>
    </r>
    <r>
      <rPr>
        <b/>
        <sz val="12"/>
        <color theme="1"/>
        <rFont val="Arial"/>
        <family val="2"/>
      </rPr>
      <t>Justificación Anual:</t>
    </r>
    <r>
      <rPr>
        <sz val="12"/>
        <color theme="1"/>
        <rFont val="Arial"/>
        <family val="2"/>
      </rPr>
      <t xml:space="preserve">
Al cierre del tercer trimestre, se ha alcanzado un avance acumulado del 74.84% respecto a la meta anual de 473 eventos. Este desempeño permite proyectar el cumplimiento efectivo de la meta anual, en concordancia con el calendario operativo establecido.</t>
    </r>
  </si>
  <si>
    <r>
      <rPr>
        <b/>
        <sz val="12"/>
        <color theme="1"/>
        <rFont val="Arial"/>
        <family val="2"/>
      </rPr>
      <t xml:space="preserve">Justificacion Trimestral: </t>
    </r>
    <r>
      <rPr>
        <sz val="12"/>
        <color theme="1"/>
        <rFont val="Arial"/>
        <family val="2"/>
      </rPr>
      <t xml:space="preserve">
Este indicador tiene como meta anual realizar 2.290 peticiones. En este trimestre se realizaron 573 peticiones de los 572 programadas lo que da como resultado el 100.17% de avance trimestral.
</t>
    </r>
    <r>
      <rPr>
        <b/>
        <sz val="12"/>
        <color theme="1"/>
        <rFont val="Arial"/>
        <family val="2"/>
      </rPr>
      <t xml:space="preserve">
Justificacion Anual:</t>
    </r>
    <r>
      <rPr>
        <sz val="12"/>
        <color theme="1"/>
        <rFont val="Arial"/>
        <family val="2"/>
      </rPr>
      <t xml:space="preserve"> al cumplir con el 100.17% en el trimestre, logramos un 75.07% de avance anual, con miras a llegar al 100% de nuestra meta anual.</t>
    </r>
  </si>
  <si>
    <r>
      <rPr>
        <b/>
        <sz val="12"/>
        <color theme="1"/>
        <rFont val="Arial"/>
        <family val="2"/>
      </rPr>
      <t xml:space="preserve">Justificacion Trimestral: </t>
    </r>
    <r>
      <rPr>
        <sz val="12"/>
        <color theme="1"/>
        <rFont val="Arial"/>
        <family val="2"/>
      </rPr>
      <t xml:space="preserve">
Este indicador tiene como meta anual realizar 1,191 audiencias. En este trimestre se realizaron 298 audiencias de los 298 programadas lo que da como resultado el 100% de avance trimestral.
</t>
    </r>
    <r>
      <rPr>
        <b/>
        <sz val="12"/>
        <color theme="1"/>
        <rFont val="Arial"/>
        <family val="2"/>
      </rPr>
      <t>Justificacion Anual:</t>
    </r>
    <r>
      <rPr>
        <sz val="12"/>
        <color theme="1"/>
        <rFont val="Arial"/>
        <family val="2"/>
      </rPr>
      <t xml:space="preserve"> al cumplir con el 100% en el trimestre, logramos un 75.08% de avance anual, con miras a llegar al 100% de nuestra meta anual.</t>
    </r>
  </si>
  <si>
    <r>
      <rPr>
        <b/>
        <sz val="12"/>
        <color theme="1"/>
        <rFont val="Arial"/>
        <family val="2"/>
      </rPr>
      <t xml:space="preserve">Justificacion Trimestral: </t>
    </r>
    <r>
      <rPr>
        <sz val="12"/>
        <color theme="1"/>
        <rFont val="Arial"/>
        <family val="2"/>
      </rPr>
      <t xml:space="preserve">El indicador tiene como meta anual 6 proyectos. En el tercer trimestre se realizarón 3 proyecto de 3 programados lo que da como resultado el 100% de cumplimiento trimestral. </t>
    </r>
  </si>
  <si>
    <r>
      <rPr>
        <b/>
        <sz val="12"/>
        <color theme="1"/>
        <rFont val="Arial"/>
        <family val="2"/>
      </rPr>
      <t>Justificacion Trimestral:</t>
    </r>
    <r>
      <rPr>
        <sz val="12"/>
        <color theme="1"/>
        <rFont val="Arial"/>
        <family val="2"/>
      </rPr>
      <t xml:space="preserve"> El indicador tiene como meta anual 3 proyectos. En el tercer trimestre se realizó 1 proyecto de 1 programado lo que da como resultado el 133.33% de cumplimiento trimestral. </t>
    </r>
  </si>
  <si>
    <r>
      <rPr>
        <b/>
        <sz val="12"/>
        <color theme="1"/>
        <rFont val="Arial"/>
        <family val="2"/>
      </rPr>
      <t>Justificacion Trimestral:</t>
    </r>
    <r>
      <rPr>
        <sz val="12"/>
        <color theme="1"/>
        <rFont val="Arial"/>
        <family val="2"/>
      </rPr>
      <t xml:space="preserve"> Durante este trimestre no se programo meta alguna en este actividad.</t>
    </r>
  </si>
  <si>
    <r>
      <rPr>
        <b/>
        <sz val="12"/>
        <color theme="1"/>
        <rFont val="Arial"/>
        <family val="2"/>
      </rPr>
      <t>Justificacion Trimestral:</t>
    </r>
    <r>
      <rPr>
        <sz val="12"/>
        <color theme="1"/>
        <rFont val="Arial"/>
        <family val="2"/>
      </rPr>
      <t xml:space="preserve"> El indicador tiene como meta anual 45 informes y/o reportes. En el tercer trimestre se realizó 12 reportes de los 12 programados lo que da como resultado el 100% de cumplimiento trimestral. </t>
    </r>
  </si>
  <si>
    <r>
      <rPr>
        <b/>
        <sz val="12"/>
        <color theme="1"/>
        <rFont val="Arial"/>
        <family val="2"/>
      </rPr>
      <t>Justificacion Trimestral:</t>
    </r>
    <r>
      <rPr>
        <sz val="12"/>
        <color theme="1"/>
        <rFont val="Arial"/>
        <family val="2"/>
      </rPr>
      <t xml:space="preserve"> El indicador tiene como meta anual 1 etapa. En el tercer trimestre se realizó 1 proyecto programado lo que da como resultado el 100% de cumplimiento trimestral y anual.</t>
    </r>
  </si>
  <si>
    <r>
      <rPr>
        <b/>
        <sz val="12"/>
        <color theme="1"/>
        <rFont val="Arial"/>
        <family val="2"/>
      </rPr>
      <t>Justificación Trimestral :</t>
    </r>
    <r>
      <rPr>
        <sz val="12"/>
        <color theme="1"/>
        <rFont val="Arial"/>
        <family val="2"/>
      </rPr>
      <t xml:space="preserve">
Durante el tercer trimestre se concluyeron las intervenciones programadas en las supermanzanas de la Zona Fundacional, alcanzando el 100 % de cumplimiento respecto a la meta trimestral. Las acciones ejecutadas fortalecieron la revitalización urbana y la recuperación de espacios públicos emblemáticos.
</t>
    </r>
    <r>
      <rPr>
        <b/>
        <sz val="12"/>
        <color theme="1"/>
        <rFont val="Arial"/>
        <family val="2"/>
      </rPr>
      <t>Justificación Anual:</t>
    </r>
    <r>
      <rPr>
        <sz val="12"/>
        <color theme="1"/>
        <rFont val="Arial"/>
        <family val="2"/>
      </rPr>
      <t xml:space="preserve">
Con el cumplimiento total de las metas trimestrales, el avance anual asciende al 100%, consolidando los objetivos establecidos para el ejercicio 2025.</t>
    </r>
  </si>
  <si>
    <r>
      <rPr>
        <b/>
        <sz val="12"/>
        <color theme="1"/>
        <rFont val="Arial"/>
        <family val="2"/>
      </rPr>
      <t>Justificación Trimestral:</t>
    </r>
    <r>
      <rPr>
        <sz val="12"/>
        <color theme="1"/>
        <rFont val="Arial"/>
        <family val="2"/>
      </rPr>
      <t xml:space="preserve">
Durante el tercer trimestre se ejecutaron las actividades alcanzando el 100 % de la meta trimestral. Se realizaron acciones de pintura, limpieza, jardinería y rehabilitación de mobiliario urbano, contribuyendo a la mejora integral de la imagen urbana.
</t>
    </r>
    <r>
      <rPr>
        <b/>
        <sz val="12"/>
        <color theme="1"/>
        <rFont val="Arial"/>
        <family val="2"/>
      </rPr>
      <t>Justificación Anual:</t>
    </r>
    <r>
      <rPr>
        <sz val="12"/>
        <color theme="1"/>
        <rFont val="Arial"/>
        <family val="2"/>
      </rPr>
      <t xml:space="preserve">
El avance anual alcanza el 50 %, reflejando la ejecución sostenida de las acciones programadas y la coordinación interinstitucional para completar el 100 % durante el cuarto trimestre.</t>
    </r>
  </si>
  <si>
    <r>
      <rPr>
        <b/>
        <sz val="12"/>
        <color theme="1"/>
        <rFont val="Arial"/>
        <family val="2"/>
      </rPr>
      <t>Justificación Trimestral:</t>
    </r>
    <r>
      <rPr>
        <sz val="12"/>
        <color theme="1"/>
        <rFont val="Arial"/>
        <family val="2"/>
      </rPr>
      <t xml:space="preserve">
Durante el trimestre se desarrollaron los proyectos participativos de infraestructura previstos, alcanzando el 100 % de la meta programada.
</t>
    </r>
    <r>
      <rPr>
        <b/>
        <sz val="12"/>
        <color theme="1"/>
        <rFont val="Arial"/>
        <family val="2"/>
      </rPr>
      <t>Justificación Anual:</t>
    </r>
    <r>
      <rPr>
        <sz val="12"/>
        <color theme="1"/>
        <rFont val="Arial"/>
        <family val="2"/>
      </rPr>
      <t xml:space="preserve">
Con la generación de nuevos proyectos en este periodo, el avance anual se sitúa en 66.67 %, previéndose el cumplimiento total en el cuarto trimestre con la validación de los últimos proyectos en proceso.</t>
    </r>
  </si>
  <si>
    <r>
      <rPr>
        <b/>
        <sz val="12"/>
        <color theme="1"/>
        <rFont val="Arial"/>
        <family val="2"/>
      </rPr>
      <t>Justificación Trimestral:</t>
    </r>
    <r>
      <rPr>
        <sz val="12"/>
        <color theme="1"/>
        <rFont val="Arial"/>
        <family val="2"/>
      </rPr>
      <t xml:space="preserve">
Durante el tercer trimestre se llevaron a cabo todas las acciones sociales y culturales programadas, alcanzando el 100 % de cumplimiento de la meta trimestral.
</t>
    </r>
    <r>
      <rPr>
        <b/>
        <sz val="12"/>
        <color theme="1"/>
        <rFont val="Arial"/>
        <family val="2"/>
      </rPr>
      <t>Justificación Anual:</t>
    </r>
    <r>
      <rPr>
        <sz val="12"/>
        <color theme="1"/>
        <rFont val="Arial"/>
        <family val="2"/>
      </rPr>
      <t xml:space="preserve">
El avance anual alcanza el 50 %, con las acciones restantes calendarizadas para el cuarto trimestre, lo que permitirá el cumplimiento total de la meta al cierre del ejercicio fiscal.</t>
    </r>
  </si>
  <si>
    <r>
      <rPr>
        <b/>
        <sz val="12"/>
        <color theme="1"/>
        <rFont val="Arial"/>
        <family val="2"/>
      </rPr>
      <t xml:space="preserve">Justificacion Trimestral: </t>
    </r>
    <r>
      <rPr>
        <sz val="12"/>
        <color theme="1"/>
        <rFont val="Arial"/>
        <family val="2"/>
      </rPr>
      <t xml:space="preserve">
Este indicador tiene como meta anual realizar 4,440 agenda de trabajo. En este trimestre se realizaron 1,486 agenda de trabajo de 1,110 programados lo que da como resultado el 133.87% de avance trimestral.
</t>
    </r>
    <r>
      <rPr>
        <b/>
        <sz val="12"/>
        <color theme="1"/>
        <rFont val="Arial"/>
        <family val="2"/>
      </rPr>
      <t>Justificacion Anual:</t>
    </r>
    <r>
      <rPr>
        <sz val="12"/>
        <color theme="1"/>
        <rFont val="Arial"/>
        <family val="2"/>
      </rPr>
      <t xml:space="preserve"> en este trimestre logramos un 83.47% de avance anual, con miras a llegar al 100% de nuestra meta anual.</t>
    </r>
  </si>
  <si>
    <r>
      <rPr>
        <b/>
        <sz val="12"/>
        <color theme="1"/>
        <rFont val="Arial"/>
        <family val="2"/>
      </rPr>
      <t xml:space="preserve">Justificacion Trimestral: </t>
    </r>
    <r>
      <rPr>
        <sz val="12"/>
        <color theme="1"/>
        <rFont val="Arial"/>
        <family val="2"/>
      </rPr>
      <t xml:space="preserve">
Este indicador tiene como meta anual realizar 1,467 boletines. En este trimestre se realizaron 391 boletines de los 367 programados lo que da como resultado el 106.54% de avance trimestral.
</t>
    </r>
    <r>
      <rPr>
        <b/>
        <sz val="12"/>
        <color theme="1"/>
        <rFont val="Arial"/>
        <family val="2"/>
      </rPr>
      <t>Justificacion Anual:</t>
    </r>
    <r>
      <rPr>
        <sz val="12"/>
        <color theme="1"/>
        <rFont val="Arial"/>
        <family val="2"/>
      </rPr>
      <t xml:space="preserve"> en este trimestre logramos un 79.28% de avance anual, con miras a llegar al 100% de nuestra meta anual.</t>
    </r>
  </si>
  <si>
    <r>
      <rPr>
        <b/>
        <sz val="12"/>
        <color theme="1"/>
        <rFont val="Arial"/>
        <family val="2"/>
      </rPr>
      <t xml:space="preserve">Justificacion Trimestral: </t>
    </r>
    <r>
      <rPr>
        <sz val="12"/>
        <color theme="1"/>
        <rFont val="Arial"/>
        <family val="2"/>
      </rPr>
      <t xml:space="preserve">
Este indicador tiene como meta anual realizar 276 videos. En este trimestre se realizaron 78 videos de los 69 programados lo que da como resultado el 113.04% de avance trimestral.
</t>
    </r>
    <r>
      <rPr>
        <b/>
        <sz val="12"/>
        <color theme="1"/>
        <rFont val="Arial"/>
        <family val="2"/>
      </rPr>
      <t>Justificacion Anual:</t>
    </r>
    <r>
      <rPr>
        <sz val="12"/>
        <color theme="1"/>
        <rFont val="Arial"/>
        <family val="2"/>
      </rPr>
      <t xml:space="preserve"> en este trimestre logramos un 81.52% de avance anual, con miras a llegar al 100% de nuestra meta anual.</t>
    </r>
  </si>
  <si>
    <r>
      <rPr>
        <b/>
        <sz val="12"/>
        <color theme="1"/>
        <rFont val="Arial"/>
        <family val="2"/>
      </rPr>
      <t xml:space="preserve">Justificacion Trimestral: </t>
    </r>
    <r>
      <rPr>
        <sz val="12"/>
        <color theme="1"/>
        <rFont val="Arial"/>
        <family val="2"/>
      </rPr>
      <t xml:space="preserve">
Este indicador tiene como meta anual realizar 33,200 Publicaciones Fotograficas. En este trimestre se realizaron 15,800 Publicaciones Fotograficas de los 8,300 programados lo que da como resultado el 190.36% de avance trimestral.
</t>
    </r>
    <r>
      <rPr>
        <b/>
        <sz val="12"/>
        <color theme="1"/>
        <rFont val="Arial"/>
        <family val="2"/>
      </rPr>
      <t>Justificacion Anual:</t>
    </r>
    <r>
      <rPr>
        <sz val="12"/>
        <color theme="1"/>
        <rFont val="Arial"/>
        <family val="2"/>
      </rPr>
      <t xml:space="preserve"> en este trimestre logramos un 100.02% de avance anual, con miras a llegar al 100% de nuestra meta anual.</t>
    </r>
  </si>
  <si>
    <r>
      <rPr>
        <b/>
        <sz val="12"/>
        <color theme="1"/>
        <rFont val="Arial"/>
        <family val="2"/>
      </rPr>
      <t xml:space="preserve">Justificacion Trimestral: </t>
    </r>
    <r>
      <rPr>
        <sz val="12"/>
        <color theme="1"/>
        <rFont val="Arial"/>
        <family val="2"/>
      </rPr>
      <t xml:space="preserve">
Este indicador tiene como meta anual realizar 1,600 Registro de ordenes. En este trimestre se realizaron 809 Registros de ordenes de los 400 programados lo que da como resultado el 202.25% de avance trimestral.
</t>
    </r>
    <r>
      <rPr>
        <b/>
        <sz val="12"/>
        <color theme="1"/>
        <rFont val="Arial"/>
        <family val="2"/>
      </rPr>
      <t xml:space="preserve">Justificacion Anual: </t>
    </r>
    <r>
      <rPr>
        <sz val="12"/>
        <color theme="1"/>
        <rFont val="Arial"/>
        <family val="2"/>
      </rPr>
      <t>al cumplir con el 100% en el trimestre, logramos un 107.44% de avance anual.</t>
    </r>
  </si>
  <si>
    <r>
      <rPr>
        <b/>
        <sz val="12"/>
        <color theme="1"/>
        <rFont val="Arial"/>
        <family val="2"/>
      </rPr>
      <t xml:space="preserve">Justificacion Trimestral: </t>
    </r>
    <r>
      <rPr>
        <sz val="12"/>
        <color theme="1"/>
        <rFont val="Arial"/>
        <family val="2"/>
      </rPr>
      <t xml:space="preserve">debido a que es un indicador de frecuencia anual, obtendremos el resultado esperado en el 4to trimestre
</t>
    </r>
    <r>
      <rPr>
        <b/>
        <sz val="12"/>
        <color theme="1"/>
        <rFont val="Arial"/>
        <family val="2"/>
      </rPr>
      <t xml:space="preserve">Justificacion </t>
    </r>
    <r>
      <rPr>
        <sz val="12"/>
        <color theme="1"/>
        <rFont val="Arial"/>
        <family val="2"/>
      </rPr>
      <t>Anual: debido a que es un indicador de frecuencia anual, obtendremos el resultado esperado en el 4to trimestre</t>
    </r>
  </si>
  <si>
    <r>
      <rPr>
        <b/>
        <sz val="12"/>
        <color theme="1"/>
        <rFont val="Arial"/>
        <family val="2"/>
      </rPr>
      <t>Justificacion Trimestral:</t>
    </r>
    <r>
      <rPr>
        <sz val="12"/>
        <color theme="1"/>
        <rFont val="Arial"/>
        <family val="2"/>
      </rPr>
      <t xml:space="preserve">debido a que es un indicador de frecuencia anual, obtendremos el resultado esperado en el 4to trimestre
</t>
    </r>
    <r>
      <rPr>
        <b/>
        <sz val="12"/>
        <color theme="1"/>
        <rFont val="Arial"/>
        <family val="2"/>
      </rPr>
      <t>Justificacion Anual:</t>
    </r>
    <r>
      <rPr>
        <sz val="12"/>
        <color theme="1"/>
        <rFont val="Arial"/>
        <family val="2"/>
      </rPr>
      <t xml:space="preserve"> debido a que es un indicador de frecuencia anual, obtendremos el resultado esperado en el 4to trimestre</t>
    </r>
  </si>
  <si>
    <r>
      <rPr>
        <b/>
        <sz val="12"/>
        <color theme="1"/>
        <rFont val="Arial"/>
        <family val="2"/>
      </rPr>
      <t>Justificacion Trimestral:</t>
    </r>
    <r>
      <rPr>
        <sz val="12"/>
        <color theme="1"/>
        <rFont val="Arial"/>
        <family val="2"/>
      </rPr>
      <t xml:space="preserve"> se alcanzo el 100% de cumplimiento en este trimestre al lograr las 25 actividades programas
</t>
    </r>
    <r>
      <rPr>
        <b/>
        <sz val="12"/>
        <color theme="1"/>
        <rFont val="Arial"/>
        <family val="2"/>
      </rPr>
      <t xml:space="preserve">Justificacion Anual: </t>
    </r>
    <r>
      <rPr>
        <sz val="12"/>
        <color theme="1"/>
        <rFont val="Arial"/>
        <family val="2"/>
      </rPr>
      <t>al cumplir con el 100% en el trimestre, logramos un 50% de avance anual, con miras a llegar al 100% de nuestra meta anual.</t>
    </r>
  </si>
  <si>
    <r>
      <rPr>
        <b/>
        <sz val="12"/>
        <color theme="1"/>
        <rFont val="Arial"/>
        <family val="2"/>
      </rPr>
      <t>Justificacion Trimestral:</t>
    </r>
    <r>
      <rPr>
        <sz val="12"/>
        <color theme="1"/>
        <rFont val="Arial"/>
        <family val="2"/>
      </rPr>
      <t xml:space="preserve"> se alcanzo el 100% de cumplimiento en este trimestre al lograr las 5 actividades programas
</t>
    </r>
    <r>
      <rPr>
        <b/>
        <sz val="12"/>
        <color theme="1"/>
        <rFont val="Arial"/>
        <family val="2"/>
      </rPr>
      <t>Justificacion Anual:</t>
    </r>
    <r>
      <rPr>
        <sz val="12"/>
        <color theme="1"/>
        <rFont val="Arial"/>
        <family val="2"/>
      </rPr>
      <t xml:space="preserve"> al cumplir con el 100% en el trimestre, logramos un 75% de avance anual, con miras a llegar al 100% de nuestra meta anual.</t>
    </r>
  </si>
  <si>
    <r>
      <rPr>
        <b/>
        <sz val="12"/>
        <color theme="1"/>
        <rFont val="Arial"/>
        <family val="2"/>
      </rPr>
      <t>Justificacion Trimestral:</t>
    </r>
    <r>
      <rPr>
        <sz val="12"/>
        <color theme="1"/>
        <rFont val="Arial"/>
        <family val="2"/>
      </rPr>
      <t xml:space="preserve"> se alcanzo el 33.33% de cumplimiento en este trimestre al concluir la coordinación de una de las 1 sesiones del COPLADEMUN
</t>
    </r>
    <r>
      <rPr>
        <b/>
        <sz val="12"/>
        <color theme="1"/>
        <rFont val="Arial"/>
        <family val="2"/>
      </rPr>
      <t>Justificacion Anual:</t>
    </r>
    <r>
      <rPr>
        <sz val="12"/>
        <color theme="1"/>
        <rFont val="Arial"/>
        <family val="2"/>
      </rPr>
      <t xml:space="preserve"> en este trimestre logramos un 50% de avance anual, con miras a llegar al 100% de nuestra meta anual.</t>
    </r>
  </si>
  <si>
    <r>
      <rPr>
        <b/>
        <sz val="12"/>
        <color theme="1"/>
        <rFont val="Arial"/>
        <family val="2"/>
      </rPr>
      <t>Justificacion Trimestral:</t>
    </r>
    <r>
      <rPr>
        <sz val="12"/>
        <color theme="1"/>
        <rFont val="Arial"/>
        <family val="2"/>
      </rPr>
      <t xml:space="preserve"> se alcanzo el 100% de cumplimiento en este trimestre al lograr las 25 actividades programas
</t>
    </r>
    <r>
      <rPr>
        <b/>
        <sz val="12"/>
        <color theme="1"/>
        <rFont val="Arial"/>
        <family val="2"/>
      </rPr>
      <t>Justificacion Anual:</t>
    </r>
    <r>
      <rPr>
        <sz val="12"/>
        <color theme="1"/>
        <rFont val="Arial"/>
        <family val="2"/>
      </rPr>
      <t xml:space="preserve"> al cumplir con el 100% en el trimestre, logramos un 75% de avance anual, con miras a llegar al 100% de nuestra meta anual.</t>
    </r>
  </si>
  <si>
    <r>
      <rPr>
        <b/>
        <sz val="12"/>
        <color theme="1"/>
        <rFont val="Arial"/>
        <family val="2"/>
      </rPr>
      <t xml:space="preserve">Justificacion Trimestral: </t>
    </r>
    <r>
      <rPr>
        <sz val="12"/>
        <color theme="1"/>
        <rFont val="Arial"/>
        <family val="2"/>
      </rPr>
      <t xml:space="preserve">se alcanzo el 100% de cumplimiento en este trimestre al lograr las 2 actividades programas
</t>
    </r>
    <r>
      <rPr>
        <b/>
        <sz val="12"/>
        <color theme="1"/>
        <rFont val="Arial"/>
        <family val="2"/>
      </rPr>
      <t>Justificacion Anual:</t>
    </r>
    <r>
      <rPr>
        <sz val="12"/>
        <color theme="1"/>
        <rFont val="Arial"/>
        <family val="2"/>
      </rPr>
      <t xml:space="preserve"> al cumplir con el 100% en el trimestre, logramos un 66.67% de avance anual, con miras a llegar al 100% de nuestra meta anual.</t>
    </r>
  </si>
  <si>
    <r>
      <rPr>
        <b/>
        <sz val="12"/>
        <color theme="1"/>
        <rFont val="Arial"/>
        <family val="2"/>
      </rPr>
      <t xml:space="preserve">Justificacion Trimestral: </t>
    </r>
    <r>
      <rPr>
        <sz val="12"/>
        <color theme="1"/>
        <rFont val="Arial"/>
        <family val="2"/>
      </rPr>
      <t xml:space="preserve">
Este indicador tiene como meta anual realizar 22 Solicitudes de Interpretacion. En este trimestre se realizaron 6 Solicitudes de Interpretacion de las 6 programadas lo que da como resultado el 100% de avance trimestral.
</t>
    </r>
    <r>
      <rPr>
        <b/>
        <sz val="12"/>
        <color theme="1"/>
        <rFont val="Arial"/>
        <family val="2"/>
      </rPr>
      <t xml:space="preserve">
Justificacion Anual:</t>
    </r>
    <r>
      <rPr>
        <sz val="12"/>
        <color theme="1"/>
        <rFont val="Arial"/>
        <family val="2"/>
      </rPr>
      <t xml:space="preserve"> se a logrado un avance del 54.55% lo que representa un buen resultado ya que al finalizar el año se espera llegar al 100% de cumplimiento</t>
    </r>
  </si>
  <si>
    <r>
      <rPr>
        <b/>
        <sz val="12"/>
        <color theme="1"/>
        <rFont val="Arial"/>
        <family val="2"/>
      </rPr>
      <t xml:space="preserve">Justificacion Trimestral: </t>
    </r>
    <r>
      <rPr>
        <sz val="12"/>
        <color theme="1"/>
        <rFont val="Arial"/>
        <family val="2"/>
      </rPr>
      <t xml:space="preserve">se alcanzo el 100% de cumplimiento en este trimestre al lograr las 3 actividades programas
</t>
    </r>
    <r>
      <rPr>
        <b/>
        <sz val="12"/>
        <color theme="1"/>
        <rFont val="Arial"/>
        <family val="2"/>
      </rPr>
      <t xml:space="preserve">Justificacion Anual: </t>
    </r>
    <r>
      <rPr>
        <sz val="12"/>
        <color theme="1"/>
        <rFont val="Arial"/>
        <family val="2"/>
      </rPr>
      <t>al cumplir con el 100% en el trimestre, logramos un 69.23% de avance anual, con miras a llegar al 100% de nuestra meta anual.</t>
    </r>
  </si>
  <si>
    <r>
      <rPr>
        <b/>
        <sz val="12"/>
        <color theme="1"/>
        <rFont val="Arial"/>
        <family val="2"/>
      </rPr>
      <t>Justificación Trimestral:</t>
    </r>
    <r>
      <rPr>
        <sz val="12"/>
        <color theme="1"/>
        <rFont val="Arial"/>
        <family val="2"/>
      </rPr>
      <t xml:space="preserve">
Se alcanzó el 100% de la meta trimestral al realizar una capacitación a empresas e instituciones educativas sobre sensibilización en discapacidad y lengua de señas mexicana, cumpliendo con lo programado.
</t>
    </r>
    <r>
      <rPr>
        <b/>
        <sz val="12"/>
        <color theme="1"/>
        <rFont val="Arial"/>
        <family val="2"/>
      </rPr>
      <t>Justificación Anual:</t>
    </r>
    <r>
      <rPr>
        <sz val="12"/>
        <color theme="1"/>
        <rFont val="Arial"/>
        <family val="2"/>
      </rPr>
      <t xml:space="preserve">
Con el cumplimiento total de la meta trimestral, se ha logrado un 75% de avance en la meta anual. Este avance nos permite proyectar el cumplimiento del 100% de la meta anual, asegurando la continuidad de la capacitación a lo largo del año.</t>
    </r>
  </si>
  <si>
    <r>
      <rPr>
        <b/>
        <sz val="12"/>
        <color theme="1"/>
        <rFont val="Arial"/>
        <family val="2"/>
      </rPr>
      <t xml:space="preserve">Justificacion Trimestral: </t>
    </r>
    <r>
      <rPr>
        <sz val="12"/>
        <color theme="1"/>
        <rFont val="Arial"/>
        <family val="2"/>
      </rPr>
      <t xml:space="preserve">se alcanzo el 100% de cumplimiento en este trimestre al realizar 15 atenciones a los organismos descentralizados.
</t>
    </r>
    <r>
      <rPr>
        <b/>
        <sz val="12"/>
        <color theme="1"/>
        <rFont val="Arial"/>
        <family val="2"/>
      </rPr>
      <t>Justificacion Anual:</t>
    </r>
    <r>
      <rPr>
        <sz val="12"/>
        <color theme="1"/>
        <rFont val="Arial"/>
        <family val="2"/>
      </rPr>
      <t xml:space="preserve"> al cumplir con el 100% en el trimestre, logramos un 73.77% de avance anual, con miras a llegar al 100% de nuestra meta anual.</t>
    </r>
  </si>
  <si>
    <r>
      <rPr>
        <b/>
        <sz val="12"/>
        <color theme="1"/>
        <rFont val="Arial"/>
        <family val="2"/>
      </rPr>
      <t>Justificacion Trimestral:</t>
    </r>
    <r>
      <rPr>
        <sz val="12"/>
        <color theme="1"/>
        <rFont val="Arial"/>
        <family val="2"/>
      </rPr>
      <t xml:space="preserve"> se alcanzo el 95% de cumplimiento en este trimestre al participar en las 19 sesiones de organos colegiados de las 20 programadas
</t>
    </r>
    <r>
      <rPr>
        <b/>
        <sz val="12"/>
        <color theme="1"/>
        <rFont val="Arial"/>
        <family val="2"/>
      </rPr>
      <t>Justificacion Anual:</t>
    </r>
    <r>
      <rPr>
        <sz val="12"/>
        <color theme="1"/>
        <rFont val="Arial"/>
        <family val="2"/>
      </rPr>
      <t xml:space="preserve"> al cumplir con el 95% en el trimestre, logramos un 60.24% de avance anual, con miras a llegar al 100% de nuestra meta anual.</t>
    </r>
  </si>
  <si>
    <r>
      <rPr>
        <b/>
        <sz val="12"/>
        <color theme="1"/>
        <rFont val="Arial"/>
        <family val="2"/>
      </rPr>
      <t>Justificación Trimestral:</t>
    </r>
    <r>
      <rPr>
        <sz val="12"/>
        <color theme="1"/>
        <rFont val="Arial"/>
        <family val="2"/>
      </rPr>
      <t xml:space="preserve">
Se cumplió al 100% la meta trimestral, elaborando los 12 reportes de actividades programados, lo que refleja un adecuado seguimiento y cumplimiento de las obligaciones institucionales.
</t>
    </r>
    <r>
      <rPr>
        <b/>
        <sz val="12"/>
        <color theme="1"/>
        <rFont val="Arial"/>
        <family val="2"/>
      </rPr>
      <t>Justificación Anual:</t>
    </r>
    <r>
      <rPr>
        <sz val="12"/>
        <color theme="1"/>
        <rFont val="Arial"/>
        <family val="2"/>
      </rPr>
      <t xml:space="preserve">
Al completar el 100% de la meta trimestral, se alcanza un 75% de avance anual. Este resultado asegura que se mantendrá el ritmo necesario para cumplir con la meta anual del 100%, fortaleciendo así la rendición de cuentas y la transparencia durante todo el año.</t>
    </r>
  </si>
  <si>
    <r>
      <rPr>
        <b/>
        <sz val="12"/>
        <color theme="1"/>
        <rFont val="Arial"/>
        <family val="2"/>
      </rPr>
      <t>Justificacion Trimestral:</t>
    </r>
    <r>
      <rPr>
        <sz val="12"/>
        <color theme="1"/>
        <rFont val="Arial"/>
        <family val="2"/>
      </rPr>
      <t xml:space="preserve">
Para este tercer trimestre se tenía una meta planeada de 4 acercamientos (firmas de beneficios para los colaboradores del municipio de Benito Juárez) con distintas empresas de la ciudad, de las cuales se lograron concretar 6 obteniendo el 150% de la meta planeada, las empresas, que se sumaron son: 1.- Ultramar, 2.- Punto 2 Branch &amp; tragos, 3.- Beach Party Coco Bongo, 4.- Medical Dent, 5.- Floresska, 6.- Comida FIT Cancún.</t>
    </r>
  </si>
  <si>
    <r>
      <rPr>
        <b/>
        <sz val="12"/>
        <color theme="1"/>
        <rFont val="Arial"/>
        <family val="2"/>
      </rPr>
      <t>Justificacion Trimestral:</t>
    </r>
    <r>
      <rPr>
        <sz val="12"/>
        <color theme="1"/>
        <rFont val="Arial"/>
        <family val="2"/>
      </rPr>
      <t xml:space="preserve">
 Durante el tercer trimestre  la meta planeada era de 4 apoyos o requerimientos en eventos, de los cuales se logró superar la meta con 6 participaciones, obteniendo el 150% de la meta en este indicador, los eventos en los que se tuvo participación fueron: 1.-Plan Municipal de Desarrollo,  2.- Limpieza de Sargazo, 3.- Paseo Cancún, 4.- Abueloton, 5.-III Informe al Pueblo, de La Gobernadora Lic. Mara Lezama Espinosa, 6.- Primer Informe Ana Paty Peralta.</t>
    </r>
  </si>
  <si>
    <r>
      <rPr>
        <b/>
        <sz val="12"/>
        <color theme="1"/>
        <rFont val="Arial"/>
        <family val="2"/>
      </rPr>
      <t>Justificacion Trimestral:</t>
    </r>
    <r>
      <rPr>
        <sz val="12"/>
        <color theme="1"/>
        <rFont val="Arial"/>
        <family val="2"/>
      </rPr>
      <t xml:space="preserve">
En este tercer trimestre se estableció una metaanual  de 19,000 difusiones, de las cuales se lograron realizar 8,268 difusiones de las 4,750 alcanzando un 174.06% de avance en el indicador, gracias a los distintos eventos que realizaron las diferentes áreas del municipio de Benito Juárez y que solicitaron el apoyo de difusión de la Dirección de Relaciones Públicas.</t>
    </r>
  </si>
  <si>
    <r>
      <rPr>
        <b/>
        <sz val="12"/>
        <color theme="1"/>
        <rFont val="Arial"/>
        <family val="2"/>
      </rPr>
      <t xml:space="preserve">Justificacion Trimestral: </t>
    </r>
    <r>
      <rPr>
        <sz val="12"/>
        <color theme="1"/>
        <rFont val="Arial"/>
        <family val="2"/>
      </rPr>
      <t xml:space="preserve">
Este indicador tiene como meta anual realizar 750 beneficiados. En este trimestre se beneficiaron a 188 ciudadanos de los 187  programados lo que da como resultado el 100.53% de avance trimestral.
</t>
    </r>
    <r>
      <rPr>
        <b/>
        <sz val="12"/>
        <color theme="1"/>
        <rFont val="Arial"/>
        <family val="2"/>
      </rPr>
      <t>Justificacion Anual:</t>
    </r>
    <r>
      <rPr>
        <sz val="12"/>
        <color theme="1"/>
        <rFont val="Arial"/>
        <family val="2"/>
      </rPr>
      <t xml:space="preserve"> al cumplir con el 100.53% en el trimestre, logramos un 70.40% de avance anual, con miras a llegar al 100% de nuestra meta anual.</t>
    </r>
  </si>
  <si>
    <r>
      <rPr>
        <b/>
        <sz val="12"/>
        <color theme="1"/>
        <rFont val="Arial"/>
        <family val="2"/>
      </rPr>
      <t xml:space="preserve">Justificacion Trimestral: </t>
    </r>
    <r>
      <rPr>
        <sz val="12"/>
        <color theme="1"/>
        <rFont val="Arial"/>
        <family val="2"/>
      </rPr>
      <t xml:space="preserve">
Este indicador tiene como meta anual realizar 1,500 Gestiones y/o canalizaciones. En este trimestre se realizaron 375 Gestiones y/o canalizaciones de los 375  programadas lo que da como resultado el 100% de avance trimestral.
</t>
    </r>
    <r>
      <rPr>
        <b/>
        <sz val="12"/>
        <color theme="1"/>
        <rFont val="Arial"/>
        <family val="2"/>
      </rPr>
      <t>Justificacion Anual:</t>
    </r>
    <r>
      <rPr>
        <sz val="12"/>
        <color theme="1"/>
        <rFont val="Arial"/>
        <family val="2"/>
      </rPr>
      <t xml:space="preserve"> al cumplir con el 100% en el trimestre, logramos un 80.87% de avance anual, con miras a llegar al 100% de nuestra meta anual.</t>
    </r>
  </si>
  <si>
    <r>
      <rPr>
        <b/>
        <sz val="12"/>
        <color theme="1"/>
        <rFont val="Arial"/>
        <family val="2"/>
      </rPr>
      <t xml:space="preserve">Justificacion Trimestral: </t>
    </r>
    <r>
      <rPr>
        <sz val="12"/>
        <color theme="1"/>
        <rFont val="Arial"/>
        <family val="2"/>
      </rPr>
      <t xml:space="preserve">
Este indicador tiene como meta anual realizar 4 eventos.  En este trimestre se realizo 1 evento de 1  programado lo que da como resultado el 100% de avance trimestral.
</t>
    </r>
    <r>
      <rPr>
        <b/>
        <sz val="12"/>
        <color theme="1"/>
        <rFont val="Arial"/>
        <family val="2"/>
      </rPr>
      <t xml:space="preserve">Justificacion Anual: </t>
    </r>
    <r>
      <rPr>
        <sz val="12"/>
        <color theme="1"/>
        <rFont val="Arial"/>
        <family val="2"/>
      </rPr>
      <t>al cumplir con el 100% en el trimestre, logramos un 75% de avance anual, con miras a llegar al 100% de nuestra meta anual.</t>
    </r>
  </si>
  <si>
    <r>
      <rPr>
        <b/>
        <sz val="12"/>
        <color theme="1"/>
        <rFont val="Arial"/>
        <family val="2"/>
      </rPr>
      <t>Justificación Trimestral:</t>
    </r>
    <r>
      <rPr>
        <sz val="12"/>
        <color theme="1"/>
        <rFont val="Arial"/>
        <family val="2"/>
      </rPr>
      <t xml:space="preserve">
Durante el tercer trimestre se alcanzó el 100% de cumplimiento al realizar las 5 asesorías programadas, lo que refleja la continuidad del acompañamiento brindado a las dependencias y entidades del H. Ayuntamiento.
</t>
    </r>
    <r>
      <rPr>
        <b/>
        <sz val="12"/>
        <color theme="1"/>
        <rFont val="Arial"/>
        <family val="2"/>
      </rPr>
      <t>Justificación Anual:</t>
    </r>
    <r>
      <rPr>
        <sz val="12"/>
        <color theme="1"/>
        <rFont val="Arial"/>
        <family val="2"/>
      </rPr>
      <t xml:space="preserve">
Con el cumplimiento total de la meta trimestral, el programa alcanza un 75% de avance anual, asegurando el cumplimiento sostenido de las asesorías planificadas y proyectando el logro del 100% al cierre del ejercicio anual.</t>
    </r>
  </si>
  <si>
    <r>
      <rPr>
        <b/>
        <sz val="12"/>
        <color theme="1"/>
        <rFont val="Arial"/>
        <family val="2"/>
      </rPr>
      <t>Justificación Trimestral:</t>
    </r>
    <r>
      <rPr>
        <sz val="12"/>
        <color theme="1"/>
        <rFont val="Arial"/>
        <family val="2"/>
      </rPr>
      <t xml:space="preserve">
Se logró el 100% de cumplimiento al llevar a cabo las 25 reuniones programadas con las dependencias y organismos descentralizados, fortaleciendo la coordinación institucional y la gestión interdependencial durante el trimestre.
</t>
    </r>
    <r>
      <rPr>
        <b/>
        <sz val="12"/>
        <color theme="1"/>
        <rFont val="Arial"/>
        <family val="2"/>
      </rPr>
      <t>Justificación Anual:</t>
    </r>
    <r>
      <rPr>
        <sz val="12"/>
        <color theme="1"/>
        <rFont val="Arial"/>
        <family val="2"/>
      </rPr>
      <t xml:space="preserve">
Con el cumplimiento del 100% de la meta trimestral, el programa registra un 75% de avance anual, lo que garantiza la continuidad en la articulación de esfuerzos administrativos y operativos entre las áreas municipales, avanzando hacia el cumplimiento total de la meta anual.</t>
    </r>
  </si>
  <si>
    <r>
      <rPr>
        <b/>
        <sz val="12"/>
        <color theme="1"/>
        <rFont val="Arial"/>
        <family val="2"/>
      </rPr>
      <t>Justificación Trimestral:</t>
    </r>
    <r>
      <rPr>
        <sz val="12"/>
        <color theme="1"/>
        <rFont val="Arial"/>
        <family val="2"/>
      </rPr>
      <t xml:space="preserve">
Durante este trimestre se cumplió al 100% la meta programada, al realizar una mesa de trabajo con representantes de las Cámaras empresariales y hoteleras, favoreciendo el diálogo y la colaboración público-privada.
</t>
    </r>
    <r>
      <rPr>
        <b/>
        <sz val="12"/>
        <color theme="1"/>
        <rFont val="Arial"/>
        <family val="2"/>
      </rPr>
      <t>Justificación Anual:</t>
    </r>
    <r>
      <rPr>
        <sz val="12"/>
        <color theme="1"/>
        <rFont val="Arial"/>
        <family val="2"/>
      </rPr>
      <t xml:space="preserve">
Con el logro del 100% trimestral, se alcanza un 75% de avance anual, fortaleciendo la relación institucional con el sector empresarial y turístico, y asegurando el cumplimiento integral de la meta anual al cierre del ejercicio.</t>
    </r>
  </si>
  <si>
    <r>
      <rPr>
        <b/>
        <sz val="12"/>
        <color theme="1"/>
        <rFont val="Arial"/>
        <family val="2"/>
      </rPr>
      <t>Justificación Trimestral:</t>
    </r>
    <r>
      <rPr>
        <sz val="12"/>
        <color theme="1"/>
        <rFont val="Arial"/>
        <family val="2"/>
      </rPr>
      <t xml:space="preserve">
En este trimestre no se ejecuto ningún proyecto estrategico ya que para este tercer trimestre no se tenía programado ninguno quedando con el mismo porcentaje.
</t>
    </r>
    <r>
      <rPr>
        <b/>
        <sz val="12"/>
        <color theme="1"/>
        <rFont val="Arial"/>
        <family val="2"/>
      </rPr>
      <t>Justificación Anual:</t>
    </r>
    <r>
      <rPr>
        <sz val="12"/>
        <color theme="1"/>
        <rFont val="Arial"/>
        <family val="2"/>
      </rPr>
      <t xml:space="preserve">
Con el cumplimiento de la meta del trimestre, el programa registra un 50% de avance anual, consolidando la ejecución progresiva de los proyectos planeados y garantizando el cumplimiento total al cierre del año.</t>
    </r>
  </si>
  <si>
    <r>
      <rPr>
        <b/>
        <sz val="12"/>
        <color theme="1"/>
        <rFont val="Arial"/>
        <family val="2"/>
      </rPr>
      <t>Justificación Trimestral:</t>
    </r>
    <r>
      <rPr>
        <sz val="12"/>
        <color theme="1"/>
        <rFont val="Arial"/>
        <family val="2"/>
      </rPr>
      <t xml:space="preserve">
Durante el tercer trimestre se alcanzó el 100 % de cumplimiento, al atender 111 solicitudes de acceso a la información pública conforme a lo programado, garantizando el ejercicio efectivo del derecho ciudadano a la información.
</t>
    </r>
    <r>
      <rPr>
        <b/>
        <sz val="12"/>
        <color theme="1"/>
        <rFont val="Arial"/>
        <family val="2"/>
      </rPr>
      <t>Justificación Anual (3T):</t>
    </r>
    <r>
      <rPr>
        <sz val="12"/>
        <color theme="1"/>
        <rFont val="Arial"/>
        <family val="2"/>
      </rPr>
      <t xml:space="preserve">
Con el cumplimiento del 100 % en este trimestre, se obtiene un 75.51 % de avance anual, manteniendo un desempeño constante en la atención oportuna y transparente de las solicitudes, con proyección a cumplir la meta anual en su totalidad.</t>
    </r>
  </si>
  <si>
    <r>
      <rPr>
        <b/>
        <sz val="12"/>
        <color theme="1"/>
        <rFont val="Arial"/>
        <family val="2"/>
      </rPr>
      <t xml:space="preserve">Justificacion Trimestral: </t>
    </r>
    <r>
      <rPr>
        <sz val="12"/>
        <color theme="1"/>
        <rFont val="Arial"/>
        <family val="2"/>
      </rPr>
      <t xml:space="preserve">se alcanzo el 100% de cumplimiento en este trimestre al lograr los 40 cumplimientos de obligaciones de transparencia que se tenian programados para este trimestre.
</t>
    </r>
    <r>
      <rPr>
        <b/>
        <sz val="12"/>
        <color theme="1"/>
        <rFont val="Arial"/>
        <family val="2"/>
      </rPr>
      <t>Justificacion Anual:</t>
    </r>
    <r>
      <rPr>
        <sz val="12"/>
        <color theme="1"/>
        <rFont val="Arial"/>
        <family val="2"/>
      </rPr>
      <t xml:space="preserve"> al cumplir con el 100% en el trimestre, logramos un 91.93% de avance anual, con miras a llegar al 100% de nuestra meta anual.</t>
    </r>
  </si>
  <si>
    <r>
      <rPr>
        <b/>
        <sz val="12"/>
        <color theme="1"/>
        <rFont val="Arial"/>
        <family val="2"/>
      </rPr>
      <t xml:space="preserve">Justificacion Trimestral: </t>
    </r>
    <r>
      <rPr>
        <sz val="12"/>
        <color theme="1"/>
        <rFont val="Arial"/>
        <family val="2"/>
      </rPr>
      <t xml:space="preserve">se alcanzo el 100% de cumplimiento en este trimestre al lograr las 3 recepciones programadas
</t>
    </r>
    <r>
      <rPr>
        <b/>
        <sz val="12"/>
        <color theme="1"/>
        <rFont val="Arial"/>
        <family val="2"/>
      </rPr>
      <t xml:space="preserve">Justificacion Anual: </t>
    </r>
    <r>
      <rPr>
        <sz val="12"/>
        <color theme="1"/>
        <rFont val="Arial"/>
        <family val="2"/>
      </rPr>
      <t>al cumplir con el 100% en el trimestre, logramos un 71.43% de avance anual, con miras a llegar al 100% de nuestra meta anual.</t>
    </r>
  </si>
  <si>
    <r>
      <rPr>
        <b/>
        <sz val="12"/>
        <color theme="1"/>
        <rFont val="Arial"/>
        <family val="2"/>
      </rPr>
      <t>Justificacion Trimestral:</t>
    </r>
    <r>
      <rPr>
        <sz val="12"/>
        <color theme="1"/>
        <rFont val="Arial"/>
        <family val="2"/>
      </rPr>
      <t xml:space="preserve"> se alcanzo el 100% de cumplimiento en este trimestre al lograr las 5 actividades de difusión programadas
</t>
    </r>
    <r>
      <rPr>
        <b/>
        <sz val="12"/>
        <color theme="1"/>
        <rFont val="Arial"/>
        <family val="2"/>
      </rPr>
      <t>Justificacion Anual:</t>
    </r>
    <r>
      <rPr>
        <sz val="12"/>
        <color theme="1"/>
        <rFont val="Arial"/>
        <family val="2"/>
      </rPr>
      <t xml:space="preserve"> al cumplir con el 100% en el trimestre, logramos un 88.24% de avance anual, con miras a llegar al 100% de nuestra meta anual.</t>
    </r>
  </si>
  <si>
    <r>
      <rPr>
        <b/>
        <sz val="12"/>
        <color theme="1"/>
        <rFont val="Arial"/>
        <family val="2"/>
      </rPr>
      <t>Justificación Trimestral:</t>
    </r>
    <r>
      <rPr>
        <sz val="12"/>
        <color theme="1"/>
        <rFont val="Arial"/>
        <family val="2"/>
      </rPr>
      <t xml:space="preserve">
Se alcanzó el 100% de cumplimiento en este trimestre, respondiendo satisfactoriamente a las 7 solicitudes de acceso, lo que demuestra una gestión eficiente en la atención de las solicitudes de información.
</t>
    </r>
    <r>
      <rPr>
        <b/>
        <sz val="12"/>
        <color theme="1"/>
        <rFont val="Arial"/>
        <family val="2"/>
      </rPr>
      <t>Justificación Anual:</t>
    </r>
    <r>
      <rPr>
        <sz val="12"/>
        <color theme="1"/>
        <rFont val="Arial"/>
        <family val="2"/>
      </rPr>
      <t xml:space="preserve">
Con el cumplimiento total en el trimestre, hemos logrado un avance del 51.72% en la meta anual. Este resultado establece una base sólida para cumplir con el 100% de la meta anual, lo que permitirá una gestión continua y adecuada de las solicitudes a lo largo del año.</t>
    </r>
  </si>
  <si>
    <r>
      <rPr>
        <b/>
        <sz val="12"/>
        <color theme="1"/>
        <rFont val="Arial"/>
        <family val="2"/>
      </rPr>
      <t>Justificación Trimestral:</t>
    </r>
    <r>
      <rPr>
        <sz val="12"/>
        <color theme="1"/>
        <rFont val="Arial"/>
        <family val="2"/>
      </rPr>
      <t xml:space="preserve">
Se alcanzó el 110.26% de cumplimiento en este trimestre, logrando las 43 actualizaciones programadas de los avisos de privacidad, cumpliendo con los plazos establecidos de los 39 que se tenian programados.
</t>
    </r>
    <r>
      <rPr>
        <b/>
        <sz val="12"/>
        <color theme="1"/>
        <rFont val="Arial"/>
        <family val="2"/>
      </rPr>
      <t xml:space="preserve">
Justificación Anual:
</t>
    </r>
    <r>
      <rPr>
        <sz val="12"/>
        <color theme="1"/>
        <rFont val="Arial"/>
        <family val="2"/>
      </rPr>
      <t>En este trimestre logramos un avance anual del 54.19%. Este rendimiento nos posiciona favorablemente para cumplir con el 100% de la meta anual, asegurando que todas las unidades administrativas mantengan sus avisos de privacidad actualizados a lo largo del año.</t>
    </r>
  </si>
  <si>
    <r>
      <rPr>
        <b/>
        <sz val="12"/>
        <color theme="1"/>
        <rFont val="Arial"/>
        <family val="2"/>
      </rPr>
      <t>Justificación Trimestral:</t>
    </r>
    <r>
      <rPr>
        <sz val="12"/>
        <color theme="1"/>
        <rFont val="Arial"/>
        <family val="2"/>
      </rPr>
      <t xml:space="preserve">
Se alcanzó el 100% de cumplimiento en este trimestre, logrando las 3 atenciones programadas, cumpliendo con los plazos establecidos para la atención de las solicitudes de acceso, rectificación, cancelación y oposición.
</t>
    </r>
    <r>
      <rPr>
        <b/>
        <sz val="12"/>
        <color theme="1"/>
        <rFont val="Arial"/>
        <family val="2"/>
      </rPr>
      <t>Justificación Anual:</t>
    </r>
    <r>
      <rPr>
        <sz val="12"/>
        <color theme="1"/>
        <rFont val="Arial"/>
        <family val="2"/>
      </rPr>
      <t xml:space="preserve">
Al cumplir con el 100% en el trimestre, logramos un 63.64% de avance anual, lo que nos coloca en una excelente posición para cumplir con el 100% de la meta anual, asegurando la continuidad y eficiencia en la atención de las solicitudes de Derecho A.R.C.O.P. durante el resto del año.</t>
    </r>
  </si>
  <si>
    <r>
      <t xml:space="preserve">Justificacion Trimestral: </t>
    </r>
    <r>
      <rPr>
        <sz val="11"/>
        <color theme="1"/>
        <rFont val="Arial"/>
        <family val="2"/>
      </rPr>
      <t>Este indicador tiene como meta anual realizar 5,102 servicios por la Delegación Municipal de Alfredo V: Bonfil. Se alcanza un cumplimiento del 213.41%, resultado de la coordinación entre las áreas operativas de la Delegación y la buena respuesta ciudadana a los servicios ofrecidos durante el periodo.</t>
    </r>
  </si>
  <si>
    <r>
      <t xml:space="preserve">Justificacion Trimestral: </t>
    </r>
    <r>
      <rPr>
        <sz val="11"/>
        <color theme="1"/>
        <rFont val="Arial"/>
        <family val="2"/>
      </rPr>
      <t>Este indicador tiene como meta anual realizar 1,719 asistencias sociales. En este trimestre se realizaron 768 de las 413 establecidas. Se cumple y rebasa ligeramente la meta, gracias a los servicios ofrecidos y eventos organizados por la Coordinación de Participación Social y la Familia, los cuales han tenido buena respuesta ciudadana obteniendo con ello un 185.96%</t>
    </r>
  </si>
  <si>
    <r>
      <rPr>
        <b/>
        <sz val="12"/>
        <color theme="1"/>
        <rFont val="Arial"/>
        <family val="2"/>
      </rPr>
      <t xml:space="preserve">Justificaciòn Trimestral: </t>
    </r>
    <r>
      <rPr>
        <sz val="12"/>
        <color theme="1"/>
        <rFont val="Arial"/>
        <family val="2"/>
      </rPr>
      <t xml:space="preserve"> Las Plàticas de Concientizaciòn Ciudadana  se vio incrementada debido a las diferentes actividades realizadas en cuanto al recorrido y volanteo para concientización de la Educación Víal para una Mejor Movilidad debido a la problematica que existe por los vehículos que se estacionan en vialidades, accesos, rampas y pasos peatonales. Lo que procovó que se realizaràn Plàticas de Concientizaciòn Ciudadanda extras a lo considerado. En este periodo se vio incrementada la meta trazada al llegar al 300.00 %  de  Las Plàticas de Concientizaciòn Ciudadanas realizadas.   
                                                                                                                                                                                                                                                                                                                                                                                                                            </t>
    </r>
    <r>
      <rPr>
        <b/>
        <sz val="12"/>
        <color theme="1"/>
        <rFont val="Arial"/>
        <family val="2"/>
      </rPr>
      <t>Meta Anual:</t>
    </r>
    <r>
      <rPr>
        <sz val="12"/>
        <color theme="1"/>
        <rFont val="Arial"/>
        <family val="2"/>
      </rPr>
      <t xml:space="preserve"> En este periodo se cumplio el 160.00 %  de la meta al brindar 3 de 1 de las  Pláticas de Concientización Ciudadana programadas.</t>
    </r>
  </si>
  <si>
    <r>
      <rPr>
        <b/>
        <sz val="12"/>
        <color theme="1"/>
        <rFont val="Arial"/>
        <family val="2"/>
      </rPr>
      <t>Justificaciòn Trimestral:</t>
    </r>
    <r>
      <rPr>
        <sz val="12"/>
        <color theme="1"/>
        <rFont val="Arial"/>
        <family val="2"/>
      </rPr>
      <t xml:space="preserve">  Coordinación de Brigadas de limpieza cumplio la meta programada. En este periodo se cumplio la meta trazada al llegar al 100% de las  Brigadas de limpieza Coordinadas.
</t>
    </r>
    <r>
      <rPr>
        <b/>
        <sz val="12"/>
        <color theme="1"/>
        <rFont val="Arial"/>
        <family val="2"/>
      </rPr>
      <t xml:space="preserve">Meta Anual: </t>
    </r>
    <r>
      <rPr>
        <sz val="12"/>
        <color theme="1"/>
        <rFont val="Arial"/>
        <family val="2"/>
      </rPr>
      <t xml:space="preserve">En este periodo se cumplio el 70.59%  de la meta al brindar 13 de las 17  Brigadas de limpieza Programadas.  </t>
    </r>
  </si>
  <si>
    <r>
      <rPr>
        <b/>
        <sz val="12"/>
        <color theme="1"/>
        <rFont val="Arial"/>
        <family val="2"/>
      </rPr>
      <t>Justificaciòn Trimestral:</t>
    </r>
    <r>
      <rPr>
        <sz val="12"/>
        <color theme="1"/>
        <rFont val="Arial"/>
        <family val="2"/>
      </rPr>
      <t xml:space="preserve"> Los eventos Cìvicos, Culturales y Deportivos cumplio la  meta programada al llegar al 100.00%  de la meta trazada  de los eventos Cívicos, Culturales y Deportivos.
</t>
    </r>
    <r>
      <rPr>
        <b/>
        <sz val="12"/>
        <color theme="1"/>
        <rFont val="Arial"/>
        <family val="2"/>
      </rPr>
      <t>Meta Anual:</t>
    </r>
    <r>
      <rPr>
        <sz val="12"/>
        <color theme="1"/>
        <rFont val="Arial"/>
        <family val="2"/>
      </rPr>
      <t xml:space="preserve"> En este periodo se cumplio el 77.78%  de la meta al brindar 8 de los 9 de los Eventos Civicos, Culturales y Deportivos programados.     </t>
    </r>
  </si>
  <si>
    <r>
      <rPr>
        <b/>
        <sz val="12"/>
        <color theme="1"/>
        <rFont val="Arial"/>
        <family val="2"/>
      </rPr>
      <t>Justificación Trimestral</t>
    </r>
    <r>
      <rPr>
        <sz val="12"/>
        <color theme="1"/>
        <rFont val="Arial"/>
        <family val="2"/>
      </rPr>
      <t xml:space="preserve">
En este trimestre no se llevó a cabo la sesión del Consejo Municipal para el Desarrollo y la Inclusión de las Personas con Discapacidad debido a  reprogramación administrativa por motivos de logística interna. No obstante, se tienen previstas las sesiones pendientes en los próximos periodos, a fin de asegurar el cumplimiento total de la meta anual establecida.
</t>
    </r>
    <r>
      <rPr>
        <b/>
        <sz val="12"/>
        <color theme="1"/>
        <rFont val="Arial"/>
        <family val="2"/>
      </rPr>
      <t xml:space="preserve">
Justificación Anual
</t>
    </r>
    <r>
      <rPr>
        <sz val="12"/>
        <color theme="1"/>
        <rFont val="Arial"/>
        <family val="2"/>
      </rPr>
      <t>A la fecha se han realizado dos de las cuatro sesiones programadas para el año, lo que representa un 50% de cumplimiento anual. Si bien en este trimestre no se celebró reunión, se prevé que en los trimestres siguientes se efectúen las sesiones restantes, con el objetivo de garantizar el 100% de la meta anual y dar continuidad a las acciones en favor de la inclusión de las personas con discapacidad.</t>
    </r>
  </si>
  <si>
    <r>
      <rPr>
        <b/>
        <sz val="12"/>
        <color theme="1"/>
        <rFont val="Arial"/>
        <family val="2"/>
      </rPr>
      <t>Justificación Trimestral</t>
    </r>
    <r>
      <rPr>
        <sz val="12"/>
        <color theme="1"/>
        <rFont val="Arial"/>
        <family val="2"/>
      </rPr>
      <t xml:space="preserve">
En este trimestre no se llevó a cabo ninguna capacitación, ya que la meta anual de dos capacitaciones con ponentes con discapacidad a nivel nacional e internacional fue cubierta en los periodos anteriores.
</t>
    </r>
    <r>
      <rPr>
        <b/>
        <sz val="12"/>
        <color theme="1"/>
        <rFont val="Arial"/>
        <family val="2"/>
      </rPr>
      <t xml:space="preserve">
Justificación Anual
</t>
    </r>
    <r>
      <rPr>
        <sz val="12"/>
        <color theme="1"/>
        <rFont val="Arial"/>
        <family val="2"/>
      </rPr>
      <t>A la fecha se mantiene un 100% de cumplimiento de la meta anual, puesto que las dos capacitaciones programadas fueron realizadas en trimestres previos.</t>
    </r>
  </si>
  <si>
    <r>
      <rPr>
        <b/>
        <sz val="12"/>
        <color theme="1"/>
        <rFont val="Arial"/>
        <family val="2"/>
      </rPr>
      <t>Justificación Trimestral:</t>
    </r>
    <r>
      <rPr>
        <sz val="12"/>
        <color theme="1"/>
        <rFont val="Arial"/>
        <family val="2"/>
      </rPr>
      <t xml:space="preserve">
Se alcanzó el 100% de cumplimiento en este trimestre al solventar las 4 denuncias programadas, lo que demuestra una respuesta efectiva y puntual a las denuncias recibidas.
</t>
    </r>
    <r>
      <rPr>
        <b/>
        <sz val="12"/>
        <color theme="1"/>
        <rFont val="Arial"/>
        <family val="2"/>
      </rPr>
      <t>Justificación Anual:</t>
    </r>
    <r>
      <rPr>
        <sz val="12"/>
        <color theme="1"/>
        <rFont val="Arial"/>
        <family val="2"/>
      </rPr>
      <t xml:space="preserve">
Con el cumplimiento total en el trimestre, hemos logrado un 75% de avance anual. Este desempeño coloca al equipo en una posición favorable para continuar con la solventación de denuncias y cumplir con el 100% de la meta anual.</t>
    </r>
  </si>
  <si>
    <r>
      <t xml:space="preserve">Justificación Trimestral:
</t>
    </r>
    <r>
      <rPr>
        <sz val="11"/>
        <color theme="1"/>
        <rFont val="Arial"/>
        <family val="2"/>
      </rPr>
      <t>Se logró un porcentaje de 221.11% debido a que los ciudadanos han acudido constantemente a recibir asesorías, alcanzando 199 en lugar de las 90 programadas.</t>
    </r>
  </si>
  <si>
    <r>
      <rPr>
        <b/>
        <sz val="12"/>
        <color theme="1"/>
        <rFont val="Arial"/>
        <family val="2"/>
      </rPr>
      <t>Justificacion Trimestral:</t>
    </r>
    <r>
      <rPr>
        <sz val="12"/>
        <color theme="1"/>
        <rFont val="Arial"/>
        <family val="2"/>
      </rPr>
      <t xml:space="preserve">  Las Gestiones ciudadanas brindadas de la Subdelegaciòn de Puerto Juàrez,se vio incrementada debido a las diferentes actividades realizadas en cuanto a la actualización de las credenciales para los comisionistas de las Cooperativas Turisticas de Puerto Juárez, Donación de pan y desayunos (cereal, galletas de avena y frutos secos) a los Adultos mayores de la Comunidad de Puerto Juárez. Lo que procovo que se realizaràn Gestiones Ciudadanas Brindadas extras a lo considerado. En este periodo se vio incrementada la meta trazada al llegar al 142.00 %  de  Las Gestiones Ciudadanas Brindadas.
</t>
    </r>
    <r>
      <rPr>
        <b/>
        <sz val="12"/>
        <color theme="1"/>
        <rFont val="Arial"/>
        <family val="2"/>
      </rPr>
      <t xml:space="preserve">Meta Anual: </t>
    </r>
    <r>
      <rPr>
        <sz val="12"/>
        <color theme="1"/>
        <rFont val="Arial"/>
        <family val="2"/>
      </rPr>
      <t>En este periodo se cumplio el 100.69% de la meta al brindar 355 de las 250 Gestiones ciudadanas brindadas programadas.</t>
    </r>
  </si>
  <si>
    <r>
      <rPr>
        <b/>
        <sz val="12"/>
        <color theme="1"/>
        <rFont val="Arial"/>
        <family val="2"/>
      </rPr>
      <t xml:space="preserve">Justificaciòn Trimestral: </t>
    </r>
    <r>
      <rPr>
        <sz val="12"/>
        <color theme="1"/>
        <rFont val="Arial"/>
        <family val="2"/>
      </rPr>
      <t xml:space="preserve">Los programas sociales difundido, cumplio la meta programada al llegar al 100% de los programas sociales difundidos.
                                                                                                                                                                                          </t>
    </r>
    <r>
      <rPr>
        <b/>
        <sz val="12"/>
        <color theme="1"/>
        <rFont val="Arial"/>
        <family val="2"/>
      </rPr>
      <t xml:space="preserve">Meta Anual: </t>
    </r>
    <r>
      <rPr>
        <sz val="12"/>
        <color theme="1"/>
        <rFont val="Arial"/>
        <family val="2"/>
      </rPr>
      <t xml:space="preserve">En este periodo se cumplio el 90.91% de la meta al brindar 8 de los 8 programas sociales difundidos programadas. </t>
    </r>
  </si>
  <si>
    <t>REVISÓ
Lic. José Fernando Díaz Nuñez
Dirección de Planeación de la DGPM</t>
  </si>
  <si>
    <t>AUTORIZÓ
Lic. Patricio de la Peña Ruiz de Chávez
Secretaria Particular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</si>
</sst>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0%"/>
  </numFmts>
  <fonts count="26" x14ac:knownFonts="1">
    <font>
      <sz val="11"/>
      <color theme="1"/>
      <name val="Calibri"/>
      <family val="2"/>
      <scheme val="minor"/>
    </font>
    <font>
      <sz val="12"/>
      <color theme="1"/>
      <name val="Calibri"/>
      <family val="2"/>
      <scheme val="minor"/>
    </font>
    <font>
      <b/>
      <sz val="11"/>
      <color theme="1"/>
      <name val="Arial"/>
      <family val="2"/>
    </font>
    <font>
      <sz val="11"/>
      <color theme="1"/>
      <name val="Arial"/>
      <family val="2"/>
    </font>
    <font>
      <sz val="11"/>
      <name val="Arial"/>
      <family val="2"/>
    </font>
    <font>
      <b/>
      <sz val="11"/>
      <color theme="0"/>
      <name val="Arial"/>
      <family val="2"/>
    </font>
    <font>
      <sz val="11"/>
      <color theme="1"/>
      <name val="Calibri"/>
      <family val="2"/>
      <scheme val="minor"/>
    </font>
    <font>
      <b/>
      <sz val="22"/>
      <color theme="0"/>
      <name val="Arial"/>
      <family val="2"/>
    </font>
    <font>
      <b/>
      <sz val="16"/>
      <color theme="0"/>
      <name val="Arial"/>
      <family val="2"/>
    </font>
    <font>
      <b/>
      <sz val="12"/>
      <color theme="1"/>
      <name val="Calibri"/>
      <family val="2"/>
      <scheme val="minor"/>
    </font>
    <font>
      <b/>
      <sz val="11"/>
      <color theme="1"/>
      <name val="Calibri"/>
      <family val="2"/>
      <scheme val="minor"/>
    </font>
    <font>
      <b/>
      <sz val="14"/>
      <color theme="0"/>
      <name val="Calibri"/>
      <family val="2"/>
      <scheme val="minor"/>
    </font>
    <font>
      <b/>
      <sz val="12"/>
      <color theme="1"/>
      <name val="Arial"/>
      <family val="2"/>
    </font>
    <font>
      <b/>
      <sz val="12"/>
      <color theme="0"/>
      <name val="Calibri"/>
      <family val="2"/>
      <scheme val="minor"/>
    </font>
    <font>
      <sz val="12"/>
      <color theme="1"/>
      <name val="Arial"/>
      <family val="2"/>
    </font>
    <font>
      <b/>
      <sz val="12"/>
      <color rgb="FFFFFFFF"/>
      <name val="Arial"/>
      <family val="2"/>
    </font>
    <font>
      <b/>
      <sz val="12"/>
      <name val="Arial"/>
      <family val="2"/>
    </font>
    <font>
      <b/>
      <sz val="12"/>
      <color rgb="FF000000"/>
      <name val="Arial"/>
      <family val="2"/>
    </font>
    <font>
      <sz val="12"/>
      <name val="Calibri"/>
      <family val="2"/>
      <scheme val="minor"/>
    </font>
    <font>
      <b/>
      <sz val="12"/>
      <name val="Calibri"/>
      <family val="2"/>
      <scheme val="minor"/>
    </font>
    <font>
      <b/>
      <sz val="12"/>
      <color theme="0"/>
      <name val="Arial"/>
      <family val="2"/>
    </font>
    <font>
      <sz val="12"/>
      <color rgb="FFFFFFFF"/>
      <name val="Arial"/>
      <family val="2"/>
    </font>
    <font>
      <sz val="12"/>
      <color theme="0"/>
      <name val="Arial"/>
      <family val="2"/>
    </font>
    <font>
      <sz val="12"/>
      <color rgb="FF000000"/>
      <name val="Arial"/>
      <family val="2"/>
    </font>
    <font>
      <b/>
      <sz val="12"/>
      <color theme="1"/>
      <name val="Arial Nova Cond"/>
      <family val="2"/>
    </font>
    <font>
      <sz val="12"/>
      <color theme="1"/>
      <name val="Arial Nova Cond"/>
      <family val="2"/>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rgb="FFF2F2F2"/>
        <bgColor rgb="FFF2F2F2"/>
      </patternFill>
    </fill>
    <fill>
      <patternFill patternType="solid">
        <fgColor theme="0" tint="-4.9989318521683403E-2"/>
        <bgColor indexed="64"/>
      </patternFill>
    </fill>
    <fill>
      <patternFill patternType="solid">
        <fgColor rgb="FF92D050"/>
        <bgColor indexed="64"/>
      </patternFill>
    </fill>
    <fill>
      <patternFill patternType="solid">
        <fgColor rgb="FFFFEB9C"/>
        <bgColor rgb="FFF2F2F2"/>
      </patternFill>
    </fill>
    <fill>
      <patternFill patternType="solid">
        <fgColor rgb="FFD990AB"/>
        <bgColor indexed="64"/>
      </patternFill>
    </fill>
  </fills>
  <borders count="107">
    <border>
      <left/>
      <right/>
      <top/>
      <bottom/>
      <diagonal/>
    </border>
    <border>
      <left style="dashed">
        <color theme="1"/>
      </left>
      <right style="dashed">
        <color theme="1"/>
      </right>
      <top style="dashed">
        <color theme="1"/>
      </top>
      <bottom style="dashed">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style="medium">
        <color indexed="64"/>
      </left>
      <right style="dashed">
        <color theme="1"/>
      </right>
      <top style="dashed">
        <color theme="1"/>
      </top>
      <bottom style="medium">
        <color indexed="64"/>
      </bottom>
      <diagonal/>
    </border>
    <border>
      <left style="dashed">
        <color theme="1"/>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dashed">
        <color theme="1"/>
      </left>
      <right/>
      <top style="dashed">
        <color theme="1"/>
      </top>
      <bottom style="dashed">
        <color theme="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ashed">
        <color theme="1"/>
      </left>
      <right style="dashed">
        <color theme="1"/>
      </right>
      <top style="dotted">
        <color theme="1"/>
      </top>
      <bottom style="dotted">
        <color theme="1"/>
      </bottom>
      <diagonal/>
    </border>
    <border>
      <left style="medium">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right/>
      <top style="dotted">
        <color indexed="64"/>
      </top>
      <bottom/>
      <diagonal/>
    </border>
    <border>
      <left/>
      <right style="medium">
        <color indexed="64"/>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right/>
      <top style="dashed">
        <color theme="1"/>
      </top>
      <bottom style="dashed">
        <color theme="1"/>
      </bottom>
      <diagonal/>
    </border>
    <border>
      <left/>
      <right style="thin">
        <color indexed="64"/>
      </right>
      <top style="thin">
        <color indexed="64"/>
      </top>
      <bottom style="thin">
        <color indexed="64"/>
      </bottom>
      <diagonal/>
    </border>
    <border>
      <left style="medium">
        <color indexed="64"/>
      </left>
      <right style="dashed">
        <color theme="1"/>
      </right>
      <top style="medium">
        <color indexed="64"/>
      </top>
      <bottom style="dashed">
        <color theme="1"/>
      </bottom>
      <diagonal/>
    </border>
    <border>
      <left style="dashed">
        <color theme="1"/>
      </left>
      <right style="dashed">
        <color theme="1"/>
      </right>
      <top style="medium">
        <color indexed="64"/>
      </top>
      <bottom style="dashed">
        <color theme="1"/>
      </bottom>
      <diagonal/>
    </border>
    <border>
      <left style="dashed">
        <color theme="1"/>
      </left>
      <right style="medium">
        <color indexed="64"/>
      </right>
      <top style="medium">
        <color indexed="64"/>
      </top>
      <bottom style="dashed">
        <color theme="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theme="1"/>
      </left>
      <right style="dashed">
        <color theme="1"/>
      </right>
      <top style="dashed">
        <color theme="1"/>
      </top>
      <bottom style="dashed">
        <color theme="1"/>
      </bottom>
      <diagonal/>
    </border>
    <border>
      <left style="dashed">
        <color theme="1"/>
      </left>
      <right style="dashed">
        <color theme="1"/>
      </right>
      <top style="medium">
        <color indexed="64"/>
      </top>
      <bottom style="dotted">
        <color theme="1"/>
      </bottom>
      <diagonal/>
    </border>
    <border>
      <left style="dashed">
        <color theme="1"/>
      </left>
      <right style="medium">
        <color indexed="64"/>
      </right>
      <top style="medium">
        <color indexed="64"/>
      </top>
      <bottom style="dotted">
        <color theme="1"/>
      </bottom>
      <diagonal/>
    </border>
    <border>
      <left style="dashed">
        <color theme="1"/>
      </left>
      <right style="medium">
        <color indexed="64"/>
      </right>
      <top style="dotted">
        <color theme="1"/>
      </top>
      <bottom style="dotted">
        <color theme="1"/>
      </bottom>
      <diagonal/>
    </border>
    <border>
      <left style="dashed">
        <color theme="1"/>
      </left>
      <right style="dashed">
        <color theme="1"/>
      </right>
      <top style="dotted">
        <color theme="1"/>
      </top>
      <bottom style="medium">
        <color indexed="64"/>
      </bottom>
      <diagonal/>
    </border>
    <border>
      <left style="dashed">
        <color theme="1"/>
      </left>
      <right style="medium">
        <color indexed="64"/>
      </right>
      <top style="dotted">
        <color theme="1"/>
      </top>
      <bottom style="medium">
        <color indexed="64"/>
      </bottom>
      <diagonal/>
    </border>
    <border>
      <left style="medium">
        <color indexed="64"/>
      </left>
      <right/>
      <top style="thin">
        <color indexed="64"/>
      </top>
      <bottom style="thin">
        <color indexed="64"/>
      </bottom>
      <diagonal/>
    </border>
    <border>
      <left/>
      <right style="dashed">
        <color theme="1"/>
      </right>
      <top style="dashed">
        <color theme="1"/>
      </top>
      <bottom style="dashed">
        <color theme="1"/>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ashed">
        <color theme="1"/>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dotted">
        <color indexed="64"/>
      </top>
      <bottom style="dashed">
        <color theme="1"/>
      </bottom>
      <diagonal/>
    </border>
    <border>
      <left style="medium">
        <color indexed="64"/>
      </left>
      <right style="medium">
        <color indexed="64"/>
      </right>
      <top style="dotted">
        <color indexed="64"/>
      </top>
      <bottom/>
      <diagonal/>
    </border>
    <border>
      <left style="medium">
        <color indexed="64"/>
      </left>
      <right style="dashed">
        <color theme="1"/>
      </right>
      <top style="dashed">
        <color theme="1"/>
      </top>
      <bottom/>
      <diagonal/>
    </border>
    <border>
      <left style="dashed">
        <color theme="1"/>
      </left>
      <right style="dashed">
        <color theme="1"/>
      </right>
      <top style="dashed">
        <color theme="1"/>
      </top>
      <bottom/>
      <diagonal/>
    </border>
    <border>
      <left style="dashed">
        <color theme="1"/>
      </left>
      <right style="medium">
        <color indexed="64"/>
      </right>
      <top style="dashed">
        <color theme="1"/>
      </top>
      <bottom/>
      <diagonal/>
    </border>
    <border>
      <left style="medium">
        <color indexed="64"/>
      </left>
      <right style="medium">
        <color indexed="64"/>
      </right>
      <top style="dashed">
        <color theme="1"/>
      </top>
      <bottom style="dashed">
        <color theme="1"/>
      </bottom>
      <diagonal/>
    </border>
    <border>
      <left style="dashed">
        <color theme="1"/>
      </left>
      <right style="dashed">
        <color theme="1"/>
      </right>
      <top style="dotted">
        <color theme="1"/>
      </top>
      <bottom/>
      <diagonal/>
    </border>
    <border>
      <left style="dashed">
        <color theme="1"/>
      </left>
      <right style="medium">
        <color indexed="64"/>
      </right>
      <top style="dotted">
        <color theme="1"/>
      </top>
      <bottom/>
      <diagonal/>
    </border>
    <border>
      <left style="dashed">
        <color theme="1"/>
      </left>
      <right style="medium">
        <color theme="1"/>
      </right>
      <top style="dotted">
        <color indexed="64"/>
      </top>
      <bottom/>
      <diagonal/>
    </border>
    <border>
      <left style="dashed">
        <color theme="1"/>
      </left>
      <right style="medium">
        <color theme="1"/>
      </right>
      <top/>
      <bottom/>
      <diagonal/>
    </border>
    <border>
      <left style="dashed">
        <color theme="1"/>
      </left>
      <right style="medium">
        <color theme="1"/>
      </right>
      <top/>
      <bottom style="medium">
        <color indexed="64"/>
      </bottom>
      <diagonal/>
    </border>
    <border>
      <left style="medium">
        <color indexed="64"/>
      </left>
      <right/>
      <top style="thin">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dashed">
        <color indexed="64"/>
      </top>
      <bottom style="dashed">
        <color indexed="64"/>
      </bottom>
      <diagonal/>
    </border>
    <border>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top style="medium">
        <color indexed="64"/>
      </top>
      <bottom style="dashed">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style="dashed">
        <color theme="1"/>
      </right>
      <top style="dashed">
        <color theme="1"/>
      </top>
      <bottom style="medium">
        <color indexed="64"/>
      </bottom>
      <diagonal/>
    </border>
    <border>
      <left/>
      <right style="medium">
        <color indexed="64"/>
      </right>
      <top style="dashed">
        <color theme="1"/>
      </top>
      <bottom style="medium">
        <color indexed="64"/>
      </bottom>
      <diagonal/>
    </border>
    <border>
      <left/>
      <right style="medium">
        <color indexed="64"/>
      </right>
      <top style="dashed">
        <color theme="1"/>
      </top>
      <bottom/>
      <diagonal/>
    </border>
    <border>
      <left/>
      <right style="medium">
        <color indexed="64"/>
      </right>
      <top/>
      <bottom/>
      <diagonal/>
    </border>
    <border>
      <left style="medium">
        <color indexed="64"/>
      </left>
      <right style="dashDotDot">
        <color indexed="64"/>
      </right>
      <top style="medium">
        <color indexed="64"/>
      </top>
      <bottom style="dashDotDot">
        <color indexed="64"/>
      </bottom>
      <diagonal/>
    </border>
    <border>
      <left style="dashDotDot">
        <color indexed="64"/>
      </left>
      <right style="dashDotDot">
        <color indexed="64"/>
      </right>
      <top style="medium">
        <color indexed="64"/>
      </top>
      <bottom style="dashDotDot">
        <color indexed="64"/>
      </bottom>
      <diagonal/>
    </border>
    <border>
      <left style="dashDotDot">
        <color indexed="64"/>
      </left>
      <right style="medium">
        <color indexed="64"/>
      </right>
      <top style="medium">
        <color indexed="64"/>
      </top>
      <bottom style="dashDotDot">
        <color indexed="64"/>
      </bottom>
      <diagonal/>
    </border>
    <border>
      <left style="medium">
        <color indexed="64"/>
      </left>
      <right style="dashDotDot">
        <color indexed="64"/>
      </right>
      <top style="dashDotDot">
        <color indexed="64"/>
      </top>
      <bottom style="dashDotDot">
        <color indexed="64"/>
      </bottom>
      <diagonal/>
    </border>
    <border>
      <left style="dashDotDot">
        <color indexed="64"/>
      </left>
      <right style="dashDotDot">
        <color indexed="64"/>
      </right>
      <top style="dashDotDot">
        <color indexed="64"/>
      </top>
      <bottom style="dashDotDot">
        <color indexed="64"/>
      </bottom>
      <diagonal/>
    </border>
    <border>
      <left style="dashDotDot">
        <color indexed="64"/>
      </left>
      <right style="medium">
        <color indexed="64"/>
      </right>
      <top style="dashDotDot">
        <color indexed="64"/>
      </top>
      <bottom style="dashDotDot">
        <color indexed="64"/>
      </bottom>
      <diagonal/>
    </border>
    <border>
      <left style="medium">
        <color indexed="64"/>
      </left>
      <right style="dashDotDot">
        <color indexed="64"/>
      </right>
      <top style="dashDotDot">
        <color indexed="64"/>
      </top>
      <bottom style="medium">
        <color indexed="64"/>
      </bottom>
      <diagonal/>
    </border>
    <border>
      <left style="dashDotDot">
        <color indexed="64"/>
      </left>
      <right style="dashDotDot">
        <color indexed="64"/>
      </right>
      <top style="dashDotDot">
        <color indexed="64"/>
      </top>
      <bottom style="medium">
        <color indexed="64"/>
      </bottom>
      <diagonal/>
    </border>
    <border>
      <left style="dashDotDot">
        <color indexed="64"/>
      </left>
      <right style="medium">
        <color indexed="64"/>
      </right>
      <top style="dashDotDot">
        <color indexed="64"/>
      </top>
      <bottom style="medium">
        <color indexed="64"/>
      </bottom>
      <diagonal/>
    </border>
    <border>
      <left/>
      <right style="medium">
        <color indexed="64"/>
      </right>
      <top style="dotted">
        <color indexed="64"/>
      </top>
      <bottom/>
      <diagonal/>
    </border>
  </borders>
  <cellStyleXfs count="3">
    <xf numFmtId="0" fontId="0" fillId="0" borderId="0"/>
    <xf numFmtId="9" fontId="6" fillId="0" borderId="0" applyFont="0" applyFill="0" applyBorder="0" applyAlignment="0" applyProtection="0"/>
    <xf numFmtId="44" fontId="6" fillId="0" borderId="0" applyFont="0" applyFill="0" applyBorder="0" applyAlignment="0" applyProtection="0"/>
  </cellStyleXfs>
  <cellXfs count="229">
    <xf numFmtId="0" fontId="0" fillId="0" borderId="0" xfId="0"/>
    <xf numFmtId="10" fontId="0" fillId="6" borderId="31" xfId="0" applyNumberFormat="1" applyFill="1" applyBorder="1" applyAlignment="1">
      <alignment horizontal="center" vertical="center" wrapText="1"/>
    </xf>
    <xf numFmtId="1" fontId="0" fillId="0" borderId="0" xfId="0" applyNumberFormat="1"/>
    <xf numFmtId="1" fontId="0" fillId="0" borderId="0" xfId="0" applyNumberFormat="1" applyAlignment="1">
      <alignment horizontal="center"/>
    </xf>
    <xf numFmtId="1" fontId="0" fillId="0" borderId="0" xfId="0" applyNumberFormat="1" applyAlignment="1">
      <alignment horizontal="center" vertical="center"/>
    </xf>
    <xf numFmtId="1" fontId="9" fillId="0" borderId="29" xfId="0" applyNumberFormat="1" applyFont="1" applyBorder="1" applyAlignment="1">
      <alignment vertical="center"/>
    </xf>
    <xf numFmtId="1" fontId="9" fillId="0" borderId="0" xfId="0" applyNumberFormat="1" applyFont="1" applyAlignment="1">
      <alignment vertical="center"/>
    </xf>
    <xf numFmtId="1" fontId="4" fillId="7" borderId="20" xfId="0" applyNumberFormat="1" applyFont="1" applyFill="1" applyBorder="1" applyAlignment="1">
      <alignment horizontal="center" vertical="center" wrapText="1"/>
    </xf>
    <xf numFmtId="1" fontId="3" fillId="3" borderId="21" xfId="0" applyNumberFormat="1" applyFont="1" applyFill="1" applyBorder="1" applyAlignment="1">
      <alignment horizontal="center" vertical="center" wrapText="1"/>
    </xf>
    <xf numFmtId="1" fontId="4" fillId="7" borderId="21" xfId="0" applyNumberFormat="1" applyFont="1" applyFill="1" applyBorder="1" applyAlignment="1">
      <alignment horizontal="center" vertical="center" wrapText="1"/>
    </xf>
    <xf numFmtId="1" fontId="3" fillId="3" borderId="22" xfId="0" applyNumberFormat="1" applyFont="1" applyFill="1" applyBorder="1" applyAlignment="1">
      <alignment horizontal="center" vertical="center" wrapText="1"/>
    </xf>
    <xf numFmtId="1" fontId="4" fillId="4" borderId="21" xfId="0" applyNumberFormat="1" applyFont="1" applyFill="1" applyBorder="1" applyAlignment="1">
      <alignment horizontal="center" vertical="center" wrapText="1"/>
    </xf>
    <xf numFmtId="1" fontId="3" fillId="3" borderId="24" xfId="0" applyNumberFormat="1" applyFont="1" applyFill="1" applyBorder="1" applyAlignment="1">
      <alignment horizontal="left" vertical="center" wrapText="1"/>
    </xf>
    <xf numFmtId="1" fontId="4" fillId="4" borderId="20" xfId="0" applyNumberFormat="1" applyFont="1" applyFill="1" applyBorder="1" applyAlignment="1">
      <alignment horizontal="center" vertical="center" wrapText="1"/>
    </xf>
    <xf numFmtId="1" fontId="4" fillId="4" borderId="11" xfId="0" applyNumberFormat="1" applyFont="1" applyFill="1" applyBorder="1" applyAlignment="1">
      <alignment horizontal="center" vertical="center" wrapText="1"/>
    </xf>
    <xf numFmtId="1" fontId="3" fillId="3" borderId="23" xfId="0" applyNumberFormat="1" applyFont="1" applyFill="1" applyBorder="1" applyAlignment="1">
      <alignment horizontal="center" vertical="center" wrapText="1"/>
    </xf>
    <xf numFmtId="1" fontId="3" fillId="4" borderId="39" xfId="0" applyNumberFormat="1"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1" fontId="3" fillId="4" borderId="10" xfId="0" applyNumberFormat="1" applyFont="1" applyFill="1" applyBorder="1" applyAlignment="1">
      <alignment horizontal="center" vertical="center" wrapText="1"/>
    </xf>
    <xf numFmtId="1" fontId="3" fillId="4" borderId="6" xfId="0" applyNumberFormat="1" applyFont="1" applyFill="1" applyBorder="1" applyAlignment="1">
      <alignment horizontal="center" vertical="center" wrapText="1"/>
    </xf>
    <xf numFmtId="1" fontId="0" fillId="6" borderId="45" xfId="0" applyNumberFormat="1" applyFill="1" applyBorder="1" applyAlignment="1">
      <alignment horizontal="center" vertical="center" wrapText="1"/>
    </xf>
    <xf numFmtId="1" fontId="0" fillId="6" borderId="31" xfId="0" applyNumberFormat="1" applyFill="1" applyBorder="1" applyAlignment="1">
      <alignment horizontal="center" vertical="center" wrapText="1"/>
    </xf>
    <xf numFmtId="1" fontId="0" fillId="6" borderId="33" xfId="0" applyNumberFormat="1" applyFill="1" applyBorder="1" applyAlignment="1">
      <alignment horizontal="center" vertical="center" wrapText="1"/>
    </xf>
    <xf numFmtId="1" fontId="5" fillId="4" borderId="47" xfId="0" applyNumberFormat="1" applyFont="1" applyFill="1" applyBorder="1" applyAlignment="1">
      <alignment horizontal="center" vertical="center" wrapText="1"/>
    </xf>
    <xf numFmtId="1" fontId="2" fillId="7" borderId="19" xfId="0" applyNumberFormat="1" applyFont="1" applyFill="1" applyBorder="1" applyAlignment="1">
      <alignment horizontal="center" vertical="center" wrapText="1"/>
    </xf>
    <xf numFmtId="1" fontId="3" fillId="2" borderId="34" xfId="2" applyNumberFormat="1" applyFont="1" applyFill="1" applyBorder="1" applyAlignment="1">
      <alignment horizontal="center" vertical="center" wrapText="1"/>
    </xf>
    <xf numFmtId="1" fontId="3" fillId="2" borderId="35" xfId="2" applyNumberFormat="1" applyFont="1" applyFill="1" applyBorder="1" applyAlignment="1">
      <alignment horizontal="center" vertical="center" wrapText="1"/>
    </xf>
    <xf numFmtId="1" fontId="3" fillId="2" borderId="36" xfId="2" applyNumberFormat="1" applyFont="1" applyFill="1" applyBorder="1" applyAlignment="1">
      <alignment horizontal="center" vertical="center" wrapText="1"/>
    </xf>
    <xf numFmtId="1" fontId="3" fillId="2" borderId="40" xfId="2" applyNumberFormat="1" applyFont="1" applyFill="1" applyBorder="1" applyAlignment="1">
      <alignment horizontal="center" vertical="center" wrapText="1"/>
    </xf>
    <xf numFmtId="1" fontId="3" fillId="2" borderId="41" xfId="2" applyNumberFormat="1" applyFont="1" applyFill="1" applyBorder="1" applyAlignment="1">
      <alignment horizontal="center" vertical="center" wrapText="1"/>
    </xf>
    <xf numFmtId="1" fontId="3" fillId="2" borderId="18" xfId="2" applyNumberFormat="1" applyFont="1" applyFill="1" applyBorder="1" applyAlignment="1">
      <alignment horizontal="center" vertical="center" wrapText="1"/>
    </xf>
    <xf numFmtId="1" fontId="3" fillId="0" borderId="30" xfId="0" applyNumberFormat="1" applyFont="1" applyBorder="1" applyAlignment="1">
      <alignment horizontal="center" vertical="center" wrapText="1"/>
    </xf>
    <xf numFmtId="1" fontId="2" fillId="7" borderId="14" xfId="0" applyNumberFormat="1" applyFont="1" applyFill="1" applyBorder="1" applyAlignment="1">
      <alignment horizontal="center" vertical="center" wrapText="1"/>
    </xf>
    <xf numFmtId="1" fontId="3" fillId="2" borderId="5" xfId="2" applyNumberFormat="1" applyFont="1" applyFill="1" applyBorder="1" applyAlignment="1">
      <alignment horizontal="center" vertical="center" wrapText="1"/>
    </xf>
    <xf numFmtId="1" fontId="3" fillId="2" borderId="1" xfId="2" applyNumberFormat="1" applyFont="1" applyFill="1" applyBorder="1" applyAlignment="1">
      <alignment horizontal="center" vertical="center" wrapText="1"/>
    </xf>
    <xf numFmtId="1" fontId="3" fillId="2" borderId="6" xfId="2" applyNumberFormat="1" applyFont="1" applyFill="1" applyBorder="1" applyAlignment="1">
      <alignment horizontal="center" vertical="center" wrapText="1"/>
    </xf>
    <xf numFmtId="1" fontId="3" fillId="2" borderId="42" xfId="2" applyNumberFormat="1" applyFont="1" applyFill="1" applyBorder="1" applyAlignment="1">
      <alignment horizontal="center" vertical="center" wrapText="1"/>
    </xf>
    <xf numFmtId="1" fontId="0" fillId="6" borderId="37" xfId="0" applyNumberFormat="1" applyFill="1" applyBorder="1" applyAlignment="1">
      <alignment horizontal="center" vertical="center" wrapText="1"/>
    </xf>
    <xf numFmtId="1" fontId="0" fillId="6" borderId="0" xfId="0" applyNumberFormat="1" applyFill="1" applyAlignment="1">
      <alignment horizontal="center" vertical="center" wrapText="1"/>
    </xf>
    <xf numFmtId="1" fontId="0" fillId="0" borderId="67" xfId="0" applyNumberFormat="1" applyBorder="1" applyAlignment="1">
      <alignment wrapText="1"/>
    </xf>
    <xf numFmtId="1" fontId="3" fillId="2" borderId="65" xfId="2" applyNumberFormat="1" applyFont="1" applyFill="1" applyBorder="1" applyAlignment="1">
      <alignment horizontal="center" vertical="center" wrapText="1"/>
    </xf>
    <xf numFmtId="1" fontId="0" fillId="0" borderId="68" xfId="0" applyNumberFormat="1" applyBorder="1" applyAlignment="1">
      <alignment wrapText="1"/>
    </xf>
    <xf numFmtId="1" fontId="2" fillId="7" borderId="60" xfId="0" applyNumberFormat="1" applyFont="1" applyFill="1" applyBorder="1" applyAlignment="1">
      <alignment horizontal="center" vertical="center" wrapText="1"/>
    </xf>
    <xf numFmtId="1" fontId="3" fillId="2" borderId="61" xfId="2" applyNumberFormat="1" applyFont="1" applyFill="1" applyBorder="1" applyAlignment="1">
      <alignment horizontal="center" vertical="center" wrapText="1"/>
    </xf>
    <xf numFmtId="1" fontId="3" fillId="2" borderId="62" xfId="2" applyNumberFormat="1" applyFont="1" applyFill="1" applyBorder="1" applyAlignment="1">
      <alignment horizontal="center" vertical="center" wrapText="1"/>
    </xf>
    <xf numFmtId="1" fontId="3" fillId="2" borderId="63" xfId="2" applyNumberFormat="1" applyFont="1" applyFill="1" applyBorder="1" applyAlignment="1">
      <alignment horizontal="center" vertical="center" wrapText="1"/>
    </xf>
    <xf numFmtId="1" fontId="3" fillId="2" borderId="66" xfId="2" applyNumberFormat="1" applyFont="1" applyFill="1" applyBorder="1" applyAlignment="1">
      <alignment horizontal="center" vertical="center" wrapText="1"/>
    </xf>
    <xf numFmtId="1" fontId="0" fillId="0" borderId="68" xfId="0" applyNumberFormat="1" applyBorder="1" applyAlignment="1">
      <alignment vertical="center" wrapText="1"/>
    </xf>
    <xf numFmtId="1" fontId="2" fillId="7" borderId="15" xfId="0" applyNumberFormat="1" applyFont="1" applyFill="1" applyBorder="1" applyAlignment="1">
      <alignment horizontal="center" vertical="center" wrapText="1"/>
    </xf>
    <xf numFmtId="1" fontId="3" fillId="2" borderId="7" xfId="2" applyNumberFormat="1" applyFont="1" applyFill="1" applyBorder="1" applyAlignment="1">
      <alignment horizontal="center" vertical="center" wrapText="1"/>
    </xf>
    <xf numFmtId="1" fontId="3" fillId="2" borderId="8" xfId="2" applyNumberFormat="1" applyFont="1" applyFill="1" applyBorder="1" applyAlignment="1">
      <alignment horizontal="center" vertical="center" wrapText="1"/>
    </xf>
    <xf numFmtId="1" fontId="3" fillId="2" borderId="9" xfId="2" applyNumberFormat="1" applyFont="1" applyFill="1" applyBorder="1" applyAlignment="1">
      <alignment horizontal="center" vertical="center" wrapText="1"/>
    </xf>
    <xf numFmtId="1" fontId="3" fillId="2" borderId="43" xfId="2" applyNumberFormat="1" applyFont="1" applyFill="1" applyBorder="1" applyAlignment="1">
      <alignment horizontal="center" vertical="center" wrapText="1"/>
    </xf>
    <xf numFmtId="1" fontId="3" fillId="2" borderId="44" xfId="2" applyNumberFormat="1" applyFont="1" applyFill="1" applyBorder="1" applyAlignment="1">
      <alignment horizontal="center" vertical="center" wrapText="1"/>
    </xf>
    <xf numFmtId="1" fontId="0" fillId="6" borderId="70" xfId="0" applyNumberFormat="1" applyFill="1" applyBorder="1" applyAlignment="1">
      <alignment horizontal="center" vertical="center" wrapText="1"/>
    </xf>
    <xf numFmtId="1" fontId="0" fillId="6" borderId="38" xfId="0" applyNumberFormat="1" applyFill="1" applyBorder="1" applyAlignment="1">
      <alignment horizontal="center" vertical="center" wrapText="1"/>
    </xf>
    <xf numFmtId="1" fontId="0" fillId="6" borderId="25" xfId="0" applyNumberFormat="1" applyFill="1" applyBorder="1" applyAlignment="1">
      <alignment horizontal="center" vertical="center" wrapText="1"/>
    </xf>
    <xf numFmtId="1" fontId="0" fillId="0" borderId="69" xfId="0" applyNumberFormat="1" applyBorder="1" applyAlignment="1">
      <alignment vertical="center" wrapText="1"/>
    </xf>
    <xf numFmtId="10" fontId="0" fillId="0" borderId="0" xfId="0" applyNumberFormat="1"/>
    <xf numFmtId="10" fontId="3" fillId="3" borderId="23" xfId="0" applyNumberFormat="1" applyFont="1" applyFill="1" applyBorder="1" applyAlignment="1">
      <alignment horizontal="left" vertical="center" wrapText="1"/>
    </xf>
    <xf numFmtId="10" fontId="3" fillId="2" borderId="18" xfId="2" applyNumberFormat="1" applyFont="1" applyFill="1" applyBorder="1" applyAlignment="1">
      <alignment horizontal="center" vertical="center" wrapText="1"/>
    </xf>
    <xf numFmtId="10" fontId="3" fillId="2" borderId="65" xfId="2" applyNumberFormat="1" applyFont="1" applyFill="1" applyBorder="1" applyAlignment="1">
      <alignment horizontal="center" vertical="center" wrapText="1"/>
    </xf>
    <xf numFmtId="10" fontId="3" fillId="2" borderId="43" xfId="2" applyNumberFormat="1" applyFont="1" applyFill="1" applyBorder="1" applyAlignment="1">
      <alignment horizontal="center" vertical="center" wrapText="1"/>
    </xf>
    <xf numFmtId="1" fontId="7" fillId="5" borderId="0" xfId="0" applyNumberFormat="1" applyFont="1" applyFill="1" applyAlignment="1">
      <alignment horizontal="center" vertical="center" wrapText="1"/>
    </xf>
    <xf numFmtId="10" fontId="11" fillId="5" borderId="57" xfId="0" applyNumberFormat="1" applyFont="1" applyFill="1" applyBorder="1" applyAlignment="1">
      <alignment horizontal="center" vertical="center"/>
    </xf>
    <xf numFmtId="1" fontId="12" fillId="0" borderId="48" xfId="0" applyNumberFormat="1" applyFont="1" applyBorder="1" applyAlignment="1">
      <alignment horizontal="center" vertical="center" wrapText="1"/>
    </xf>
    <xf numFmtId="1" fontId="14" fillId="0" borderId="85" xfId="0" applyNumberFormat="1" applyFont="1" applyBorder="1" applyAlignment="1">
      <alignment vertical="center" wrapText="1"/>
    </xf>
    <xf numFmtId="1" fontId="14" fillId="0" borderId="87" xfId="0" applyNumberFormat="1" applyFont="1" applyBorder="1" applyAlignment="1">
      <alignment vertical="center" wrapText="1"/>
    </xf>
    <xf numFmtId="1" fontId="16" fillId="0" borderId="11" xfId="0" applyNumberFormat="1" applyFont="1" applyBorder="1" applyAlignment="1">
      <alignment horizontal="center" vertical="center" wrapText="1"/>
    </xf>
    <xf numFmtId="1" fontId="12" fillId="0" borderId="20" xfId="0" applyNumberFormat="1" applyFont="1" applyBorder="1" applyAlignment="1">
      <alignment horizontal="center" vertical="center" wrapText="1"/>
    </xf>
    <xf numFmtId="1" fontId="16" fillId="0" borderId="58" xfId="0" applyNumberFormat="1" applyFont="1" applyBorder="1" applyAlignment="1">
      <alignment horizontal="center" vertical="center" wrapText="1"/>
    </xf>
    <xf numFmtId="1" fontId="12" fillId="0" borderId="21" xfId="0" applyNumberFormat="1" applyFont="1" applyBorder="1" applyAlignment="1">
      <alignment horizontal="center" vertical="center" wrapText="1"/>
    </xf>
    <xf numFmtId="1" fontId="16" fillId="0" borderId="21" xfId="0" applyNumberFormat="1" applyFont="1" applyBorder="1" applyAlignment="1">
      <alignment horizontal="center" vertical="center" wrapText="1"/>
    </xf>
    <xf numFmtId="1" fontId="12" fillId="0" borderId="22" xfId="0" applyNumberFormat="1" applyFont="1" applyBorder="1" applyAlignment="1">
      <alignment horizontal="center" vertical="center" wrapText="1"/>
    </xf>
    <xf numFmtId="1" fontId="16" fillId="0" borderId="20" xfId="0" applyNumberFormat="1" applyFont="1" applyBorder="1" applyAlignment="1">
      <alignment horizontal="center" vertical="center" wrapText="1"/>
    </xf>
    <xf numFmtId="10" fontId="16" fillId="0" borderId="20" xfId="0" applyNumberFormat="1" applyFont="1" applyBorder="1" applyAlignment="1">
      <alignment horizontal="center" vertical="center" wrapText="1"/>
    </xf>
    <xf numFmtId="1" fontId="16" fillId="0" borderId="22" xfId="0" applyNumberFormat="1" applyFont="1" applyBorder="1" applyAlignment="1">
      <alignment horizontal="center" vertical="center" wrapText="1"/>
    </xf>
    <xf numFmtId="10" fontId="9" fillId="0" borderId="74" xfId="1" applyNumberFormat="1" applyFont="1" applyBorder="1" applyAlignment="1">
      <alignment horizontal="center" vertical="center" wrapText="1"/>
    </xf>
    <xf numFmtId="10" fontId="18" fillId="0" borderId="75" xfId="1" applyNumberFormat="1" applyFont="1" applyBorder="1" applyAlignment="1">
      <alignment horizontal="center" vertical="center" wrapText="1"/>
    </xf>
    <xf numFmtId="10" fontId="1" fillId="4" borderId="76" xfId="1" applyNumberFormat="1" applyFont="1" applyFill="1" applyBorder="1" applyAlignment="1">
      <alignment horizontal="center" vertical="center" wrapText="1"/>
    </xf>
    <xf numFmtId="10" fontId="1" fillId="4" borderId="77" xfId="1" applyNumberFormat="1" applyFont="1" applyFill="1" applyBorder="1" applyAlignment="1">
      <alignment horizontal="center" vertical="center" wrapText="1"/>
    </xf>
    <xf numFmtId="10" fontId="1" fillId="4" borderId="81" xfId="1" applyNumberFormat="1" applyFont="1" applyFill="1" applyBorder="1" applyAlignment="1">
      <alignment horizontal="center" vertical="center" wrapText="1"/>
    </xf>
    <xf numFmtId="10" fontId="1" fillId="4" borderId="82" xfId="1" applyNumberFormat="1" applyFont="1" applyFill="1" applyBorder="1" applyAlignment="1">
      <alignment horizontal="center" vertical="center" wrapText="1"/>
    </xf>
    <xf numFmtId="3" fontId="1" fillId="2" borderId="83" xfId="0" applyNumberFormat="1" applyFont="1" applyFill="1" applyBorder="1" applyAlignment="1">
      <alignment horizontal="center" vertical="center" wrapText="1"/>
    </xf>
    <xf numFmtId="10" fontId="18" fillId="8" borderId="78" xfId="1" applyNumberFormat="1" applyFont="1" applyFill="1" applyBorder="1" applyAlignment="1">
      <alignment horizontal="center" vertical="center" wrapText="1"/>
    </xf>
    <xf numFmtId="10" fontId="1" fillId="8" borderId="76" xfId="1" applyNumberFormat="1" applyFont="1" applyFill="1" applyBorder="1" applyAlignment="1">
      <alignment horizontal="center" vertical="center" wrapText="1"/>
    </xf>
    <xf numFmtId="10" fontId="1" fillId="9" borderId="88" xfId="0" applyNumberFormat="1" applyFont="1" applyFill="1" applyBorder="1" applyAlignment="1">
      <alignment horizontal="center" vertical="center" wrapText="1"/>
    </xf>
    <xf numFmtId="10" fontId="18" fillId="0" borderId="78" xfId="1" applyNumberFormat="1" applyFont="1" applyBorder="1" applyAlignment="1">
      <alignment horizontal="center" vertical="center" wrapText="1"/>
    </xf>
    <xf numFmtId="10" fontId="1" fillId="0" borderId="79" xfId="0" applyNumberFormat="1" applyFont="1" applyBorder="1" applyAlignment="1">
      <alignment horizontal="center" vertical="center" wrapText="1"/>
    </xf>
    <xf numFmtId="0" fontId="14" fillId="7" borderId="30" xfId="0" applyFont="1" applyFill="1" applyBorder="1" applyAlignment="1">
      <alignment horizontal="justify" vertical="center" wrapText="1"/>
    </xf>
    <xf numFmtId="1" fontId="19" fillId="0" borderId="14" xfId="0" applyNumberFormat="1" applyFont="1" applyBorder="1" applyAlignment="1">
      <alignment horizontal="center" vertical="center" wrapText="1"/>
    </xf>
    <xf numFmtId="1" fontId="1" fillId="0" borderId="46"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10" xfId="0" applyNumberFormat="1" applyFont="1" applyBorder="1" applyAlignment="1">
      <alignment horizontal="center" vertical="center" wrapText="1"/>
    </xf>
    <xf numFmtId="1" fontId="1" fillId="0" borderId="84" xfId="0" applyNumberFormat="1" applyFont="1" applyBorder="1" applyAlignment="1">
      <alignment horizontal="center" vertical="center" wrapText="1"/>
    </xf>
    <xf numFmtId="1" fontId="1" fillId="0" borderId="71" xfId="0" applyNumberFormat="1" applyFont="1" applyBorder="1" applyAlignment="1">
      <alignment horizontal="center" vertical="center" wrapText="1"/>
    </xf>
    <xf numFmtId="1" fontId="1" fillId="0" borderId="85" xfId="0" applyNumberFormat="1" applyFont="1" applyBorder="1" applyAlignment="1">
      <alignment horizontal="center" vertical="center" wrapText="1"/>
    </xf>
    <xf numFmtId="10" fontId="1" fillId="0" borderId="89" xfId="0" applyNumberFormat="1" applyFont="1" applyBorder="1" applyAlignment="1">
      <alignment horizontal="center" vertical="center" wrapText="1"/>
    </xf>
    <xf numFmtId="1" fontId="1" fillId="0" borderId="79" xfId="0" applyNumberFormat="1" applyFont="1" applyBorder="1" applyAlignment="1">
      <alignment horizontal="center" vertical="center" wrapText="1"/>
    </xf>
    <xf numFmtId="1" fontId="1" fillId="0" borderId="80" xfId="0" applyNumberFormat="1" applyFont="1" applyBorder="1" applyAlignment="1">
      <alignment horizontal="center" vertical="center" wrapText="1"/>
    </xf>
    <xf numFmtId="1" fontId="20" fillId="0" borderId="73" xfId="0" applyNumberFormat="1" applyFont="1" applyBorder="1" applyAlignment="1">
      <alignment horizontal="left" vertical="center" wrapText="1"/>
    </xf>
    <xf numFmtId="1" fontId="13" fillId="0" borderId="14" xfId="0" applyNumberFormat="1" applyFont="1" applyBorder="1" applyAlignment="1">
      <alignment horizontal="center" vertical="center" wrapText="1"/>
    </xf>
    <xf numFmtId="1" fontId="1" fillId="0" borderId="46" xfId="1" applyNumberFormat="1" applyFont="1" applyFill="1" applyBorder="1" applyAlignment="1">
      <alignment horizontal="center" vertical="center" wrapText="1"/>
    </xf>
    <xf numFmtId="1" fontId="1" fillId="0" borderId="1" xfId="1" applyNumberFormat="1" applyFont="1" applyFill="1" applyBorder="1" applyAlignment="1">
      <alignment horizontal="center" vertical="center" wrapText="1"/>
    </xf>
    <xf numFmtId="1" fontId="1" fillId="0" borderId="10" xfId="1" applyNumberFormat="1" applyFont="1" applyFill="1" applyBorder="1" applyAlignment="1">
      <alignment horizontal="center" vertical="center" wrapText="1"/>
    </xf>
    <xf numFmtId="1" fontId="1" fillId="0" borderId="84" xfId="1" applyNumberFormat="1" applyFont="1" applyFill="1" applyBorder="1" applyAlignment="1">
      <alignment horizontal="center" vertical="center" wrapText="1"/>
    </xf>
    <xf numFmtId="1" fontId="14" fillId="0" borderId="95" xfId="0" applyNumberFormat="1" applyFont="1" applyBorder="1" applyAlignment="1">
      <alignment horizontal="justify" vertical="center" wrapText="1"/>
    </xf>
    <xf numFmtId="1" fontId="1" fillId="0" borderId="32" xfId="1" applyNumberFormat="1" applyFont="1" applyFill="1" applyBorder="1" applyAlignment="1">
      <alignment horizontal="center" vertical="center" wrapText="1"/>
    </xf>
    <xf numFmtId="1" fontId="14" fillId="0" borderId="96" xfId="0" applyNumberFormat="1" applyFont="1" applyBorder="1" applyAlignment="1">
      <alignment horizontal="justify" vertical="center" wrapText="1"/>
    </xf>
    <xf numFmtId="1" fontId="9" fillId="0" borderId="14" xfId="0" applyNumberFormat="1" applyFont="1" applyBorder="1" applyAlignment="1">
      <alignment horizontal="center" vertical="center" wrapText="1"/>
    </xf>
    <xf numFmtId="1" fontId="1" fillId="0" borderId="32" xfId="0" applyNumberFormat="1" applyFont="1" applyBorder="1" applyAlignment="1">
      <alignment horizontal="center" vertical="center" wrapText="1"/>
    </xf>
    <xf numFmtId="1" fontId="9" fillId="0" borderId="59" xfId="0" applyNumberFormat="1" applyFont="1" applyBorder="1" applyAlignment="1">
      <alignment horizontal="center" vertical="center" wrapText="1"/>
    </xf>
    <xf numFmtId="1" fontId="9" fillId="0" borderId="64" xfId="0" applyNumberFormat="1" applyFont="1" applyBorder="1" applyAlignment="1">
      <alignment horizontal="center" vertical="center" wrapText="1"/>
    </xf>
    <xf numFmtId="3" fontId="1" fillId="2" borderId="71" xfId="0" applyNumberFormat="1" applyFont="1" applyFill="1" applyBorder="1" applyAlignment="1">
      <alignment horizontal="center" vertical="center" wrapText="1"/>
    </xf>
    <xf numFmtId="3" fontId="1" fillId="0" borderId="46" xfId="0" applyNumberFormat="1" applyFont="1" applyBorder="1" applyAlignment="1">
      <alignment horizontal="center" vertical="center" wrapText="1"/>
    </xf>
    <xf numFmtId="3" fontId="1" fillId="0" borderId="32" xfId="0" applyNumberFormat="1" applyFont="1" applyBorder="1" applyAlignment="1">
      <alignment horizontal="center" vertical="center" wrapText="1"/>
    </xf>
    <xf numFmtId="3" fontId="1" fillId="0" borderId="84" xfId="0" applyNumberFormat="1" applyFont="1" applyBorder="1" applyAlignment="1">
      <alignment horizontal="center" vertical="center" wrapText="1"/>
    </xf>
    <xf numFmtId="3" fontId="1" fillId="0" borderId="71" xfId="0" applyNumberFormat="1" applyFont="1" applyBorder="1" applyAlignment="1">
      <alignment horizontal="center" vertical="center" wrapText="1"/>
    </xf>
    <xf numFmtId="1" fontId="9" fillId="0" borderId="60" xfId="0" applyNumberFormat="1" applyFont="1" applyBorder="1" applyAlignment="1">
      <alignment horizontal="center" vertical="center" wrapText="1"/>
    </xf>
    <xf numFmtId="1" fontId="9" fillId="0" borderId="47" xfId="0" applyNumberFormat="1" applyFont="1" applyBorder="1" applyAlignment="1">
      <alignment horizontal="center" vertical="center" wrapText="1"/>
    </xf>
    <xf numFmtId="1" fontId="9" fillId="0" borderId="49" xfId="0" applyNumberFormat="1" applyFont="1" applyBorder="1" applyAlignment="1">
      <alignment horizontal="center" vertical="center" wrapText="1"/>
    </xf>
    <xf numFmtId="1" fontId="1" fillId="0" borderId="7" xfId="0" applyNumberFormat="1" applyFont="1" applyBorder="1" applyAlignment="1">
      <alignment horizontal="center" vertical="center" wrapText="1"/>
    </xf>
    <xf numFmtId="1" fontId="1" fillId="0" borderId="93" xfId="0" applyNumberFormat="1" applyFont="1" applyBorder="1" applyAlignment="1">
      <alignment horizontal="center" vertical="center" wrapText="1"/>
    </xf>
    <xf numFmtId="1" fontId="1" fillId="0" borderId="94" xfId="0" applyNumberFormat="1" applyFont="1" applyBorder="1" applyAlignment="1">
      <alignment horizontal="center" vertical="center" wrapText="1"/>
    </xf>
    <xf numFmtId="1" fontId="1" fillId="0" borderId="86" xfId="0" applyNumberFormat="1" applyFont="1" applyBorder="1" applyAlignment="1">
      <alignment horizontal="center" vertical="center" wrapText="1"/>
    </xf>
    <xf numFmtId="1" fontId="1" fillId="0" borderId="72" xfId="0" applyNumberFormat="1" applyFont="1" applyBorder="1" applyAlignment="1">
      <alignment horizontal="center" vertical="center" wrapText="1"/>
    </xf>
    <xf numFmtId="1" fontId="1" fillId="0" borderId="87" xfId="0" applyNumberFormat="1" applyFont="1" applyBorder="1" applyAlignment="1">
      <alignment horizontal="center" vertical="center" wrapText="1"/>
    </xf>
    <xf numFmtId="10" fontId="1" fillId="0" borderId="90" xfId="0" applyNumberFormat="1" applyFont="1" applyBorder="1" applyAlignment="1">
      <alignment horizontal="center" vertical="center" wrapText="1"/>
    </xf>
    <xf numFmtId="10" fontId="1" fillId="0" borderId="91" xfId="0" applyNumberFormat="1" applyFont="1" applyBorder="1" applyAlignment="1">
      <alignment horizontal="center" vertical="center" wrapText="1"/>
    </xf>
    <xf numFmtId="1" fontId="1" fillId="0" borderId="92" xfId="0" applyNumberFormat="1" applyFont="1" applyBorder="1" applyAlignment="1">
      <alignment horizontal="center" vertical="center" wrapText="1"/>
    </xf>
    <xf numFmtId="1" fontId="17" fillId="0" borderId="97" xfId="0" applyNumberFormat="1" applyFont="1" applyBorder="1" applyAlignment="1">
      <alignment horizontal="center" vertical="center" wrapText="1"/>
    </xf>
    <xf numFmtId="1" fontId="14" fillId="0" borderId="98" xfId="0" applyNumberFormat="1" applyFont="1" applyBorder="1" applyAlignment="1">
      <alignment horizontal="justify" vertical="center" wrapText="1"/>
    </xf>
    <xf numFmtId="0" fontId="14" fillId="0" borderId="98" xfId="0" applyFont="1" applyBorder="1" applyAlignment="1">
      <alignment horizontal="justify" vertical="center" wrapText="1"/>
    </xf>
    <xf numFmtId="0" fontId="14" fillId="0" borderId="98" xfId="0" applyFont="1" applyBorder="1" applyAlignment="1">
      <alignment horizontal="center" vertical="center" wrapText="1"/>
    </xf>
    <xf numFmtId="0" fontId="14" fillId="0" borderId="99" xfId="0" applyFont="1" applyBorder="1" applyAlignment="1">
      <alignment vertical="center" wrapText="1"/>
    </xf>
    <xf numFmtId="1" fontId="20" fillId="0" borderId="100" xfId="0" applyNumberFormat="1" applyFont="1" applyBorder="1" applyAlignment="1">
      <alignment horizontal="center" vertical="center" wrapText="1"/>
    </xf>
    <xf numFmtId="1" fontId="20" fillId="0" borderId="101" xfId="0" applyNumberFormat="1" applyFont="1" applyBorder="1" applyAlignment="1">
      <alignment horizontal="justify" vertical="center" wrapText="1"/>
    </xf>
    <xf numFmtId="1" fontId="21" fillId="0" borderId="101" xfId="0" applyNumberFormat="1" applyFont="1" applyBorder="1" applyAlignment="1">
      <alignment horizontal="left" vertical="center" wrapText="1"/>
    </xf>
    <xf numFmtId="1" fontId="22" fillId="0" borderId="101" xfId="0" applyNumberFormat="1" applyFont="1" applyBorder="1" applyAlignment="1">
      <alignment horizontal="center" vertical="center" wrapText="1"/>
    </xf>
    <xf numFmtId="1" fontId="15" fillId="0" borderId="102" xfId="0" applyNumberFormat="1" applyFont="1" applyBorder="1" applyAlignment="1">
      <alignment horizontal="left" vertical="center" wrapText="1"/>
    </xf>
    <xf numFmtId="1" fontId="12" fillId="0" borderId="100" xfId="0" applyNumberFormat="1" applyFont="1" applyBorder="1" applyAlignment="1">
      <alignment horizontal="center" vertical="center" wrapText="1"/>
    </xf>
    <xf numFmtId="1" fontId="14" fillId="0" borderId="101" xfId="0" applyNumberFormat="1" applyFont="1" applyBorder="1" applyAlignment="1">
      <alignment horizontal="justify" vertical="center" wrapText="1"/>
    </xf>
    <xf numFmtId="1" fontId="14" fillId="0" borderId="101" xfId="0" applyNumberFormat="1" applyFont="1" applyBorder="1" applyAlignment="1">
      <alignment horizontal="left" vertical="center" wrapText="1"/>
    </xf>
    <xf numFmtId="1" fontId="14" fillId="0" borderId="101" xfId="0" applyNumberFormat="1" applyFont="1" applyBorder="1" applyAlignment="1">
      <alignment horizontal="center" vertical="center" wrapText="1"/>
    </xf>
    <xf numFmtId="0" fontId="14" fillId="0" borderId="102" xfId="0" applyFont="1" applyBorder="1" applyAlignment="1">
      <alignment vertical="center" wrapText="1"/>
    </xf>
    <xf numFmtId="1" fontId="17" fillId="0" borderId="101" xfId="0" applyNumberFormat="1" applyFont="1" applyBorder="1" applyAlignment="1">
      <alignment horizontal="justify" vertical="center" wrapText="1"/>
    </xf>
    <xf numFmtId="1" fontId="12" fillId="0" borderId="101" xfId="0" applyNumberFormat="1" applyFont="1" applyBorder="1" applyAlignment="1">
      <alignment vertical="center" wrapText="1"/>
    </xf>
    <xf numFmtId="1" fontId="12" fillId="0" borderId="102" xfId="0" applyNumberFormat="1" applyFont="1" applyBorder="1" applyAlignment="1">
      <alignment vertical="center" wrapText="1"/>
    </xf>
    <xf numFmtId="1" fontId="12" fillId="0" borderId="101" xfId="0" applyNumberFormat="1" applyFont="1" applyBorder="1" applyAlignment="1">
      <alignment horizontal="justify" vertical="center" wrapText="1"/>
    </xf>
    <xf numFmtId="1" fontId="12" fillId="0" borderId="102" xfId="0" applyNumberFormat="1" applyFont="1" applyBorder="1" applyAlignment="1">
      <alignment horizontal="left" vertical="center" wrapText="1"/>
    </xf>
    <xf numFmtId="1" fontId="24" fillId="0" borderId="101" xfId="0" applyNumberFormat="1" applyFont="1" applyBorder="1" applyAlignment="1">
      <alignment horizontal="left" vertical="center" wrapText="1"/>
    </xf>
    <xf numFmtId="1" fontId="24" fillId="0" borderId="101" xfId="0" applyNumberFormat="1" applyFont="1" applyBorder="1" applyAlignment="1">
      <alignment vertical="center" wrapText="1"/>
    </xf>
    <xf numFmtId="1" fontId="12" fillId="0" borderId="101" xfId="0" applyNumberFormat="1" applyFont="1" applyBorder="1" applyAlignment="1">
      <alignment horizontal="center" vertical="center" wrapText="1"/>
    </xf>
    <xf numFmtId="1" fontId="14" fillId="0" borderId="102" xfId="0" applyNumberFormat="1" applyFont="1" applyBorder="1" applyAlignment="1">
      <alignment vertical="center" wrapText="1"/>
    </xf>
    <xf numFmtId="1" fontId="14" fillId="0" borderId="102" xfId="0" applyNumberFormat="1" applyFont="1" applyBorder="1" applyAlignment="1">
      <alignment horizontal="left" vertical="center" wrapText="1"/>
    </xf>
    <xf numFmtId="1" fontId="17" fillId="0" borderId="100" xfId="0" applyNumberFormat="1" applyFont="1" applyBorder="1" applyAlignment="1">
      <alignment horizontal="center" vertical="center" wrapText="1"/>
    </xf>
    <xf numFmtId="1" fontId="17" fillId="0" borderId="101" xfId="0" applyNumberFormat="1" applyFont="1" applyBorder="1" applyAlignment="1">
      <alignment vertical="center" wrapText="1"/>
    </xf>
    <xf numFmtId="1" fontId="23" fillId="0" borderId="101" xfId="0" applyNumberFormat="1" applyFont="1" applyBorder="1" applyAlignment="1">
      <alignment horizontal="center" vertical="center" wrapText="1"/>
    </xf>
    <xf numFmtId="1" fontId="17" fillId="0" borderId="102" xfId="0" applyNumberFormat="1" applyFont="1" applyBorder="1" applyAlignment="1">
      <alignment vertical="center" wrapText="1"/>
    </xf>
    <xf numFmtId="1" fontId="23" fillId="0" borderId="101" xfId="0" applyNumberFormat="1" applyFont="1" applyBorder="1" applyAlignment="1">
      <alignment horizontal="justify" vertical="center" wrapText="1"/>
    </xf>
    <xf numFmtId="1" fontId="23" fillId="0" borderId="102" xfId="0" applyNumberFormat="1" applyFont="1" applyBorder="1" applyAlignment="1">
      <alignment horizontal="left" vertical="center" wrapText="1"/>
    </xf>
    <xf numFmtId="1" fontId="23" fillId="0" borderId="102" xfId="0" applyNumberFormat="1" applyFont="1" applyBorder="1" applyAlignment="1">
      <alignment horizontal="justify" vertical="center" wrapText="1"/>
    </xf>
    <xf numFmtId="1" fontId="17" fillId="0" borderId="102" xfId="0" applyNumberFormat="1" applyFont="1" applyBorder="1" applyAlignment="1">
      <alignment horizontal="left" vertical="center" wrapText="1"/>
    </xf>
    <xf numFmtId="1" fontId="12" fillId="0" borderId="101" xfId="0" applyNumberFormat="1" applyFont="1" applyBorder="1" applyAlignment="1">
      <alignment horizontal="left" vertical="center" wrapText="1"/>
    </xf>
    <xf numFmtId="1" fontId="12" fillId="0" borderId="102" xfId="0" applyNumberFormat="1" applyFont="1" applyBorder="1" applyAlignment="1">
      <alignment horizontal="justify" vertical="center" wrapText="1"/>
    </xf>
    <xf numFmtId="1" fontId="14" fillId="4" borderId="101" xfId="0" applyNumberFormat="1" applyFont="1" applyFill="1" applyBorder="1" applyAlignment="1">
      <alignment horizontal="justify" vertical="center" wrapText="1"/>
    </xf>
    <xf numFmtId="1" fontId="24" fillId="0" borderId="102" xfId="0" applyNumberFormat="1" applyFont="1" applyBorder="1" applyAlignment="1">
      <alignment vertical="center" wrapText="1"/>
    </xf>
    <xf numFmtId="1" fontId="12" fillId="0" borderId="103" xfId="0" applyNumberFormat="1" applyFont="1" applyBorder="1" applyAlignment="1">
      <alignment horizontal="center" vertical="center" wrapText="1"/>
    </xf>
    <xf numFmtId="1" fontId="14" fillId="0" borderId="104" xfId="0" applyNumberFormat="1" applyFont="1" applyBorder="1" applyAlignment="1">
      <alignment horizontal="justify" vertical="center" wrapText="1"/>
    </xf>
    <xf numFmtId="1" fontId="14" fillId="0" borderId="104" xfId="0" applyNumberFormat="1" applyFont="1" applyBorder="1" applyAlignment="1">
      <alignment horizontal="center" vertical="center" wrapText="1"/>
    </xf>
    <xf numFmtId="1" fontId="12" fillId="0" borderId="105" xfId="0" applyNumberFormat="1" applyFont="1" applyBorder="1" applyAlignment="1">
      <alignment horizontal="left" vertical="center" wrapText="1"/>
    </xf>
    <xf numFmtId="0" fontId="2" fillId="10" borderId="73" xfId="0" applyFont="1" applyFill="1" applyBorder="1" applyAlignment="1">
      <alignment horizontal="justify" vertical="center" wrapText="1"/>
    </xf>
    <xf numFmtId="0" fontId="2" fillId="7" borderId="73" xfId="0" applyFont="1" applyFill="1" applyBorder="1" applyAlignment="1">
      <alignment horizontal="justify" vertical="center" wrapText="1"/>
    </xf>
    <xf numFmtId="0" fontId="2" fillId="7" borderId="106" xfId="0" applyFont="1" applyFill="1" applyBorder="1" applyAlignment="1">
      <alignment horizontal="justify" vertical="center" wrapText="1"/>
    </xf>
    <xf numFmtId="1" fontId="9" fillId="0" borderId="14" xfId="1" applyNumberFormat="1" applyFont="1" applyFill="1" applyBorder="1" applyAlignment="1">
      <alignment horizontal="center" vertical="center" wrapText="1"/>
    </xf>
    <xf numFmtId="1" fontId="9" fillId="0" borderId="14" xfId="1" applyNumberFormat="1" applyFont="1" applyBorder="1" applyAlignment="1">
      <alignment horizontal="center" vertical="center" wrapText="1"/>
    </xf>
    <xf numFmtId="164" fontId="1" fillId="0" borderId="79" xfId="0" applyNumberFormat="1" applyFont="1" applyBorder="1" applyAlignment="1">
      <alignment horizontal="center" vertical="center" wrapText="1"/>
    </xf>
    <xf numFmtId="1" fontId="16" fillId="0" borderId="13" xfId="0" applyNumberFormat="1" applyFont="1" applyBorder="1" applyAlignment="1">
      <alignment horizontal="center" vertical="center" wrapText="1"/>
    </xf>
    <xf numFmtId="1" fontId="16" fillId="0" borderId="11" xfId="0" applyNumberFormat="1" applyFont="1" applyBorder="1" applyAlignment="1">
      <alignment horizontal="center" vertical="center" wrapText="1"/>
    </xf>
    <xf numFmtId="1" fontId="16" fillId="0" borderId="12" xfId="0" applyNumberFormat="1" applyFont="1" applyBorder="1" applyAlignment="1">
      <alignment horizontal="center" vertical="center" wrapText="1"/>
    </xf>
    <xf numFmtId="1" fontId="12" fillId="0" borderId="50" xfId="0" applyNumberFormat="1" applyFont="1" applyBorder="1" applyAlignment="1">
      <alignment horizontal="center" vertical="center" wrapText="1"/>
    </xf>
    <xf numFmtId="1" fontId="12" fillId="0" borderId="51" xfId="0" applyNumberFormat="1" applyFont="1" applyBorder="1" applyAlignment="1">
      <alignment horizontal="center" vertical="center" wrapText="1"/>
    </xf>
    <xf numFmtId="1" fontId="12" fillId="0" borderId="52" xfId="0" applyNumberFormat="1" applyFont="1" applyBorder="1" applyAlignment="1">
      <alignment horizontal="center" vertical="center" wrapText="1"/>
    </xf>
    <xf numFmtId="1" fontId="12" fillId="0" borderId="56" xfId="0" applyNumberFormat="1" applyFont="1" applyBorder="1" applyAlignment="1">
      <alignment horizontal="center" vertical="center" wrapText="1"/>
    </xf>
    <xf numFmtId="1" fontId="12" fillId="0" borderId="53" xfId="0" applyNumberFormat="1" applyFont="1" applyBorder="1" applyAlignment="1">
      <alignment horizontal="center" vertical="center" wrapText="1"/>
    </xf>
    <xf numFmtId="1" fontId="12" fillId="0" borderId="54" xfId="0" applyNumberFormat="1" applyFont="1" applyBorder="1" applyAlignment="1">
      <alignment horizontal="center" vertical="center" wrapText="1"/>
    </xf>
    <xf numFmtId="1" fontId="12" fillId="0" borderId="55" xfId="0" applyNumberFormat="1" applyFont="1" applyBorder="1" applyAlignment="1">
      <alignment horizontal="center" vertical="center" wrapText="1"/>
    </xf>
    <xf numFmtId="1" fontId="15" fillId="0" borderId="11" xfId="0" applyNumberFormat="1" applyFont="1" applyBorder="1" applyAlignment="1">
      <alignment horizontal="center" vertical="center"/>
    </xf>
    <xf numFmtId="1" fontId="15" fillId="0" borderId="12" xfId="0" applyNumberFormat="1" applyFont="1" applyBorder="1" applyAlignment="1">
      <alignment horizontal="center" vertical="center"/>
    </xf>
    <xf numFmtId="1" fontId="9" fillId="0" borderId="28" xfId="0" applyNumberFormat="1" applyFont="1" applyBorder="1" applyAlignment="1">
      <alignment horizontal="center" vertical="center" wrapText="1"/>
    </xf>
    <xf numFmtId="1" fontId="9" fillId="0" borderId="28" xfId="0" applyNumberFormat="1" applyFont="1" applyBorder="1" applyAlignment="1">
      <alignment horizontal="center" vertical="center"/>
    </xf>
    <xf numFmtId="1" fontId="9" fillId="0" borderId="28" xfId="0" applyNumberFormat="1" applyFont="1" applyBorder="1" applyAlignment="1">
      <alignment horizontal="center" vertical="top" wrapText="1"/>
    </xf>
    <xf numFmtId="1" fontId="9" fillId="0" borderId="28" xfId="0" applyNumberFormat="1" applyFont="1" applyBorder="1" applyAlignment="1">
      <alignment horizontal="center" vertical="top"/>
    </xf>
    <xf numFmtId="1" fontId="0" fillId="0" borderId="0" xfId="0" applyNumberFormat="1" applyAlignment="1">
      <alignment horizontal="center"/>
    </xf>
    <xf numFmtId="1" fontId="16" fillId="0" borderId="100" xfId="0" applyNumberFormat="1" applyFont="1" applyBorder="1" applyAlignment="1">
      <alignment horizontal="center" vertical="center" wrapText="1"/>
    </xf>
    <xf numFmtId="1" fontId="16" fillId="0" borderId="101" xfId="0" applyNumberFormat="1" applyFont="1" applyBorder="1" applyAlignment="1">
      <alignment horizontal="center" vertical="center" wrapText="1"/>
    </xf>
    <xf numFmtId="1" fontId="16" fillId="0" borderId="102" xfId="0" applyNumberFormat="1" applyFont="1" applyBorder="1" applyAlignment="1">
      <alignment horizontal="center" vertical="center" wrapText="1"/>
    </xf>
    <xf numFmtId="1" fontId="12" fillId="0" borderId="100" xfId="0" applyNumberFormat="1" applyFont="1" applyBorder="1" applyAlignment="1">
      <alignment horizontal="center" vertical="center" wrapText="1"/>
    </xf>
    <xf numFmtId="1" fontId="12" fillId="0" borderId="101" xfId="0" applyNumberFormat="1" applyFont="1" applyBorder="1" applyAlignment="1">
      <alignment horizontal="justify" vertical="center" wrapText="1"/>
    </xf>
    <xf numFmtId="1" fontId="12" fillId="0" borderId="101" xfId="0" applyNumberFormat="1" applyFont="1" applyBorder="1" applyAlignment="1">
      <alignment horizontal="left" vertical="center" wrapText="1"/>
    </xf>
    <xf numFmtId="1" fontId="14" fillId="0" borderId="101" xfId="0" applyNumberFormat="1" applyFont="1" applyBorder="1" applyAlignment="1">
      <alignment horizontal="justify" vertical="center" wrapText="1"/>
    </xf>
    <xf numFmtId="1" fontId="5" fillId="4" borderId="13" xfId="0" applyNumberFormat="1" applyFont="1" applyFill="1" applyBorder="1" applyAlignment="1">
      <alignment horizontal="center" vertical="center" wrapText="1"/>
    </xf>
    <xf numFmtId="1" fontId="5" fillId="4" borderId="12" xfId="0" applyNumberFormat="1" applyFont="1" applyFill="1" applyBorder="1" applyAlignment="1">
      <alignment horizontal="center" vertical="center" wrapText="1"/>
    </xf>
    <xf numFmtId="1" fontId="7" fillId="5" borderId="2" xfId="0" applyNumberFormat="1" applyFont="1" applyFill="1" applyBorder="1" applyAlignment="1">
      <alignment horizontal="center" vertical="center" wrapText="1"/>
    </xf>
    <xf numFmtId="1" fontId="7" fillId="5" borderId="3" xfId="0" applyNumberFormat="1" applyFont="1" applyFill="1" applyBorder="1" applyAlignment="1">
      <alignment horizontal="center" vertical="center" wrapText="1"/>
    </xf>
    <xf numFmtId="1" fontId="7" fillId="5" borderId="26" xfId="0" applyNumberFormat="1" applyFont="1" applyFill="1" applyBorder="1" applyAlignment="1">
      <alignment horizontal="center" vertical="center" wrapText="1"/>
    </xf>
    <xf numFmtId="1" fontId="7" fillId="5" borderId="0" xfId="0" applyNumberFormat="1" applyFont="1" applyFill="1" applyAlignment="1">
      <alignment horizontal="center" vertical="center" wrapText="1"/>
    </xf>
    <xf numFmtId="1" fontId="15" fillId="0" borderId="11" xfId="0" applyNumberFormat="1" applyFont="1" applyBorder="1" applyAlignment="1">
      <alignment horizontal="center" vertical="center" wrapText="1"/>
    </xf>
    <xf numFmtId="1" fontId="15" fillId="0" borderId="12" xfId="0" applyNumberFormat="1" applyFont="1" applyBorder="1" applyAlignment="1">
      <alignment horizontal="center" vertical="center" wrapText="1"/>
    </xf>
    <xf numFmtId="1" fontId="7" fillId="5" borderId="27" xfId="0" applyNumberFormat="1" applyFont="1" applyFill="1" applyBorder="1" applyAlignment="1">
      <alignment horizontal="center" vertical="center" wrapText="1"/>
    </xf>
    <xf numFmtId="1" fontId="7" fillId="5" borderId="25" xfId="0" applyNumberFormat="1" applyFont="1" applyFill="1" applyBorder="1" applyAlignment="1">
      <alignment horizontal="center" vertical="center" wrapText="1"/>
    </xf>
    <xf numFmtId="1" fontId="2" fillId="3" borderId="2" xfId="0" applyNumberFormat="1" applyFont="1" applyFill="1" applyBorder="1" applyAlignment="1">
      <alignment horizontal="center" vertical="center" wrapText="1"/>
    </xf>
    <xf numFmtId="1" fontId="2" fillId="3" borderId="3" xfId="0" applyNumberFormat="1" applyFont="1" applyFill="1" applyBorder="1" applyAlignment="1">
      <alignment horizontal="center" vertical="center" wrapText="1"/>
    </xf>
    <xf numFmtId="1" fontId="2" fillId="3" borderId="4" xfId="0" applyNumberFormat="1" applyFont="1" applyFill="1" applyBorder="1" applyAlignment="1">
      <alignment horizontal="center" vertical="center" wrapText="1"/>
    </xf>
    <xf numFmtId="1" fontId="2" fillId="3" borderId="13" xfId="0" applyNumberFormat="1" applyFont="1" applyFill="1" applyBorder="1" applyAlignment="1">
      <alignment horizontal="center" vertical="center" wrapText="1"/>
    </xf>
    <xf numFmtId="1" fontId="2" fillId="3" borderId="11" xfId="0" applyNumberFormat="1" applyFont="1" applyFill="1" applyBorder="1" applyAlignment="1">
      <alignment horizontal="center" vertical="center" wrapText="1"/>
    </xf>
    <xf numFmtId="1" fontId="2" fillId="3" borderId="12" xfId="0" applyNumberFormat="1" applyFont="1" applyFill="1" applyBorder="1" applyAlignment="1">
      <alignment horizontal="center" vertical="center" wrapText="1"/>
    </xf>
    <xf numFmtId="1" fontId="5" fillId="5" borderId="13" xfId="0" applyNumberFormat="1" applyFont="1" applyFill="1" applyBorder="1" applyAlignment="1">
      <alignment horizontal="center" vertical="center" wrapText="1"/>
    </xf>
    <xf numFmtId="1" fontId="5" fillId="5" borderId="11" xfId="0" applyNumberFormat="1" applyFont="1" applyFill="1" applyBorder="1" applyAlignment="1">
      <alignment horizontal="center" vertical="center" wrapText="1"/>
    </xf>
    <xf numFmtId="1" fontId="5" fillId="5" borderId="12" xfId="0" applyNumberFormat="1" applyFont="1" applyFill="1" applyBorder="1" applyAlignment="1">
      <alignment horizontal="center" vertical="center" wrapText="1"/>
    </xf>
    <xf numFmtId="1" fontId="2" fillId="2" borderId="16" xfId="0" applyNumberFormat="1" applyFont="1" applyFill="1" applyBorder="1" applyAlignment="1">
      <alignment horizontal="center" vertical="center" wrapText="1"/>
    </xf>
    <xf numFmtId="1" fontId="2" fillId="2" borderId="17" xfId="0" applyNumberFormat="1" applyFont="1" applyFill="1" applyBorder="1" applyAlignment="1">
      <alignment horizontal="center" vertical="center" wrapText="1"/>
    </xf>
    <xf numFmtId="1" fontId="2" fillId="3" borderId="16" xfId="0" applyNumberFormat="1" applyFont="1" applyFill="1" applyBorder="1" applyAlignment="1">
      <alignment horizontal="center" vertical="center" wrapText="1"/>
    </xf>
    <xf numFmtId="1" fontId="2" fillId="3" borderId="17" xfId="0" applyNumberFormat="1" applyFont="1" applyFill="1" applyBorder="1" applyAlignment="1">
      <alignment horizontal="center" vertical="center" wrapText="1"/>
    </xf>
    <xf numFmtId="1" fontId="8" fillId="5" borderId="13" xfId="0" applyNumberFormat="1" applyFont="1" applyFill="1" applyBorder="1" applyAlignment="1">
      <alignment horizontal="center" vertical="center"/>
    </xf>
    <xf numFmtId="1" fontId="8" fillId="5" borderId="11" xfId="0" applyNumberFormat="1" applyFont="1" applyFill="1" applyBorder="1" applyAlignment="1">
      <alignment horizontal="center" vertical="center"/>
    </xf>
    <xf numFmtId="1" fontId="8" fillId="5" borderId="12" xfId="0" applyNumberFormat="1" applyFont="1" applyFill="1" applyBorder="1" applyAlignment="1">
      <alignment horizontal="center" vertical="center"/>
    </xf>
    <xf numFmtId="1" fontId="16" fillId="0" borderId="19" xfId="0" applyNumberFormat="1" applyFont="1" applyBorder="1" applyAlignment="1">
      <alignment horizontal="center" vertical="center" wrapText="1"/>
    </xf>
    <xf numFmtId="1" fontId="16" fillId="0" borderId="15" xfId="0" applyNumberFormat="1" applyFont="1" applyBorder="1" applyAlignment="1">
      <alignment horizontal="center" vertical="center" wrapText="1"/>
    </xf>
  </cellXfs>
  <cellStyles count="3">
    <cellStyle name="Moneda" xfId="2" builtinId="4"/>
    <cellStyle name="Normal" xfId="0" builtinId="0"/>
    <cellStyle name="Porcentaje" xfId="1" builtinId="5"/>
  </cellStyles>
  <dxfs count="51">
    <dxf>
      <font>
        <color rgb="FF9C5700"/>
      </font>
      <fill>
        <patternFill>
          <bgColor rgb="FFFFEB9C"/>
        </patternFill>
      </fill>
    </dxf>
    <dxf>
      <font>
        <color rgb="FF9C5700"/>
      </font>
      <fill>
        <patternFill>
          <bgColor rgb="FFFFEB9C"/>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rgb="FF00B05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000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rgb="FF00B050"/>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ont>
        <color rgb="FF9C5700"/>
      </font>
      <fill>
        <patternFill>
          <bgColor rgb="FFFFEB9C"/>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rgb="FF9C5700"/>
      </font>
      <fill>
        <patternFill>
          <bgColor rgb="FFFFEB9C"/>
        </patternFill>
      </fill>
    </dxf>
    <dxf>
      <fill>
        <patternFill patternType="none">
          <bgColor auto="1"/>
        </patternFill>
      </fill>
    </dxf>
    <dxf>
      <font>
        <color rgb="FF9C5700"/>
      </font>
      <fill>
        <patternFill>
          <bgColor rgb="FFFFEB9C"/>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ont>
        <color rgb="FF9C5700"/>
      </font>
      <fill>
        <patternFill>
          <bgColor rgb="FFFFEB9C"/>
        </patternFill>
      </fill>
    </dxf>
    <dxf>
      <fill>
        <patternFill>
          <bgColor rgb="FF00B05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ill>
        <patternFill patternType="none">
          <bgColor auto="1"/>
        </patternFill>
      </fill>
    </dxf>
    <dxf>
      <font>
        <color rgb="FF006100"/>
      </font>
      <fill>
        <patternFill>
          <bgColor rgb="FFC6EFCE"/>
        </patternFill>
      </fill>
    </dxf>
  </dxfs>
  <tableStyles count="0" defaultTableStyle="TableStyleMedium2" defaultPivotStyle="PivotStyleLight16"/>
  <colors>
    <mruColors>
      <color rgb="FFFFEB9C"/>
      <color rgb="FFC7EFCE"/>
      <color rgb="FF942C2C"/>
      <color rgb="FFC84043"/>
      <color rgb="FFD56D6F"/>
      <color rgb="FF611D1D"/>
      <color rgb="FFD3676A"/>
      <color rgb="FF611C1D"/>
      <color rgb="FF8E000F"/>
      <color rgb="FF285A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115660</xdr:colOff>
      <xdr:row>0</xdr:row>
      <xdr:rowOff>54429</xdr:rowOff>
    </xdr:from>
    <xdr:to>
      <xdr:col>2</xdr:col>
      <xdr:colOff>1018900</xdr:colOff>
      <xdr:row>8</xdr:row>
      <xdr:rowOff>130969</xdr:rowOff>
    </xdr:to>
    <xdr:pic>
      <xdr:nvPicPr>
        <xdr:cNvPr id="3" name="Imagen 2">
          <a:extLst>
            <a:ext uri="{FF2B5EF4-FFF2-40B4-BE49-F238E27FC236}">
              <a16:creationId xmlns:a16="http://schemas.microsoft.com/office/drawing/2014/main" id="{95E8EF9C-D18D-4A41-A459-E543F96DC1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7660" y="54429"/>
          <a:ext cx="2887027" cy="2231571"/>
        </a:xfrm>
        <a:prstGeom prst="rect">
          <a:avLst/>
        </a:prstGeom>
      </xdr:spPr>
    </xdr:pic>
    <xdr:clientData/>
  </xdr:twoCellAnchor>
  <xdr:twoCellAnchor editAs="oneCell">
    <xdr:from>
      <xdr:col>2</xdr:col>
      <xdr:colOff>1976437</xdr:colOff>
      <xdr:row>0</xdr:row>
      <xdr:rowOff>166687</xdr:rowOff>
    </xdr:from>
    <xdr:to>
      <xdr:col>3</xdr:col>
      <xdr:colOff>438830</xdr:colOff>
      <xdr:row>8</xdr:row>
      <xdr:rowOff>119857</xdr:rowOff>
    </xdr:to>
    <xdr:pic>
      <xdr:nvPicPr>
        <xdr:cNvPr id="4" name="Imagen 3">
          <a:extLst>
            <a:ext uri="{FF2B5EF4-FFF2-40B4-BE49-F238E27FC236}">
              <a16:creationId xmlns:a16="http://schemas.microsoft.com/office/drawing/2014/main" id="{3583FE28-1A59-4BE0-97AE-7D51A8F41D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05250" y="166687"/>
          <a:ext cx="2095501" cy="2095501"/>
        </a:xfrm>
        <a:prstGeom prst="rect">
          <a:avLst/>
        </a:prstGeom>
      </xdr:spPr>
    </xdr:pic>
    <xdr:clientData/>
  </xdr:twoCellAnchor>
  <xdr:oneCellAnchor>
    <xdr:from>
      <xdr:col>4</xdr:col>
      <xdr:colOff>1645627</xdr:colOff>
      <xdr:row>59</xdr:row>
      <xdr:rowOff>0</xdr:rowOff>
    </xdr:from>
    <xdr:ext cx="65" cy="172227"/>
    <xdr:sp macro="" textlink="">
      <xdr:nvSpPr>
        <xdr:cNvPr id="9" name="CuadroTexto 8">
          <a:extLst>
            <a:ext uri="{FF2B5EF4-FFF2-40B4-BE49-F238E27FC236}">
              <a16:creationId xmlns:a16="http://schemas.microsoft.com/office/drawing/2014/main" id="{CFBAB9DC-955B-4D40-8CEE-2E373F574989}"/>
            </a:ext>
          </a:extLst>
        </xdr:cNvPr>
        <xdr:cNvSpPr txBox="1"/>
      </xdr:nvSpPr>
      <xdr:spPr>
        <a:xfrm>
          <a:off x="8255977" y="638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59</xdr:row>
      <xdr:rowOff>0</xdr:rowOff>
    </xdr:from>
    <xdr:ext cx="65" cy="172227"/>
    <xdr:sp macro="" textlink="">
      <xdr:nvSpPr>
        <xdr:cNvPr id="10" name="CuadroTexto 9">
          <a:extLst>
            <a:ext uri="{FF2B5EF4-FFF2-40B4-BE49-F238E27FC236}">
              <a16:creationId xmlns:a16="http://schemas.microsoft.com/office/drawing/2014/main" id="{864B74C3-A198-41A6-81C0-454007E21B32}"/>
            </a:ext>
          </a:extLst>
        </xdr:cNvPr>
        <xdr:cNvSpPr txBox="1"/>
      </xdr:nvSpPr>
      <xdr:spPr>
        <a:xfrm>
          <a:off x="8255977" y="638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59</xdr:row>
      <xdr:rowOff>0</xdr:rowOff>
    </xdr:from>
    <xdr:ext cx="65" cy="172227"/>
    <xdr:sp macro="" textlink="">
      <xdr:nvSpPr>
        <xdr:cNvPr id="11" name="CuadroTexto 10">
          <a:extLst>
            <a:ext uri="{FF2B5EF4-FFF2-40B4-BE49-F238E27FC236}">
              <a16:creationId xmlns:a16="http://schemas.microsoft.com/office/drawing/2014/main" id="{91DD8397-7FA8-48CB-806A-6F8758E22B30}"/>
            </a:ext>
          </a:extLst>
        </xdr:cNvPr>
        <xdr:cNvSpPr txBox="1"/>
      </xdr:nvSpPr>
      <xdr:spPr>
        <a:xfrm>
          <a:off x="8255977" y="638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59</xdr:row>
      <xdr:rowOff>0</xdr:rowOff>
    </xdr:from>
    <xdr:ext cx="65" cy="172227"/>
    <xdr:sp macro="" textlink="">
      <xdr:nvSpPr>
        <xdr:cNvPr id="12" name="CuadroTexto 11">
          <a:extLst>
            <a:ext uri="{FF2B5EF4-FFF2-40B4-BE49-F238E27FC236}">
              <a16:creationId xmlns:a16="http://schemas.microsoft.com/office/drawing/2014/main" id="{47F67139-C256-47C9-919D-6C034FCF9461}"/>
            </a:ext>
          </a:extLst>
        </xdr:cNvPr>
        <xdr:cNvSpPr txBox="1"/>
      </xdr:nvSpPr>
      <xdr:spPr>
        <a:xfrm>
          <a:off x="8255977" y="6381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33" name="CuadroTexto 32">
          <a:extLst>
            <a:ext uri="{FF2B5EF4-FFF2-40B4-BE49-F238E27FC236}">
              <a16:creationId xmlns:a16="http://schemas.microsoft.com/office/drawing/2014/main" id="{667D4A05-AB3E-4E07-A2D6-3B2D67F361B4}"/>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34" name="CuadroTexto 33">
          <a:extLst>
            <a:ext uri="{FF2B5EF4-FFF2-40B4-BE49-F238E27FC236}">
              <a16:creationId xmlns:a16="http://schemas.microsoft.com/office/drawing/2014/main" id="{0EEEC88F-7655-45C3-AD7D-6F56E18D2E74}"/>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35" name="CuadroTexto 34">
          <a:extLst>
            <a:ext uri="{FF2B5EF4-FFF2-40B4-BE49-F238E27FC236}">
              <a16:creationId xmlns:a16="http://schemas.microsoft.com/office/drawing/2014/main" id="{1BDB4EA3-4225-47F9-9C60-D38E60642E28}"/>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36" name="CuadroTexto 35">
          <a:extLst>
            <a:ext uri="{FF2B5EF4-FFF2-40B4-BE49-F238E27FC236}">
              <a16:creationId xmlns:a16="http://schemas.microsoft.com/office/drawing/2014/main" id="{74773CF3-E024-4126-9D75-941182E93C49}"/>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37" name="CuadroTexto 36">
          <a:extLst>
            <a:ext uri="{FF2B5EF4-FFF2-40B4-BE49-F238E27FC236}">
              <a16:creationId xmlns:a16="http://schemas.microsoft.com/office/drawing/2014/main" id="{DE1BCFF2-372C-4EFE-88EC-323963D23B98}"/>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38" name="CuadroTexto 37">
          <a:extLst>
            <a:ext uri="{FF2B5EF4-FFF2-40B4-BE49-F238E27FC236}">
              <a16:creationId xmlns:a16="http://schemas.microsoft.com/office/drawing/2014/main" id="{4490C975-F62C-4C47-B46A-8575CEBF1F67}"/>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39" name="CuadroTexto 38">
          <a:extLst>
            <a:ext uri="{FF2B5EF4-FFF2-40B4-BE49-F238E27FC236}">
              <a16:creationId xmlns:a16="http://schemas.microsoft.com/office/drawing/2014/main" id="{29356DC2-9E1C-4C29-A0AC-36453A0A2990}"/>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40" name="CuadroTexto 39">
          <a:extLst>
            <a:ext uri="{FF2B5EF4-FFF2-40B4-BE49-F238E27FC236}">
              <a16:creationId xmlns:a16="http://schemas.microsoft.com/office/drawing/2014/main" id="{FE7E44D5-05FB-4AA1-8069-4807E97AC9FD}"/>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41" name="CuadroTexto 40">
          <a:extLst>
            <a:ext uri="{FF2B5EF4-FFF2-40B4-BE49-F238E27FC236}">
              <a16:creationId xmlns:a16="http://schemas.microsoft.com/office/drawing/2014/main" id="{0B4E8641-D753-4EB0-9472-EF0558E4B861}"/>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42" name="CuadroTexto 41">
          <a:extLst>
            <a:ext uri="{FF2B5EF4-FFF2-40B4-BE49-F238E27FC236}">
              <a16:creationId xmlns:a16="http://schemas.microsoft.com/office/drawing/2014/main" id="{A25381CC-3D2A-4277-A34A-AAFFDA0B1091}"/>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43" name="CuadroTexto 42">
          <a:extLst>
            <a:ext uri="{FF2B5EF4-FFF2-40B4-BE49-F238E27FC236}">
              <a16:creationId xmlns:a16="http://schemas.microsoft.com/office/drawing/2014/main" id="{B66904F3-83F1-48BA-B846-522589BC9084}"/>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44" name="CuadroTexto 43">
          <a:extLst>
            <a:ext uri="{FF2B5EF4-FFF2-40B4-BE49-F238E27FC236}">
              <a16:creationId xmlns:a16="http://schemas.microsoft.com/office/drawing/2014/main" id="{250A9E0B-0770-422C-8B89-7073B3295C48}"/>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45" name="CuadroTexto 44">
          <a:extLst>
            <a:ext uri="{FF2B5EF4-FFF2-40B4-BE49-F238E27FC236}">
              <a16:creationId xmlns:a16="http://schemas.microsoft.com/office/drawing/2014/main" id="{5A59AF51-ECD0-43CF-84A4-19660E1C90A3}"/>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46" name="CuadroTexto 45">
          <a:extLst>
            <a:ext uri="{FF2B5EF4-FFF2-40B4-BE49-F238E27FC236}">
              <a16:creationId xmlns:a16="http://schemas.microsoft.com/office/drawing/2014/main" id="{4BB87BA7-5D62-48C1-A661-F8C212630917}"/>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47" name="CuadroTexto 46">
          <a:extLst>
            <a:ext uri="{FF2B5EF4-FFF2-40B4-BE49-F238E27FC236}">
              <a16:creationId xmlns:a16="http://schemas.microsoft.com/office/drawing/2014/main" id="{91C8FC2E-0CFE-4654-831D-2E4F1ADA4D44}"/>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48" name="CuadroTexto 47">
          <a:extLst>
            <a:ext uri="{FF2B5EF4-FFF2-40B4-BE49-F238E27FC236}">
              <a16:creationId xmlns:a16="http://schemas.microsoft.com/office/drawing/2014/main" id="{FA759004-1C18-4C8A-A349-00AF12091A09}"/>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49" name="CuadroTexto 48">
          <a:extLst>
            <a:ext uri="{FF2B5EF4-FFF2-40B4-BE49-F238E27FC236}">
              <a16:creationId xmlns:a16="http://schemas.microsoft.com/office/drawing/2014/main" id="{DE3D79D3-9DD0-4BE2-A0AA-54B8E795E9E9}"/>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50" name="CuadroTexto 49">
          <a:extLst>
            <a:ext uri="{FF2B5EF4-FFF2-40B4-BE49-F238E27FC236}">
              <a16:creationId xmlns:a16="http://schemas.microsoft.com/office/drawing/2014/main" id="{8DC0E8B6-9C24-4760-8353-35133F1A7BBD}"/>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51" name="CuadroTexto 50">
          <a:extLst>
            <a:ext uri="{FF2B5EF4-FFF2-40B4-BE49-F238E27FC236}">
              <a16:creationId xmlns:a16="http://schemas.microsoft.com/office/drawing/2014/main" id="{7617EA02-6559-4FBD-9ABA-4B62BAA75963}"/>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52" name="CuadroTexto 51">
          <a:extLst>
            <a:ext uri="{FF2B5EF4-FFF2-40B4-BE49-F238E27FC236}">
              <a16:creationId xmlns:a16="http://schemas.microsoft.com/office/drawing/2014/main" id="{8A00DF5D-07B0-432F-8F93-2BFB6D6F3E06}"/>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53" name="CuadroTexto 52">
          <a:extLst>
            <a:ext uri="{FF2B5EF4-FFF2-40B4-BE49-F238E27FC236}">
              <a16:creationId xmlns:a16="http://schemas.microsoft.com/office/drawing/2014/main" id="{B39C5680-B749-4FFB-BB19-C7775AF4CE1B}"/>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54" name="CuadroTexto 53">
          <a:extLst>
            <a:ext uri="{FF2B5EF4-FFF2-40B4-BE49-F238E27FC236}">
              <a16:creationId xmlns:a16="http://schemas.microsoft.com/office/drawing/2014/main" id="{584CE64B-0ED4-43EC-907F-C35662585705}"/>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55" name="CuadroTexto 54">
          <a:extLst>
            <a:ext uri="{FF2B5EF4-FFF2-40B4-BE49-F238E27FC236}">
              <a16:creationId xmlns:a16="http://schemas.microsoft.com/office/drawing/2014/main" id="{5348CBBB-195C-4BA4-91D2-6F2F452E12A6}"/>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oneCellAnchor>
    <xdr:from>
      <xdr:col>4</xdr:col>
      <xdr:colOff>1645627</xdr:colOff>
      <xdr:row>33</xdr:row>
      <xdr:rowOff>0</xdr:rowOff>
    </xdr:from>
    <xdr:ext cx="65" cy="172227"/>
    <xdr:sp macro="" textlink="">
      <xdr:nvSpPr>
        <xdr:cNvPr id="56" name="CuadroTexto 55">
          <a:extLst>
            <a:ext uri="{FF2B5EF4-FFF2-40B4-BE49-F238E27FC236}">
              <a16:creationId xmlns:a16="http://schemas.microsoft.com/office/drawing/2014/main" id="{5370434B-7129-4725-ADD5-CE251AA114AD}"/>
            </a:ext>
          </a:extLst>
        </xdr:cNvPr>
        <xdr:cNvSpPr txBox="1"/>
      </xdr:nvSpPr>
      <xdr:spPr>
        <a:xfrm>
          <a:off x="8503627" y="1258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MX" sz="1100"/>
        </a:p>
      </xdr:txBody>
    </xdr:sp>
    <xdr:clientData/>
  </xdr:oneCellAnchor>
  <xdr:twoCellAnchor editAs="oneCell">
    <xdr:from>
      <xdr:col>21</xdr:col>
      <xdr:colOff>971550</xdr:colOff>
      <xdr:row>0</xdr:row>
      <xdr:rowOff>114301</xdr:rowOff>
    </xdr:from>
    <xdr:to>
      <xdr:col>23</xdr:col>
      <xdr:colOff>3924299</xdr:colOff>
      <xdr:row>8</xdr:row>
      <xdr:rowOff>181142</xdr:rowOff>
    </xdr:to>
    <xdr:pic>
      <xdr:nvPicPr>
        <xdr:cNvPr id="57" name="Imagen 56">
          <a:extLst>
            <a:ext uri="{FF2B5EF4-FFF2-40B4-BE49-F238E27FC236}">
              <a16:creationId xmlns:a16="http://schemas.microsoft.com/office/drawing/2014/main" id="{BA20FDF7-54DF-EE64-81BF-2285B7EE3EF0}"/>
            </a:ext>
          </a:extLst>
        </xdr:cNvPr>
        <xdr:cNvPicPr>
          <a:picLocks noChangeAspect="1"/>
        </xdr:cNvPicPr>
      </xdr:nvPicPr>
      <xdr:blipFill>
        <a:blip xmlns:r="http://schemas.openxmlformats.org/officeDocument/2006/relationships" r:embed="rId3"/>
        <a:stretch>
          <a:fillRect/>
        </a:stretch>
      </xdr:blipFill>
      <xdr:spPr>
        <a:xfrm>
          <a:off x="28060650" y="114301"/>
          <a:ext cx="5543550" cy="224171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07"/>
  <sheetViews>
    <sheetView tabSelected="1" topLeftCell="Q80" zoomScale="80" zoomScaleNormal="80" workbookViewId="0">
      <selection activeCell="V90" sqref="V90"/>
    </sheetView>
  </sheetViews>
  <sheetFormatPr baseColWidth="10" defaultColWidth="11.42578125" defaultRowHeight="15" x14ac:dyDescent="0.25"/>
  <cols>
    <col min="1" max="1" width="11.42578125" style="2"/>
    <col min="2" max="2" width="28.85546875" style="2" customWidth="1"/>
    <col min="3" max="3" width="54.140625" style="2" customWidth="1"/>
    <col min="4" max="4" width="31.42578125" style="2" customWidth="1"/>
    <col min="5" max="5" width="26.85546875" style="2" customWidth="1"/>
    <col min="6" max="6" width="32.7109375" style="2" customWidth="1"/>
    <col min="7" max="7" width="23.140625" style="2" customWidth="1"/>
    <col min="8" max="8" width="20" style="2" customWidth="1"/>
    <col min="9" max="9" width="18.85546875" style="2" customWidth="1"/>
    <col min="10" max="10" width="20.140625" style="2" customWidth="1"/>
    <col min="11" max="11" width="20.42578125" style="2" customWidth="1"/>
    <col min="12" max="12" width="22.42578125" style="2" customWidth="1"/>
    <col min="13" max="14" width="19" style="2" customWidth="1"/>
    <col min="15" max="15" width="19.140625" style="2" customWidth="1"/>
    <col min="16" max="16" width="21.28515625" style="58" bestFit="1" customWidth="1"/>
    <col min="17" max="17" width="21.28515625" style="2" bestFit="1" customWidth="1"/>
    <col min="18" max="19" width="19.140625" style="2" bestFit="1" customWidth="1"/>
    <col min="20" max="20" width="24.28515625" style="2" bestFit="1" customWidth="1"/>
    <col min="21" max="23" width="19.28515625" style="2" customWidth="1"/>
    <col min="24" max="24" width="78.42578125" style="2" customWidth="1"/>
    <col min="25" max="16384" width="11.42578125" style="2"/>
  </cols>
  <sheetData>
    <row r="1" spans="1:24" ht="15.75" thickBot="1" x14ac:dyDescent="0.3"/>
    <row r="2" spans="1:24" ht="27.75" x14ac:dyDescent="0.25">
      <c r="E2" s="203" t="s">
        <v>0</v>
      </c>
      <c r="F2" s="204"/>
      <c r="G2" s="204"/>
      <c r="H2" s="204"/>
      <c r="I2" s="204"/>
      <c r="J2" s="204"/>
      <c r="K2" s="204"/>
      <c r="L2" s="204"/>
      <c r="M2" s="204"/>
      <c r="N2" s="204"/>
      <c r="O2" s="204"/>
      <c r="P2" s="204"/>
      <c r="Q2" s="204"/>
      <c r="R2" s="204"/>
      <c r="S2" s="204"/>
      <c r="T2" s="63"/>
    </row>
    <row r="3" spans="1:24" ht="27.75" x14ac:dyDescent="0.25">
      <c r="E3" s="205" t="s">
        <v>1</v>
      </c>
      <c r="F3" s="206"/>
      <c r="G3" s="206"/>
      <c r="H3" s="206"/>
      <c r="I3" s="206"/>
      <c r="J3" s="206"/>
      <c r="K3" s="206"/>
      <c r="L3" s="206"/>
      <c r="M3" s="206"/>
      <c r="N3" s="206"/>
      <c r="O3" s="206"/>
      <c r="P3" s="206"/>
      <c r="Q3" s="206"/>
      <c r="R3" s="206"/>
      <c r="S3" s="206"/>
      <c r="T3" s="63"/>
    </row>
    <row r="4" spans="1:24" ht="27.75" x14ac:dyDescent="0.25">
      <c r="E4" s="205" t="s">
        <v>2</v>
      </c>
      <c r="F4" s="206"/>
      <c r="G4" s="206"/>
      <c r="H4" s="206"/>
      <c r="I4" s="206"/>
      <c r="J4" s="206"/>
      <c r="K4" s="206"/>
      <c r="L4" s="206"/>
      <c r="M4" s="206"/>
      <c r="N4" s="206"/>
      <c r="O4" s="206"/>
      <c r="P4" s="206"/>
      <c r="Q4" s="206"/>
      <c r="R4" s="206"/>
      <c r="S4" s="206"/>
      <c r="T4" s="63"/>
    </row>
    <row r="5" spans="1:24" ht="27.75" x14ac:dyDescent="0.25">
      <c r="E5" s="209" t="s">
        <v>3</v>
      </c>
      <c r="F5" s="210"/>
      <c r="G5" s="210"/>
      <c r="H5" s="210"/>
      <c r="I5" s="210"/>
      <c r="J5" s="210"/>
      <c r="K5" s="210"/>
      <c r="L5" s="210"/>
      <c r="M5" s="210"/>
      <c r="N5" s="210"/>
      <c r="O5" s="210"/>
      <c r="P5" s="210"/>
      <c r="Q5" s="210"/>
      <c r="R5" s="210"/>
      <c r="S5" s="210"/>
      <c r="T5" s="63"/>
    </row>
    <row r="9" spans="1:24" ht="15.75" thickBot="1" x14ac:dyDescent="0.3"/>
    <row r="10" spans="1:24" ht="21" thickBot="1" x14ac:dyDescent="0.3">
      <c r="G10" s="224" t="s">
        <v>4</v>
      </c>
      <c r="H10" s="225"/>
      <c r="I10" s="225"/>
      <c r="J10" s="225"/>
      <c r="K10" s="225"/>
      <c r="L10" s="225"/>
      <c r="M10" s="225"/>
      <c r="N10" s="225"/>
      <c r="O10" s="225"/>
      <c r="P10" s="225"/>
      <c r="Q10" s="225"/>
      <c r="R10" s="225"/>
      <c r="S10" s="225"/>
      <c r="T10" s="225"/>
      <c r="U10" s="225"/>
      <c r="V10" s="225"/>
      <c r="W10" s="226"/>
    </row>
    <row r="11" spans="1:24" ht="16.5" thickBot="1" x14ac:dyDescent="0.3">
      <c r="A11" s="2" t="s">
        <v>5</v>
      </c>
      <c r="B11" s="180" t="s">
        <v>6</v>
      </c>
      <c r="C11" s="182" t="s">
        <v>7</v>
      </c>
      <c r="D11" s="184" t="s">
        <v>8</v>
      </c>
      <c r="E11" s="185"/>
      <c r="F11" s="186"/>
      <c r="G11" s="187" t="s">
        <v>9</v>
      </c>
      <c r="H11" s="187"/>
      <c r="I11" s="187"/>
      <c r="J11" s="187"/>
      <c r="K11" s="188"/>
      <c r="L11" s="207" t="s">
        <v>10</v>
      </c>
      <c r="M11" s="207"/>
      <c r="N11" s="207"/>
      <c r="O11" s="208"/>
      <c r="P11" s="177" t="s">
        <v>11</v>
      </c>
      <c r="Q11" s="178"/>
      <c r="R11" s="178"/>
      <c r="S11" s="179"/>
      <c r="T11" s="68"/>
      <c r="U11" s="178" t="s">
        <v>12</v>
      </c>
      <c r="V11" s="178"/>
      <c r="W11" s="178"/>
      <c r="X11" s="227" t="s">
        <v>13</v>
      </c>
    </row>
    <row r="12" spans="1:24" ht="111" thickBot="1" x14ac:dyDescent="0.3">
      <c r="B12" s="181"/>
      <c r="C12" s="183"/>
      <c r="D12" s="65" t="s">
        <v>14</v>
      </c>
      <c r="E12" s="65" t="s">
        <v>15</v>
      </c>
      <c r="F12" s="65" t="s">
        <v>16</v>
      </c>
      <c r="G12" s="69" t="s">
        <v>17</v>
      </c>
      <c r="H12" s="70" t="s">
        <v>18</v>
      </c>
      <c r="I12" s="71" t="s">
        <v>19</v>
      </c>
      <c r="J12" s="72" t="s">
        <v>20</v>
      </c>
      <c r="K12" s="73" t="s">
        <v>21</v>
      </c>
      <c r="L12" s="74" t="s">
        <v>18</v>
      </c>
      <c r="M12" s="71" t="s">
        <v>19</v>
      </c>
      <c r="N12" s="72" t="s">
        <v>20</v>
      </c>
      <c r="O12" s="73" t="s">
        <v>21</v>
      </c>
      <c r="P12" s="75" t="s">
        <v>18</v>
      </c>
      <c r="Q12" s="72" t="s">
        <v>19</v>
      </c>
      <c r="R12" s="72" t="s">
        <v>20</v>
      </c>
      <c r="S12" s="76" t="s">
        <v>21</v>
      </c>
      <c r="T12" s="72" t="s">
        <v>18</v>
      </c>
      <c r="U12" s="72" t="s">
        <v>19</v>
      </c>
      <c r="V12" s="72" t="s">
        <v>20</v>
      </c>
      <c r="W12" s="76" t="s">
        <v>21</v>
      </c>
      <c r="X12" s="228"/>
    </row>
    <row r="13" spans="1:24" ht="120.75" x14ac:dyDescent="0.25">
      <c r="B13" s="130" t="s">
        <v>22</v>
      </c>
      <c r="C13" s="131" t="s">
        <v>81</v>
      </c>
      <c r="D13" s="132" t="s">
        <v>82</v>
      </c>
      <c r="E13" s="133" t="s">
        <v>76</v>
      </c>
      <c r="F13" s="134" t="s">
        <v>83</v>
      </c>
      <c r="G13" s="77">
        <v>0.80469999999999997</v>
      </c>
      <c r="H13" s="78">
        <v>0.20119999999999999</v>
      </c>
      <c r="I13" s="79">
        <v>0.20119999999999999</v>
      </c>
      <c r="J13" s="79">
        <v>0.20119999999999999</v>
      </c>
      <c r="K13" s="80">
        <v>0.2011</v>
      </c>
      <c r="L13" s="81">
        <v>0.20119999999999999</v>
      </c>
      <c r="M13" s="82">
        <v>0.20119999999999999</v>
      </c>
      <c r="N13" s="82">
        <v>0.20119999999999999</v>
      </c>
      <c r="O13" s="83"/>
      <c r="P13" s="84">
        <f>IFERROR((L13/H13),"100%")</f>
        <v>1</v>
      </c>
      <c r="Q13" s="85">
        <f>IFERROR((M13/I13),"100%")</f>
        <v>1</v>
      </c>
      <c r="R13" s="85">
        <v>1</v>
      </c>
      <c r="S13" s="86"/>
      <c r="T13" s="87">
        <f>IFERROR((L13/G13),"No Programado")</f>
        <v>0.25003106747856346</v>
      </c>
      <c r="U13" s="88">
        <f>IFERROR((L13+M13)/(G13),"No Programado")</f>
        <v>0.50006213495712692</v>
      </c>
      <c r="V13" s="88">
        <f t="shared" ref="V13:V16" si="0">IFERROR((M13+N13+L13)/(G13),"No Programado")</f>
        <v>0.75009320243569022</v>
      </c>
      <c r="W13" s="86"/>
      <c r="X13" s="89" t="s">
        <v>277</v>
      </c>
    </row>
    <row r="14" spans="1:24" ht="15.75" hidden="1" x14ac:dyDescent="0.25">
      <c r="B14" s="194" t="s">
        <v>24</v>
      </c>
      <c r="C14" s="195"/>
      <c r="D14" s="195"/>
      <c r="E14" s="195"/>
      <c r="F14" s="196"/>
      <c r="G14" s="90"/>
      <c r="H14" s="91"/>
      <c r="I14" s="92"/>
      <c r="J14" s="92"/>
      <c r="K14" s="93"/>
      <c r="L14" s="94"/>
      <c r="M14" s="95"/>
      <c r="N14" s="95"/>
      <c r="O14" s="96"/>
      <c r="P14" s="97" t="str">
        <f>IFERROR((L14/H14),"100%")</f>
        <v>100%</v>
      </c>
      <c r="Q14" s="88" t="str">
        <f>IFERROR((M14/I14),"100%")</f>
        <v>100%</v>
      </c>
      <c r="R14" s="98" t="str">
        <f>IFERROR((N14/J14),"100%")</f>
        <v>100%</v>
      </c>
      <c r="S14" s="99" t="str">
        <f>IFERROR((O14/K14),"100%")</f>
        <v>100%</v>
      </c>
      <c r="T14" s="97" t="str">
        <f t="shared" ref="T14:T15" si="1">IFERROR((L14/G14),"No Programado")</f>
        <v>No Programado</v>
      </c>
      <c r="U14" s="88" t="str">
        <f t="shared" ref="U14:U19" si="2">IFERROR((L14+M14)/(G14),"No Programado")</f>
        <v>No Programado</v>
      </c>
      <c r="V14" s="88" t="str">
        <f t="shared" si="0"/>
        <v>No Programado</v>
      </c>
      <c r="W14" s="99"/>
      <c r="X14" s="100"/>
    </row>
    <row r="15" spans="1:24" ht="90" hidden="1" x14ac:dyDescent="0.25">
      <c r="B15" s="135" t="s">
        <v>25</v>
      </c>
      <c r="C15" s="136" t="s">
        <v>26</v>
      </c>
      <c r="D15" s="137" t="s">
        <v>84</v>
      </c>
      <c r="E15" s="138" t="s">
        <v>23</v>
      </c>
      <c r="F15" s="139" t="s">
        <v>85</v>
      </c>
      <c r="G15" s="101">
        <v>1</v>
      </c>
      <c r="H15" s="102"/>
      <c r="I15" s="103"/>
      <c r="J15" s="103"/>
      <c r="K15" s="104">
        <v>1</v>
      </c>
      <c r="L15" s="105">
        <v>1</v>
      </c>
      <c r="M15" s="95">
        <v>1</v>
      </c>
      <c r="N15" s="95"/>
      <c r="O15" s="96"/>
      <c r="P15" s="97" t="str">
        <f t="shared" ref="P15:Q15" si="3">IFERROR((L15/H15),"100%")</f>
        <v>100%</v>
      </c>
      <c r="Q15" s="88" t="str">
        <f t="shared" si="3"/>
        <v>100%</v>
      </c>
      <c r="R15" s="98"/>
      <c r="S15" s="99"/>
      <c r="T15" s="97">
        <f t="shared" si="1"/>
        <v>1</v>
      </c>
      <c r="U15" s="88">
        <f t="shared" si="2"/>
        <v>2</v>
      </c>
      <c r="V15" s="88">
        <f t="shared" si="0"/>
        <v>2</v>
      </c>
      <c r="W15" s="99"/>
      <c r="X15" s="106" t="s">
        <v>27</v>
      </c>
    </row>
    <row r="16" spans="1:24" ht="199.5" customHeight="1" x14ac:dyDescent="0.25">
      <c r="B16" s="140" t="s">
        <v>77</v>
      </c>
      <c r="C16" s="141" t="s">
        <v>78</v>
      </c>
      <c r="D16" s="142" t="s">
        <v>79</v>
      </c>
      <c r="E16" s="143" t="s">
        <v>80</v>
      </c>
      <c r="F16" s="144" t="s">
        <v>83</v>
      </c>
      <c r="G16" s="175">
        <v>100</v>
      </c>
      <c r="H16" s="102"/>
      <c r="I16" s="102">
        <v>100</v>
      </c>
      <c r="J16" s="102"/>
      <c r="K16" s="107"/>
      <c r="L16" s="105"/>
      <c r="M16" s="95">
        <v>100</v>
      </c>
      <c r="N16" s="95"/>
      <c r="O16" s="96"/>
      <c r="P16" s="97"/>
      <c r="Q16" s="88">
        <v>1</v>
      </c>
      <c r="R16" s="98"/>
      <c r="S16" s="99"/>
      <c r="T16" s="97"/>
      <c r="U16" s="88">
        <v>1</v>
      </c>
      <c r="V16" s="88">
        <f t="shared" si="0"/>
        <v>1</v>
      </c>
      <c r="W16" s="99"/>
      <c r="X16" s="108" t="s">
        <v>278</v>
      </c>
    </row>
    <row r="17" spans="2:24" ht="206.25" customHeight="1" x14ac:dyDescent="0.25">
      <c r="B17" s="140" t="s">
        <v>28</v>
      </c>
      <c r="C17" s="145" t="s">
        <v>86</v>
      </c>
      <c r="D17" s="146" t="s">
        <v>87</v>
      </c>
      <c r="E17" s="143" t="s">
        <v>29</v>
      </c>
      <c r="F17" s="147" t="s">
        <v>88</v>
      </c>
      <c r="G17" s="109">
        <v>473</v>
      </c>
      <c r="H17" s="91">
        <v>118</v>
      </c>
      <c r="I17" s="91">
        <v>118</v>
      </c>
      <c r="J17" s="91">
        <v>118</v>
      </c>
      <c r="K17" s="110">
        <v>119</v>
      </c>
      <c r="L17" s="94">
        <v>118</v>
      </c>
      <c r="M17" s="95">
        <v>118</v>
      </c>
      <c r="N17" s="95">
        <v>118</v>
      </c>
      <c r="O17" s="96"/>
      <c r="P17" s="97">
        <f>IFERROR((L17/H17),"100%")</f>
        <v>1</v>
      </c>
      <c r="Q17" s="88">
        <f>IFERROR((M17/I17),"100%")</f>
        <v>1</v>
      </c>
      <c r="R17" s="88">
        <f>IFERROR((N17/J17),"100%")</f>
        <v>1</v>
      </c>
      <c r="S17" s="99"/>
      <c r="T17" s="97">
        <f>IFERROR((L17)/(G17),"No Programado")</f>
        <v>0.24947145877378435</v>
      </c>
      <c r="U17" s="88">
        <f>IFERROR((L17+M17)/(G17),"No Programado")</f>
        <v>0.4989429175475687</v>
      </c>
      <c r="V17" s="88">
        <f>IFERROR((M17+N17+L17)/(G17),"No Programado")</f>
        <v>0.7484143763213531</v>
      </c>
      <c r="W17" s="99"/>
      <c r="X17" s="66" t="s">
        <v>279</v>
      </c>
    </row>
    <row r="18" spans="2:24" ht="129" customHeight="1" x14ac:dyDescent="0.25">
      <c r="B18" s="140" t="s">
        <v>30</v>
      </c>
      <c r="C18" s="148" t="s">
        <v>89</v>
      </c>
      <c r="D18" s="141" t="s">
        <v>90</v>
      </c>
      <c r="E18" s="143" t="s">
        <v>29</v>
      </c>
      <c r="F18" s="149" t="s">
        <v>91</v>
      </c>
      <c r="G18" s="111">
        <v>2290</v>
      </c>
      <c r="H18" s="91">
        <v>573</v>
      </c>
      <c r="I18" s="91">
        <v>573</v>
      </c>
      <c r="J18" s="91">
        <v>572</v>
      </c>
      <c r="K18" s="110">
        <v>572</v>
      </c>
      <c r="L18" s="94">
        <v>573</v>
      </c>
      <c r="M18" s="95">
        <v>573</v>
      </c>
      <c r="N18" s="95">
        <v>573</v>
      </c>
      <c r="O18" s="96"/>
      <c r="P18" s="97">
        <f t="shared" ref="P18:Q28" si="4">IFERROR((L18/H18),"100%")</f>
        <v>1</v>
      </c>
      <c r="Q18" s="88">
        <f t="shared" ref="Q18:R33" si="5">IFERROR((M18/I18),"100%")</f>
        <v>1</v>
      </c>
      <c r="R18" s="88">
        <f>IFERROR((N18/J18),"100%")</f>
        <v>1.0017482517482517</v>
      </c>
      <c r="S18" s="99"/>
      <c r="T18" s="97">
        <f t="shared" ref="T18:T76" si="6">IFERROR((L18)/(G18),"No Programado")</f>
        <v>0.25021834061135373</v>
      </c>
      <c r="U18" s="88">
        <f t="shared" si="2"/>
        <v>0.50043668122270746</v>
      </c>
      <c r="V18" s="88">
        <f t="shared" ref="V18:V79" si="7">IFERROR((M18+N18+L18)/(G18),"No Programado")</f>
        <v>0.75065502183406119</v>
      </c>
      <c r="W18" s="99"/>
      <c r="X18" s="66" t="s">
        <v>280</v>
      </c>
    </row>
    <row r="19" spans="2:24" ht="123" customHeight="1" x14ac:dyDescent="0.25">
      <c r="B19" s="140" t="s">
        <v>30</v>
      </c>
      <c r="C19" s="148" t="s">
        <v>92</v>
      </c>
      <c r="D19" s="141" t="s">
        <v>93</v>
      </c>
      <c r="E19" s="143" t="s">
        <v>29</v>
      </c>
      <c r="F19" s="149" t="s">
        <v>94</v>
      </c>
      <c r="G19" s="111">
        <v>1190.6666666666667</v>
      </c>
      <c r="H19" s="91">
        <v>298</v>
      </c>
      <c r="I19" s="91">
        <v>298</v>
      </c>
      <c r="J19" s="91">
        <v>298</v>
      </c>
      <c r="K19" s="110">
        <v>297</v>
      </c>
      <c r="L19" s="94">
        <v>298</v>
      </c>
      <c r="M19" s="95">
        <v>298</v>
      </c>
      <c r="N19" s="95">
        <v>298</v>
      </c>
      <c r="O19" s="96"/>
      <c r="P19" s="97">
        <f>IFERROR((L19/H19),"100%")</f>
        <v>1</v>
      </c>
      <c r="Q19" s="88">
        <f>IFERROR((M19/I19),"100%")</f>
        <v>1</v>
      </c>
      <c r="R19" s="88">
        <f t="shared" si="5"/>
        <v>1</v>
      </c>
      <c r="S19" s="99"/>
      <c r="T19" s="97">
        <f>IFERROR((L19)/(G19),"No Programado")</f>
        <v>0.25027995520716684</v>
      </c>
      <c r="U19" s="88">
        <f t="shared" si="2"/>
        <v>0.50055991041433368</v>
      </c>
      <c r="V19" s="88">
        <f t="shared" si="7"/>
        <v>0.75083986562150051</v>
      </c>
      <c r="W19" s="99"/>
      <c r="X19" s="66" t="s">
        <v>281</v>
      </c>
    </row>
    <row r="20" spans="2:24" ht="108.75" x14ac:dyDescent="0.25">
      <c r="B20" s="140" t="s">
        <v>31</v>
      </c>
      <c r="C20" s="150" t="s">
        <v>95</v>
      </c>
      <c r="D20" s="146" t="s">
        <v>96</v>
      </c>
      <c r="E20" s="143" t="s">
        <v>29</v>
      </c>
      <c r="F20" s="147" t="s">
        <v>97</v>
      </c>
      <c r="G20" s="112">
        <v>6</v>
      </c>
      <c r="H20" s="91">
        <v>1</v>
      </c>
      <c r="I20" s="91">
        <v>1</v>
      </c>
      <c r="J20" s="91">
        <v>3</v>
      </c>
      <c r="K20" s="110">
        <v>1</v>
      </c>
      <c r="L20" s="94">
        <f t="shared" ref="L20:L66" si="8">H20</f>
        <v>1</v>
      </c>
      <c r="M20" s="95">
        <v>1</v>
      </c>
      <c r="N20" s="95">
        <v>3</v>
      </c>
      <c r="O20" s="96"/>
      <c r="P20" s="97">
        <f>IFERROR((L20/H20),"100%")</f>
        <v>1</v>
      </c>
      <c r="Q20" s="88">
        <f>IFERROR((M20/I20),"100%")</f>
        <v>1</v>
      </c>
      <c r="R20" s="88">
        <f t="shared" si="5"/>
        <v>1</v>
      </c>
      <c r="S20" s="99"/>
      <c r="T20" s="97">
        <f t="shared" si="6"/>
        <v>0.16666666666666666</v>
      </c>
      <c r="U20" s="88">
        <f t="shared" ref="U20:U76" si="9">IFERROR((L20+M20)/(G20),"No Programado")</f>
        <v>0.33333333333333331</v>
      </c>
      <c r="V20" s="88">
        <f t="shared" si="7"/>
        <v>0.83333333333333337</v>
      </c>
      <c r="W20" s="99"/>
      <c r="X20" s="66" t="s">
        <v>282</v>
      </c>
    </row>
    <row r="21" spans="2:24" ht="78.75" x14ac:dyDescent="0.25">
      <c r="B21" s="140" t="s">
        <v>30</v>
      </c>
      <c r="C21" s="151" t="s">
        <v>98</v>
      </c>
      <c r="D21" s="141" t="s">
        <v>99</v>
      </c>
      <c r="E21" s="143" t="s">
        <v>29</v>
      </c>
      <c r="F21" s="149" t="s">
        <v>100</v>
      </c>
      <c r="G21" s="111">
        <v>3</v>
      </c>
      <c r="H21" s="91">
        <f t="shared" ref="H21" si="10">G21/4</f>
        <v>0.75</v>
      </c>
      <c r="I21" s="91"/>
      <c r="J21" s="91">
        <f t="shared" ref="J21" si="11">G21/4</f>
        <v>0.75</v>
      </c>
      <c r="K21" s="110">
        <f t="shared" ref="K21:K24" si="12">G21/4</f>
        <v>0.75</v>
      </c>
      <c r="L21" s="94">
        <f t="shared" si="8"/>
        <v>0.75</v>
      </c>
      <c r="M21" s="113"/>
      <c r="N21" s="95">
        <v>1</v>
      </c>
      <c r="O21" s="96"/>
      <c r="P21" s="97">
        <f t="shared" si="4"/>
        <v>1</v>
      </c>
      <c r="Q21" s="88" t="str">
        <f>IFERROR((M21/I21),"100%")</f>
        <v>100%</v>
      </c>
      <c r="R21" s="88">
        <f>IFERROR((N21/J21),"100%")</f>
        <v>1.3333333333333333</v>
      </c>
      <c r="S21" s="99"/>
      <c r="T21" s="97">
        <f>IFERROR((L21)/(G21),"No Programado")</f>
        <v>0.25</v>
      </c>
      <c r="U21" s="88">
        <f>IFERROR((L21+M21)/(G21),"No Programado")</f>
        <v>0.25</v>
      </c>
      <c r="V21" s="88">
        <f t="shared" si="7"/>
        <v>0.58333333333333337</v>
      </c>
      <c r="W21" s="99"/>
      <c r="X21" s="66" t="s">
        <v>283</v>
      </c>
    </row>
    <row r="22" spans="2:24" ht="108.75" x14ac:dyDescent="0.25">
      <c r="B22" s="140" t="s">
        <v>30</v>
      </c>
      <c r="C22" s="151" t="s">
        <v>101</v>
      </c>
      <c r="D22" s="141" t="s">
        <v>102</v>
      </c>
      <c r="E22" s="143" t="s">
        <v>29</v>
      </c>
      <c r="F22" s="149" t="s">
        <v>103</v>
      </c>
      <c r="G22" s="111">
        <v>3</v>
      </c>
      <c r="H22" s="91"/>
      <c r="I22" s="91">
        <v>1</v>
      </c>
      <c r="J22" s="91"/>
      <c r="K22" s="110">
        <v>2</v>
      </c>
      <c r="L22" s="94"/>
      <c r="M22" s="95">
        <v>1</v>
      </c>
      <c r="N22" s="95"/>
      <c r="O22" s="96"/>
      <c r="P22" s="97" t="str">
        <f>IFERROR((L22/H22),"100%")</f>
        <v>100%</v>
      </c>
      <c r="Q22" s="88">
        <f>IFERROR((M22/I22),"100%")</f>
        <v>1</v>
      </c>
      <c r="R22" s="88" t="str">
        <f t="shared" si="5"/>
        <v>100%</v>
      </c>
      <c r="S22" s="99"/>
      <c r="T22" s="97">
        <f t="shared" si="6"/>
        <v>0</v>
      </c>
      <c r="U22" s="88">
        <f t="shared" si="9"/>
        <v>0.33333333333333331</v>
      </c>
      <c r="V22" s="88">
        <f t="shared" si="7"/>
        <v>0.33333333333333331</v>
      </c>
      <c r="W22" s="99"/>
      <c r="X22" s="66" t="s">
        <v>284</v>
      </c>
    </row>
    <row r="23" spans="2:24" ht="108.75" x14ac:dyDescent="0.25">
      <c r="B23" s="140" t="s">
        <v>30</v>
      </c>
      <c r="C23" s="151" t="s">
        <v>104</v>
      </c>
      <c r="D23" s="141" t="s">
        <v>105</v>
      </c>
      <c r="E23" s="143" t="s">
        <v>29</v>
      </c>
      <c r="F23" s="149" t="s">
        <v>106</v>
      </c>
      <c r="G23" s="111">
        <v>45</v>
      </c>
      <c r="H23" s="91">
        <v>11</v>
      </c>
      <c r="I23" s="91">
        <v>11</v>
      </c>
      <c r="J23" s="91">
        <v>12</v>
      </c>
      <c r="K23" s="110">
        <v>11</v>
      </c>
      <c r="L23" s="94">
        <f t="shared" si="8"/>
        <v>11</v>
      </c>
      <c r="M23" s="95">
        <v>11</v>
      </c>
      <c r="N23" s="95">
        <v>12</v>
      </c>
      <c r="O23" s="96"/>
      <c r="P23" s="97">
        <f t="shared" si="4"/>
        <v>1</v>
      </c>
      <c r="Q23" s="88">
        <f t="shared" si="4"/>
        <v>1</v>
      </c>
      <c r="R23" s="88">
        <f t="shared" si="5"/>
        <v>1</v>
      </c>
      <c r="S23" s="99"/>
      <c r="T23" s="97">
        <f t="shared" si="6"/>
        <v>0.24444444444444444</v>
      </c>
      <c r="U23" s="88">
        <f t="shared" si="9"/>
        <v>0.48888888888888887</v>
      </c>
      <c r="V23" s="88">
        <f t="shared" si="7"/>
        <v>0.75555555555555554</v>
      </c>
      <c r="W23" s="99"/>
      <c r="X23" s="66" t="s">
        <v>285</v>
      </c>
    </row>
    <row r="24" spans="2:24" ht="108.75" x14ac:dyDescent="0.25">
      <c r="B24" s="140" t="s">
        <v>30</v>
      </c>
      <c r="C24" s="146" t="s">
        <v>107</v>
      </c>
      <c r="D24" s="141" t="s">
        <v>108</v>
      </c>
      <c r="E24" s="143" t="s">
        <v>23</v>
      </c>
      <c r="F24" s="149" t="s">
        <v>109</v>
      </c>
      <c r="G24" s="111">
        <v>1</v>
      </c>
      <c r="H24" s="91"/>
      <c r="I24" s="91"/>
      <c r="J24" s="91">
        <v>1</v>
      </c>
      <c r="K24" s="110">
        <f t="shared" si="12"/>
        <v>0.25</v>
      </c>
      <c r="L24" s="94"/>
      <c r="M24" s="113"/>
      <c r="N24" s="95">
        <v>1</v>
      </c>
      <c r="O24" s="96"/>
      <c r="P24" s="97" t="str">
        <f>IFERROR((L24/H24),"100%")</f>
        <v>100%</v>
      </c>
      <c r="Q24" s="88" t="str">
        <f>IFERROR((M24/I24),"100%")</f>
        <v>100%</v>
      </c>
      <c r="R24" s="88">
        <f t="shared" si="5"/>
        <v>1</v>
      </c>
      <c r="S24" s="99"/>
      <c r="T24" s="97">
        <f t="shared" si="6"/>
        <v>0</v>
      </c>
      <c r="U24" s="88">
        <f t="shared" si="9"/>
        <v>0</v>
      </c>
      <c r="V24" s="88">
        <f t="shared" si="7"/>
        <v>1</v>
      </c>
      <c r="W24" s="99"/>
      <c r="X24" s="66" t="s">
        <v>286</v>
      </c>
    </row>
    <row r="25" spans="2:24" ht="166.5" x14ac:dyDescent="0.25">
      <c r="B25" s="140" t="s">
        <v>32</v>
      </c>
      <c r="C25" s="141" t="s">
        <v>110</v>
      </c>
      <c r="D25" s="146" t="s">
        <v>111</v>
      </c>
      <c r="E25" s="152" t="s">
        <v>29</v>
      </c>
      <c r="F25" s="153" t="s">
        <v>112</v>
      </c>
      <c r="G25" s="112">
        <v>2</v>
      </c>
      <c r="H25" s="91">
        <v>1</v>
      </c>
      <c r="I25" s="91"/>
      <c r="J25" s="91">
        <v>1</v>
      </c>
      <c r="K25" s="91"/>
      <c r="L25" s="94">
        <f t="shared" si="8"/>
        <v>1</v>
      </c>
      <c r="M25" s="95"/>
      <c r="N25" s="95">
        <v>1</v>
      </c>
      <c r="O25" s="96"/>
      <c r="P25" s="97">
        <f t="shared" ref="P25:P28" si="13">IFERROR((L25/H25),"100%")</f>
        <v>1</v>
      </c>
      <c r="Q25" s="88" t="str">
        <f>IFERROR((M25/I25),"100%")</f>
        <v>100%</v>
      </c>
      <c r="R25" s="88">
        <f t="shared" si="5"/>
        <v>1</v>
      </c>
      <c r="S25" s="99"/>
      <c r="T25" s="97">
        <f>IFERROR((L25)/(G25),"No Programado")</f>
        <v>0.5</v>
      </c>
      <c r="U25" s="88">
        <f>IFERROR((L25+M25)/(G25),"No Programado")</f>
        <v>0.5</v>
      </c>
      <c r="V25" s="88">
        <f t="shared" si="7"/>
        <v>1</v>
      </c>
      <c r="W25" s="99"/>
      <c r="X25" s="66" t="s">
        <v>287</v>
      </c>
    </row>
    <row r="26" spans="2:24" ht="151.5" x14ac:dyDescent="0.25">
      <c r="B26" s="140" t="s">
        <v>30</v>
      </c>
      <c r="C26" s="148" t="s">
        <v>113</v>
      </c>
      <c r="D26" s="141" t="s">
        <v>114</v>
      </c>
      <c r="E26" s="152" t="s">
        <v>29</v>
      </c>
      <c r="F26" s="154" t="s">
        <v>115</v>
      </c>
      <c r="G26" s="111">
        <v>8</v>
      </c>
      <c r="H26" s="91">
        <v>2</v>
      </c>
      <c r="I26" s="91">
        <v>2</v>
      </c>
      <c r="J26" s="91">
        <v>2</v>
      </c>
      <c r="K26" s="91">
        <v>2</v>
      </c>
      <c r="L26" s="94">
        <f t="shared" si="8"/>
        <v>2</v>
      </c>
      <c r="M26" s="95">
        <v>0</v>
      </c>
      <c r="N26" s="95">
        <v>2</v>
      </c>
      <c r="O26" s="96"/>
      <c r="P26" s="97">
        <f t="shared" si="13"/>
        <v>1</v>
      </c>
      <c r="Q26" s="88">
        <f t="shared" si="4"/>
        <v>0</v>
      </c>
      <c r="R26" s="88">
        <f t="shared" si="5"/>
        <v>1</v>
      </c>
      <c r="S26" s="99"/>
      <c r="T26" s="97">
        <f t="shared" si="6"/>
        <v>0.25</v>
      </c>
      <c r="U26" s="88">
        <f t="shared" si="9"/>
        <v>0.25</v>
      </c>
      <c r="V26" s="88">
        <f t="shared" si="7"/>
        <v>0.5</v>
      </c>
      <c r="W26" s="99"/>
      <c r="X26" s="66" t="s">
        <v>288</v>
      </c>
    </row>
    <row r="27" spans="2:24" ht="121.5" x14ac:dyDescent="0.25">
      <c r="B27" s="140" t="s">
        <v>30</v>
      </c>
      <c r="C27" s="148" t="s">
        <v>116</v>
      </c>
      <c r="D27" s="141" t="s">
        <v>117</v>
      </c>
      <c r="E27" s="152" t="s">
        <v>29</v>
      </c>
      <c r="F27" s="154" t="s">
        <v>118</v>
      </c>
      <c r="G27" s="111">
        <v>3</v>
      </c>
      <c r="H27" s="91">
        <v>1</v>
      </c>
      <c r="I27" s="91"/>
      <c r="J27" s="91">
        <v>1</v>
      </c>
      <c r="K27" s="110">
        <v>1</v>
      </c>
      <c r="L27" s="94">
        <v>1</v>
      </c>
      <c r="M27" s="95"/>
      <c r="N27" s="95">
        <v>1</v>
      </c>
      <c r="O27" s="96"/>
      <c r="P27" s="97">
        <f>IFERROR((L27/H27),"100%")</f>
        <v>1</v>
      </c>
      <c r="Q27" s="88" t="str">
        <f>IFERROR((M27/I27),"100%")</f>
        <v>100%</v>
      </c>
      <c r="R27" s="88">
        <f t="shared" si="5"/>
        <v>1</v>
      </c>
      <c r="S27" s="99"/>
      <c r="T27" s="97">
        <f t="shared" si="6"/>
        <v>0.33333333333333331</v>
      </c>
      <c r="U27" s="88">
        <f>IFERROR((L27+M27)/(G27),"No Programado")</f>
        <v>0.33333333333333331</v>
      </c>
      <c r="V27" s="88">
        <f t="shared" si="7"/>
        <v>0.66666666666666663</v>
      </c>
      <c r="W27" s="99"/>
      <c r="X27" s="66" t="s">
        <v>289</v>
      </c>
    </row>
    <row r="28" spans="2:24" ht="136.5" x14ac:dyDescent="0.25">
      <c r="B28" s="140" t="s">
        <v>30</v>
      </c>
      <c r="C28" s="141" t="s">
        <v>119</v>
      </c>
      <c r="D28" s="141" t="s">
        <v>120</v>
      </c>
      <c r="E28" s="152" t="s">
        <v>29</v>
      </c>
      <c r="F28" s="154" t="s">
        <v>121</v>
      </c>
      <c r="G28" s="111">
        <v>12</v>
      </c>
      <c r="H28" s="91">
        <v>3</v>
      </c>
      <c r="I28" s="91">
        <v>3</v>
      </c>
      <c r="J28" s="91">
        <v>3</v>
      </c>
      <c r="K28" s="110">
        <v>3</v>
      </c>
      <c r="L28" s="94">
        <v>3</v>
      </c>
      <c r="M28" s="95">
        <v>0</v>
      </c>
      <c r="N28" s="95">
        <v>3</v>
      </c>
      <c r="O28" s="96"/>
      <c r="P28" s="97">
        <f t="shared" si="13"/>
        <v>1</v>
      </c>
      <c r="Q28" s="88">
        <f t="shared" si="4"/>
        <v>0</v>
      </c>
      <c r="R28" s="88">
        <f t="shared" si="5"/>
        <v>1</v>
      </c>
      <c r="S28" s="99"/>
      <c r="T28" s="97">
        <f t="shared" si="6"/>
        <v>0.25</v>
      </c>
      <c r="U28" s="88">
        <f>IFERROR((L28+M28)/(G28),"No Programado")</f>
        <v>0.25</v>
      </c>
      <c r="V28" s="88">
        <f t="shared" si="7"/>
        <v>0.5</v>
      </c>
      <c r="W28" s="99"/>
      <c r="X28" s="66" t="s">
        <v>290</v>
      </c>
    </row>
    <row r="29" spans="2:24" ht="124.5" customHeight="1" x14ac:dyDescent="0.25">
      <c r="B29" s="155" t="s">
        <v>33</v>
      </c>
      <c r="C29" s="148" t="s">
        <v>122</v>
      </c>
      <c r="D29" s="156" t="s">
        <v>123</v>
      </c>
      <c r="E29" s="157" t="s">
        <v>29</v>
      </c>
      <c r="F29" s="158" t="s">
        <v>124</v>
      </c>
      <c r="G29" s="112">
        <v>4440</v>
      </c>
      <c r="H29" s="114">
        <v>1110</v>
      </c>
      <c r="I29" s="114">
        <v>1110</v>
      </c>
      <c r="J29" s="114">
        <v>1110</v>
      </c>
      <c r="K29" s="115">
        <v>1110</v>
      </c>
      <c r="L29" s="116">
        <v>1110</v>
      </c>
      <c r="M29" s="117">
        <v>1110</v>
      </c>
      <c r="N29" s="95">
        <v>1486</v>
      </c>
      <c r="O29" s="96"/>
      <c r="P29" s="97">
        <f>IFERROR((L29/H29),"100%")</f>
        <v>1</v>
      </c>
      <c r="Q29" s="88">
        <f t="shared" ref="Q29:Q34" si="14">IFERROR((M29/I29),"100%")</f>
        <v>1</v>
      </c>
      <c r="R29" s="88">
        <f t="shared" si="5"/>
        <v>1.3387387387387388</v>
      </c>
      <c r="S29" s="99"/>
      <c r="T29" s="97">
        <f t="shared" si="6"/>
        <v>0.25</v>
      </c>
      <c r="U29" s="88">
        <f t="shared" si="9"/>
        <v>0.5</v>
      </c>
      <c r="V29" s="88">
        <f t="shared" si="7"/>
        <v>0.83468468468468471</v>
      </c>
      <c r="W29" s="99"/>
      <c r="X29" s="66" t="s">
        <v>291</v>
      </c>
    </row>
    <row r="30" spans="2:24" ht="123.75" customHeight="1" x14ac:dyDescent="0.25">
      <c r="B30" s="155" t="s">
        <v>30</v>
      </c>
      <c r="C30" s="148" t="s">
        <v>125</v>
      </c>
      <c r="D30" s="159" t="s">
        <v>126</v>
      </c>
      <c r="E30" s="157" t="s">
        <v>29</v>
      </c>
      <c r="F30" s="160" t="s">
        <v>127</v>
      </c>
      <c r="G30" s="111">
        <v>1467</v>
      </c>
      <c r="H30" s="91">
        <v>367</v>
      </c>
      <c r="I30" s="91">
        <v>367</v>
      </c>
      <c r="J30" s="91">
        <v>367</v>
      </c>
      <c r="K30" s="110">
        <v>366</v>
      </c>
      <c r="L30" s="94">
        <v>367</v>
      </c>
      <c r="M30" s="117">
        <v>405</v>
      </c>
      <c r="N30" s="95">
        <v>391</v>
      </c>
      <c r="O30" s="96"/>
      <c r="P30" s="97">
        <f>IFERROR((L30/H30),"100%")</f>
        <v>1</v>
      </c>
      <c r="Q30" s="88">
        <f t="shared" si="14"/>
        <v>1.103542234332425</v>
      </c>
      <c r="R30" s="88">
        <f t="shared" si="5"/>
        <v>1.0653950953678475</v>
      </c>
      <c r="S30" s="99"/>
      <c r="T30" s="97">
        <f t="shared" si="6"/>
        <v>0.2501704158145876</v>
      </c>
      <c r="U30" s="88">
        <f t="shared" si="9"/>
        <v>0.52624403544648946</v>
      </c>
      <c r="V30" s="88">
        <f t="shared" si="7"/>
        <v>0.79277436946148605</v>
      </c>
      <c r="W30" s="99"/>
      <c r="X30" s="66" t="s">
        <v>292</v>
      </c>
    </row>
    <row r="31" spans="2:24" ht="123" customHeight="1" x14ac:dyDescent="0.25">
      <c r="B31" s="155" t="s">
        <v>30</v>
      </c>
      <c r="C31" s="148" t="s">
        <v>128</v>
      </c>
      <c r="D31" s="159" t="s">
        <v>129</v>
      </c>
      <c r="E31" s="157" t="s">
        <v>29</v>
      </c>
      <c r="F31" s="161" t="s">
        <v>130</v>
      </c>
      <c r="G31" s="111">
        <v>276</v>
      </c>
      <c r="H31" s="91">
        <v>69</v>
      </c>
      <c r="I31" s="91">
        <v>69</v>
      </c>
      <c r="J31" s="91">
        <v>69</v>
      </c>
      <c r="K31" s="110">
        <v>69</v>
      </c>
      <c r="L31" s="94">
        <v>69</v>
      </c>
      <c r="M31" s="117">
        <v>78</v>
      </c>
      <c r="N31" s="95">
        <v>78</v>
      </c>
      <c r="O31" s="96"/>
      <c r="P31" s="97">
        <f t="shared" ref="P31:Q46" si="15">IFERROR((L31/H31),"100%")</f>
        <v>1</v>
      </c>
      <c r="Q31" s="88">
        <f t="shared" si="14"/>
        <v>1.1304347826086956</v>
      </c>
      <c r="R31" s="88">
        <f t="shared" si="5"/>
        <v>1.1304347826086956</v>
      </c>
      <c r="S31" s="99"/>
      <c r="T31" s="97">
        <f>IFERROR((L31)/(G31),"No Programado")</f>
        <v>0.25</v>
      </c>
      <c r="U31" s="88">
        <f>IFERROR((L31+M31)/(G31),"No Programado")</f>
        <v>0.53260869565217395</v>
      </c>
      <c r="V31" s="88">
        <f t="shared" si="7"/>
        <v>0.81521739130434778</v>
      </c>
      <c r="W31" s="99"/>
      <c r="X31" s="66" t="s">
        <v>293</v>
      </c>
    </row>
    <row r="32" spans="2:24" ht="135.75" customHeight="1" x14ac:dyDescent="0.25">
      <c r="B32" s="155" t="s">
        <v>30</v>
      </c>
      <c r="C32" s="148" t="s">
        <v>131</v>
      </c>
      <c r="D32" s="159" t="s">
        <v>132</v>
      </c>
      <c r="E32" s="157" t="s">
        <v>29</v>
      </c>
      <c r="F32" s="162" t="s">
        <v>133</v>
      </c>
      <c r="G32" s="111">
        <v>33200</v>
      </c>
      <c r="H32" s="114">
        <v>8300</v>
      </c>
      <c r="I32" s="114">
        <v>8300</v>
      </c>
      <c r="J32" s="114">
        <v>8300</v>
      </c>
      <c r="K32" s="114">
        <v>8300</v>
      </c>
      <c r="L32" s="94">
        <v>8300</v>
      </c>
      <c r="M32" s="117">
        <v>9108</v>
      </c>
      <c r="N32" s="95">
        <v>15800</v>
      </c>
      <c r="O32" s="96"/>
      <c r="P32" s="97">
        <f t="shared" si="15"/>
        <v>1</v>
      </c>
      <c r="Q32" s="88">
        <f t="shared" si="14"/>
        <v>1.0973493975903614</v>
      </c>
      <c r="R32" s="88">
        <f t="shared" si="5"/>
        <v>1.9036144578313252</v>
      </c>
      <c r="S32" s="99"/>
      <c r="T32" s="97">
        <f>IFERROR((L32)/(G32),"No Programado")</f>
        <v>0.25</v>
      </c>
      <c r="U32" s="88">
        <f>IFERROR((L32+M32)/(G32),"No Programado")</f>
        <v>0.52433734939759036</v>
      </c>
      <c r="V32" s="88">
        <f>IFERROR((M32+N32+L32)/(G32),"No Programado")</f>
        <v>1.0002409638554217</v>
      </c>
      <c r="W32" s="99"/>
      <c r="X32" s="66" t="s">
        <v>294</v>
      </c>
    </row>
    <row r="33" spans="2:24" ht="108" x14ac:dyDescent="0.25">
      <c r="B33" s="155" t="s">
        <v>30</v>
      </c>
      <c r="C33" s="141" t="s">
        <v>134</v>
      </c>
      <c r="D33" s="159" t="s">
        <v>135</v>
      </c>
      <c r="E33" s="157" t="s">
        <v>29</v>
      </c>
      <c r="F33" s="161" t="s">
        <v>136</v>
      </c>
      <c r="G33" s="111">
        <v>1600</v>
      </c>
      <c r="H33" s="91">
        <v>400</v>
      </c>
      <c r="I33" s="91">
        <v>400</v>
      </c>
      <c r="J33" s="91">
        <v>400</v>
      </c>
      <c r="K33" s="91">
        <v>400</v>
      </c>
      <c r="L33" s="94">
        <v>400</v>
      </c>
      <c r="M33" s="117">
        <v>510</v>
      </c>
      <c r="N33" s="95">
        <v>809</v>
      </c>
      <c r="O33" s="96"/>
      <c r="P33" s="97">
        <f>IFERROR((L33/H33),"100%")</f>
        <v>1</v>
      </c>
      <c r="Q33" s="88">
        <f t="shared" si="14"/>
        <v>1.2749999999999999</v>
      </c>
      <c r="R33" s="88">
        <f t="shared" si="5"/>
        <v>2.0225</v>
      </c>
      <c r="S33" s="99"/>
      <c r="T33" s="97">
        <f>IFERROR((L33)/(G33),"No Programado")</f>
        <v>0.25</v>
      </c>
      <c r="U33" s="88">
        <f>IFERROR((L33+M33)/(G33),"No Programado")</f>
        <v>0.56874999999999998</v>
      </c>
      <c r="V33" s="88">
        <f t="shared" si="7"/>
        <v>1.0743750000000001</v>
      </c>
      <c r="W33" s="99"/>
      <c r="X33" s="66" t="s">
        <v>295</v>
      </c>
    </row>
    <row r="34" spans="2:24" ht="136.5" x14ac:dyDescent="0.25">
      <c r="B34" s="197" t="s">
        <v>34</v>
      </c>
      <c r="C34" s="198" t="s">
        <v>137</v>
      </c>
      <c r="D34" s="141" t="s">
        <v>138</v>
      </c>
      <c r="E34" s="143" t="s">
        <v>29</v>
      </c>
      <c r="F34" s="153" t="s">
        <v>139</v>
      </c>
      <c r="G34" s="174">
        <v>100</v>
      </c>
      <c r="H34" s="91"/>
      <c r="I34" s="91"/>
      <c r="J34" s="91"/>
      <c r="K34" s="110">
        <v>100</v>
      </c>
      <c r="L34" s="94"/>
      <c r="M34" s="95"/>
      <c r="N34" s="95"/>
      <c r="O34" s="96"/>
      <c r="P34" s="97" t="str">
        <f>IFERROR((L34/H34),"100%")</f>
        <v>100%</v>
      </c>
      <c r="Q34" s="88" t="str">
        <f t="shared" si="14"/>
        <v>100%</v>
      </c>
      <c r="R34" s="88" t="str">
        <f t="shared" ref="R34:R59" si="16">IFERROR((N34/J34),"100%")</f>
        <v>100%</v>
      </c>
      <c r="S34" s="99"/>
      <c r="T34" s="97">
        <f t="shared" si="6"/>
        <v>0</v>
      </c>
      <c r="U34" s="88">
        <f t="shared" si="9"/>
        <v>0</v>
      </c>
      <c r="V34" s="88">
        <f t="shared" si="7"/>
        <v>0</v>
      </c>
      <c r="W34" s="99"/>
      <c r="X34" s="66" t="s">
        <v>296</v>
      </c>
    </row>
    <row r="35" spans="2:24" ht="108" x14ac:dyDescent="0.25">
      <c r="B35" s="197"/>
      <c r="C35" s="198"/>
      <c r="D35" s="141" t="s">
        <v>140</v>
      </c>
      <c r="E35" s="143" t="s">
        <v>29</v>
      </c>
      <c r="F35" s="153" t="s">
        <v>139</v>
      </c>
      <c r="G35" s="174">
        <v>100</v>
      </c>
      <c r="H35" s="91"/>
      <c r="I35" s="91"/>
      <c r="J35" s="91"/>
      <c r="K35" s="110">
        <v>100</v>
      </c>
      <c r="L35" s="94"/>
      <c r="M35" s="95"/>
      <c r="N35" s="95"/>
      <c r="O35" s="96"/>
      <c r="P35" s="97" t="str">
        <f>IFERROR((L35/H35),"100%")</f>
        <v>100%</v>
      </c>
      <c r="Q35" s="88" t="str">
        <f t="shared" si="15"/>
        <v>100%</v>
      </c>
      <c r="R35" s="88" t="str">
        <f t="shared" si="16"/>
        <v>100%</v>
      </c>
      <c r="S35" s="99"/>
      <c r="T35" s="97">
        <f t="shared" si="6"/>
        <v>0</v>
      </c>
      <c r="U35" s="88">
        <f t="shared" si="9"/>
        <v>0</v>
      </c>
      <c r="V35" s="88">
        <f t="shared" si="7"/>
        <v>0</v>
      </c>
      <c r="W35" s="99"/>
      <c r="X35" s="66" t="s">
        <v>297</v>
      </c>
    </row>
    <row r="36" spans="2:24" ht="108" x14ac:dyDescent="0.25">
      <c r="B36" s="197"/>
      <c r="C36" s="198"/>
      <c r="D36" s="141" t="s">
        <v>141</v>
      </c>
      <c r="E36" s="143" t="s">
        <v>23</v>
      </c>
      <c r="F36" s="153" t="s">
        <v>142</v>
      </c>
      <c r="G36" s="174">
        <v>100</v>
      </c>
      <c r="H36" s="91"/>
      <c r="I36" s="91"/>
      <c r="J36" s="91"/>
      <c r="K36" s="110">
        <v>100</v>
      </c>
      <c r="L36" s="94"/>
      <c r="M36" s="95"/>
      <c r="N36" s="95"/>
      <c r="O36" s="96"/>
      <c r="P36" s="97" t="str">
        <f t="shared" si="15"/>
        <v>100%</v>
      </c>
      <c r="Q36" s="88" t="str">
        <f>IFERROR((M36/I36),"100%")</f>
        <v>100%</v>
      </c>
      <c r="R36" s="88" t="str">
        <f t="shared" si="16"/>
        <v>100%</v>
      </c>
      <c r="S36" s="99"/>
      <c r="T36" s="97">
        <f t="shared" si="6"/>
        <v>0</v>
      </c>
      <c r="U36" s="88">
        <f t="shared" si="9"/>
        <v>0</v>
      </c>
      <c r="V36" s="88">
        <f t="shared" si="7"/>
        <v>0</v>
      </c>
      <c r="W36" s="99"/>
      <c r="X36" s="66" t="s">
        <v>297</v>
      </c>
    </row>
    <row r="37" spans="2:24" ht="108" x14ac:dyDescent="0.25">
      <c r="B37" s="140" t="s">
        <v>30</v>
      </c>
      <c r="C37" s="141" t="s">
        <v>143</v>
      </c>
      <c r="D37" s="141" t="s">
        <v>144</v>
      </c>
      <c r="E37" s="143" t="s">
        <v>29</v>
      </c>
      <c r="F37" s="153" t="s">
        <v>145</v>
      </c>
      <c r="G37" s="175">
        <v>100</v>
      </c>
      <c r="H37" s="91">
        <v>25</v>
      </c>
      <c r="I37" s="91">
        <v>25</v>
      </c>
      <c r="J37" s="91">
        <v>25</v>
      </c>
      <c r="K37" s="110">
        <v>25</v>
      </c>
      <c r="L37" s="94">
        <v>0</v>
      </c>
      <c r="M37" s="95">
        <v>25</v>
      </c>
      <c r="N37" s="95">
        <v>25</v>
      </c>
      <c r="O37" s="96"/>
      <c r="P37" s="97">
        <f>IFERROR((L37/H37),"100%")</f>
        <v>0</v>
      </c>
      <c r="Q37" s="88">
        <f>IFERROR((M37/I37),"100%")</f>
        <v>1</v>
      </c>
      <c r="R37" s="88">
        <f t="shared" si="16"/>
        <v>1</v>
      </c>
      <c r="S37" s="99"/>
      <c r="T37" s="97">
        <f t="shared" si="6"/>
        <v>0</v>
      </c>
      <c r="U37" s="88">
        <f t="shared" si="9"/>
        <v>0.25</v>
      </c>
      <c r="V37" s="88">
        <f t="shared" si="7"/>
        <v>0.5</v>
      </c>
      <c r="W37" s="99"/>
      <c r="X37" s="66" t="s">
        <v>298</v>
      </c>
    </row>
    <row r="38" spans="2:24" ht="123" x14ac:dyDescent="0.25">
      <c r="B38" s="140" t="s">
        <v>30</v>
      </c>
      <c r="C38" s="141" t="s">
        <v>146</v>
      </c>
      <c r="D38" s="141" t="s">
        <v>147</v>
      </c>
      <c r="E38" s="143" t="s">
        <v>29</v>
      </c>
      <c r="F38" s="153" t="s">
        <v>148</v>
      </c>
      <c r="G38" s="109">
        <v>20</v>
      </c>
      <c r="H38" s="91">
        <v>5</v>
      </c>
      <c r="I38" s="91">
        <v>5</v>
      </c>
      <c r="J38" s="91">
        <v>5</v>
      </c>
      <c r="K38" s="110">
        <v>5</v>
      </c>
      <c r="L38" s="94">
        <v>5</v>
      </c>
      <c r="M38" s="95">
        <v>5</v>
      </c>
      <c r="N38" s="95">
        <v>5</v>
      </c>
      <c r="O38" s="96"/>
      <c r="P38" s="97">
        <f>IFERROR((L38/H38),"100%")</f>
        <v>1</v>
      </c>
      <c r="Q38" s="88">
        <f t="shared" si="15"/>
        <v>1</v>
      </c>
      <c r="R38" s="88">
        <f t="shared" si="16"/>
        <v>1</v>
      </c>
      <c r="S38" s="99"/>
      <c r="T38" s="97">
        <f t="shared" si="6"/>
        <v>0.25</v>
      </c>
      <c r="U38" s="88">
        <f t="shared" si="9"/>
        <v>0.5</v>
      </c>
      <c r="V38" s="88">
        <f t="shared" si="7"/>
        <v>0.75</v>
      </c>
      <c r="W38" s="99"/>
      <c r="X38" s="66" t="s">
        <v>299</v>
      </c>
    </row>
    <row r="39" spans="2:24" ht="108" x14ac:dyDescent="0.25">
      <c r="B39" s="140" t="s">
        <v>30</v>
      </c>
      <c r="C39" s="141" t="s">
        <v>149</v>
      </c>
      <c r="D39" s="141" t="s">
        <v>150</v>
      </c>
      <c r="E39" s="143" t="s">
        <v>29</v>
      </c>
      <c r="F39" s="153" t="s">
        <v>151</v>
      </c>
      <c r="G39" s="109">
        <v>10</v>
      </c>
      <c r="H39" s="91">
        <v>3</v>
      </c>
      <c r="I39" s="91">
        <v>1</v>
      </c>
      <c r="J39" s="91">
        <v>3</v>
      </c>
      <c r="K39" s="110">
        <v>3</v>
      </c>
      <c r="L39" s="94">
        <v>3</v>
      </c>
      <c r="M39" s="95">
        <v>1</v>
      </c>
      <c r="N39" s="95">
        <v>1</v>
      </c>
      <c r="O39" s="96"/>
      <c r="P39" s="97">
        <f t="shared" si="15"/>
        <v>1</v>
      </c>
      <c r="Q39" s="88">
        <f>IFERROR((M39/I39),"100%")</f>
        <v>1</v>
      </c>
      <c r="R39" s="88">
        <f t="shared" si="16"/>
        <v>0.33333333333333331</v>
      </c>
      <c r="S39" s="99"/>
      <c r="T39" s="97">
        <f t="shared" si="6"/>
        <v>0.3</v>
      </c>
      <c r="U39" s="88">
        <f>IFERROR((L39+M39)/(G39),"No Programado")</f>
        <v>0.4</v>
      </c>
      <c r="V39" s="88">
        <f t="shared" si="7"/>
        <v>0.5</v>
      </c>
      <c r="W39" s="99"/>
      <c r="X39" s="66" t="s">
        <v>300</v>
      </c>
    </row>
    <row r="40" spans="2:24" ht="108" x14ac:dyDescent="0.25">
      <c r="B40" s="197" t="s">
        <v>30</v>
      </c>
      <c r="C40" s="200" t="s">
        <v>152</v>
      </c>
      <c r="D40" s="141" t="s">
        <v>153</v>
      </c>
      <c r="E40" s="143" t="s">
        <v>29</v>
      </c>
      <c r="F40" s="153" t="s">
        <v>154</v>
      </c>
      <c r="G40" s="109">
        <v>100</v>
      </c>
      <c r="H40" s="91">
        <v>25</v>
      </c>
      <c r="I40" s="91">
        <v>25</v>
      </c>
      <c r="J40" s="91">
        <v>25</v>
      </c>
      <c r="K40" s="110">
        <v>25</v>
      </c>
      <c r="L40" s="94">
        <v>25</v>
      </c>
      <c r="M40" s="95">
        <v>25</v>
      </c>
      <c r="N40" s="95">
        <v>25</v>
      </c>
      <c r="O40" s="96"/>
      <c r="P40" s="97">
        <f>IFERROR((L40/H40),"100%")</f>
        <v>1</v>
      </c>
      <c r="Q40" s="88">
        <f>IFERROR((M40/I40),"100%")</f>
        <v>1</v>
      </c>
      <c r="R40" s="88">
        <f t="shared" si="16"/>
        <v>1</v>
      </c>
      <c r="S40" s="99"/>
      <c r="T40" s="97">
        <f t="shared" si="6"/>
        <v>0.25</v>
      </c>
      <c r="U40" s="88">
        <f t="shared" si="9"/>
        <v>0.5</v>
      </c>
      <c r="V40" s="88">
        <f t="shared" si="7"/>
        <v>0.75</v>
      </c>
      <c r="W40" s="99"/>
      <c r="X40" s="66" t="s">
        <v>301</v>
      </c>
    </row>
    <row r="41" spans="2:24" ht="108" x14ac:dyDescent="0.25">
      <c r="B41" s="197"/>
      <c r="C41" s="200"/>
      <c r="D41" s="141" t="s">
        <v>155</v>
      </c>
      <c r="E41" s="143" t="s">
        <v>29</v>
      </c>
      <c r="F41" s="153" t="s">
        <v>156</v>
      </c>
      <c r="G41" s="109">
        <v>9</v>
      </c>
      <c r="H41" s="91">
        <v>2</v>
      </c>
      <c r="I41" s="91">
        <v>2</v>
      </c>
      <c r="J41" s="91">
        <v>2</v>
      </c>
      <c r="K41" s="110">
        <v>3</v>
      </c>
      <c r="L41" s="94">
        <v>2</v>
      </c>
      <c r="M41" s="95">
        <v>2</v>
      </c>
      <c r="N41" s="95">
        <v>2</v>
      </c>
      <c r="O41" s="96"/>
      <c r="P41" s="97">
        <f>IFERROR((L41/H41),"100%")</f>
        <v>1</v>
      </c>
      <c r="Q41" s="88">
        <f>IFERROR((M41/I41),"100%")</f>
        <v>1</v>
      </c>
      <c r="R41" s="88">
        <f t="shared" si="16"/>
        <v>1</v>
      </c>
      <c r="S41" s="99"/>
      <c r="T41" s="97">
        <f t="shared" si="6"/>
        <v>0.22222222222222221</v>
      </c>
      <c r="U41" s="88">
        <f t="shared" si="9"/>
        <v>0.44444444444444442</v>
      </c>
      <c r="V41" s="88">
        <f t="shared" si="7"/>
        <v>0.66666666666666663</v>
      </c>
      <c r="W41" s="99"/>
      <c r="X41" s="66" t="s">
        <v>302</v>
      </c>
    </row>
    <row r="42" spans="2:24" ht="144.75" customHeight="1" x14ac:dyDescent="0.25">
      <c r="B42" s="140" t="s">
        <v>30</v>
      </c>
      <c r="C42" s="141" t="s">
        <v>157</v>
      </c>
      <c r="D42" s="141" t="s">
        <v>158</v>
      </c>
      <c r="E42" s="143" t="s">
        <v>29</v>
      </c>
      <c r="F42" s="153" t="s">
        <v>159</v>
      </c>
      <c r="G42" s="109">
        <v>22</v>
      </c>
      <c r="H42" s="91">
        <v>6</v>
      </c>
      <c r="I42" s="91">
        <v>6</v>
      </c>
      <c r="J42" s="91">
        <v>5</v>
      </c>
      <c r="K42" s="110">
        <v>5</v>
      </c>
      <c r="L42" s="94">
        <v>6</v>
      </c>
      <c r="M42" s="95">
        <v>6</v>
      </c>
      <c r="N42" s="95">
        <v>5</v>
      </c>
      <c r="O42" s="96"/>
      <c r="P42" s="97">
        <f t="shared" si="15"/>
        <v>1</v>
      </c>
      <c r="Q42" s="88">
        <f t="shared" si="15"/>
        <v>1</v>
      </c>
      <c r="R42" s="88">
        <f t="shared" si="16"/>
        <v>1</v>
      </c>
      <c r="S42" s="99"/>
      <c r="T42" s="97">
        <f t="shared" si="6"/>
        <v>0.27272727272727271</v>
      </c>
      <c r="U42" s="88">
        <f t="shared" si="9"/>
        <v>0.54545454545454541</v>
      </c>
      <c r="V42" s="88">
        <f t="shared" si="7"/>
        <v>0.77272727272727271</v>
      </c>
      <c r="W42" s="99"/>
      <c r="X42" s="66" t="s">
        <v>303</v>
      </c>
    </row>
    <row r="43" spans="2:24" ht="108" x14ac:dyDescent="0.25">
      <c r="B43" s="140" t="s">
        <v>30</v>
      </c>
      <c r="C43" s="141" t="s">
        <v>160</v>
      </c>
      <c r="D43" s="141" t="s">
        <v>161</v>
      </c>
      <c r="E43" s="143" t="s">
        <v>29</v>
      </c>
      <c r="F43" s="153" t="s">
        <v>162</v>
      </c>
      <c r="G43" s="118">
        <v>13</v>
      </c>
      <c r="H43" s="91">
        <v>3</v>
      </c>
      <c r="I43" s="91">
        <v>3</v>
      </c>
      <c r="J43" s="91">
        <v>3</v>
      </c>
      <c r="K43" s="110">
        <v>4</v>
      </c>
      <c r="L43" s="94">
        <v>3</v>
      </c>
      <c r="M43" s="95">
        <v>3</v>
      </c>
      <c r="N43" s="95">
        <v>3</v>
      </c>
      <c r="O43" s="96"/>
      <c r="P43" s="97">
        <f t="shared" si="15"/>
        <v>1</v>
      </c>
      <c r="Q43" s="88">
        <f t="shared" si="15"/>
        <v>1</v>
      </c>
      <c r="R43" s="88">
        <f t="shared" si="16"/>
        <v>1</v>
      </c>
      <c r="S43" s="99"/>
      <c r="T43" s="97">
        <f t="shared" si="6"/>
        <v>0.23076923076923078</v>
      </c>
      <c r="U43" s="88">
        <f t="shared" si="9"/>
        <v>0.46153846153846156</v>
      </c>
      <c r="V43" s="88">
        <f t="shared" si="7"/>
        <v>0.69230769230769229</v>
      </c>
      <c r="W43" s="99"/>
      <c r="X43" s="66" t="s">
        <v>304</v>
      </c>
    </row>
    <row r="44" spans="2:24" ht="227.25" x14ac:dyDescent="0.25">
      <c r="B44" s="140" t="s">
        <v>30</v>
      </c>
      <c r="C44" s="141" t="s">
        <v>163</v>
      </c>
      <c r="D44" s="141" t="s">
        <v>164</v>
      </c>
      <c r="E44" s="143" t="s">
        <v>29</v>
      </c>
      <c r="F44" s="153" t="s">
        <v>165</v>
      </c>
      <c r="G44" s="118">
        <v>4</v>
      </c>
      <c r="H44" s="91">
        <v>1</v>
      </c>
      <c r="I44" s="91">
        <v>1</v>
      </c>
      <c r="J44" s="91">
        <v>1</v>
      </c>
      <c r="K44" s="110">
        <v>1</v>
      </c>
      <c r="L44" s="94">
        <v>1</v>
      </c>
      <c r="M44" s="95">
        <v>1</v>
      </c>
      <c r="N44" s="95">
        <v>0</v>
      </c>
      <c r="O44" s="96"/>
      <c r="P44" s="97">
        <f t="shared" si="15"/>
        <v>1</v>
      </c>
      <c r="Q44" s="88">
        <f t="shared" si="15"/>
        <v>1</v>
      </c>
      <c r="R44" s="88">
        <f>IFERROR((N44/J44),"100%")</f>
        <v>0</v>
      </c>
      <c r="S44" s="99"/>
      <c r="T44" s="97">
        <f t="shared" si="6"/>
        <v>0.25</v>
      </c>
      <c r="U44" s="88">
        <f t="shared" si="9"/>
        <v>0.5</v>
      </c>
      <c r="V44" s="88">
        <f t="shared" si="7"/>
        <v>0.5</v>
      </c>
      <c r="W44" s="99"/>
      <c r="X44" s="66" t="s">
        <v>331</v>
      </c>
    </row>
    <row r="45" spans="2:24" ht="137.25" x14ac:dyDescent="0.25">
      <c r="B45" s="140" t="s">
        <v>30</v>
      </c>
      <c r="C45" s="141" t="s">
        <v>166</v>
      </c>
      <c r="D45" s="141" t="s">
        <v>167</v>
      </c>
      <c r="E45" s="143" t="s">
        <v>29</v>
      </c>
      <c r="F45" s="153" t="s">
        <v>168</v>
      </c>
      <c r="G45" s="118">
        <v>2</v>
      </c>
      <c r="H45" s="91">
        <v>1</v>
      </c>
      <c r="I45" s="91">
        <v>1</v>
      </c>
      <c r="J45" s="91"/>
      <c r="K45" s="110"/>
      <c r="L45" s="94">
        <v>1</v>
      </c>
      <c r="M45" s="95">
        <v>1</v>
      </c>
      <c r="N45" s="95"/>
      <c r="O45" s="96"/>
      <c r="P45" s="97">
        <f t="shared" si="15"/>
        <v>1</v>
      </c>
      <c r="Q45" s="88">
        <f t="shared" si="15"/>
        <v>1</v>
      </c>
      <c r="R45" s="88" t="str">
        <f t="shared" si="16"/>
        <v>100%</v>
      </c>
      <c r="S45" s="99"/>
      <c r="T45" s="97">
        <f t="shared" si="6"/>
        <v>0.5</v>
      </c>
      <c r="U45" s="88">
        <f t="shared" si="9"/>
        <v>1</v>
      </c>
      <c r="V45" s="88">
        <f t="shared" si="7"/>
        <v>1</v>
      </c>
      <c r="W45" s="99"/>
      <c r="X45" s="66" t="s">
        <v>332</v>
      </c>
    </row>
    <row r="46" spans="2:24" ht="157.5" customHeight="1" x14ac:dyDescent="0.25">
      <c r="B46" s="140" t="s">
        <v>30</v>
      </c>
      <c r="C46" s="141" t="s">
        <v>169</v>
      </c>
      <c r="D46" s="141" t="s">
        <v>170</v>
      </c>
      <c r="E46" s="143" t="s">
        <v>29</v>
      </c>
      <c r="F46" s="153" t="s">
        <v>171</v>
      </c>
      <c r="G46" s="118">
        <v>4</v>
      </c>
      <c r="H46" s="91">
        <v>1</v>
      </c>
      <c r="I46" s="91">
        <v>1</v>
      </c>
      <c r="J46" s="91">
        <v>1</v>
      </c>
      <c r="K46" s="110">
        <v>1</v>
      </c>
      <c r="L46" s="94">
        <v>1</v>
      </c>
      <c r="M46" s="95">
        <v>1</v>
      </c>
      <c r="N46" s="95">
        <v>1</v>
      </c>
      <c r="O46" s="96"/>
      <c r="P46" s="97">
        <f t="shared" si="15"/>
        <v>1</v>
      </c>
      <c r="Q46" s="88">
        <f t="shared" si="15"/>
        <v>1</v>
      </c>
      <c r="R46" s="88">
        <f t="shared" si="16"/>
        <v>1</v>
      </c>
      <c r="S46" s="99"/>
      <c r="T46" s="97">
        <f t="shared" si="6"/>
        <v>0.25</v>
      </c>
      <c r="U46" s="88">
        <f t="shared" si="9"/>
        <v>0.5</v>
      </c>
      <c r="V46" s="88">
        <f t="shared" si="7"/>
        <v>0.75</v>
      </c>
      <c r="W46" s="99"/>
      <c r="X46" s="66" t="s">
        <v>305</v>
      </c>
    </row>
    <row r="47" spans="2:24" ht="124.5" x14ac:dyDescent="0.25">
      <c r="B47" s="140" t="s">
        <v>35</v>
      </c>
      <c r="C47" s="148" t="s">
        <v>172</v>
      </c>
      <c r="D47" s="141" t="s">
        <v>173</v>
      </c>
      <c r="E47" s="143" t="s">
        <v>29</v>
      </c>
      <c r="F47" s="149" t="s">
        <v>174</v>
      </c>
      <c r="G47" s="109">
        <v>61</v>
      </c>
      <c r="H47" s="91">
        <v>15</v>
      </c>
      <c r="I47" s="92">
        <v>15</v>
      </c>
      <c r="J47" s="92">
        <v>15</v>
      </c>
      <c r="K47" s="93">
        <v>16</v>
      </c>
      <c r="L47" s="94">
        <v>15</v>
      </c>
      <c r="M47" s="95">
        <v>15</v>
      </c>
      <c r="N47" s="95">
        <v>15</v>
      </c>
      <c r="O47" s="96"/>
      <c r="P47" s="97">
        <f t="shared" ref="P47:R62" si="17">IFERROR((L47/H47),"100%")</f>
        <v>1</v>
      </c>
      <c r="Q47" s="88">
        <f t="shared" si="17"/>
        <v>1</v>
      </c>
      <c r="R47" s="88">
        <f t="shared" si="16"/>
        <v>1</v>
      </c>
      <c r="S47" s="99"/>
      <c r="T47" s="97">
        <f t="shared" si="6"/>
        <v>0.24590163934426229</v>
      </c>
      <c r="U47" s="88">
        <f t="shared" si="9"/>
        <v>0.49180327868852458</v>
      </c>
      <c r="V47" s="88">
        <f t="shared" si="7"/>
        <v>0.73770491803278693</v>
      </c>
      <c r="W47" s="99"/>
      <c r="X47" s="66" t="s">
        <v>306</v>
      </c>
    </row>
    <row r="48" spans="2:24" ht="109.5" x14ac:dyDescent="0.25">
      <c r="B48" s="140" t="s">
        <v>30</v>
      </c>
      <c r="C48" s="141" t="s">
        <v>175</v>
      </c>
      <c r="D48" s="141" t="s">
        <v>176</v>
      </c>
      <c r="E48" s="143" t="s">
        <v>29</v>
      </c>
      <c r="F48" s="149" t="s">
        <v>177</v>
      </c>
      <c r="G48" s="111">
        <v>83</v>
      </c>
      <c r="H48" s="91">
        <v>20</v>
      </c>
      <c r="I48" s="92">
        <v>19</v>
      </c>
      <c r="J48" s="92">
        <v>20</v>
      </c>
      <c r="K48" s="93">
        <v>24</v>
      </c>
      <c r="L48" s="94">
        <v>19</v>
      </c>
      <c r="M48" s="95">
        <v>12</v>
      </c>
      <c r="N48" s="95">
        <v>19</v>
      </c>
      <c r="O48" s="96"/>
      <c r="P48" s="97">
        <f>IFERROR((L48/H48),"100%")</f>
        <v>0.95</v>
      </c>
      <c r="Q48" s="88">
        <f>IFERROR((M48/I48),"100%")</f>
        <v>0.63157894736842102</v>
      </c>
      <c r="R48" s="88">
        <f t="shared" si="16"/>
        <v>0.95</v>
      </c>
      <c r="S48" s="99"/>
      <c r="T48" s="97">
        <f t="shared" si="6"/>
        <v>0.2289156626506024</v>
      </c>
      <c r="U48" s="88">
        <f>IFERROR((L48+M48)/(G48),"No Programado")</f>
        <v>0.37349397590361444</v>
      </c>
      <c r="V48" s="88">
        <f t="shared" si="7"/>
        <v>0.60240963855421692</v>
      </c>
      <c r="W48" s="99"/>
      <c r="X48" s="66" t="s">
        <v>307</v>
      </c>
    </row>
    <row r="49" spans="2:24" ht="158.25" customHeight="1" x14ac:dyDescent="0.25">
      <c r="B49" s="140" t="s">
        <v>30</v>
      </c>
      <c r="C49" s="141" t="s">
        <v>178</v>
      </c>
      <c r="D49" s="141" t="s">
        <v>179</v>
      </c>
      <c r="E49" s="143" t="s">
        <v>29</v>
      </c>
      <c r="F49" s="149" t="s">
        <v>180</v>
      </c>
      <c r="G49" s="111">
        <v>48</v>
      </c>
      <c r="H49" s="91">
        <v>12</v>
      </c>
      <c r="I49" s="92">
        <v>12</v>
      </c>
      <c r="J49" s="92">
        <v>12</v>
      </c>
      <c r="K49" s="93">
        <v>12</v>
      </c>
      <c r="L49" s="94">
        <v>12</v>
      </c>
      <c r="M49" s="95">
        <v>12</v>
      </c>
      <c r="N49" s="95">
        <v>12</v>
      </c>
      <c r="O49" s="96"/>
      <c r="P49" s="97">
        <f t="shared" si="17"/>
        <v>1</v>
      </c>
      <c r="Q49" s="88">
        <f t="shared" si="17"/>
        <v>1</v>
      </c>
      <c r="R49" s="88">
        <f t="shared" si="16"/>
        <v>1</v>
      </c>
      <c r="S49" s="99"/>
      <c r="T49" s="97">
        <f t="shared" si="6"/>
        <v>0.25</v>
      </c>
      <c r="U49" s="88">
        <f t="shared" si="9"/>
        <v>0.5</v>
      </c>
      <c r="V49" s="88">
        <f t="shared" si="7"/>
        <v>0.75</v>
      </c>
      <c r="W49" s="99"/>
      <c r="X49" s="66" t="s">
        <v>308</v>
      </c>
    </row>
    <row r="50" spans="2:24" ht="138.75" customHeight="1" x14ac:dyDescent="0.25">
      <c r="B50" s="140" t="s">
        <v>36</v>
      </c>
      <c r="C50" s="163" t="s">
        <v>181</v>
      </c>
      <c r="D50" s="146" t="s">
        <v>182</v>
      </c>
      <c r="E50" s="143" t="s">
        <v>29</v>
      </c>
      <c r="F50" s="147" t="s">
        <v>183</v>
      </c>
      <c r="G50" s="112">
        <v>17</v>
      </c>
      <c r="H50" s="91">
        <v>4</v>
      </c>
      <c r="I50" s="91">
        <v>4</v>
      </c>
      <c r="J50" s="91">
        <v>4</v>
      </c>
      <c r="K50" s="110">
        <v>5</v>
      </c>
      <c r="L50" s="94">
        <v>4</v>
      </c>
      <c r="M50" s="95">
        <v>6</v>
      </c>
      <c r="N50" s="95">
        <v>6</v>
      </c>
      <c r="O50" s="96"/>
      <c r="P50" s="97">
        <f>IFERROR((L50/H50),"100%")</f>
        <v>1</v>
      </c>
      <c r="Q50" s="88">
        <f>IFERROR((M50/I50),"100%")</f>
        <v>1.5</v>
      </c>
      <c r="R50" s="88">
        <f t="shared" si="16"/>
        <v>1.5</v>
      </c>
      <c r="S50" s="99"/>
      <c r="T50" s="97">
        <f t="shared" si="6"/>
        <v>0.23529411764705882</v>
      </c>
      <c r="U50" s="88">
        <f t="shared" si="9"/>
        <v>0.58823529411764708</v>
      </c>
      <c r="V50" s="88">
        <f t="shared" si="7"/>
        <v>0.94117647058823528</v>
      </c>
      <c r="W50" s="99"/>
      <c r="X50" s="66" t="s">
        <v>309</v>
      </c>
    </row>
    <row r="51" spans="2:24" ht="120.75" x14ac:dyDescent="0.25">
      <c r="B51" s="140" t="s">
        <v>30</v>
      </c>
      <c r="C51" s="151" t="s">
        <v>184</v>
      </c>
      <c r="D51" s="141" t="s">
        <v>185</v>
      </c>
      <c r="E51" s="143" t="s">
        <v>29</v>
      </c>
      <c r="F51" s="149" t="s">
        <v>186</v>
      </c>
      <c r="G51" s="111">
        <v>17</v>
      </c>
      <c r="H51" s="91">
        <v>4</v>
      </c>
      <c r="I51" s="91">
        <v>4</v>
      </c>
      <c r="J51" s="91">
        <v>4</v>
      </c>
      <c r="K51" s="110">
        <v>5</v>
      </c>
      <c r="L51" s="94">
        <v>4</v>
      </c>
      <c r="M51" s="95">
        <v>8</v>
      </c>
      <c r="N51" s="95">
        <v>6</v>
      </c>
      <c r="O51" s="96"/>
      <c r="P51" s="97">
        <f>IFERROR((L51/H51),"100%")</f>
        <v>1</v>
      </c>
      <c r="Q51" s="88">
        <f>IFERROR((M51/I51),"100%")</f>
        <v>2</v>
      </c>
      <c r="R51" s="88">
        <f t="shared" si="16"/>
        <v>1.5</v>
      </c>
      <c r="S51" s="99"/>
      <c r="T51" s="97">
        <f t="shared" si="6"/>
        <v>0.23529411764705882</v>
      </c>
      <c r="U51" s="88">
        <f t="shared" si="9"/>
        <v>0.70588235294117652</v>
      </c>
      <c r="V51" s="88">
        <f t="shared" si="7"/>
        <v>1.0588235294117647</v>
      </c>
      <c r="W51" s="99"/>
      <c r="X51" s="66" t="s">
        <v>310</v>
      </c>
    </row>
    <row r="52" spans="2:24" ht="109.5" x14ac:dyDescent="0.25">
      <c r="B52" s="140" t="s">
        <v>30</v>
      </c>
      <c r="C52" s="151" t="s">
        <v>187</v>
      </c>
      <c r="D52" s="148" t="s">
        <v>188</v>
      </c>
      <c r="E52" s="143" t="s">
        <v>29</v>
      </c>
      <c r="F52" s="164" t="s">
        <v>189</v>
      </c>
      <c r="G52" s="111">
        <v>19000</v>
      </c>
      <c r="H52" s="91">
        <v>4750</v>
      </c>
      <c r="I52" s="91">
        <v>4750</v>
      </c>
      <c r="J52" s="91">
        <v>4750</v>
      </c>
      <c r="K52" s="91">
        <v>4750</v>
      </c>
      <c r="L52" s="94">
        <v>4750</v>
      </c>
      <c r="M52" s="95">
        <v>8970</v>
      </c>
      <c r="N52" s="95">
        <v>8268</v>
      </c>
      <c r="O52" s="96"/>
      <c r="P52" s="97">
        <f>IFERROR((L52/H52),"100%")</f>
        <v>1</v>
      </c>
      <c r="Q52" s="88">
        <f t="shared" si="17"/>
        <v>1.888421052631579</v>
      </c>
      <c r="R52" s="88">
        <f t="shared" si="16"/>
        <v>1.7406315789473685</v>
      </c>
      <c r="S52" s="99"/>
      <c r="T52" s="97">
        <f t="shared" si="6"/>
        <v>0.25</v>
      </c>
      <c r="U52" s="88">
        <f t="shared" si="9"/>
        <v>0.72210526315789469</v>
      </c>
      <c r="V52" s="88">
        <f t="shared" si="7"/>
        <v>1.1572631578947368</v>
      </c>
      <c r="W52" s="99"/>
      <c r="X52" s="66" t="s">
        <v>311</v>
      </c>
    </row>
    <row r="53" spans="2:24" ht="127.5" customHeight="1" x14ac:dyDescent="0.25">
      <c r="B53" s="140" t="s">
        <v>276</v>
      </c>
      <c r="C53" s="151" t="s">
        <v>190</v>
      </c>
      <c r="D53" s="146" t="s">
        <v>191</v>
      </c>
      <c r="E53" s="143" t="s">
        <v>29</v>
      </c>
      <c r="F53" s="147" t="s">
        <v>192</v>
      </c>
      <c r="G53" s="112">
        <v>750</v>
      </c>
      <c r="H53" s="91">
        <v>188</v>
      </c>
      <c r="I53" s="91">
        <v>188</v>
      </c>
      <c r="J53" s="91">
        <v>187</v>
      </c>
      <c r="K53" s="91">
        <v>187</v>
      </c>
      <c r="L53" s="94">
        <v>188</v>
      </c>
      <c r="M53" s="95">
        <v>152</v>
      </c>
      <c r="N53" s="95">
        <v>188</v>
      </c>
      <c r="O53" s="96"/>
      <c r="P53" s="97">
        <f t="shared" ref="P53:P58" si="18">IFERROR((L53/H53),"100%")</f>
        <v>1</v>
      </c>
      <c r="Q53" s="88">
        <f t="shared" si="17"/>
        <v>0.80851063829787229</v>
      </c>
      <c r="R53" s="88">
        <f t="shared" si="16"/>
        <v>1.0053475935828877</v>
      </c>
      <c r="S53" s="99"/>
      <c r="T53" s="97">
        <f t="shared" si="6"/>
        <v>0.25066666666666665</v>
      </c>
      <c r="U53" s="88">
        <f t="shared" si="9"/>
        <v>0.45333333333333331</v>
      </c>
      <c r="V53" s="88">
        <f t="shared" si="7"/>
        <v>0.70399999999999996</v>
      </c>
      <c r="W53" s="99"/>
      <c r="X53" s="66" t="s">
        <v>312</v>
      </c>
    </row>
    <row r="54" spans="2:24" ht="144.75" customHeight="1" x14ac:dyDescent="0.25">
      <c r="B54" s="140" t="s">
        <v>30</v>
      </c>
      <c r="C54" s="151" t="s">
        <v>193</v>
      </c>
      <c r="D54" s="141" t="s">
        <v>194</v>
      </c>
      <c r="E54" s="143" t="s">
        <v>29</v>
      </c>
      <c r="F54" s="149" t="s">
        <v>195</v>
      </c>
      <c r="G54" s="111">
        <v>1500</v>
      </c>
      <c r="H54" s="91">
        <v>375</v>
      </c>
      <c r="I54" s="91">
        <v>375</v>
      </c>
      <c r="J54" s="91">
        <v>375</v>
      </c>
      <c r="K54" s="110">
        <v>375</v>
      </c>
      <c r="L54" s="94">
        <v>375</v>
      </c>
      <c r="M54" s="95">
        <v>463</v>
      </c>
      <c r="N54" s="95">
        <v>375</v>
      </c>
      <c r="O54" s="96"/>
      <c r="P54" s="97">
        <f t="shared" si="18"/>
        <v>1</v>
      </c>
      <c r="Q54" s="88">
        <f t="shared" si="17"/>
        <v>1.2346666666666666</v>
      </c>
      <c r="R54" s="88">
        <f t="shared" si="16"/>
        <v>1</v>
      </c>
      <c r="S54" s="99"/>
      <c r="T54" s="97">
        <f t="shared" si="6"/>
        <v>0.25</v>
      </c>
      <c r="U54" s="88">
        <f t="shared" si="9"/>
        <v>0.55866666666666664</v>
      </c>
      <c r="V54" s="88">
        <f t="shared" si="7"/>
        <v>0.80866666666666664</v>
      </c>
      <c r="W54" s="99"/>
      <c r="X54" s="66" t="s">
        <v>313</v>
      </c>
    </row>
    <row r="55" spans="2:24" ht="110.25" x14ac:dyDescent="0.25">
      <c r="B55" s="140" t="s">
        <v>30</v>
      </c>
      <c r="C55" s="151" t="s">
        <v>196</v>
      </c>
      <c r="D55" s="141" t="s">
        <v>197</v>
      </c>
      <c r="E55" s="143" t="s">
        <v>29</v>
      </c>
      <c r="F55" s="149" t="s">
        <v>198</v>
      </c>
      <c r="G55" s="111">
        <v>4</v>
      </c>
      <c r="H55" s="91">
        <v>1</v>
      </c>
      <c r="I55" s="91">
        <v>1</v>
      </c>
      <c r="J55" s="91">
        <v>1</v>
      </c>
      <c r="K55" s="110">
        <v>1</v>
      </c>
      <c r="L55" s="94">
        <v>1</v>
      </c>
      <c r="M55" s="95">
        <v>1</v>
      </c>
      <c r="N55" s="95">
        <v>1</v>
      </c>
      <c r="O55" s="96"/>
      <c r="P55" s="97">
        <f t="shared" si="18"/>
        <v>1</v>
      </c>
      <c r="Q55" s="88">
        <f t="shared" si="17"/>
        <v>1</v>
      </c>
      <c r="R55" s="88">
        <f t="shared" si="16"/>
        <v>1</v>
      </c>
      <c r="S55" s="99"/>
      <c r="T55" s="97">
        <f t="shared" si="6"/>
        <v>0.25</v>
      </c>
      <c r="U55" s="88">
        <f t="shared" si="9"/>
        <v>0.5</v>
      </c>
      <c r="V55" s="88">
        <f t="shared" si="7"/>
        <v>0.75</v>
      </c>
      <c r="W55" s="99"/>
      <c r="X55" s="66" t="s">
        <v>314</v>
      </c>
    </row>
    <row r="56" spans="2:24" ht="177" customHeight="1" x14ac:dyDescent="0.25">
      <c r="B56" s="140" t="s">
        <v>37</v>
      </c>
      <c r="C56" s="148" t="s">
        <v>199</v>
      </c>
      <c r="D56" s="146" t="s">
        <v>200</v>
      </c>
      <c r="E56" s="143" t="s">
        <v>38</v>
      </c>
      <c r="F56" s="147" t="s">
        <v>201</v>
      </c>
      <c r="G56" s="112">
        <v>20</v>
      </c>
      <c r="H56" s="91">
        <v>5</v>
      </c>
      <c r="I56" s="91">
        <v>5</v>
      </c>
      <c r="J56" s="91">
        <v>5</v>
      </c>
      <c r="K56" s="110">
        <v>5</v>
      </c>
      <c r="L56" s="94">
        <v>5</v>
      </c>
      <c r="M56" s="95">
        <v>5</v>
      </c>
      <c r="N56" s="95">
        <v>5</v>
      </c>
      <c r="O56" s="96"/>
      <c r="P56" s="97">
        <f t="shared" si="18"/>
        <v>1</v>
      </c>
      <c r="Q56" s="88">
        <f t="shared" si="17"/>
        <v>1</v>
      </c>
      <c r="R56" s="88">
        <f t="shared" si="16"/>
        <v>1</v>
      </c>
      <c r="S56" s="99"/>
      <c r="T56" s="97">
        <f t="shared" si="6"/>
        <v>0.25</v>
      </c>
      <c r="U56" s="88">
        <f t="shared" si="9"/>
        <v>0.5</v>
      </c>
      <c r="V56" s="88">
        <f t="shared" si="7"/>
        <v>0.75</v>
      </c>
      <c r="W56" s="99"/>
      <c r="X56" s="66" t="s">
        <v>315</v>
      </c>
    </row>
    <row r="57" spans="2:24" ht="172.5" customHeight="1" x14ac:dyDescent="0.25">
      <c r="B57" s="140" t="s">
        <v>30</v>
      </c>
      <c r="C57" s="165" t="s">
        <v>202</v>
      </c>
      <c r="D57" s="141" t="s">
        <v>203</v>
      </c>
      <c r="E57" s="143" t="s">
        <v>38</v>
      </c>
      <c r="F57" s="154" t="s">
        <v>204</v>
      </c>
      <c r="G57" s="111">
        <v>100</v>
      </c>
      <c r="H57" s="91">
        <v>25</v>
      </c>
      <c r="I57" s="91">
        <v>25</v>
      </c>
      <c r="J57" s="91">
        <v>25</v>
      </c>
      <c r="K57" s="110">
        <v>25</v>
      </c>
      <c r="L57" s="94">
        <v>25</v>
      </c>
      <c r="M57" s="95">
        <v>25</v>
      </c>
      <c r="N57" s="95">
        <v>25</v>
      </c>
      <c r="O57" s="96"/>
      <c r="P57" s="97">
        <f t="shared" si="18"/>
        <v>1</v>
      </c>
      <c r="Q57" s="88">
        <f t="shared" si="17"/>
        <v>1</v>
      </c>
      <c r="R57" s="88">
        <f t="shared" si="16"/>
        <v>1</v>
      </c>
      <c r="S57" s="99"/>
      <c r="T57" s="97">
        <f t="shared" si="6"/>
        <v>0.25</v>
      </c>
      <c r="U57" s="88">
        <f t="shared" si="9"/>
        <v>0.5</v>
      </c>
      <c r="V57" s="88">
        <f t="shared" si="7"/>
        <v>0.75</v>
      </c>
      <c r="W57" s="99"/>
      <c r="X57" s="66" t="s">
        <v>316</v>
      </c>
    </row>
    <row r="58" spans="2:24" ht="158.25" customHeight="1" x14ac:dyDescent="0.25">
      <c r="B58" s="140" t="s">
        <v>30</v>
      </c>
      <c r="C58" s="165" t="s">
        <v>205</v>
      </c>
      <c r="D58" s="141" t="s">
        <v>206</v>
      </c>
      <c r="E58" s="143" t="s">
        <v>38</v>
      </c>
      <c r="F58" s="154" t="s">
        <v>207</v>
      </c>
      <c r="G58" s="111">
        <v>4</v>
      </c>
      <c r="H58" s="91">
        <v>1</v>
      </c>
      <c r="I58" s="91">
        <v>1</v>
      </c>
      <c r="J58" s="91">
        <v>1</v>
      </c>
      <c r="K58" s="110">
        <v>1</v>
      </c>
      <c r="L58" s="94">
        <v>1</v>
      </c>
      <c r="M58" s="95">
        <v>1</v>
      </c>
      <c r="N58" s="95">
        <v>1</v>
      </c>
      <c r="O58" s="96"/>
      <c r="P58" s="97">
        <f t="shared" si="18"/>
        <v>1</v>
      </c>
      <c r="Q58" s="88">
        <f t="shared" si="17"/>
        <v>1</v>
      </c>
      <c r="R58" s="88">
        <f t="shared" si="16"/>
        <v>1</v>
      </c>
      <c r="S58" s="99"/>
      <c r="T58" s="97">
        <f t="shared" si="6"/>
        <v>0.25</v>
      </c>
      <c r="U58" s="88">
        <f t="shared" si="9"/>
        <v>0.5</v>
      </c>
      <c r="V58" s="88">
        <f t="shared" si="7"/>
        <v>0.75</v>
      </c>
      <c r="W58" s="99"/>
      <c r="X58" s="66" t="s">
        <v>317</v>
      </c>
    </row>
    <row r="59" spans="2:24" ht="136.5" x14ac:dyDescent="0.25">
      <c r="B59" s="140" t="s">
        <v>30</v>
      </c>
      <c r="C59" s="165" t="s">
        <v>208</v>
      </c>
      <c r="D59" s="141" t="s">
        <v>209</v>
      </c>
      <c r="E59" s="143" t="s">
        <v>38</v>
      </c>
      <c r="F59" s="154" t="s">
        <v>210</v>
      </c>
      <c r="G59" s="111">
        <v>2</v>
      </c>
      <c r="H59" s="91"/>
      <c r="I59" s="91">
        <v>1</v>
      </c>
      <c r="J59" s="91"/>
      <c r="K59" s="110">
        <v>1</v>
      </c>
      <c r="L59" s="94"/>
      <c r="M59" s="95">
        <v>1</v>
      </c>
      <c r="N59" s="95"/>
      <c r="O59" s="96"/>
      <c r="P59" s="97" t="str">
        <f>IFERROR((L59/H59),"100%")</f>
        <v>100%</v>
      </c>
      <c r="Q59" s="88">
        <f t="shared" si="17"/>
        <v>1</v>
      </c>
      <c r="R59" s="176" t="str">
        <f t="shared" si="16"/>
        <v>100%</v>
      </c>
      <c r="S59" s="99"/>
      <c r="T59" s="97">
        <f t="shared" si="6"/>
        <v>0</v>
      </c>
      <c r="U59" s="88">
        <f t="shared" si="9"/>
        <v>0.5</v>
      </c>
      <c r="V59" s="88">
        <f t="shared" si="7"/>
        <v>0.5</v>
      </c>
      <c r="W59" s="99"/>
      <c r="X59" s="66" t="s">
        <v>318</v>
      </c>
    </row>
    <row r="60" spans="2:24" ht="174.75" customHeight="1" x14ac:dyDescent="0.25">
      <c r="B60" s="197" t="s">
        <v>39</v>
      </c>
      <c r="C60" s="199" t="s">
        <v>211</v>
      </c>
      <c r="D60" s="146" t="s">
        <v>212</v>
      </c>
      <c r="E60" s="152" t="s">
        <v>29</v>
      </c>
      <c r="F60" s="166" t="s">
        <v>213</v>
      </c>
      <c r="G60" s="111">
        <v>445</v>
      </c>
      <c r="H60" s="91">
        <v>111</v>
      </c>
      <c r="I60" s="91">
        <v>112</v>
      </c>
      <c r="J60" s="91">
        <v>111</v>
      </c>
      <c r="K60" s="110">
        <v>111</v>
      </c>
      <c r="L60" s="94">
        <v>115</v>
      </c>
      <c r="M60" s="95">
        <v>110</v>
      </c>
      <c r="N60" s="95">
        <v>111</v>
      </c>
      <c r="O60" s="96"/>
      <c r="P60" s="97">
        <f t="shared" ref="P60:R75" si="19">IFERROR((L60/H60),"100%")</f>
        <v>1.0360360360360361</v>
      </c>
      <c r="Q60" s="88">
        <f t="shared" si="17"/>
        <v>0.9821428571428571</v>
      </c>
      <c r="R60" s="88">
        <f t="shared" si="17"/>
        <v>1</v>
      </c>
      <c r="S60" s="99"/>
      <c r="T60" s="97">
        <f t="shared" si="6"/>
        <v>0.25842696629213485</v>
      </c>
      <c r="U60" s="88">
        <f t="shared" si="9"/>
        <v>0.5056179775280899</v>
      </c>
      <c r="V60" s="88">
        <f t="shared" si="7"/>
        <v>0.75505617977528094</v>
      </c>
      <c r="W60" s="99"/>
      <c r="X60" s="66" t="s">
        <v>319</v>
      </c>
    </row>
    <row r="61" spans="2:24" ht="117.95" customHeight="1" x14ac:dyDescent="0.25">
      <c r="B61" s="197"/>
      <c r="C61" s="199"/>
      <c r="D61" s="146" t="s">
        <v>214</v>
      </c>
      <c r="E61" s="152" t="s">
        <v>29</v>
      </c>
      <c r="F61" s="166" t="s">
        <v>215</v>
      </c>
      <c r="G61" s="111">
        <v>161</v>
      </c>
      <c r="H61" s="91">
        <v>40</v>
      </c>
      <c r="I61" s="91">
        <v>40</v>
      </c>
      <c r="J61" s="91">
        <v>40</v>
      </c>
      <c r="K61" s="110">
        <v>41</v>
      </c>
      <c r="L61" s="94">
        <v>58</v>
      </c>
      <c r="M61" s="95">
        <v>50</v>
      </c>
      <c r="N61" s="95">
        <v>40</v>
      </c>
      <c r="O61" s="96"/>
      <c r="P61" s="97">
        <f t="shared" si="19"/>
        <v>1.45</v>
      </c>
      <c r="Q61" s="88">
        <f t="shared" si="17"/>
        <v>1.25</v>
      </c>
      <c r="R61" s="88">
        <f t="shared" si="17"/>
        <v>1</v>
      </c>
      <c r="S61" s="99"/>
      <c r="T61" s="97">
        <f t="shared" si="6"/>
        <v>0.36024844720496896</v>
      </c>
      <c r="U61" s="88">
        <f t="shared" si="9"/>
        <v>0.67080745341614911</v>
      </c>
      <c r="V61" s="88">
        <f t="shared" si="7"/>
        <v>0.91925465838509313</v>
      </c>
      <c r="W61" s="99"/>
      <c r="X61" s="66" t="s">
        <v>320</v>
      </c>
    </row>
    <row r="62" spans="2:24" ht="108" x14ac:dyDescent="0.25">
      <c r="B62" s="140" t="s">
        <v>30</v>
      </c>
      <c r="C62" s="148" t="s">
        <v>216</v>
      </c>
      <c r="D62" s="142" t="s">
        <v>219</v>
      </c>
      <c r="E62" s="143" t="s">
        <v>29</v>
      </c>
      <c r="F62" s="154" t="s">
        <v>217</v>
      </c>
      <c r="G62" s="111">
        <v>14</v>
      </c>
      <c r="H62" s="91">
        <v>3</v>
      </c>
      <c r="I62" s="91">
        <v>4</v>
      </c>
      <c r="J62" s="91">
        <v>3</v>
      </c>
      <c r="K62" s="110">
        <v>4</v>
      </c>
      <c r="L62" s="94">
        <v>4</v>
      </c>
      <c r="M62" s="95">
        <v>3</v>
      </c>
      <c r="N62" s="95">
        <v>3</v>
      </c>
      <c r="O62" s="96"/>
      <c r="P62" s="97">
        <f t="shared" si="19"/>
        <v>1.3333333333333333</v>
      </c>
      <c r="Q62" s="88">
        <f t="shared" si="17"/>
        <v>0.75</v>
      </c>
      <c r="R62" s="88">
        <f t="shared" si="17"/>
        <v>1</v>
      </c>
      <c r="S62" s="99"/>
      <c r="T62" s="97">
        <f t="shared" si="6"/>
        <v>0.2857142857142857</v>
      </c>
      <c r="U62" s="88">
        <f t="shared" si="9"/>
        <v>0.5</v>
      </c>
      <c r="V62" s="88">
        <f t="shared" si="7"/>
        <v>0.7142857142857143</v>
      </c>
      <c r="W62" s="99"/>
      <c r="X62" s="66" t="s">
        <v>321</v>
      </c>
    </row>
    <row r="63" spans="2:24" ht="108.75" x14ac:dyDescent="0.25">
      <c r="B63" s="140" t="s">
        <v>30</v>
      </c>
      <c r="C63" s="148" t="s">
        <v>218</v>
      </c>
      <c r="D63" s="142" t="s">
        <v>221</v>
      </c>
      <c r="E63" s="143" t="s">
        <v>29</v>
      </c>
      <c r="F63" s="154" t="s">
        <v>220</v>
      </c>
      <c r="G63" s="111">
        <v>17</v>
      </c>
      <c r="H63" s="91">
        <v>3</v>
      </c>
      <c r="I63" s="91">
        <v>5</v>
      </c>
      <c r="J63" s="91">
        <v>5</v>
      </c>
      <c r="K63" s="110">
        <v>4</v>
      </c>
      <c r="L63" s="94">
        <v>5</v>
      </c>
      <c r="M63" s="95">
        <v>5</v>
      </c>
      <c r="N63" s="95">
        <v>5</v>
      </c>
      <c r="O63" s="96"/>
      <c r="P63" s="97">
        <f t="shared" si="19"/>
        <v>1.6666666666666667</v>
      </c>
      <c r="Q63" s="88">
        <f t="shared" si="19"/>
        <v>1</v>
      </c>
      <c r="R63" s="88">
        <f t="shared" si="19"/>
        <v>1</v>
      </c>
      <c r="S63" s="99"/>
      <c r="T63" s="97">
        <f t="shared" si="6"/>
        <v>0.29411764705882354</v>
      </c>
      <c r="U63" s="88">
        <f t="shared" si="9"/>
        <v>0.58823529411764708</v>
      </c>
      <c r="V63" s="88">
        <f t="shared" si="7"/>
        <v>0.88235294117647056</v>
      </c>
      <c r="W63" s="99"/>
      <c r="X63" s="66" t="s">
        <v>322</v>
      </c>
    </row>
    <row r="64" spans="2:24" ht="155.25" customHeight="1" x14ac:dyDescent="0.25">
      <c r="B64" s="140" t="s">
        <v>30</v>
      </c>
      <c r="C64" s="148" t="s">
        <v>267</v>
      </c>
      <c r="D64" s="141" t="s">
        <v>222</v>
      </c>
      <c r="E64" s="143" t="s">
        <v>29</v>
      </c>
      <c r="F64" s="154" t="s">
        <v>223</v>
      </c>
      <c r="G64" s="111">
        <v>29</v>
      </c>
      <c r="H64" s="91">
        <v>8</v>
      </c>
      <c r="I64" s="91">
        <v>7</v>
      </c>
      <c r="J64" s="91">
        <v>7</v>
      </c>
      <c r="K64" s="110">
        <v>7</v>
      </c>
      <c r="L64" s="94">
        <v>4</v>
      </c>
      <c r="M64" s="95">
        <v>4</v>
      </c>
      <c r="N64" s="95">
        <v>7</v>
      </c>
      <c r="O64" s="96"/>
      <c r="P64" s="97">
        <f t="shared" si="19"/>
        <v>0.5</v>
      </c>
      <c r="Q64" s="88">
        <f t="shared" si="19"/>
        <v>0.5714285714285714</v>
      </c>
      <c r="R64" s="88">
        <f t="shared" si="19"/>
        <v>1</v>
      </c>
      <c r="S64" s="99"/>
      <c r="T64" s="97">
        <f t="shared" si="6"/>
        <v>0.13793103448275862</v>
      </c>
      <c r="U64" s="88">
        <f t="shared" si="9"/>
        <v>0.27586206896551724</v>
      </c>
      <c r="V64" s="88">
        <f t="shared" si="7"/>
        <v>0.51724137931034486</v>
      </c>
      <c r="W64" s="99"/>
      <c r="X64" s="66" t="s">
        <v>323</v>
      </c>
    </row>
    <row r="65" spans="2:24" ht="151.5" x14ac:dyDescent="0.25">
      <c r="B65" s="140" t="s">
        <v>30</v>
      </c>
      <c r="C65" s="148" t="s">
        <v>268</v>
      </c>
      <c r="D65" s="141" t="s">
        <v>224</v>
      </c>
      <c r="E65" s="143" t="s">
        <v>29</v>
      </c>
      <c r="F65" s="154" t="s">
        <v>225</v>
      </c>
      <c r="G65" s="111">
        <v>16</v>
      </c>
      <c r="H65" s="91">
        <v>4</v>
      </c>
      <c r="I65" s="91">
        <v>4</v>
      </c>
      <c r="J65" s="91">
        <v>4</v>
      </c>
      <c r="K65" s="110">
        <v>3</v>
      </c>
      <c r="L65" s="94">
        <v>4</v>
      </c>
      <c r="M65" s="95">
        <v>4</v>
      </c>
      <c r="N65" s="95">
        <v>4</v>
      </c>
      <c r="O65" s="96"/>
      <c r="P65" s="97">
        <f t="shared" si="19"/>
        <v>1</v>
      </c>
      <c r="Q65" s="88">
        <f t="shared" si="19"/>
        <v>1</v>
      </c>
      <c r="R65" s="88">
        <f>IFERROR((N65/J65),"100%")</f>
        <v>1</v>
      </c>
      <c r="S65" s="99"/>
      <c r="T65" s="97">
        <f t="shared" si="6"/>
        <v>0.25</v>
      </c>
      <c r="U65" s="88">
        <f t="shared" si="9"/>
        <v>0.5</v>
      </c>
      <c r="V65" s="88">
        <f t="shared" si="7"/>
        <v>0.75</v>
      </c>
      <c r="W65" s="99"/>
      <c r="X65" s="66" t="s">
        <v>333</v>
      </c>
    </row>
    <row r="66" spans="2:24" ht="171" customHeight="1" x14ac:dyDescent="0.25">
      <c r="B66" s="140" t="s">
        <v>30</v>
      </c>
      <c r="C66" s="148" t="s">
        <v>269</v>
      </c>
      <c r="D66" s="141" t="s">
        <v>226</v>
      </c>
      <c r="E66" s="143" t="s">
        <v>29</v>
      </c>
      <c r="F66" s="154" t="s">
        <v>227</v>
      </c>
      <c r="G66" s="111">
        <v>155</v>
      </c>
      <c r="H66" s="91">
        <v>38</v>
      </c>
      <c r="I66" s="91">
        <v>38</v>
      </c>
      <c r="J66" s="91">
        <v>39</v>
      </c>
      <c r="K66" s="110">
        <v>40</v>
      </c>
      <c r="L66" s="94">
        <f t="shared" si="8"/>
        <v>38</v>
      </c>
      <c r="M66" s="95">
        <v>3</v>
      </c>
      <c r="N66" s="95">
        <v>43</v>
      </c>
      <c r="O66" s="96"/>
      <c r="P66" s="97">
        <f>IFERROR((L66/H66),"100%")</f>
        <v>1</v>
      </c>
      <c r="Q66" s="88">
        <f t="shared" si="19"/>
        <v>7.8947368421052627E-2</v>
      </c>
      <c r="R66" s="88">
        <f t="shared" si="19"/>
        <v>1.1025641025641026</v>
      </c>
      <c r="S66" s="99"/>
      <c r="T66" s="97">
        <f t="shared" si="6"/>
        <v>0.24516129032258063</v>
      </c>
      <c r="U66" s="88">
        <f t="shared" si="9"/>
        <v>0.26451612903225807</v>
      </c>
      <c r="V66" s="88">
        <f t="shared" si="7"/>
        <v>0.54193548387096779</v>
      </c>
      <c r="W66" s="99"/>
      <c r="X66" s="66" t="s">
        <v>324</v>
      </c>
    </row>
    <row r="67" spans="2:24" ht="189" customHeight="1" x14ac:dyDescent="0.25">
      <c r="B67" s="140" t="s">
        <v>30</v>
      </c>
      <c r="C67" s="148" t="s">
        <v>270</v>
      </c>
      <c r="D67" s="141" t="s">
        <v>228</v>
      </c>
      <c r="E67" s="143" t="s">
        <v>29</v>
      </c>
      <c r="F67" s="154" t="s">
        <v>229</v>
      </c>
      <c r="G67" s="111">
        <v>11</v>
      </c>
      <c r="H67" s="91">
        <v>3</v>
      </c>
      <c r="I67" s="91">
        <v>3</v>
      </c>
      <c r="J67" s="91">
        <v>3</v>
      </c>
      <c r="K67" s="110">
        <v>2</v>
      </c>
      <c r="L67" s="94">
        <v>2</v>
      </c>
      <c r="M67" s="95">
        <v>2</v>
      </c>
      <c r="N67" s="95">
        <v>3</v>
      </c>
      <c r="O67" s="96"/>
      <c r="P67" s="97">
        <f>IFERROR((L67/H67),"100%")</f>
        <v>0.66666666666666663</v>
      </c>
      <c r="Q67" s="88">
        <f t="shared" si="19"/>
        <v>0.66666666666666663</v>
      </c>
      <c r="R67" s="88">
        <f t="shared" si="19"/>
        <v>1</v>
      </c>
      <c r="S67" s="99"/>
      <c r="T67" s="97">
        <f t="shared" si="6"/>
        <v>0.18181818181818182</v>
      </c>
      <c r="U67" s="88">
        <f t="shared" si="9"/>
        <v>0.36363636363636365</v>
      </c>
      <c r="V67" s="88">
        <f t="shared" si="7"/>
        <v>0.63636363636363635</v>
      </c>
      <c r="W67" s="99"/>
      <c r="X67" s="66" t="s">
        <v>325</v>
      </c>
    </row>
    <row r="68" spans="2:24" ht="109.5" x14ac:dyDescent="0.25">
      <c r="B68" s="140" t="s">
        <v>40</v>
      </c>
      <c r="C68" s="148" t="s">
        <v>230</v>
      </c>
      <c r="D68" s="146" t="s">
        <v>231</v>
      </c>
      <c r="E68" s="143" t="s">
        <v>29</v>
      </c>
      <c r="F68" s="147" t="s">
        <v>232</v>
      </c>
      <c r="G68" s="109">
        <v>5102</v>
      </c>
      <c r="H68" s="91">
        <v>1478</v>
      </c>
      <c r="I68" s="91">
        <v>1208</v>
      </c>
      <c r="J68" s="91">
        <v>1208</v>
      </c>
      <c r="K68" s="110">
        <v>1208</v>
      </c>
      <c r="L68" s="94">
        <v>1597</v>
      </c>
      <c r="M68" s="95">
        <f>SUM(M69+M71+M72+M73+M74+M75+M70)</f>
        <v>2439</v>
      </c>
      <c r="N68" s="95">
        <v>2578</v>
      </c>
      <c r="O68" s="96"/>
      <c r="P68" s="97">
        <f t="shared" ref="P68:R80" si="20">IFERROR((L68/H68),"100%")</f>
        <v>1.0805142083897159</v>
      </c>
      <c r="Q68" s="88">
        <f t="shared" si="19"/>
        <v>2.0190397350993377</v>
      </c>
      <c r="R68" s="88">
        <f t="shared" si="19"/>
        <v>2.1341059602649008</v>
      </c>
      <c r="S68" s="99"/>
      <c r="T68" s="97">
        <f t="shared" si="6"/>
        <v>0.31301450411603293</v>
      </c>
      <c r="U68" s="88">
        <f t="shared" si="9"/>
        <v>0.79106232849862801</v>
      </c>
      <c r="V68" s="88">
        <f t="shared" si="7"/>
        <v>1.2963543708349667</v>
      </c>
      <c r="W68" s="99"/>
      <c r="X68" s="171" t="s">
        <v>326</v>
      </c>
    </row>
    <row r="69" spans="2:24" ht="109.5" x14ac:dyDescent="0.25">
      <c r="B69" s="140" t="s">
        <v>30</v>
      </c>
      <c r="C69" s="148" t="s">
        <v>233</v>
      </c>
      <c r="D69" s="141" t="s">
        <v>234</v>
      </c>
      <c r="E69" s="143" t="s">
        <v>29</v>
      </c>
      <c r="F69" s="149" t="s">
        <v>235</v>
      </c>
      <c r="G69" s="111">
        <v>180</v>
      </c>
      <c r="H69" s="91">
        <v>45</v>
      </c>
      <c r="I69" s="91">
        <v>45</v>
      </c>
      <c r="J69" s="91">
        <v>45</v>
      </c>
      <c r="K69" s="110">
        <v>45</v>
      </c>
      <c r="L69" s="94">
        <v>45</v>
      </c>
      <c r="M69" s="95">
        <v>45</v>
      </c>
      <c r="N69" s="95">
        <v>85</v>
      </c>
      <c r="O69" s="96"/>
      <c r="P69" s="97">
        <f t="shared" si="20"/>
        <v>1</v>
      </c>
      <c r="Q69" s="88">
        <f t="shared" si="19"/>
        <v>1</v>
      </c>
      <c r="R69" s="88">
        <f t="shared" si="19"/>
        <v>1.8888888888888888</v>
      </c>
      <c r="S69" s="99"/>
      <c r="T69" s="97">
        <f t="shared" si="6"/>
        <v>0.25</v>
      </c>
      <c r="U69" s="88">
        <f t="shared" si="9"/>
        <v>0.5</v>
      </c>
      <c r="V69" s="88">
        <f t="shared" si="7"/>
        <v>0.97222222222222221</v>
      </c>
      <c r="W69" s="99"/>
      <c r="X69" s="172" t="s">
        <v>271</v>
      </c>
    </row>
    <row r="70" spans="2:24" ht="109.5" x14ac:dyDescent="0.25">
      <c r="B70" s="140" t="s">
        <v>30</v>
      </c>
      <c r="C70" s="148" t="s">
        <v>236</v>
      </c>
      <c r="D70" s="141" t="s">
        <v>237</v>
      </c>
      <c r="E70" s="143" t="s">
        <v>29</v>
      </c>
      <c r="F70" s="149" t="s">
        <v>235</v>
      </c>
      <c r="G70" s="111">
        <v>360</v>
      </c>
      <c r="H70" s="91">
        <v>90</v>
      </c>
      <c r="I70" s="91">
        <v>90</v>
      </c>
      <c r="J70" s="91">
        <v>90</v>
      </c>
      <c r="K70" s="110">
        <v>90</v>
      </c>
      <c r="L70" s="94">
        <v>150</v>
      </c>
      <c r="M70" s="95">
        <v>221</v>
      </c>
      <c r="N70" s="95">
        <v>199</v>
      </c>
      <c r="O70" s="96"/>
      <c r="P70" s="97">
        <f t="shared" si="20"/>
        <v>1.6666666666666667</v>
      </c>
      <c r="Q70" s="88">
        <f t="shared" si="19"/>
        <v>2.4555555555555557</v>
      </c>
      <c r="R70" s="88">
        <f t="shared" si="19"/>
        <v>2.2111111111111112</v>
      </c>
      <c r="S70" s="99"/>
      <c r="T70" s="97">
        <f t="shared" si="6"/>
        <v>0.41666666666666669</v>
      </c>
      <c r="U70" s="88">
        <f t="shared" si="9"/>
        <v>1.0305555555555554</v>
      </c>
      <c r="V70" s="88">
        <f t="shared" si="7"/>
        <v>1.5833333333333333</v>
      </c>
      <c r="W70" s="99"/>
      <c r="X70" s="173" t="s">
        <v>334</v>
      </c>
    </row>
    <row r="71" spans="2:24" ht="109.5" x14ac:dyDescent="0.25">
      <c r="B71" s="140" t="s">
        <v>30</v>
      </c>
      <c r="C71" s="148" t="s">
        <v>238</v>
      </c>
      <c r="D71" s="141" t="s">
        <v>239</v>
      </c>
      <c r="E71" s="143" t="s">
        <v>29</v>
      </c>
      <c r="F71" s="149" t="s">
        <v>235</v>
      </c>
      <c r="G71" s="111">
        <v>1719</v>
      </c>
      <c r="H71" s="91">
        <v>480</v>
      </c>
      <c r="I71" s="91">
        <v>413</v>
      </c>
      <c r="J71" s="91">
        <v>413</v>
      </c>
      <c r="K71" s="110">
        <v>413</v>
      </c>
      <c r="L71" s="94">
        <v>492</v>
      </c>
      <c r="M71" s="95">
        <v>720</v>
      </c>
      <c r="N71" s="95">
        <v>768</v>
      </c>
      <c r="O71" s="96"/>
      <c r="P71" s="97">
        <f t="shared" si="20"/>
        <v>1.0249999999999999</v>
      </c>
      <c r="Q71" s="88">
        <f t="shared" si="19"/>
        <v>1.7433414043583535</v>
      </c>
      <c r="R71" s="88">
        <f t="shared" si="19"/>
        <v>1.8595641646489105</v>
      </c>
      <c r="S71" s="99"/>
      <c r="T71" s="97">
        <f t="shared" si="6"/>
        <v>0.28621291448516578</v>
      </c>
      <c r="U71" s="88">
        <f t="shared" si="9"/>
        <v>0.70506108202443285</v>
      </c>
      <c r="V71" s="88">
        <f t="shared" si="7"/>
        <v>1.1518324607329844</v>
      </c>
      <c r="W71" s="99"/>
      <c r="X71" s="172" t="s">
        <v>327</v>
      </c>
    </row>
    <row r="72" spans="2:24" ht="109.5" x14ac:dyDescent="0.25">
      <c r="B72" s="140" t="s">
        <v>30</v>
      </c>
      <c r="C72" s="148" t="s">
        <v>240</v>
      </c>
      <c r="D72" s="141" t="s">
        <v>241</v>
      </c>
      <c r="E72" s="143" t="s">
        <v>29</v>
      </c>
      <c r="F72" s="149" t="s">
        <v>242</v>
      </c>
      <c r="G72" s="111">
        <v>400</v>
      </c>
      <c r="H72" s="91">
        <v>100</v>
      </c>
      <c r="I72" s="91">
        <v>100</v>
      </c>
      <c r="J72" s="91">
        <v>100</v>
      </c>
      <c r="K72" s="110">
        <v>100</v>
      </c>
      <c r="L72" s="94">
        <v>171</v>
      </c>
      <c r="M72" s="95">
        <v>430</v>
      </c>
      <c r="N72" s="95">
        <v>405</v>
      </c>
      <c r="O72" s="96"/>
      <c r="P72" s="97">
        <f t="shared" si="20"/>
        <v>1.71</v>
      </c>
      <c r="Q72" s="88">
        <f t="shared" si="19"/>
        <v>4.3</v>
      </c>
      <c r="R72" s="88">
        <f t="shared" si="19"/>
        <v>4.05</v>
      </c>
      <c r="S72" s="99"/>
      <c r="T72" s="97">
        <f t="shared" si="6"/>
        <v>0.42749999999999999</v>
      </c>
      <c r="U72" s="88">
        <f t="shared" si="9"/>
        <v>1.5024999999999999</v>
      </c>
      <c r="V72" s="88">
        <f t="shared" si="7"/>
        <v>2.5150000000000001</v>
      </c>
      <c r="W72" s="99"/>
      <c r="X72" s="172" t="s">
        <v>272</v>
      </c>
    </row>
    <row r="73" spans="2:24" ht="109.5" x14ac:dyDescent="0.25">
      <c r="B73" s="140" t="s">
        <v>30</v>
      </c>
      <c r="C73" s="148" t="s">
        <v>243</v>
      </c>
      <c r="D73" s="141" t="s">
        <v>244</v>
      </c>
      <c r="E73" s="143" t="s">
        <v>29</v>
      </c>
      <c r="F73" s="149" t="s">
        <v>245</v>
      </c>
      <c r="G73" s="111">
        <v>1403</v>
      </c>
      <c r="H73" s="91">
        <v>503</v>
      </c>
      <c r="I73" s="91">
        <v>300</v>
      </c>
      <c r="J73" s="91">
        <v>300</v>
      </c>
      <c r="K73" s="110">
        <v>300</v>
      </c>
      <c r="L73" s="94">
        <v>507</v>
      </c>
      <c r="M73" s="95">
        <v>562</v>
      </c>
      <c r="N73" s="95">
        <v>859</v>
      </c>
      <c r="O73" s="96"/>
      <c r="P73" s="97">
        <f t="shared" si="20"/>
        <v>1.0079522862823063</v>
      </c>
      <c r="Q73" s="88">
        <f t="shared" si="19"/>
        <v>1.8733333333333333</v>
      </c>
      <c r="R73" s="88">
        <f t="shared" si="19"/>
        <v>2.8633333333333333</v>
      </c>
      <c r="S73" s="99"/>
      <c r="T73" s="97">
        <f t="shared" si="6"/>
        <v>0.36136849607982896</v>
      </c>
      <c r="U73" s="88">
        <f t="shared" si="9"/>
        <v>0.76193870277975762</v>
      </c>
      <c r="V73" s="88">
        <f t="shared" si="7"/>
        <v>1.3741981468282252</v>
      </c>
      <c r="W73" s="99"/>
      <c r="X73" s="172" t="s">
        <v>273</v>
      </c>
    </row>
    <row r="74" spans="2:24" ht="109.5" x14ac:dyDescent="0.25">
      <c r="B74" s="140" t="s">
        <v>30</v>
      </c>
      <c r="C74" s="148" t="s">
        <v>246</v>
      </c>
      <c r="D74" s="141" t="s">
        <v>247</v>
      </c>
      <c r="E74" s="143" t="s">
        <v>29</v>
      </c>
      <c r="F74" s="149" t="s">
        <v>248</v>
      </c>
      <c r="G74" s="111">
        <v>1000</v>
      </c>
      <c r="H74" s="91">
        <v>250</v>
      </c>
      <c r="I74" s="91">
        <v>250</v>
      </c>
      <c r="J74" s="91">
        <v>250</v>
      </c>
      <c r="K74" s="110">
        <v>250</v>
      </c>
      <c r="L74" s="94">
        <v>221</v>
      </c>
      <c r="M74" s="95">
        <v>450</v>
      </c>
      <c r="N74" s="95">
        <v>252</v>
      </c>
      <c r="O74" s="96"/>
      <c r="P74" s="97">
        <f t="shared" si="20"/>
        <v>0.88400000000000001</v>
      </c>
      <c r="Q74" s="88">
        <f t="shared" si="20"/>
        <v>1.8</v>
      </c>
      <c r="R74" s="88">
        <f t="shared" si="19"/>
        <v>1.008</v>
      </c>
      <c r="S74" s="99"/>
      <c r="T74" s="97">
        <f t="shared" si="6"/>
        <v>0.221</v>
      </c>
      <c r="U74" s="88">
        <f t="shared" si="9"/>
        <v>0.67100000000000004</v>
      </c>
      <c r="V74" s="88">
        <f t="shared" si="7"/>
        <v>0.92300000000000004</v>
      </c>
      <c r="W74" s="99"/>
      <c r="X74" s="172" t="s">
        <v>274</v>
      </c>
    </row>
    <row r="75" spans="2:24" ht="109.5" x14ac:dyDescent="0.25">
      <c r="B75" s="140" t="s">
        <v>30</v>
      </c>
      <c r="C75" s="148" t="s">
        <v>249</v>
      </c>
      <c r="D75" s="141" t="s">
        <v>250</v>
      </c>
      <c r="E75" s="143" t="s">
        <v>29</v>
      </c>
      <c r="F75" s="149" t="s">
        <v>251</v>
      </c>
      <c r="G75" s="111">
        <v>40</v>
      </c>
      <c r="H75" s="91">
        <v>10</v>
      </c>
      <c r="I75" s="91">
        <v>10</v>
      </c>
      <c r="J75" s="91">
        <v>10</v>
      </c>
      <c r="K75" s="110">
        <v>10</v>
      </c>
      <c r="L75" s="94">
        <v>11</v>
      </c>
      <c r="M75" s="95">
        <v>11</v>
      </c>
      <c r="N75" s="95">
        <v>10</v>
      </c>
      <c r="O75" s="96"/>
      <c r="P75" s="97">
        <f t="shared" si="20"/>
        <v>1.1000000000000001</v>
      </c>
      <c r="Q75" s="88">
        <f t="shared" si="20"/>
        <v>1.1000000000000001</v>
      </c>
      <c r="R75" s="88">
        <f t="shared" si="19"/>
        <v>1</v>
      </c>
      <c r="S75" s="99"/>
      <c r="T75" s="97">
        <f t="shared" si="6"/>
        <v>0.27500000000000002</v>
      </c>
      <c r="U75" s="88">
        <f t="shared" si="9"/>
        <v>0.55000000000000004</v>
      </c>
      <c r="V75" s="88">
        <f t="shared" si="7"/>
        <v>0.8</v>
      </c>
      <c r="W75" s="99"/>
      <c r="X75" s="172" t="s">
        <v>275</v>
      </c>
    </row>
    <row r="76" spans="2:24" ht="198.75" customHeight="1" x14ac:dyDescent="0.25">
      <c r="B76" s="140" t="s">
        <v>41</v>
      </c>
      <c r="C76" s="141" t="s">
        <v>252</v>
      </c>
      <c r="D76" s="146" t="s">
        <v>253</v>
      </c>
      <c r="E76" s="143" t="s">
        <v>29</v>
      </c>
      <c r="F76" s="147" t="s">
        <v>254</v>
      </c>
      <c r="G76" s="109">
        <v>721</v>
      </c>
      <c r="H76" s="91">
        <v>121</v>
      </c>
      <c r="I76" s="91">
        <v>250</v>
      </c>
      <c r="J76" s="91">
        <v>250</v>
      </c>
      <c r="K76" s="110">
        <v>100</v>
      </c>
      <c r="L76" s="94">
        <v>121</v>
      </c>
      <c r="M76" s="95">
        <v>250</v>
      </c>
      <c r="N76" s="95">
        <v>355</v>
      </c>
      <c r="O76" s="96"/>
      <c r="P76" s="97">
        <f t="shared" si="20"/>
        <v>1</v>
      </c>
      <c r="Q76" s="88">
        <f t="shared" si="20"/>
        <v>1</v>
      </c>
      <c r="R76" s="88">
        <f t="shared" si="20"/>
        <v>1.42</v>
      </c>
      <c r="S76" s="99"/>
      <c r="T76" s="97">
        <f t="shared" si="6"/>
        <v>0.16782246879334259</v>
      </c>
      <c r="U76" s="88">
        <f t="shared" si="9"/>
        <v>0.5145631067961165</v>
      </c>
      <c r="V76" s="88">
        <f t="shared" si="7"/>
        <v>1.0069348127600555</v>
      </c>
      <c r="W76" s="99"/>
      <c r="X76" s="66" t="s">
        <v>335</v>
      </c>
    </row>
    <row r="77" spans="2:24" ht="109.5" x14ac:dyDescent="0.25">
      <c r="B77" s="140" t="s">
        <v>30</v>
      </c>
      <c r="C77" s="141" t="s">
        <v>255</v>
      </c>
      <c r="D77" s="141" t="s">
        <v>256</v>
      </c>
      <c r="E77" s="143" t="s">
        <v>29</v>
      </c>
      <c r="F77" s="149" t="s">
        <v>257</v>
      </c>
      <c r="G77" s="111">
        <v>22</v>
      </c>
      <c r="H77" s="91">
        <v>4</v>
      </c>
      <c r="I77" s="91">
        <v>8</v>
      </c>
      <c r="J77" s="91">
        <v>8</v>
      </c>
      <c r="K77" s="110">
        <v>2</v>
      </c>
      <c r="L77" s="94">
        <v>4</v>
      </c>
      <c r="M77" s="95">
        <v>8</v>
      </c>
      <c r="N77" s="95">
        <v>8</v>
      </c>
      <c r="O77" s="96"/>
      <c r="P77" s="97">
        <f t="shared" si="20"/>
        <v>1</v>
      </c>
      <c r="Q77" s="88">
        <f t="shared" si="20"/>
        <v>1</v>
      </c>
      <c r="R77" s="88">
        <f t="shared" si="20"/>
        <v>1</v>
      </c>
      <c r="S77" s="99"/>
      <c r="T77" s="97">
        <f>IFERROR((L77)/(G77),"No Programado")</f>
        <v>0.18181818181818182</v>
      </c>
      <c r="U77" s="88">
        <f t="shared" ref="U77:U80" si="21">IFERROR((L77+M77)/(G77),"No Programado")</f>
        <v>0.54545454545454541</v>
      </c>
      <c r="V77" s="88">
        <f t="shared" si="7"/>
        <v>0.90909090909090906</v>
      </c>
      <c r="W77" s="99"/>
      <c r="X77" s="66" t="s">
        <v>336</v>
      </c>
    </row>
    <row r="78" spans="2:24" ht="221.25" customHeight="1" x14ac:dyDescent="0.25">
      <c r="B78" s="140" t="s">
        <v>30</v>
      </c>
      <c r="C78" s="141" t="s">
        <v>258</v>
      </c>
      <c r="D78" s="141" t="s">
        <v>259</v>
      </c>
      <c r="E78" s="143" t="s">
        <v>29</v>
      </c>
      <c r="F78" s="149" t="s">
        <v>260</v>
      </c>
      <c r="G78" s="111">
        <v>5</v>
      </c>
      <c r="H78" s="91">
        <v>1</v>
      </c>
      <c r="I78" s="91">
        <v>2</v>
      </c>
      <c r="J78" s="91">
        <v>1</v>
      </c>
      <c r="K78" s="110">
        <v>1</v>
      </c>
      <c r="L78" s="94">
        <v>1</v>
      </c>
      <c r="M78" s="95">
        <v>4</v>
      </c>
      <c r="N78" s="95">
        <v>3</v>
      </c>
      <c r="O78" s="96"/>
      <c r="P78" s="97">
        <f t="shared" si="20"/>
        <v>1</v>
      </c>
      <c r="Q78" s="88">
        <f t="shared" si="20"/>
        <v>2</v>
      </c>
      <c r="R78" s="88">
        <f t="shared" si="20"/>
        <v>3</v>
      </c>
      <c r="S78" s="99"/>
      <c r="T78" s="97">
        <f t="shared" ref="T78:T80" si="22">IFERROR((L78)/(G78),"No Programado")</f>
        <v>0.2</v>
      </c>
      <c r="U78" s="88">
        <f t="shared" si="21"/>
        <v>1</v>
      </c>
      <c r="V78" s="88">
        <f t="shared" si="7"/>
        <v>1.6</v>
      </c>
      <c r="W78" s="99"/>
      <c r="X78" s="66" t="s">
        <v>328</v>
      </c>
    </row>
    <row r="79" spans="2:24" ht="93.75" x14ac:dyDescent="0.25">
      <c r="B79" s="140" t="s">
        <v>30</v>
      </c>
      <c r="C79" s="141" t="s">
        <v>261</v>
      </c>
      <c r="D79" s="141" t="s">
        <v>262</v>
      </c>
      <c r="E79" s="143" t="s">
        <v>29</v>
      </c>
      <c r="F79" s="149" t="s">
        <v>263</v>
      </c>
      <c r="G79" s="119">
        <v>17</v>
      </c>
      <c r="H79" s="91">
        <v>2</v>
      </c>
      <c r="I79" s="91">
        <v>5</v>
      </c>
      <c r="J79" s="91">
        <v>5</v>
      </c>
      <c r="K79" s="110">
        <v>5</v>
      </c>
      <c r="L79" s="94">
        <v>2</v>
      </c>
      <c r="M79" s="95">
        <v>5</v>
      </c>
      <c r="N79" s="95">
        <v>5</v>
      </c>
      <c r="O79" s="96"/>
      <c r="P79" s="97">
        <f>IFERROR((L79/H79),"100%")</f>
        <v>1</v>
      </c>
      <c r="Q79" s="88">
        <f t="shared" si="20"/>
        <v>1</v>
      </c>
      <c r="R79" s="88">
        <f t="shared" si="20"/>
        <v>1</v>
      </c>
      <c r="S79" s="99"/>
      <c r="T79" s="97">
        <f t="shared" si="22"/>
        <v>0.11764705882352941</v>
      </c>
      <c r="U79" s="88">
        <f t="shared" si="21"/>
        <v>0.41176470588235292</v>
      </c>
      <c r="V79" s="88">
        <f t="shared" si="7"/>
        <v>0.70588235294117652</v>
      </c>
      <c r="W79" s="99"/>
      <c r="X79" s="66" t="s">
        <v>329</v>
      </c>
    </row>
    <row r="80" spans="2:24" ht="109.5" thickBot="1" x14ac:dyDescent="0.3">
      <c r="B80" s="167" t="s">
        <v>30</v>
      </c>
      <c r="C80" s="168" t="s">
        <v>264</v>
      </c>
      <c r="D80" s="168" t="s">
        <v>265</v>
      </c>
      <c r="E80" s="169" t="s">
        <v>29</v>
      </c>
      <c r="F80" s="170" t="s">
        <v>266</v>
      </c>
      <c r="G80" s="120">
        <v>9</v>
      </c>
      <c r="H80" s="121"/>
      <c r="I80" s="122">
        <v>3</v>
      </c>
      <c r="J80" s="122">
        <v>3</v>
      </c>
      <c r="K80" s="123">
        <v>3</v>
      </c>
      <c r="L80" s="124"/>
      <c r="M80" s="125">
        <v>4</v>
      </c>
      <c r="N80" s="125">
        <v>3</v>
      </c>
      <c r="O80" s="126"/>
      <c r="P80" s="127" t="str">
        <f>IFERROR((L80/H80),"100%")</f>
        <v>100%</v>
      </c>
      <c r="Q80" s="128">
        <f>IFERROR((M80/I80),"100%")</f>
        <v>1.3333333333333333</v>
      </c>
      <c r="R80" s="88">
        <f t="shared" si="20"/>
        <v>1</v>
      </c>
      <c r="S80" s="129"/>
      <c r="T80" s="127">
        <f t="shared" si="22"/>
        <v>0</v>
      </c>
      <c r="U80" s="128">
        <f t="shared" si="21"/>
        <v>0.44444444444444442</v>
      </c>
      <c r="V80" s="88">
        <f t="shared" ref="V80" si="23">IFERROR((M80+N80+L80)/(G80),"No Programado")</f>
        <v>0.77777777777777779</v>
      </c>
      <c r="W80" s="129"/>
      <c r="X80" s="67" t="s">
        <v>330</v>
      </c>
    </row>
    <row r="81" spans="3:24" ht="74.099999999999994" customHeight="1" x14ac:dyDescent="0.25">
      <c r="C81" s="193"/>
      <c r="D81" s="193"/>
      <c r="E81" s="193"/>
      <c r="F81" s="193"/>
      <c r="G81" s="3"/>
      <c r="P81" s="64">
        <f t="shared" ref="P81:W81" si="24">AVERAGE(P13:P80)</f>
        <v>1.0185661355869207</v>
      </c>
      <c r="Q81" s="64">
        <f t="shared" si="24"/>
        <v>1.1456490261836454</v>
      </c>
      <c r="R81" s="64">
        <f t="shared" si="24"/>
        <v>1.2434346563780172</v>
      </c>
      <c r="S81" s="64" t="e">
        <f t="shared" si="24"/>
        <v>#DIV/0!</v>
      </c>
      <c r="T81" s="64">
        <f t="shared" si="24"/>
        <v>0.24163446599516297</v>
      </c>
      <c r="U81" s="64">
        <f t="shared" si="24"/>
        <v>0.52959414907320979</v>
      </c>
      <c r="V81" s="64">
        <f t="shared" si="24"/>
        <v>0.82333402224298458</v>
      </c>
      <c r="W81" s="64" t="e">
        <f t="shared" si="24"/>
        <v>#DIV/0!</v>
      </c>
    </row>
    <row r="88" spans="3:24" x14ac:dyDescent="0.25">
      <c r="F88" s="4"/>
      <c r="G88" s="4"/>
    </row>
    <row r="89" spans="3:24" ht="72.75" customHeight="1" x14ac:dyDescent="0.25">
      <c r="C89" s="189" t="s">
        <v>42</v>
      </c>
      <c r="D89" s="190"/>
      <c r="E89" s="190"/>
      <c r="F89" s="5"/>
      <c r="G89" s="6"/>
      <c r="L89" s="191" t="s">
        <v>337</v>
      </c>
      <c r="M89" s="192"/>
      <c r="N89" s="192"/>
      <c r="O89" s="192"/>
      <c r="P89" s="192"/>
      <c r="Q89" s="192"/>
      <c r="V89" s="189" t="s">
        <v>338</v>
      </c>
      <c r="W89" s="190"/>
      <c r="X89" s="190"/>
    </row>
    <row r="91" spans="3:24" ht="15.75" thickBot="1" x14ac:dyDescent="0.3"/>
    <row r="92" spans="3:24" ht="15.75" thickBot="1" x14ac:dyDescent="0.3">
      <c r="E92" s="217" t="s">
        <v>43</v>
      </c>
      <c r="F92" s="218"/>
      <c r="G92" s="218"/>
      <c r="H92" s="218"/>
      <c r="I92" s="218"/>
      <c r="J92" s="218"/>
      <c r="K92" s="218"/>
      <c r="L92" s="218"/>
      <c r="M92" s="218"/>
      <c r="N92" s="218"/>
      <c r="O92" s="218"/>
      <c r="P92" s="218"/>
      <c r="Q92" s="218"/>
      <c r="R92" s="218"/>
      <c r="S92" s="218"/>
      <c r="T92" s="218"/>
      <c r="U92" s="218"/>
      <c r="V92" s="218"/>
      <c r="W92" s="218"/>
      <c r="X92" s="219"/>
    </row>
    <row r="93" spans="3:24" ht="15.75" thickBot="1" x14ac:dyDescent="0.3">
      <c r="E93" s="220" t="s">
        <v>44</v>
      </c>
      <c r="F93" s="220" t="s">
        <v>45</v>
      </c>
      <c r="G93" s="211" t="s">
        <v>46</v>
      </c>
      <c r="H93" s="212"/>
      <c r="I93" s="212"/>
      <c r="J93" s="213"/>
      <c r="K93" s="211" t="s">
        <v>47</v>
      </c>
      <c r="L93" s="212"/>
      <c r="M93" s="212"/>
      <c r="N93" s="213"/>
      <c r="O93" s="214" t="s">
        <v>48</v>
      </c>
      <c r="P93" s="215"/>
      <c r="Q93" s="215"/>
      <c r="R93" s="216"/>
      <c r="S93" s="214" t="s">
        <v>49</v>
      </c>
      <c r="T93" s="215"/>
      <c r="U93" s="215"/>
      <c r="V93" s="215"/>
      <c r="W93" s="216"/>
      <c r="X93" s="222" t="s">
        <v>50</v>
      </c>
    </row>
    <row r="94" spans="3:24" ht="29.25" thickBot="1" x14ac:dyDescent="0.3">
      <c r="E94" s="221"/>
      <c r="F94" s="221"/>
      <c r="G94" s="7" t="s">
        <v>51</v>
      </c>
      <c r="H94" s="8" t="s">
        <v>52</v>
      </c>
      <c r="I94" s="9" t="s">
        <v>53</v>
      </c>
      <c r="J94" s="10" t="s">
        <v>54</v>
      </c>
      <c r="K94" s="7" t="s">
        <v>51</v>
      </c>
      <c r="L94" s="8" t="s">
        <v>52</v>
      </c>
      <c r="M94" s="9" t="s">
        <v>53</v>
      </c>
      <c r="N94" s="10" t="s">
        <v>54</v>
      </c>
      <c r="O94" s="7" t="s">
        <v>18</v>
      </c>
      <c r="P94" s="59" t="s">
        <v>19</v>
      </c>
      <c r="Q94" s="11" t="s">
        <v>20</v>
      </c>
      <c r="R94" s="12" t="s">
        <v>21</v>
      </c>
      <c r="S94" s="13" t="s">
        <v>18</v>
      </c>
      <c r="T94" s="14"/>
      <c r="U94" s="15" t="s">
        <v>19</v>
      </c>
      <c r="V94" s="11" t="s">
        <v>20</v>
      </c>
      <c r="W94" s="15" t="s">
        <v>21</v>
      </c>
      <c r="X94" s="223"/>
    </row>
    <row r="95" spans="3:24" ht="15.75" thickBot="1" x14ac:dyDescent="0.3">
      <c r="E95" s="201"/>
      <c r="F95" s="202"/>
      <c r="G95" s="16"/>
      <c r="H95" s="17"/>
      <c r="I95" s="17"/>
      <c r="J95" s="18"/>
      <c r="K95" s="16"/>
      <c r="L95" s="17"/>
      <c r="M95" s="17"/>
      <c r="N95" s="19"/>
      <c r="O95" s="20" t="str">
        <f>IFERROR((K95/G95),"100%")</f>
        <v>100%</v>
      </c>
      <c r="P95" s="1" t="str">
        <f>IFERROR((L95/H95),"100%")</f>
        <v>100%</v>
      </c>
      <c r="Q95" s="21" t="str">
        <f>IFERROR((M95/I95),"100%")</f>
        <v>100%</v>
      </c>
      <c r="R95" s="22" t="str">
        <f>IFERROR((N95/J95),"100%")</f>
        <v>100%</v>
      </c>
      <c r="S95" s="20" t="str">
        <f>IFERROR(((K95)/(G95)),"100%")</f>
        <v>100%</v>
      </c>
      <c r="T95" s="20"/>
      <c r="U95" s="20" t="str">
        <f>IFERROR(((L95+M95)/(H95+I95)),"100%")</f>
        <v>100%</v>
      </c>
      <c r="V95" s="21" t="str">
        <f>IFERROR(((L95+M95+N95)/(H95+I95+J95)),"100%")</f>
        <v>100%</v>
      </c>
      <c r="W95" s="22" t="str">
        <f>IFERROR(((L95+M95+N95+O95)/(H95+I95+J95+K95)),"100%")</f>
        <v>100%</v>
      </c>
      <c r="X95" s="23"/>
    </row>
    <row r="96" spans="3:24" ht="42.75" x14ac:dyDescent="0.25">
      <c r="E96" s="24" t="s">
        <v>55</v>
      </c>
      <c r="F96" s="24">
        <v>6500000</v>
      </c>
      <c r="G96" s="25">
        <v>1500800</v>
      </c>
      <c r="H96" s="26">
        <v>1683700</v>
      </c>
      <c r="I96" s="26">
        <v>1736200</v>
      </c>
      <c r="J96" s="27">
        <v>1579300</v>
      </c>
      <c r="K96" s="25"/>
      <c r="L96" s="28"/>
      <c r="M96" s="28"/>
      <c r="N96" s="29"/>
      <c r="O96" s="30"/>
      <c r="P96" s="60"/>
      <c r="Q96" s="30"/>
      <c r="R96" s="30"/>
      <c r="S96" s="30"/>
      <c r="T96" s="30"/>
      <c r="U96" s="30"/>
      <c r="V96" s="30"/>
      <c r="W96" s="30"/>
      <c r="X96" s="31" t="s">
        <v>56</v>
      </c>
    </row>
    <row r="97" spans="5:24" ht="75" x14ac:dyDescent="0.25">
      <c r="E97" s="32" t="s">
        <v>57</v>
      </c>
      <c r="F97" s="32">
        <v>5700000</v>
      </c>
      <c r="G97" s="33">
        <v>899000</v>
      </c>
      <c r="H97" s="34"/>
      <c r="I97" s="34">
        <v>1677000</v>
      </c>
      <c r="J97" s="35">
        <v>1739000</v>
      </c>
      <c r="K97" s="33">
        <v>1385000</v>
      </c>
      <c r="L97" s="30"/>
      <c r="M97" s="30"/>
      <c r="N97" s="36"/>
      <c r="O97" s="20">
        <f>IFERROR(K97/G97,"100"%)</f>
        <v>1.5406006674082313</v>
      </c>
      <c r="P97" s="60"/>
      <c r="Q97" s="30"/>
      <c r="R97" s="30"/>
      <c r="S97" s="37">
        <f t="shared" ref="S97:S103" si="25">IFERROR(K97/F97,"100%")</f>
        <v>0.24298245614035088</v>
      </c>
      <c r="T97" s="38"/>
      <c r="U97" s="30"/>
      <c r="V97" s="30"/>
      <c r="W97" s="30"/>
      <c r="X97" s="39" t="s">
        <v>58</v>
      </c>
    </row>
    <row r="98" spans="5:24" ht="60" x14ac:dyDescent="0.25">
      <c r="E98" s="32" t="s">
        <v>59</v>
      </c>
      <c r="F98" s="32">
        <v>150000</v>
      </c>
      <c r="G98" s="33">
        <v>100000</v>
      </c>
      <c r="H98" s="34">
        <v>50000</v>
      </c>
      <c r="I98" s="34"/>
      <c r="J98" s="35"/>
      <c r="K98" s="30"/>
      <c r="L98" s="30"/>
      <c r="M98" s="30"/>
      <c r="N98" s="30"/>
      <c r="O98" s="30"/>
      <c r="P98" s="61"/>
      <c r="Q98" s="40"/>
      <c r="R98" s="40"/>
      <c r="S98" s="30"/>
      <c r="T98" s="30"/>
      <c r="U98" s="30"/>
      <c r="V98" s="30"/>
      <c r="W98" s="30"/>
      <c r="X98" s="41" t="s">
        <v>60</v>
      </c>
    </row>
    <row r="99" spans="5:24" ht="45" x14ac:dyDescent="0.25">
      <c r="E99" s="42" t="s">
        <v>61</v>
      </c>
      <c r="F99" s="42">
        <v>120500000</v>
      </c>
      <c r="G99" s="43">
        <v>29720000</v>
      </c>
      <c r="H99" s="44">
        <v>31340000</v>
      </c>
      <c r="I99" s="44">
        <v>29720000</v>
      </c>
      <c r="J99" s="45">
        <v>29720000</v>
      </c>
      <c r="K99" s="43">
        <v>29595000</v>
      </c>
      <c r="L99" s="30"/>
      <c r="M99" s="30"/>
      <c r="N99" s="30"/>
      <c r="O99" s="20">
        <f t="shared" ref="O99" si="26">IFERROR((K99/G99),"100%")</f>
        <v>0.99579407806191123</v>
      </c>
      <c r="P99" s="61"/>
      <c r="Q99" s="40"/>
      <c r="R99" s="40"/>
      <c r="S99" s="37">
        <f t="shared" si="25"/>
        <v>0.24560165975103734</v>
      </c>
      <c r="T99" s="38"/>
      <c r="U99" s="30"/>
      <c r="V99" s="30"/>
      <c r="W99" s="30"/>
      <c r="X99" s="41" t="s">
        <v>62</v>
      </c>
    </row>
    <row r="100" spans="5:24" ht="30" x14ac:dyDescent="0.25">
      <c r="E100" s="42" t="s">
        <v>63</v>
      </c>
      <c r="F100" s="42"/>
      <c r="G100" s="43"/>
      <c r="H100" s="44"/>
      <c r="I100" s="44"/>
      <c r="J100" s="45"/>
      <c r="K100" s="43"/>
      <c r="L100" s="30"/>
      <c r="M100" s="30"/>
      <c r="N100" s="30"/>
      <c r="O100" s="40"/>
      <c r="P100" s="61"/>
      <c r="Q100" s="40"/>
      <c r="R100" s="40"/>
      <c r="S100" s="30"/>
      <c r="T100" s="30"/>
      <c r="U100" s="30"/>
      <c r="V100" s="30"/>
      <c r="W100" s="30"/>
      <c r="X100" s="41"/>
    </row>
    <row r="101" spans="5:24" ht="60" x14ac:dyDescent="0.25">
      <c r="E101" s="42" t="s">
        <v>64</v>
      </c>
      <c r="F101" s="42">
        <v>100000</v>
      </c>
      <c r="G101" s="43">
        <v>32247</v>
      </c>
      <c r="H101" s="44">
        <v>21112</v>
      </c>
      <c r="I101" s="44">
        <v>25087</v>
      </c>
      <c r="J101" s="45">
        <v>21554</v>
      </c>
      <c r="K101" s="43"/>
      <c r="L101" s="30"/>
      <c r="M101" s="30"/>
      <c r="N101" s="30"/>
      <c r="O101" s="40"/>
      <c r="P101" s="61"/>
      <c r="Q101" s="40"/>
      <c r="R101" s="40"/>
      <c r="S101" s="30"/>
      <c r="T101" s="30"/>
      <c r="U101" s="30"/>
      <c r="V101" s="30"/>
      <c r="W101" s="30"/>
      <c r="X101" s="41" t="s">
        <v>65</v>
      </c>
    </row>
    <row r="102" spans="5:24" ht="30" x14ac:dyDescent="0.25">
      <c r="E102" s="42" t="s">
        <v>66</v>
      </c>
      <c r="F102" s="42">
        <v>1400000</v>
      </c>
      <c r="G102" s="43">
        <v>389800</v>
      </c>
      <c r="H102" s="44">
        <v>327600</v>
      </c>
      <c r="I102" s="44">
        <v>393400</v>
      </c>
      <c r="J102" s="45">
        <v>289200</v>
      </c>
      <c r="K102" s="43">
        <v>482195.20000000001</v>
      </c>
      <c r="L102" s="30"/>
      <c r="M102" s="30"/>
      <c r="N102" s="30"/>
      <c r="O102" s="20">
        <f t="shared" ref="O102" si="27">IFERROR(K102/G102,"100"%)</f>
        <v>1.2370323242688559</v>
      </c>
      <c r="P102" s="61"/>
      <c r="Q102" s="40"/>
      <c r="R102" s="40"/>
      <c r="S102" s="37">
        <f t="shared" si="25"/>
        <v>0.34442514285714287</v>
      </c>
      <c r="T102" s="38"/>
      <c r="U102" s="30"/>
      <c r="V102" s="30"/>
      <c r="W102" s="30"/>
      <c r="X102" s="41" t="s">
        <v>67</v>
      </c>
    </row>
    <row r="103" spans="5:24" ht="30" x14ac:dyDescent="0.25">
      <c r="E103" s="42" t="s">
        <v>68</v>
      </c>
      <c r="F103" s="42">
        <v>1600000</v>
      </c>
      <c r="G103" s="43">
        <v>314500</v>
      </c>
      <c r="H103" s="44">
        <v>561500</v>
      </c>
      <c r="I103" s="44">
        <v>360500</v>
      </c>
      <c r="J103" s="45">
        <v>363500</v>
      </c>
      <c r="K103" s="43">
        <v>229298.71</v>
      </c>
      <c r="L103" s="30"/>
      <c r="M103" s="40"/>
      <c r="N103" s="46"/>
      <c r="O103" s="20">
        <f>IFERROR((K103/G103),"100%")</f>
        <v>0.72908969793322731</v>
      </c>
      <c r="P103" s="61"/>
      <c r="Q103" s="40"/>
      <c r="R103" s="40"/>
      <c r="S103" s="37">
        <f t="shared" si="25"/>
        <v>0.14331169375</v>
      </c>
      <c r="T103" s="38"/>
      <c r="U103" s="40"/>
      <c r="V103" s="40"/>
      <c r="W103" s="40"/>
      <c r="X103" s="41" t="s">
        <v>69</v>
      </c>
    </row>
    <row r="104" spans="5:24" ht="45.75" thickBot="1" x14ac:dyDescent="0.3">
      <c r="E104" s="42" t="s">
        <v>70</v>
      </c>
      <c r="F104" s="42">
        <v>250000</v>
      </c>
      <c r="G104" s="43">
        <v>138658</v>
      </c>
      <c r="H104" s="44">
        <v>46114</v>
      </c>
      <c r="I104" s="44">
        <v>30614</v>
      </c>
      <c r="J104" s="45">
        <v>34614</v>
      </c>
      <c r="K104" s="43"/>
      <c r="L104" s="30"/>
      <c r="M104" s="40"/>
      <c r="N104" s="46"/>
      <c r="O104" s="40"/>
      <c r="P104" s="61"/>
      <c r="Q104" s="40"/>
      <c r="R104" s="40"/>
      <c r="S104" s="30"/>
      <c r="T104" s="30"/>
      <c r="U104" s="30"/>
      <c r="V104" s="30"/>
      <c r="W104" s="30"/>
      <c r="X104" s="41" t="s">
        <v>56</v>
      </c>
    </row>
    <row r="105" spans="5:24" ht="42.75" x14ac:dyDescent="0.25">
      <c r="E105" s="42" t="s">
        <v>71</v>
      </c>
      <c r="F105" s="42">
        <v>700000</v>
      </c>
      <c r="G105" s="43">
        <v>225370</v>
      </c>
      <c r="H105" s="44">
        <v>166730</v>
      </c>
      <c r="I105" s="44">
        <v>173670</v>
      </c>
      <c r="J105" s="45">
        <v>134230</v>
      </c>
      <c r="K105" s="43"/>
      <c r="L105" s="30"/>
      <c r="M105" s="40"/>
      <c r="N105" s="46"/>
      <c r="O105" s="40"/>
      <c r="P105" s="61"/>
      <c r="Q105" s="40"/>
      <c r="R105" s="40"/>
      <c r="S105" s="30"/>
      <c r="T105" s="30"/>
      <c r="U105" s="30"/>
      <c r="V105" s="30"/>
      <c r="W105" s="30"/>
      <c r="X105" s="31" t="s">
        <v>56</v>
      </c>
    </row>
    <row r="106" spans="5:24" ht="45" x14ac:dyDescent="0.25">
      <c r="E106" s="42" t="s">
        <v>72</v>
      </c>
      <c r="F106" s="42">
        <v>13226826.07</v>
      </c>
      <c r="G106" s="43">
        <v>2840360.07</v>
      </c>
      <c r="H106" s="44">
        <v>3139697</v>
      </c>
      <c r="I106" s="44">
        <v>3293565</v>
      </c>
      <c r="J106" s="45">
        <v>3953204</v>
      </c>
      <c r="K106" s="43"/>
      <c r="L106" s="30"/>
      <c r="M106" s="40"/>
      <c r="N106" s="46"/>
      <c r="O106" s="40"/>
      <c r="P106" s="61"/>
      <c r="Q106" s="40"/>
      <c r="R106" s="40"/>
      <c r="S106" s="30"/>
      <c r="T106" s="30"/>
      <c r="U106" s="30"/>
      <c r="V106" s="30"/>
      <c r="W106" s="30"/>
      <c r="X106" s="47" t="s">
        <v>73</v>
      </c>
    </row>
    <row r="107" spans="5:24" ht="45.75" thickBot="1" x14ac:dyDescent="0.3">
      <c r="E107" s="48" t="s">
        <v>74</v>
      </c>
      <c r="F107" s="48">
        <v>250000</v>
      </c>
      <c r="G107" s="49">
        <v>27000</v>
      </c>
      <c r="H107" s="50">
        <v>66000</v>
      </c>
      <c r="I107" s="50">
        <v>90000</v>
      </c>
      <c r="J107" s="51">
        <v>67000</v>
      </c>
      <c r="K107" s="49">
        <v>14906.96</v>
      </c>
      <c r="L107" s="52"/>
      <c r="M107" s="52"/>
      <c r="N107" s="53"/>
      <c r="O107" s="54">
        <f t="shared" ref="O107" si="28">IFERROR((K107/G107),"100%")</f>
        <v>0.55210962962962962</v>
      </c>
      <c r="P107" s="62"/>
      <c r="Q107" s="52"/>
      <c r="R107" s="52"/>
      <c r="S107" s="55">
        <f t="shared" ref="S107" si="29">IFERROR(K107/F107,"100%")</f>
        <v>5.9627839999999994E-2</v>
      </c>
      <c r="T107" s="56"/>
      <c r="U107" s="52"/>
      <c r="V107" s="52"/>
      <c r="W107" s="52"/>
      <c r="X107" s="57" t="s">
        <v>75</v>
      </c>
    </row>
  </sheetData>
  <mergeCells count="33">
    <mergeCell ref="E95:F95"/>
    <mergeCell ref="E2:S2"/>
    <mergeCell ref="E3:S3"/>
    <mergeCell ref="E4:S4"/>
    <mergeCell ref="L11:O11"/>
    <mergeCell ref="E5:S5"/>
    <mergeCell ref="K93:N93"/>
    <mergeCell ref="O93:R93"/>
    <mergeCell ref="S93:W93"/>
    <mergeCell ref="E92:X92"/>
    <mergeCell ref="E93:E94"/>
    <mergeCell ref="X93:X94"/>
    <mergeCell ref="F93:F94"/>
    <mergeCell ref="G93:J93"/>
    <mergeCell ref="G10:W10"/>
    <mergeCell ref="X11:X12"/>
    <mergeCell ref="C89:E89"/>
    <mergeCell ref="L89:Q89"/>
    <mergeCell ref="V89:X89"/>
    <mergeCell ref="C81:F81"/>
    <mergeCell ref="B14:F14"/>
    <mergeCell ref="B34:B36"/>
    <mergeCell ref="C34:C36"/>
    <mergeCell ref="C60:C61"/>
    <mergeCell ref="B60:B61"/>
    <mergeCell ref="C40:C41"/>
    <mergeCell ref="B40:B41"/>
    <mergeCell ref="P11:S11"/>
    <mergeCell ref="U11:W11"/>
    <mergeCell ref="B11:B12"/>
    <mergeCell ref="C11:C12"/>
    <mergeCell ref="D11:F11"/>
    <mergeCell ref="G11:K11"/>
  </mergeCells>
  <conditionalFormatting sqref="H13">
    <cfRule type="cellIs" priority="33" operator="equal">
      <formula>"NO DISPONIBLE"</formula>
    </cfRule>
  </conditionalFormatting>
  <conditionalFormatting sqref="H14:K80 G95:J107">
    <cfRule type="containsBlanks" dxfId="50" priority="107">
      <formula>LEN(TRIM(G14))=0</formula>
    </cfRule>
  </conditionalFormatting>
  <conditionalFormatting sqref="I13:N13">
    <cfRule type="cellIs" dxfId="49" priority="32" operator="equal">
      <formula>"NO DISPONIBLE"</formula>
    </cfRule>
  </conditionalFormatting>
  <conditionalFormatting sqref="K103">
    <cfRule type="containsBlanks" dxfId="48" priority="108">
      <formula>LEN(TRIM(K103))=0</formula>
    </cfRule>
  </conditionalFormatting>
  <conditionalFormatting sqref="K104:N107">
    <cfRule type="containsBlanks" dxfId="47" priority="413">
      <formula>LEN(TRIM(K104))=0</formula>
    </cfRule>
  </conditionalFormatting>
  <conditionalFormatting sqref="L102:N103">
    <cfRule type="containsBlanks" dxfId="46" priority="90">
      <formula>LEN(TRIM(L102))=0</formula>
    </cfRule>
  </conditionalFormatting>
  <conditionalFormatting sqref="L14:O80 R16:S16 S17:S80 K95:N101">
    <cfRule type="containsBlanks" dxfId="45" priority="188">
      <formula>LEN(TRIM(K14))=0</formula>
    </cfRule>
  </conditionalFormatting>
  <conditionalFormatting sqref="O13">
    <cfRule type="containsBlanks" dxfId="44" priority="20">
      <formula>LEN(TRIM(O13))=0</formula>
    </cfRule>
  </conditionalFormatting>
  <conditionalFormatting sqref="O96">
    <cfRule type="containsBlanks" dxfId="43" priority="62">
      <formula>LEN(TRIM(O96))=0</formula>
    </cfRule>
  </conditionalFormatting>
  <conditionalFormatting sqref="O98">
    <cfRule type="containsBlanks" dxfId="42" priority="61">
      <formula>LEN(TRIM(O98))=0</formula>
    </cfRule>
  </conditionalFormatting>
  <conditionalFormatting sqref="O100:O101">
    <cfRule type="containsBlanks" dxfId="41" priority="63">
      <formula>LEN(TRIM(O100))=0</formula>
    </cfRule>
  </conditionalFormatting>
  <conditionalFormatting sqref="O104:O106">
    <cfRule type="containsBlanks" dxfId="40" priority="60">
      <formula>LEN(TRIM(O104))=0</formula>
    </cfRule>
  </conditionalFormatting>
  <conditionalFormatting sqref="O95:W95 P14:P80 Q15:Q80 R17:R80">
    <cfRule type="cellIs" dxfId="39" priority="270" stopIfTrue="1" operator="equal">
      <formula>"100%"</formula>
    </cfRule>
  </conditionalFormatting>
  <conditionalFormatting sqref="P13">
    <cfRule type="cellIs" priority="31" operator="equal">
      <formula>"NO DISPONIBLE"</formula>
    </cfRule>
  </conditionalFormatting>
  <conditionalFormatting sqref="P14:P16 Q15:Q16 K102">
    <cfRule type="containsBlanks" dxfId="38" priority="148">
      <formula>LEN(TRIM(K14))=0</formula>
    </cfRule>
  </conditionalFormatting>
  <conditionalFormatting sqref="P14:P80 Q15:Q80 R17:R80 O95:W95">
    <cfRule type="cellIs" dxfId="37" priority="271" stopIfTrue="1" operator="lessThan">
      <formula>0.5</formula>
    </cfRule>
    <cfRule type="cellIs" dxfId="36" priority="272" stopIfTrue="1" operator="between">
      <formula>0.5</formula>
      <formula>0.7</formula>
    </cfRule>
    <cfRule type="cellIs" dxfId="35" priority="273" stopIfTrue="1" operator="between">
      <formula>0.7</formula>
      <formula>1.2</formula>
    </cfRule>
    <cfRule type="cellIs" dxfId="34" priority="274" stopIfTrue="1" operator="greaterThanOrEqual">
      <formula>1.2</formula>
    </cfRule>
    <cfRule type="containsBlanks" dxfId="33" priority="275" stopIfTrue="1">
      <formula>LEN(TRIM(O14))=0</formula>
    </cfRule>
  </conditionalFormatting>
  <conditionalFormatting sqref="P96:R107">
    <cfRule type="containsBlanks" dxfId="32" priority="89">
      <formula>LEN(TRIM(P96))=0</formula>
    </cfRule>
  </conditionalFormatting>
  <conditionalFormatting sqref="Q13:R13">
    <cfRule type="cellIs" dxfId="31" priority="30" operator="equal">
      <formula>"NO DISPONIBLE"</formula>
    </cfRule>
  </conditionalFormatting>
  <conditionalFormatting sqref="Q14:S14 O97 O99 O102:O103 O107">
    <cfRule type="containsBlanks" dxfId="30" priority="114" stopIfTrue="1">
      <formula>LEN(TRIM(O14))=0</formula>
    </cfRule>
    <cfRule type="cellIs" dxfId="29" priority="113" stopIfTrue="1" operator="greaterThanOrEqual">
      <formula>1.2</formula>
    </cfRule>
    <cfRule type="cellIs" dxfId="28" priority="112" stopIfTrue="1" operator="between">
      <formula>0.7</formula>
      <formula>1.2</formula>
    </cfRule>
    <cfRule type="cellIs" dxfId="27" priority="111" stopIfTrue="1" operator="between">
      <formula>0.5</formula>
      <formula>0.7</formula>
    </cfRule>
    <cfRule type="cellIs" dxfId="26" priority="110" stopIfTrue="1" operator="lessThan">
      <formula>0.5</formula>
    </cfRule>
    <cfRule type="cellIs" dxfId="25" priority="109" stopIfTrue="1" operator="equal">
      <formula>"100%"</formula>
    </cfRule>
  </conditionalFormatting>
  <conditionalFormatting sqref="S96:T96">
    <cfRule type="containsBlanks" dxfId="24" priority="59">
      <formula>LEN(TRIM(S96))=0</formula>
    </cfRule>
  </conditionalFormatting>
  <conditionalFormatting sqref="S97:T97 S99:T99">
    <cfRule type="cellIs" dxfId="23" priority="374" stopIfTrue="1" operator="lessThan">
      <formula>0.5</formula>
    </cfRule>
    <cfRule type="cellIs" dxfId="22" priority="375" stopIfTrue="1" operator="between">
      <formula>0.5</formula>
      <formula>0.7</formula>
    </cfRule>
    <cfRule type="cellIs" dxfId="21" priority="376" stopIfTrue="1" operator="between">
      <formula>0.7</formula>
      <formula>1.2</formula>
    </cfRule>
    <cfRule type="cellIs" dxfId="20" priority="377" stopIfTrue="1" operator="greaterThanOrEqual">
      <formula>1.2</formula>
    </cfRule>
    <cfRule type="containsBlanks" dxfId="19" priority="378" stopIfTrue="1">
      <formula>LEN(TRIM(S97))=0</formula>
    </cfRule>
    <cfRule type="cellIs" dxfId="18" priority="373" stopIfTrue="1" operator="equal">
      <formula>"100%"</formula>
    </cfRule>
  </conditionalFormatting>
  <conditionalFormatting sqref="S98:T98">
    <cfRule type="containsBlanks" dxfId="17" priority="58">
      <formula>LEN(TRIM(S98))=0</formula>
    </cfRule>
  </conditionalFormatting>
  <conditionalFormatting sqref="S100:T101">
    <cfRule type="containsBlanks" dxfId="16" priority="64">
      <formula>LEN(TRIM(S100))=0</formula>
    </cfRule>
  </conditionalFormatting>
  <conditionalFormatting sqref="S102:T103 S107:T107">
    <cfRule type="containsBlanks" dxfId="15" priority="123" stopIfTrue="1">
      <formula>LEN(TRIM(S102))=0</formula>
    </cfRule>
    <cfRule type="cellIs" dxfId="14" priority="119" stopIfTrue="1" operator="lessThan">
      <formula>0.5</formula>
    </cfRule>
    <cfRule type="cellIs" dxfId="13" priority="118" stopIfTrue="1" operator="equal">
      <formula>"100%"</formula>
    </cfRule>
    <cfRule type="cellIs" dxfId="12" priority="120" stopIfTrue="1" operator="between">
      <formula>0.5</formula>
      <formula>0.7</formula>
    </cfRule>
    <cfRule type="cellIs" dxfId="11" priority="121" stopIfTrue="1" operator="between">
      <formula>0.7</formula>
      <formula>1.2</formula>
    </cfRule>
    <cfRule type="cellIs" dxfId="10" priority="122" stopIfTrue="1" operator="greaterThanOrEqual">
      <formula>1.2</formula>
    </cfRule>
  </conditionalFormatting>
  <conditionalFormatting sqref="S104:T106">
    <cfRule type="containsBlanks" dxfId="9" priority="57">
      <formula>LEN(TRIM(S104))=0</formula>
    </cfRule>
  </conditionalFormatting>
  <conditionalFormatting sqref="S95:W95">
    <cfRule type="containsBlanks" dxfId="8" priority="269">
      <formula>LEN(TRIM(S95))=0</formula>
    </cfRule>
  </conditionalFormatting>
  <conditionalFormatting sqref="U96:W107">
    <cfRule type="containsBlanks" dxfId="7" priority="88">
      <formula>LEN(TRIM(U96))=0</formula>
    </cfRule>
  </conditionalFormatting>
  <conditionalFormatting sqref="W13:W80">
    <cfRule type="cellIs" dxfId="6" priority="25" stopIfTrue="1" operator="between">
      <formula>0.7</formula>
      <formula>1.2</formula>
    </cfRule>
    <cfRule type="cellIs" dxfId="5" priority="24" stopIfTrue="1" operator="between">
      <formula>0.5</formula>
      <formula>0.7</formula>
    </cfRule>
    <cfRule type="cellIs" dxfId="4" priority="26" stopIfTrue="1" operator="greaterThanOrEqual">
      <formula>1.2</formula>
    </cfRule>
    <cfRule type="cellIs" dxfId="3" priority="23" stopIfTrue="1" operator="lessThan">
      <formula>0.5</formula>
    </cfRule>
    <cfRule type="cellIs" dxfId="2" priority="22" stopIfTrue="1" operator="equal">
      <formula>"100%"</formula>
    </cfRule>
    <cfRule type="containsBlanks" dxfId="1" priority="21">
      <formula>LEN(TRIM(W13))=0</formula>
    </cfRule>
    <cfRule type="containsBlanks" dxfId="0" priority="27" stopIfTrue="1">
      <formula>LEN(TRIM(W13))=0</formula>
    </cfRule>
  </conditionalFormatting>
  <pageMargins left="0.7" right="0.7" top="0.75" bottom="0.75" header="0.3" footer="0.3"/>
  <pageSetup paperSize="17" scale="3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25781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SEGUIMIENTO 1Tr25</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Susana Chan May</cp:lastModifiedBy>
  <cp:revision/>
  <dcterms:created xsi:type="dcterms:W3CDTF">2020-03-29T15:30:51Z</dcterms:created>
  <dcterms:modified xsi:type="dcterms:W3CDTF">2025-10-13T17:42:54Z</dcterms:modified>
  <cp:category/>
  <cp:contentStatus/>
</cp:coreProperties>
</file>